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ydhogeschool.sharepoint.com/sites/DienstFB-VFI/Shared Documents/Inkoop/Inkoop/Aanbestedingen en offertes/IV&amp;T/RPLM/TenderNed documenten/"/>
    </mc:Choice>
  </mc:AlternateContent>
  <xr:revisionPtr revIDLastSave="46" documentId="8_{5C8F62C1-1A0F-4B29-BEEF-1A3F7CAB52B8}" xr6:coauthVersionLast="47" xr6:coauthVersionMax="47" xr10:uidLastSave="{E5D88711-F61B-4146-A667-27DB7E32A61D}"/>
  <bookViews>
    <workbookView xWindow="-108" yWindow="-108" windowWidth="41496" windowHeight="16776" xr2:uid="{7CF65934-EAD4-45BD-87CD-10DDB548CEFD}"/>
  </bookViews>
  <sheets>
    <sheet name="Onderzoeksontwikkeling 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1" l="1" a="1"/>
  <c r="E31" i="1"/>
  <c r="E32" i="1" a="1"/>
  <c r="E32" i="1"/>
  <c r="E33" i="1" a="1"/>
  <c r="E33" i="1"/>
  <c r="E34" i="1" a="1"/>
  <c r="E34" i="1"/>
  <c r="E35" i="1" a="1"/>
  <c r="E35" i="1"/>
  <c r="E37" i="1" a="1"/>
  <c r="E37" i="1"/>
  <c r="E38" i="1" a="1"/>
  <c r="E38" i="1"/>
  <c r="E39" i="1" a="1"/>
  <c r="E39" i="1"/>
  <c r="E40" i="1" a="1"/>
  <c r="E40" i="1"/>
  <c r="E41" i="1" a="1"/>
  <c r="E41" i="1"/>
  <c r="E42" i="1" a="1"/>
  <c r="E42" i="1"/>
  <c r="E43" i="1" a="1"/>
  <c r="E43" i="1"/>
  <c r="E44" i="1" a="1"/>
  <c r="E44" i="1"/>
  <c r="E45" i="1" a="1"/>
  <c r="E45" i="1"/>
  <c r="E47" i="1" a="1"/>
  <c r="E47" i="1"/>
  <c r="E48" i="1" a="1"/>
  <c r="E48" i="1"/>
  <c r="E49" i="1" a="1"/>
  <c r="E49" i="1"/>
  <c r="E50" i="1" a="1"/>
  <c r="E50" i="1"/>
  <c r="E51" i="1" a="1"/>
  <c r="E51" i="1"/>
  <c r="E52" i="1" a="1"/>
  <c r="E52" i="1"/>
  <c r="E53" i="1" a="1"/>
  <c r="E53" i="1"/>
  <c r="E54" i="1" a="1"/>
  <c r="E54" i="1"/>
  <c r="E55" i="1" a="1"/>
  <c r="E55" i="1" s="1"/>
  <c r="E56" i="1" a="1"/>
  <c r="E56" i="1"/>
  <c r="E58" i="1" a="1"/>
  <c r="E58" i="1"/>
  <c r="E59" i="1" a="1"/>
  <c r="E59" i="1"/>
  <c r="E60" i="1" a="1"/>
  <c r="E60" i="1"/>
  <c r="E61" i="1" a="1"/>
  <c r="E61" i="1"/>
  <c r="E62" i="1" a="1"/>
  <c r="E62" i="1"/>
  <c r="E63" i="1" a="1"/>
  <c r="E63" i="1"/>
  <c r="E64" i="1" a="1"/>
  <c r="E64" i="1"/>
  <c r="E65" i="1" a="1"/>
  <c r="E65" i="1"/>
  <c r="E67" i="1" a="1"/>
  <c r="E67" i="1"/>
  <c r="E68" i="1" a="1"/>
  <c r="E68" i="1"/>
  <c r="E69" i="1" a="1"/>
  <c r="E69" i="1"/>
  <c r="E70" i="1" a="1"/>
  <c r="E70" i="1"/>
  <c r="E71" i="1" a="1"/>
  <c r="E71" i="1"/>
  <c r="E73" i="1" a="1"/>
  <c r="E73" i="1"/>
  <c r="E74" i="1" a="1"/>
  <c r="E74" i="1"/>
  <c r="E75" i="1" a="1"/>
  <c r="E75" i="1"/>
  <c r="E76" i="1" a="1"/>
  <c r="E76" i="1"/>
  <c r="E78" i="1" a="1"/>
  <c r="E78" i="1"/>
  <c r="E79" i="1" a="1"/>
  <c r="E79" i="1"/>
  <c r="E80" i="1" a="1"/>
  <c r="E80" i="1" s="1"/>
  <c r="E30" i="1" a="1"/>
  <c r="E30" i="1"/>
  <c r="D22" i="2"/>
  <c r="D24" i="2" s="1"/>
  <c r="D23" i="2"/>
  <c r="D21" i="2"/>
  <c r="A24" i="2"/>
  <c r="F30" i="1" l="1"/>
  <c r="F31" i="1"/>
  <c r="G31" i="1"/>
  <c r="F32" i="1"/>
  <c r="G32" i="1"/>
  <c r="F33" i="1"/>
  <c r="G33" i="1"/>
  <c r="F34" i="1"/>
  <c r="G34" i="1"/>
  <c r="F35" i="1"/>
  <c r="G35" i="1"/>
  <c r="G36" i="1"/>
  <c r="F37" i="1"/>
  <c r="G37" i="1"/>
  <c r="F38" i="1"/>
  <c r="G38" i="1"/>
  <c r="G47" i="1"/>
  <c r="G48" i="1"/>
  <c r="G49" i="1"/>
  <c r="G50" i="1"/>
  <c r="G51" i="1"/>
  <c r="G52" i="1"/>
  <c r="G53" i="1"/>
  <c r="G54" i="1"/>
  <c r="G55" i="1"/>
  <c r="G39" i="1"/>
  <c r="G40" i="1"/>
  <c r="G41" i="1"/>
  <c r="G42" i="1"/>
  <c r="G43" i="1"/>
  <c r="G44" i="1"/>
  <c r="G45" i="1"/>
  <c r="G46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F39" i="1"/>
  <c r="F40" i="1"/>
  <c r="F41" i="1"/>
  <c r="F42" i="1"/>
  <c r="F43" i="1"/>
  <c r="F44" i="1"/>
  <c r="F45" i="1"/>
  <c r="F47" i="1"/>
  <c r="F48" i="1"/>
  <c r="F49" i="1"/>
  <c r="F50" i="1"/>
  <c r="F51" i="1"/>
  <c r="F52" i="1"/>
  <c r="F53" i="1"/>
  <c r="F54" i="1"/>
  <c r="F55" i="1"/>
  <c r="F56" i="1"/>
  <c r="F58" i="1"/>
  <c r="F59" i="1"/>
  <c r="F60" i="1"/>
  <c r="F61" i="1"/>
  <c r="F62" i="1"/>
  <c r="F63" i="1"/>
  <c r="F64" i="1"/>
  <c r="F65" i="1"/>
  <c r="F67" i="1"/>
  <c r="F68" i="1"/>
  <c r="F69" i="1"/>
  <c r="F70" i="1"/>
  <c r="F71" i="1"/>
  <c r="F73" i="1"/>
  <c r="F74" i="1"/>
  <c r="F75" i="1"/>
  <c r="F76" i="1"/>
  <c r="F78" i="1"/>
  <c r="F79" i="1"/>
  <c r="F80" i="1"/>
  <c r="E8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<sst xmlns="http://schemas.openxmlformats.org/spreadsheetml/2006/main" count="158" uniqueCount="91">
  <si>
    <t xml:space="preserve">Onderzoeksontwikkeling Ideefase (idee genereren en evalueren) </t>
  </si>
  <si>
    <t>Genereren en vastleggen van onderzoeksideeën</t>
  </si>
  <si>
    <t>MoSCoW</t>
  </si>
  <si>
    <t>Must Have</t>
  </si>
  <si>
    <t>Should Have</t>
  </si>
  <si>
    <t>Could Have</t>
  </si>
  <si>
    <t>Won't Have</t>
  </si>
  <si>
    <t>Standaarddienstverlening</t>
  </si>
  <si>
    <t>Ja</t>
  </si>
  <si>
    <t>Nee</t>
  </si>
  <si>
    <t>Toelichting Functionaliteit</t>
  </si>
  <si>
    <t>Structureren en categoriseren van ideeën </t>
  </si>
  <si>
    <t>Beoordelen en feedback geven op ideeën</t>
  </si>
  <si>
    <t>Selectie en goedkeuring van ideeën voor uitwerking</t>
  </si>
  <si>
    <t>Opslaan en archiveren van ideeën</t>
  </si>
  <si>
    <t>Samenwerken en brainstormen over ideeën </t>
  </si>
  <si>
    <t>Onderzoeksontwikkeling </t>
  </si>
  <si>
    <t>Inventariseren van subsidiemogelijkheden</t>
  </si>
  <si>
    <t>Attenderen op subsidiemogelijkheden en vulling van het systeem </t>
  </si>
  <si>
    <t>Koppelen van onderzoeksidee aan passende subsidieoproep</t>
  </si>
  <si>
    <t>Opstellen van een subsidieaanvraag (voorstel schrijven) </t>
  </si>
  <si>
    <t>Samenwerken aan het subsidievoorstel</t>
  </si>
  <si>
    <t>Begroting opstellen voor de aanvraag</t>
  </si>
  <si>
    <t>Intern goedkeuringsproces voor indiening</t>
  </si>
  <si>
    <t>Indienen en status bijhouden van de subsidieaanvraag</t>
  </si>
  <si>
    <t>Beheer van partners en consortiuminformatie</t>
  </si>
  <si>
    <t>Standaard beschikbaar</t>
  </si>
  <si>
    <t>Voorbereiden toekenning project </t>
  </si>
  <si>
    <t>Projectinitiatie na subsidie-toekenning</t>
  </si>
  <si>
    <t>Budgetallocatie volgens subsidievoorwaarden</t>
  </si>
  <si>
    <t>Uitgaven registreren en koppelen aan budget</t>
  </si>
  <si>
    <t>Bijhouden van deliverables en mijlpalen</t>
  </si>
  <si>
    <t>Naleving van subsidievoorwaarden bewaken</t>
  </si>
  <si>
    <t>Periodieke voortgangsrapportage aan subsidiegever </t>
  </si>
  <si>
    <t>CFD-beheer en -koppeling aan projecten</t>
  </si>
  <si>
    <t>Beheer van projecten over meerdere lectoraten</t>
  </si>
  <si>
    <t>Koppeling onderzoek-onderwijs met studentregistratie</t>
  </si>
  <si>
    <t>Uitvoeringsfase van het onderzoek  </t>
  </si>
  <si>
    <t>Projectplanning en mijlpalen beheren</t>
  </si>
  <si>
    <t>Taken aanmaken en toewijzen</t>
  </si>
  <si>
    <t>Documentbeheer en versiecontrole</t>
  </si>
  <si>
    <t>Communicatie en samenwerking binnen het team</t>
  </si>
  <si>
    <t>Betrekken van externe partners in de projectomgeving</t>
  </si>
  <si>
    <t>Compliance en ethische goedkeuringen</t>
  </si>
  <si>
    <t>Voortgang monitoren met dashboards</t>
  </si>
  <si>
    <t>Kwaliteitscontrole en revisie</t>
  </si>
  <si>
    <t>Opstellen van tussentijdse voortgangsrapportages</t>
  </si>
  <si>
    <t>Genereren van eindrapportage</t>
  </si>
  <si>
    <t>Rapportageversies en feedback verwerking</t>
  </si>
  <si>
    <t>Goedkeuringsworkflow voor rapportages</t>
  </si>
  <si>
    <t>Archiveren en publiceren van rapporten</t>
  </si>
  <si>
    <t>Bijhouden van uitgaven en inkomsten</t>
  </si>
  <si>
    <t>Budgetbewaking en melding van overschrijding</t>
  </si>
  <si>
    <t>Financiële rapportage en dashboards</t>
  </si>
  <si>
    <t>Urenregistratie en personeelskostenbeheer</t>
  </si>
  <si>
    <t>Disseminatie van het onderzoek  </t>
  </si>
  <si>
    <t>Registratie en visualisatie van maatschappelijke impact</t>
  </si>
  <si>
    <t>Publicatie op Zuyd website </t>
  </si>
  <si>
    <t>Geautomatiseerd verzamelen van publicatiedata </t>
  </si>
  <si>
    <t>Score (Punten)</t>
  </si>
  <si>
    <t>Knock-Out</t>
  </si>
  <si>
    <t>Configuratie</t>
  </si>
  <si>
    <t>Maatwerk</t>
  </si>
  <si>
    <t>Aanpassen van instellingen binnen het pakket zonder programmeren</t>
  </si>
  <si>
    <t>Add-ons</t>
  </si>
  <si>
    <t>Kant-en-klare uitbreidingen ontwikkeld door de softwareleverancier of externe partijen.</t>
  </si>
  <si>
    <t>Functionaliteit wordt niet in het pakket zelf gerealiseerd, maar door koppelingen met andere systemen</t>
  </si>
  <si>
    <t xml:space="preserve">Integraties </t>
  </si>
  <si>
    <t>Rapportages &amp; dashboards</t>
  </si>
  <si>
    <t>Realisatie door data‑extracties, BI‑tools en reporting‑oplossingen</t>
  </si>
  <si>
    <t>Process redesign</t>
  </si>
  <si>
    <t>In plaats van de software aanpassen, wordt soms het proces aangepast.</t>
  </si>
  <si>
    <t>Wijze van Realisatie 
Softwareoplossing</t>
  </si>
  <si>
    <t>USE-CASE</t>
  </si>
  <si>
    <t>Nieuwe functionaliteit bouwen in eigen software oplossing die het pakket niet standaard kan leveren</t>
  </si>
  <si>
    <t>Wijze van Realisatie</t>
  </si>
  <si>
    <t>Eindrapportage en financiële afrekening </t>
  </si>
  <si>
    <t>Punten</t>
  </si>
  <si>
    <t>M — Must have (Knock‑Out)</t>
  </si>
  <si>
    <t>Must‑have‑eisen zijn verplicht en essentieel voor een functioneel geschikte oplossing.</t>
  </si>
  <si>
    <t>Indien een inschrijving niet voldoet aan één of meerdere Must‑have‑eisen, wordt de inschrijving ongeschikt verklaard (Knock‑Out) en uitgesloten van verdere beoordeling.</t>
  </si>
  <si>
    <t>S — Should have (2 punten)</t>
  </si>
  <si>
    <t>Should‑have‑wensen zijn zeer gewenst en worden beoordeeld binnen K1 Use‑Cases.</t>
  </si>
  <si>
    <t>Het niet voldoen aan één of meerdere Should‑have‑wensen leidt niet tot uitsluiting, maar resulteert wel in een lagere score binnen K1.</t>
  </si>
  <si>
    <t>Could‑have‑wensen zijn wenselijk, met name relevant in het kader van toekomstige benutting door Zuyd.</t>
  </si>
  <si>
    <t>Het niet voldoen aan één of meerdere Could‑have‑wensen leidt niet tot uitsluiting, maar resulteert in een lagere score binnen K1.</t>
  </si>
  <si>
    <t>W — Won’t have (0,5 punten)</t>
  </si>
  <si>
    <t>Won’t‑have‑wensen zijn in deze fase niet relevant, maar kunnen mogelijk van belang zijn in een toekomstig vervolgtraject.</t>
  </si>
  <si>
    <t>Het niet voldoen aan één of meerdere Won’t‑have‑wensen leidt niet tot uitsluiting, maar resulteert in een lagere score binnen K1.</t>
  </si>
  <si>
    <t>Aantal</t>
  </si>
  <si>
    <t>C — Could have (1 punt)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</si>
</sst>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venir Next LT Pro"/>
      <family val="2"/>
    </font>
    <font>
      <b/>
      <sz val="11"/>
      <color rgb="FF000000"/>
      <name val="Avenir Next LT Pro"/>
      <family val="2"/>
    </font>
    <font>
      <sz val="11"/>
      <color rgb="FF000000"/>
      <name val="Avenir Next LT Pro"/>
      <family val="2"/>
    </font>
    <font>
      <b/>
      <sz val="11"/>
      <color theme="1"/>
      <name val="Avenir Next LT Pro"/>
      <family val="2"/>
    </font>
    <font>
      <b/>
      <sz val="12"/>
      <color theme="0"/>
      <name val="Avenir Next LT Pro"/>
      <family val="2"/>
    </font>
    <font>
      <b/>
      <sz val="11"/>
      <color theme="0"/>
      <name val="Avenir Next LT Pro"/>
      <family val="2"/>
    </font>
    <font>
      <b/>
      <sz val="14"/>
      <color theme="1"/>
      <name val="Avenir Next LT Pro"/>
      <family val="2"/>
    </font>
    <font>
      <b/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Font="1" applyProtection="1"/>
    <xf numFmtId="0" fontId="0" fillId="0" borderId="0" xfId="0" applyFont="1" applyAlignment="1" applyProtection="1">
      <alignment horizontal="center"/>
    </xf>
    <xf numFmtId="0" fontId="8" fillId="0" borderId="1" xfId="0" applyFont="1" applyBorder="1" applyProtection="1"/>
    <xf numFmtId="0" fontId="2" fillId="0" borderId="2" xfId="0" applyFont="1" applyBorder="1" applyProtection="1"/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Protection="1"/>
    <xf numFmtId="0" fontId="2" fillId="0" borderId="0" xfId="0" applyFont="1" applyProtection="1"/>
    <xf numFmtId="0" fontId="5" fillId="0" borderId="4" xfId="0" applyFont="1" applyBorder="1" applyProtection="1"/>
    <xf numFmtId="0" fontId="2" fillId="0" borderId="0" xfId="0" applyFont="1" applyBorder="1" applyProtection="1"/>
    <xf numFmtId="0" fontId="2" fillId="0" borderId="5" xfId="0" applyFont="1" applyBorder="1" applyProtection="1"/>
    <xf numFmtId="0" fontId="2" fillId="0" borderId="4" xfId="0" applyFont="1" applyBorder="1" applyProtection="1"/>
    <xf numFmtId="0" fontId="2" fillId="0" borderId="6" xfId="0" applyFont="1" applyBorder="1" applyProtection="1"/>
    <xf numFmtId="0" fontId="2" fillId="0" borderId="7" xfId="0" applyFont="1" applyBorder="1" applyProtection="1"/>
    <xf numFmtId="0" fontId="2" fillId="0" borderId="8" xfId="0" applyFont="1" applyBorder="1" applyProtection="1"/>
    <xf numFmtId="0" fontId="7" fillId="2" borderId="10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vertical="center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vertical="center" wrapText="1"/>
    </xf>
    <xf numFmtId="0" fontId="4" fillId="0" borderId="9" xfId="0" applyFont="1" applyBorder="1" applyProtection="1"/>
    <xf numFmtId="0" fontId="2" fillId="0" borderId="9" xfId="0" applyFont="1" applyBorder="1" applyProtection="1"/>
    <xf numFmtId="0" fontId="0" fillId="0" borderId="9" xfId="0" applyFont="1" applyBorder="1" applyAlignment="1" applyProtection="1">
      <alignment horizontal="center"/>
    </xf>
    <xf numFmtId="0" fontId="2" fillId="4" borderId="9" xfId="0" applyFont="1" applyFill="1" applyBorder="1" applyProtection="1"/>
    <xf numFmtId="0" fontId="8" fillId="5" borderId="9" xfId="0" applyFont="1" applyFill="1" applyBorder="1" applyProtection="1"/>
    <xf numFmtId="0" fontId="9" fillId="5" borderId="9" xfId="0" applyFont="1" applyFill="1" applyBorder="1" applyAlignment="1" applyProtection="1">
      <alignment horizontal="center"/>
    </xf>
    <xf numFmtId="0" fontId="0" fillId="3" borderId="9" xfId="0" applyFill="1" applyBorder="1" applyProtection="1">
      <protection locked="0"/>
    </xf>
    <xf numFmtId="0" fontId="0" fillId="3" borderId="9" xfId="0" applyFont="1" applyFill="1" applyBorder="1" applyProtection="1">
      <protection locked="0"/>
    </xf>
    <xf numFmtId="0" fontId="2" fillId="3" borderId="9" xfId="0" applyFont="1" applyFill="1" applyBorder="1" applyProtection="1">
      <protection locked="0"/>
    </xf>
    <xf numFmtId="0" fontId="5" fillId="6" borderId="9" xfId="0" applyFont="1" applyFill="1" applyBorder="1" applyAlignment="1" applyProtection="1"/>
    <xf numFmtId="0" fontId="3" fillId="6" borderId="9" xfId="0" applyFont="1" applyFill="1" applyBorder="1" applyAlignment="1" applyProtection="1"/>
    <xf numFmtId="0" fontId="3" fillId="6" borderId="9" xfId="0" applyFont="1" applyFill="1" applyBorder="1" applyAlignment="1" applyProtection="1">
      <protection locked="0"/>
    </xf>
    <xf numFmtId="0" fontId="0" fillId="6" borderId="9" xfId="0" applyFont="1" applyFill="1" applyBorder="1" applyAlignment="1" applyProtection="1">
      <alignment horizontal="center"/>
    </xf>
    <xf numFmtId="0" fontId="0" fillId="6" borderId="9" xfId="0" applyFill="1" applyBorder="1" applyProtection="1">
      <protection locked="0"/>
    </xf>
    <xf numFmtId="0" fontId="5" fillId="6" borderId="9" xfId="0" applyFont="1" applyFill="1" applyBorder="1" applyAlignment="1" applyProtection="1">
      <protection locked="0"/>
    </xf>
  </cellXfs>
  <cellStyles count="1">
    <cellStyle name="Standaard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35548-315A-4724-B76C-0BF13D3B8364}">
  <dimension ref="A1:H82"/>
  <sheetViews>
    <sheetView showGridLines="0" tabSelected="1" zoomScale="90" zoomScaleNormal="90" workbookViewId="0">
      <selection activeCell="S73" sqref="S73"/>
    </sheetView>
  </sheetViews>
  <sheetFormatPr defaultRowHeight="14.4" x14ac:dyDescent="0.3"/>
  <cols>
    <col min="1" max="1" width="6.5546875" style="3" customWidth="1"/>
    <col min="2" max="2" width="69" style="3" customWidth="1"/>
    <col min="3" max="4" width="16.88671875" style="3" customWidth="1"/>
    <col min="5" max="5" width="18.6640625" style="4" customWidth="1"/>
    <col min="6" max="6" width="16" style="3" customWidth="1"/>
    <col min="7" max="7" width="26.6640625" style="3" customWidth="1"/>
    <col min="8" max="8" width="32.5546875" style="3" customWidth="1"/>
    <col min="9" max="16384" width="8.88671875" style="3"/>
  </cols>
  <sheetData>
    <row r="1" spans="2:7" ht="15" thickBot="1" x14ac:dyDescent="0.35"/>
    <row r="2" spans="2:7" s="9" customFormat="1" ht="18" x14ac:dyDescent="0.35">
      <c r="B2" s="5" t="s">
        <v>2</v>
      </c>
      <c r="C2" s="6"/>
      <c r="D2" s="6"/>
      <c r="E2" s="7"/>
      <c r="F2" s="6"/>
      <c r="G2" s="8"/>
    </row>
    <row r="3" spans="2:7" s="9" customFormat="1" x14ac:dyDescent="0.3">
      <c r="B3" s="10" t="s">
        <v>78</v>
      </c>
      <c r="C3" s="11"/>
      <c r="D3" s="11"/>
      <c r="E3" s="11"/>
      <c r="F3" s="11"/>
      <c r="G3" s="12"/>
    </row>
    <row r="4" spans="2:7" s="9" customFormat="1" x14ac:dyDescent="0.3">
      <c r="B4" s="13" t="s">
        <v>79</v>
      </c>
      <c r="C4" s="11"/>
      <c r="D4" s="11"/>
      <c r="E4" s="11"/>
      <c r="F4" s="11"/>
      <c r="G4" s="12"/>
    </row>
    <row r="5" spans="2:7" s="9" customFormat="1" x14ac:dyDescent="0.3">
      <c r="B5" s="13" t="s">
        <v>80</v>
      </c>
      <c r="C5" s="11"/>
      <c r="D5" s="11"/>
      <c r="E5" s="11"/>
      <c r="F5" s="11"/>
      <c r="G5" s="12"/>
    </row>
    <row r="6" spans="2:7" s="9" customFormat="1" x14ac:dyDescent="0.3">
      <c r="B6" s="13"/>
      <c r="C6" s="11"/>
      <c r="D6" s="11"/>
      <c r="E6" s="11"/>
      <c r="F6" s="11"/>
      <c r="G6" s="12"/>
    </row>
    <row r="7" spans="2:7" s="9" customFormat="1" x14ac:dyDescent="0.3">
      <c r="B7" s="10" t="s">
        <v>81</v>
      </c>
      <c r="C7" s="11"/>
      <c r="D7" s="11"/>
      <c r="E7" s="11"/>
      <c r="F7" s="11"/>
      <c r="G7" s="12"/>
    </row>
    <row r="8" spans="2:7" s="9" customFormat="1" x14ac:dyDescent="0.3">
      <c r="B8" s="13" t="s">
        <v>82</v>
      </c>
      <c r="C8" s="11"/>
      <c r="D8" s="11"/>
      <c r="E8" s="11"/>
      <c r="F8" s="11"/>
      <c r="G8" s="12"/>
    </row>
    <row r="9" spans="2:7" s="9" customFormat="1" x14ac:dyDescent="0.3">
      <c r="B9" s="13" t="s">
        <v>83</v>
      </c>
      <c r="C9" s="11"/>
      <c r="D9" s="11"/>
      <c r="E9" s="11"/>
      <c r="F9" s="11"/>
      <c r="G9" s="12"/>
    </row>
    <row r="10" spans="2:7" s="9" customFormat="1" x14ac:dyDescent="0.3">
      <c r="B10" s="13"/>
      <c r="C10" s="11"/>
      <c r="D10" s="11"/>
      <c r="E10" s="11"/>
      <c r="F10" s="11"/>
      <c r="G10" s="12"/>
    </row>
    <row r="11" spans="2:7" s="9" customFormat="1" x14ac:dyDescent="0.3">
      <c r="B11" s="10" t="s">
        <v>90</v>
      </c>
      <c r="C11" s="11"/>
      <c r="D11" s="11"/>
      <c r="E11" s="11"/>
      <c r="F11" s="11"/>
      <c r="G11" s="12"/>
    </row>
    <row r="12" spans="2:7" s="9" customFormat="1" x14ac:dyDescent="0.3">
      <c r="B12" s="13" t="s">
        <v>84</v>
      </c>
      <c r="C12" s="11"/>
      <c r="D12" s="11"/>
      <c r="E12" s="11"/>
      <c r="F12" s="11"/>
      <c r="G12" s="12"/>
    </row>
    <row r="13" spans="2:7" s="9" customFormat="1" x14ac:dyDescent="0.3">
      <c r="B13" s="13" t="s">
        <v>85</v>
      </c>
      <c r="C13" s="11"/>
      <c r="D13" s="11"/>
      <c r="E13" s="11"/>
      <c r="F13" s="11"/>
      <c r="G13" s="12"/>
    </row>
    <row r="14" spans="2:7" s="9" customFormat="1" x14ac:dyDescent="0.3">
      <c r="B14" s="13"/>
      <c r="C14" s="11"/>
      <c r="D14" s="11"/>
      <c r="E14" s="11"/>
      <c r="F14" s="11"/>
      <c r="G14" s="12"/>
    </row>
    <row r="15" spans="2:7" s="9" customFormat="1" x14ac:dyDescent="0.3">
      <c r="B15" s="10" t="s">
        <v>86</v>
      </c>
      <c r="C15" s="11"/>
      <c r="D15" s="11"/>
      <c r="E15" s="11"/>
      <c r="F15" s="11"/>
      <c r="G15" s="12"/>
    </row>
    <row r="16" spans="2:7" s="9" customFormat="1" x14ac:dyDescent="0.3">
      <c r="B16" s="13" t="s">
        <v>87</v>
      </c>
      <c r="C16" s="11"/>
      <c r="D16" s="11"/>
      <c r="E16" s="11"/>
      <c r="F16" s="11"/>
      <c r="G16" s="12"/>
    </row>
    <row r="17" spans="1:8" s="9" customFormat="1" ht="15" thickBot="1" x14ac:dyDescent="0.35">
      <c r="B17" s="14" t="s">
        <v>88</v>
      </c>
      <c r="C17" s="15"/>
      <c r="D17" s="15"/>
      <c r="E17" s="15"/>
      <c r="F17" s="15"/>
      <c r="G17" s="16"/>
    </row>
    <row r="18" spans="1:8" s="9" customFormat="1" x14ac:dyDescent="0.3">
      <c r="B18" s="11"/>
      <c r="C18" s="11"/>
      <c r="D18" s="11"/>
      <c r="E18" s="11"/>
      <c r="F18" s="11"/>
      <c r="G18" s="11"/>
    </row>
    <row r="19" spans="1:8" s="9" customFormat="1" ht="15" thickBot="1" x14ac:dyDescent="0.35">
      <c r="B19" s="11"/>
      <c r="C19" s="11"/>
      <c r="D19" s="11"/>
      <c r="E19" s="11"/>
      <c r="F19" s="11"/>
      <c r="G19" s="11"/>
    </row>
    <row r="20" spans="1:8" s="9" customFormat="1" ht="18" x14ac:dyDescent="0.35">
      <c r="B20" s="5" t="s">
        <v>75</v>
      </c>
      <c r="C20" s="6"/>
      <c r="D20" s="6"/>
      <c r="E20" s="6"/>
      <c r="F20" s="6"/>
      <c r="G20" s="8"/>
    </row>
    <row r="21" spans="1:8" s="9" customFormat="1" x14ac:dyDescent="0.3">
      <c r="B21" s="13" t="s">
        <v>61</v>
      </c>
      <c r="C21" s="11" t="s">
        <v>63</v>
      </c>
      <c r="D21" s="11"/>
      <c r="E21" s="11"/>
      <c r="F21" s="11"/>
      <c r="G21" s="12"/>
    </row>
    <row r="22" spans="1:8" s="9" customFormat="1" x14ac:dyDescent="0.3">
      <c r="B22" s="13" t="s">
        <v>62</v>
      </c>
      <c r="C22" s="11" t="s">
        <v>74</v>
      </c>
      <c r="D22" s="11"/>
      <c r="E22" s="11"/>
      <c r="F22" s="11"/>
      <c r="G22" s="12"/>
    </row>
    <row r="23" spans="1:8" s="9" customFormat="1" x14ac:dyDescent="0.3">
      <c r="B23" s="13" t="s">
        <v>64</v>
      </c>
      <c r="C23" s="11" t="s">
        <v>65</v>
      </c>
      <c r="D23" s="11"/>
      <c r="E23" s="11"/>
      <c r="F23" s="11"/>
      <c r="G23" s="12"/>
    </row>
    <row r="24" spans="1:8" s="9" customFormat="1" x14ac:dyDescent="0.3">
      <c r="B24" s="13" t="s">
        <v>67</v>
      </c>
      <c r="C24" s="11" t="s">
        <v>66</v>
      </c>
      <c r="D24" s="11"/>
      <c r="E24" s="11"/>
      <c r="F24" s="11"/>
      <c r="G24" s="12"/>
    </row>
    <row r="25" spans="1:8" s="9" customFormat="1" x14ac:dyDescent="0.3">
      <c r="B25" s="13" t="s">
        <v>68</v>
      </c>
      <c r="C25" s="11" t="s">
        <v>69</v>
      </c>
      <c r="D25" s="11"/>
      <c r="E25" s="11"/>
      <c r="F25" s="11"/>
      <c r="G25" s="12"/>
    </row>
    <row r="26" spans="1:8" s="9" customFormat="1" ht="15" thickBot="1" x14ac:dyDescent="0.35">
      <c r="B26" s="14" t="s">
        <v>70</v>
      </c>
      <c r="C26" s="15" t="s">
        <v>71</v>
      </c>
      <c r="D26" s="15"/>
      <c r="E26" s="15"/>
      <c r="F26" s="15"/>
      <c r="G26" s="16"/>
    </row>
    <row r="27" spans="1:8" s="9" customFormat="1" x14ac:dyDescent="0.3">
      <c r="B27" s="11"/>
      <c r="C27" s="11"/>
      <c r="D27" s="11"/>
      <c r="E27" s="11"/>
      <c r="F27" s="11"/>
      <c r="G27" s="11"/>
    </row>
    <row r="28" spans="1:8" ht="40.799999999999997" customHeight="1" x14ac:dyDescent="0.3">
      <c r="A28" s="11"/>
      <c r="B28" s="17" t="s">
        <v>73</v>
      </c>
      <c r="C28" s="18" t="s">
        <v>2</v>
      </c>
      <c r="D28" s="19" t="s">
        <v>26</v>
      </c>
      <c r="E28" s="20" t="s">
        <v>59</v>
      </c>
      <c r="F28" s="18" t="s">
        <v>60</v>
      </c>
      <c r="G28" s="21" t="s">
        <v>72</v>
      </c>
      <c r="H28" s="18" t="s">
        <v>10</v>
      </c>
    </row>
    <row r="29" spans="1:8" x14ac:dyDescent="0.3">
      <c r="A29" s="11"/>
      <c r="B29" s="31" t="s">
        <v>0</v>
      </c>
      <c r="C29" s="31"/>
      <c r="D29" s="31"/>
      <c r="E29" s="31"/>
      <c r="F29" s="31"/>
      <c r="G29" s="31"/>
      <c r="H29" s="31"/>
    </row>
    <row r="30" spans="1:8" x14ac:dyDescent="0.3">
      <c r="A30" s="11">
        <v>1</v>
      </c>
      <c r="B30" s="22" t="s">
        <v>1</v>
      </c>
      <c r="C30" s="23" t="s">
        <v>6</v>
      </c>
      <c r="D30" s="30"/>
      <c r="E30" s="24" cm="1">
        <f t="array" ref="E30">IF(D30="Ja", _xlfn.XLOOKUP(C30, {"Must Have";"Should Have";"Could Have";"Won't Have"}, {0;2;1;0.5}), 0)</f>
        <v>0</v>
      </c>
      <c r="F30" s="24" t="str">
        <f t="shared" ref="F30:F80" si="0">IF(AND(C30="Must Have", D30="Nee"), "Knock-Out", "")</f>
        <v/>
      </c>
      <c r="G30" s="28"/>
      <c r="H30" s="29"/>
    </row>
    <row r="31" spans="1:8" x14ac:dyDescent="0.3">
      <c r="A31" s="11">
        <v>2</v>
      </c>
      <c r="B31" s="23" t="s">
        <v>11</v>
      </c>
      <c r="C31" s="23" t="s">
        <v>6</v>
      </c>
      <c r="D31" s="30"/>
      <c r="E31" s="24" cm="1">
        <f t="array" ref="E31">IF(D31="Ja", _xlfn.XLOOKUP(C31, {"Must Have";"Should Have";"Could Have";"Won't Have"}, {0;2;1;0.5}), 0)</f>
        <v>0</v>
      </c>
      <c r="F31" s="24" t="str">
        <f t="shared" si="0"/>
        <v/>
      </c>
      <c r="G31" s="28" t="str">
        <f t="shared" ref="G31:G80" si="1">IF(D31="Ja","Standaard","")</f>
        <v/>
      </c>
      <c r="H31" s="29"/>
    </row>
    <row r="32" spans="1:8" x14ac:dyDescent="0.3">
      <c r="A32" s="11">
        <v>3</v>
      </c>
      <c r="B32" s="22" t="s">
        <v>15</v>
      </c>
      <c r="C32" s="23" t="s">
        <v>6</v>
      </c>
      <c r="D32" s="30"/>
      <c r="E32" s="24" cm="1">
        <f t="array" ref="E32">IF(D32="Ja", _xlfn.XLOOKUP(C32, {"Must Have";"Should Have";"Could Have";"Won't Have"}, {0;2;1;0.5}), 0)</f>
        <v>0</v>
      </c>
      <c r="F32" s="24" t="str">
        <f t="shared" si="0"/>
        <v/>
      </c>
      <c r="G32" s="28" t="str">
        <f t="shared" si="1"/>
        <v/>
      </c>
      <c r="H32" s="29"/>
    </row>
    <row r="33" spans="1:8" x14ac:dyDescent="0.3">
      <c r="A33" s="11">
        <v>4</v>
      </c>
      <c r="B33" s="22" t="s">
        <v>12</v>
      </c>
      <c r="C33" s="23" t="s">
        <v>6</v>
      </c>
      <c r="D33" s="30"/>
      <c r="E33" s="24" cm="1">
        <f t="array" ref="E33">IF(D33="Ja", _xlfn.XLOOKUP(C33, {"Must Have";"Should Have";"Could Have";"Won't Have"}, {0;2;1;0.5}), 0)</f>
        <v>0</v>
      </c>
      <c r="F33" s="24" t="str">
        <f t="shared" si="0"/>
        <v/>
      </c>
      <c r="G33" s="28" t="str">
        <f t="shared" si="1"/>
        <v/>
      </c>
      <c r="H33" s="29"/>
    </row>
    <row r="34" spans="1:8" x14ac:dyDescent="0.3">
      <c r="A34" s="11">
        <v>5</v>
      </c>
      <c r="B34" s="22" t="s">
        <v>13</v>
      </c>
      <c r="C34" s="23" t="s">
        <v>6</v>
      </c>
      <c r="D34" s="30"/>
      <c r="E34" s="24" cm="1">
        <f t="array" ref="E34">IF(D34="Ja", _xlfn.XLOOKUP(C34, {"Must Have";"Should Have";"Could Have";"Won't Have"}, {0;2;1;0.5}), 0)</f>
        <v>0</v>
      </c>
      <c r="F34" s="24" t="str">
        <f t="shared" si="0"/>
        <v/>
      </c>
      <c r="G34" s="28" t="str">
        <f t="shared" si="1"/>
        <v/>
      </c>
      <c r="H34" s="29"/>
    </row>
    <row r="35" spans="1:8" x14ac:dyDescent="0.3">
      <c r="A35" s="11">
        <v>6</v>
      </c>
      <c r="B35" s="22" t="s">
        <v>14</v>
      </c>
      <c r="C35" s="23" t="s">
        <v>6</v>
      </c>
      <c r="D35" s="30"/>
      <c r="E35" s="24" cm="1">
        <f t="array" ref="E35">IF(D35="Ja", _xlfn.XLOOKUP(C35, {"Must Have";"Should Have";"Could Have";"Won't Have"}, {0;2;1;0.5}), 0)</f>
        <v>0</v>
      </c>
      <c r="F35" s="24" t="str">
        <f t="shared" si="0"/>
        <v/>
      </c>
      <c r="G35" s="28" t="str">
        <f t="shared" si="1"/>
        <v/>
      </c>
      <c r="H35" s="29"/>
    </row>
    <row r="36" spans="1:8" x14ac:dyDescent="0.3">
      <c r="A36" s="11"/>
      <c r="B36" s="32" t="s">
        <v>16</v>
      </c>
      <c r="C36" s="32"/>
      <c r="D36" s="33"/>
      <c r="E36" s="34"/>
      <c r="F36" s="32"/>
      <c r="G36" s="35" t="str">
        <f t="shared" si="1"/>
        <v/>
      </c>
      <c r="H36" s="33"/>
    </row>
    <row r="37" spans="1:8" x14ac:dyDescent="0.3">
      <c r="A37" s="11">
        <v>7</v>
      </c>
      <c r="B37" s="23" t="s">
        <v>17</v>
      </c>
      <c r="C37" s="23" t="s">
        <v>3</v>
      </c>
      <c r="D37" s="30"/>
      <c r="E37" s="24" cm="1">
        <f t="array" ref="E37">IF(D37="Ja", _xlfn.XLOOKUP(C37, {"Must Have";"Should Have";"Could Have";"Won't Have"}, {0;2;1;0.5}), 0)</f>
        <v>0</v>
      </c>
      <c r="F37" s="24" t="str">
        <f>IF(AND(C37="Must Have", D37="Nee"), "Knock-Out", "")</f>
        <v/>
      </c>
      <c r="G37" s="28" t="str">
        <f t="shared" si="1"/>
        <v/>
      </c>
      <c r="H37" s="29"/>
    </row>
    <row r="38" spans="1:8" x14ac:dyDescent="0.3">
      <c r="A38" s="11">
        <v>8</v>
      </c>
      <c r="B38" s="23" t="s">
        <v>18</v>
      </c>
      <c r="C38" s="23" t="s">
        <v>4</v>
      </c>
      <c r="D38" s="30"/>
      <c r="E38" s="24" cm="1">
        <f t="array" ref="E38">IF(D38="Ja", _xlfn.XLOOKUP(C38, {"Must Have";"Should Have";"Could Have";"Won't Have"}, {0;2;1;0.5}), 0)</f>
        <v>0</v>
      </c>
      <c r="F38" s="24" t="str">
        <f t="shared" si="0"/>
        <v/>
      </c>
      <c r="G38" s="28" t="str">
        <f t="shared" si="1"/>
        <v/>
      </c>
      <c r="H38" s="29"/>
    </row>
    <row r="39" spans="1:8" x14ac:dyDescent="0.3">
      <c r="A39" s="11">
        <v>9</v>
      </c>
      <c r="B39" s="23" t="s">
        <v>19</v>
      </c>
      <c r="C39" s="23" t="s">
        <v>5</v>
      </c>
      <c r="D39" s="30"/>
      <c r="E39" s="24" cm="1">
        <f t="array" ref="E39">IF(D39="Ja", _xlfn.XLOOKUP(C39, {"Must Have";"Should Have";"Could Have";"Won't Have"}, {0;2;1;0.5}), 0)</f>
        <v>0</v>
      </c>
      <c r="F39" s="24" t="str">
        <f t="shared" si="0"/>
        <v/>
      </c>
      <c r="G39" s="28" t="str">
        <f t="shared" si="1"/>
        <v/>
      </c>
      <c r="H39" s="29"/>
    </row>
    <row r="40" spans="1:8" x14ac:dyDescent="0.3">
      <c r="A40" s="11">
        <v>10</v>
      </c>
      <c r="B40" s="23" t="s">
        <v>20</v>
      </c>
      <c r="C40" s="23" t="s">
        <v>5</v>
      </c>
      <c r="D40" s="30"/>
      <c r="E40" s="24" cm="1">
        <f t="array" ref="E40">IF(D40="Ja", _xlfn.XLOOKUP(C40, {"Must Have";"Should Have";"Could Have";"Won't Have"}, {0;2;1;0.5}), 0)</f>
        <v>0</v>
      </c>
      <c r="F40" s="24" t="str">
        <f t="shared" si="0"/>
        <v/>
      </c>
      <c r="G40" s="28" t="str">
        <f t="shared" si="1"/>
        <v/>
      </c>
      <c r="H40" s="29"/>
    </row>
    <row r="41" spans="1:8" x14ac:dyDescent="0.3">
      <c r="A41" s="11">
        <v>11</v>
      </c>
      <c r="B41" s="23" t="s">
        <v>21</v>
      </c>
      <c r="C41" s="23" t="s">
        <v>5</v>
      </c>
      <c r="D41" s="30"/>
      <c r="E41" s="24" cm="1">
        <f t="array" ref="E41">IF(D41="Ja", _xlfn.XLOOKUP(C41, {"Must Have";"Should Have";"Could Have";"Won't Have"}, {0;2;1;0.5}), 0)</f>
        <v>0</v>
      </c>
      <c r="F41" s="24" t="str">
        <f t="shared" si="0"/>
        <v/>
      </c>
      <c r="G41" s="28" t="str">
        <f t="shared" si="1"/>
        <v/>
      </c>
      <c r="H41" s="29"/>
    </row>
    <row r="42" spans="1:8" x14ac:dyDescent="0.3">
      <c r="A42" s="11">
        <v>12</v>
      </c>
      <c r="B42" s="23" t="s">
        <v>22</v>
      </c>
      <c r="C42" s="23" t="s">
        <v>4</v>
      </c>
      <c r="D42" s="30"/>
      <c r="E42" s="24" cm="1">
        <f t="array" ref="E42">IF(D42="Ja", _xlfn.XLOOKUP(C42, {"Must Have";"Should Have";"Could Have";"Won't Have"}, {0;2;1;0.5}), 0)</f>
        <v>0</v>
      </c>
      <c r="F42" s="24" t="str">
        <f t="shared" si="0"/>
        <v/>
      </c>
      <c r="G42" s="28" t="str">
        <f t="shared" si="1"/>
        <v/>
      </c>
      <c r="H42" s="29"/>
    </row>
    <row r="43" spans="1:8" x14ac:dyDescent="0.3">
      <c r="A43" s="11">
        <v>13</v>
      </c>
      <c r="B43" s="23" t="s">
        <v>23</v>
      </c>
      <c r="C43" s="23" t="s">
        <v>4</v>
      </c>
      <c r="D43" s="30"/>
      <c r="E43" s="24" cm="1">
        <f t="array" ref="E43">IF(D43="Ja", _xlfn.XLOOKUP(C43, {"Must Have";"Should Have";"Could Have";"Won't Have"}, {0;2;1;0.5}), 0)</f>
        <v>0</v>
      </c>
      <c r="F43" s="24" t="str">
        <f t="shared" si="0"/>
        <v/>
      </c>
      <c r="G43" s="28" t="str">
        <f t="shared" si="1"/>
        <v/>
      </c>
      <c r="H43" s="29"/>
    </row>
    <row r="44" spans="1:8" x14ac:dyDescent="0.3">
      <c r="A44" s="11">
        <v>14</v>
      </c>
      <c r="B44" s="23" t="s">
        <v>24</v>
      </c>
      <c r="C44" s="23" t="s">
        <v>5</v>
      </c>
      <c r="D44" s="30"/>
      <c r="E44" s="24" cm="1">
        <f t="array" ref="E44">IF(D44="Ja", _xlfn.XLOOKUP(C44, {"Must Have";"Should Have";"Could Have";"Won't Have"}, {0;2;1;0.5}), 0)</f>
        <v>0</v>
      </c>
      <c r="F44" s="24" t="str">
        <f t="shared" si="0"/>
        <v/>
      </c>
      <c r="G44" s="28" t="str">
        <f t="shared" si="1"/>
        <v/>
      </c>
      <c r="H44" s="29"/>
    </row>
    <row r="45" spans="1:8" x14ac:dyDescent="0.3">
      <c r="A45" s="11">
        <v>15</v>
      </c>
      <c r="B45" s="23" t="s">
        <v>25</v>
      </c>
      <c r="C45" s="23" t="s">
        <v>3</v>
      </c>
      <c r="D45" s="30"/>
      <c r="E45" s="24" cm="1">
        <f t="array" ref="E45">IF(D45="Ja", _xlfn.XLOOKUP(C45, {"Must Have";"Should Have";"Could Have";"Won't Have"}, {0;2;1;0.5}), 0)</f>
        <v>0</v>
      </c>
      <c r="F45" s="24" t="str">
        <f t="shared" si="0"/>
        <v/>
      </c>
      <c r="G45" s="28" t="str">
        <f t="shared" si="1"/>
        <v/>
      </c>
      <c r="H45" s="29"/>
    </row>
    <row r="46" spans="1:8" x14ac:dyDescent="0.3">
      <c r="A46" s="11"/>
      <c r="B46" s="31" t="s">
        <v>27</v>
      </c>
      <c r="C46" s="31"/>
      <c r="D46" s="36"/>
      <c r="E46" s="34"/>
      <c r="F46" s="31"/>
      <c r="G46" s="35" t="str">
        <f t="shared" si="1"/>
        <v/>
      </c>
      <c r="H46" s="36"/>
    </row>
    <row r="47" spans="1:8" x14ac:dyDescent="0.3">
      <c r="A47" s="11">
        <v>16</v>
      </c>
      <c r="B47" s="23" t="s">
        <v>28</v>
      </c>
      <c r="C47" s="23" t="s">
        <v>3</v>
      </c>
      <c r="D47" s="30"/>
      <c r="E47" s="24" cm="1">
        <f t="array" ref="E47">IF(D47="Ja", _xlfn.XLOOKUP(C47, {"Must Have";"Should Have";"Could Have";"Won't Have"}, {0;2;1;0.5}), 0)</f>
        <v>0</v>
      </c>
      <c r="F47" s="24" t="str">
        <f t="shared" si="0"/>
        <v/>
      </c>
      <c r="G47" s="28" t="str">
        <f t="shared" si="1"/>
        <v/>
      </c>
      <c r="H47" s="29"/>
    </row>
    <row r="48" spans="1:8" x14ac:dyDescent="0.3">
      <c r="A48" s="11">
        <v>17</v>
      </c>
      <c r="B48" s="22" t="s">
        <v>29</v>
      </c>
      <c r="C48" s="23" t="s">
        <v>3</v>
      </c>
      <c r="D48" s="30"/>
      <c r="E48" s="24" cm="1">
        <f t="array" ref="E48">IF(D48="Ja", _xlfn.XLOOKUP(C48, {"Must Have";"Should Have";"Could Have";"Won't Have"}, {0;2;1;0.5}), 0)</f>
        <v>0</v>
      </c>
      <c r="F48" s="24" t="str">
        <f t="shared" si="0"/>
        <v/>
      </c>
      <c r="G48" s="28" t="str">
        <f t="shared" si="1"/>
        <v/>
      </c>
      <c r="H48" s="29"/>
    </row>
    <row r="49" spans="1:8" x14ac:dyDescent="0.3">
      <c r="A49" s="11">
        <v>18</v>
      </c>
      <c r="B49" s="23" t="s">
        <v>30</v>
      </c>
      <c r="C49" s="23" t="s">
        <v>3</v>
      </c>
      <c r="D49" s="30"/>
      <c r="E49" s="24" cm="1">
        <f t="array" ref="E49">IF(D49="Ja", _xlfn.XLOOKUP(C49, {"Must Have";"Should Have";"Could Have";"Won't Have"}, {0;2;1;0.5}), 0)</f>
        <v>0</v>
      </c>
      <c r="F49" s="24" t="str">
        <f t="shared" si="0"/>
        <v/>
      </c>
      <c r="G49" s="28" t="str">
        <f t="shared" si="1"/>
        <v/>
      </c>
      <c r="H49" s="29"/>
    </row>
    <row r="50" spans="1:8" x14ac:dyDescent="0.3">
      <c r="A50" s="11">
        <v>19</v>
      </c>
      <c r="B50" s="23" t="s">
        <v>31</v>
      </c>
      <c r="C50" s="23" t="s">
        <v>3</v>
      </c>
      <c r="D50" s="30"/>
      <c r="E50" s="24" cm="1">
        <f t="array" ref="E50">IF(D50="Ja", _xlfn.XLOOKUP(C50, {"Must Have";"Should Have";"Could Have";"Won't Have"}, {0;2;1;0.5}), 0)</f>
        <v>0</v>
      </c>
      <c r="F50" s="24" t="str">
        <f t="shared" si="0"/>
        <v/>
      </c>
      <c r="G50" s="28" t="str">
        <f t="shared" si="1"/>
        <v/>
      </c>
      <c r="H50" s="29"/>
    </row>
    <row r="51" spans="1:8" x14ac:dyDescent="0.3">
      <c r="A51" s="11">
        <v>20</v>
      </c>
      <c r="B51" s="23" t="s">
        <v>32</v>
      </c>
      <c r="C51" s="23" t="s">
        <v>3</v>
      </c>
      <c r="D51" s="30"/>
      <c r="E51" s="24" cm="1">
        <f t="array" ref="E51">IF(D51="Ja", _xlfn.XLOOKUP(C51, {"Must Have";"Should Have";"Could Have";"Won't Have"}, {0;2;1;0.5}), 0)</f>
        <v>0</v>
      </c>
      <c r="F51" s="24" t="str">
        <f t="shared" si="0"/>
        <v/>
      </c>
      <c r="G51" s="28" t="str">
        <f t="shared" si="1"/>
        <v/>
      </c>
      <c r="H51" s="29"/>
    </row>
    <row r="52" spans="1:8" x14ac:dyDescent="0.3">
      <c r="A52" s="11">
        <v>21</v>
      </c>
      <c r="B52" s="23" t="s">
        <v>33</v>
      </c>
      <c r="C52" s="23" t="s">
        <v>3</v>
      </c>
      <c r="D52" s="30"/>
      <c r="E52" s="24" cm="1">
        <f t="array" ref="E52">IF(D52="Ja", _xlfn.XLOOKUP(C52, {"Must Have";"Should Have";"Could Have";"Won't Have"}, {0;2;1;0.5}), 0)</f>
        <v>0</v>
      </c>
      <c r="F52" s="24" t="str">
        <f t="shared" si="0"/>
        <v/>
      </c>
      <c r="G52" s="28" t="str">
        <f t="shared" si="1"/>
        <v/>
      </c>
      <c r="H52" s="29"/>
    </row>
    <row r="53" spans="1:8" x14ac:dyDescent="0.3">
      <c r="A53" s="11">
        <v>22</v>
      </c>
      <c r="B53" s="25" t="s">
        <v>76</v>
      </c>
      <c r="C53" s="23" t="s">
        <v>3</v>
      </c>
      <c r="D53" s="30"/>
      <c r="E53" s="24" cm="1">
        <f t="array" ref="E53">IF(D53="Ja", _xlfn.XLOOKUP(C53, {"Must Have";"Should Have";"Could Have";"Won't Have"}, {0;2;1;0.5}), 0)</f>
        <v>0</v>
      </c>
      <c r="F53" s="24" t="str">
        <f t="shared" si="0"/>
        <v/>
      </c>
      <c r="G53" s="28" t="str">
        <f t="shared" si="1"/>
        <v/>
      </c>
      <c r="H53" s="29"/>
    </row>
    <row r="54" spans="1:8" x14ac:dyDescent="0.3">
      <c r="A54" s="11">
        <v>23</v>
      </c>
      <c r="B54" s="23" t="s">
        <v>34</v>
      </c>
      <c r="C54" s="23" t="s">
        <v>4</v>
      </c>
      <c r="D54" s="30"/>
      <c r="E54" s="24" cm="1">
        <f t="array" ref="E54">IF(D54="Ja", _xlfn.XLOOKUP(C54, {"Must Have";"Should Have";"Could Have";"Won't Have"}, {0;2;1;0.5}), 0)</f>
        <v>0</v>
      </c>
      <c r="F54" s="24" t="str">
        <f t="shared" si="0"/>
        <v/>
      </c>
      <c r="G54" s="28" t="str">
        <f t="shared" si="1"/>
        <v/>
      </c>
      <c r="H54" s="29"/>
    </row>
    <row r="55" spans="1:8" x14ac:dyDescent="0.3">
      <c r="A55" s="11">
        <v>24</v>
      </c>
      <c r="B55" s="23" t="s">
        <v>35</v>
      </c>
      <c r="C55" s="23" t="s">
        <v>3</v>
      </c>
      <c r="D55" s="30"/>
      <c r="E55" s="24" cm="1">
        <f t="array" ref="E55">IF(D55="Ja", _xlfn.XLOOKUP(C55, {"Must Have";"Should Have";"Could Have";"Won't Have"}, {0;2;1;0.5}), 0)</f>
        <v>0</v>
      </c>
      <c r="F55" s="24" t="str">
        <f t="shared" si="0"/>
        <v/>
      </c>
      <c r="G55" s="28" t="str">
        <f t="shared" si="1"/>
        <v/>
      </c>
      <c r="H55" s="29"/>
    </row>
    <row r="56" spans="1:8" x14ac:dyDescent="0.3">
      <c r="A56" s="11">
        <v>25</v>
      </c>
      <c r="B56" s="23" t="s">
        <v>36</v>
      </c>
      <c r="C56" s="23" t="s">
        <v>4</v>
      </c>
      <c r="D56" s="30"/>
      <c r="E56" s="24" cm="1">
        <f t="array" ref="E56">IF(D56="Ja", _xlfn.XLOOKUP(C56, {"Must Have";"Should Have";"Could Have";"Won't Have"}, {0;2;1;0.5}), 0)</f>
        <v>0</v>
      </c>
      <c r="F56" s="24" t="str">
        <f t="shared" si="0"/>
        <v/>
      </c>
      <c r="G56" s="28" t="str">
        <f t="shared" si="1"/>
        <v/>
      </c>
      <c r="H56" s="29"/>
    </row>
    <row r="57" spans="1:8" x14ac:dyDescent="0.3">
      <c r="A57" s="11"/>
      <c r="B57" s="31" t="s">
        <v>37</v>
      </c>
      <c r="C57" s="31"/>
      <c r="D57" s="36"/>
      <c r="E57" s="34"/>
      <c r="F57" s="31"/>
      <c r="G57" s="35" t="str">
        <f t="shared" si="1"/>
        <v/>
      </c>
      <c r="H57" s="36"/>
    </row>
    <row r="58" spans="1:8" x14ac:dyDescent="0.3">
      <c r="A58" s="11">
        <v>26</v>
      </c>
      <c r="B58" s="23" t="s">
        <v>38</v>
      </c>
      <c r="C58" s="23" t="s">
        <v>3</v>
      </c>
      <c r="D58" s="30"/>
      <c r="E58" s="24" cm="1">
        <f t="array" ref="E58">IF(D58="Ja", _xlfn.XLOOKUP(C58, {"Must Have";"Should Have";"Could Have";"Won't Have"}, {0;2;1;0.5}), 0)</f>
        <v>0</v>
      </c>
      <c r="F58" s="24" t="str">
        <f t="shared" si="0"/>
        <v/>
      </c>
      <c r="G58" s="28" t="str">
        <f t="shared" si="1"/>
        <v/>
      </c>
      <c r="H58" s="29"/>
    </row>
    <row r="59" spans="1:8" x14ac:dyDescent="0.3">
      <c r="A59" s="11">
        <v>27</v>
      </c>
      <c r="B59" s="23" t="s">
        <v>39</v>
      </c>
      <c r="C59" s="23" t="s">
        <v>3</v>
      </c>
      <c r="D59" s="30"/>
      <c r="E59" s="24" cm="1">
        <f t="array" ref="E59">IF(D59="Ja", _xlfn.XLOOKUP(C59, {"Must Have";"Should Have";"Could Have";"Won't Have"}, {0;2;1;0.5}), 0)</f>
        <v>0</v>
      </c>
      <c r="F59" s="24" t="str">
        <f t="shared" si="0"/>
        <v/>
      </c>
      <c r="G59" s="28" t="str">
        <f t="shared" si="1"/>
        <v/>
      </c>
      <c r="H59" s="29"/>
    </row>
    <row r="60" spans="1:8" x14ac:dyDescent="0.3">
      <c r="A60" s="11">
        <v>28</v>
      </c>
      <c r="B60" s="23" t="s">
        <v>40</v>
      </c>
      <c r="C60" s="23" t="s">
        <v>4</v>
      </c>
      <c r="D60" s="30"/>
      <c r="E60" s="24" cm="1">
        <f t="array" ref="E60">IF(D60="Ja", _xlfn.XLOOKUP(C60, {"Must Have";"Should Have";"Could Have";"Won't Have"}, {0;2;1;0.5}), 0)</f>
        <v>0</v>
      </c>
      <c r="F60" s="24" t="str">
        <f t="shared" si="0"/>
        <v/>
      </c>
      <c r="G60" s="28" t="str">
        <f t="shared" si="1"/>
        <v/>
      </c>
      <c r="H60" s="29"/>
    </row>
    <row r="61" spans="1:8" x14ac:dyDescent="0.3">
      <c r="A61" s="11">
        <v>29</v>
      </c>
      <c r="B61" s="23" t="s">
        <v>41</v>
      </c>
      <c r="C61" s="23" t="s">
        <v>5</v>
      </c>
      <c r="D61" s="30"/>
      <c r="E61" s="24" cm="1">
        <f t="array" ref="E61">IF(D61="Ja", _xlfn.XLOOKUP(C61, {"Must Have";"Should Have";"Could Have";"Won't Have"}, {0;2;1;0.5}), 0)</f>
        <v>0</v>
      </c>
      <c r="F61" s="24" t="str">
        <f t="shared" si="0"/>
        <v/>
      </c>
      <c r="G61" s="28" t="str">
        <f t="shared" si="1"/>
        <v/>
      </c>
      <c r="H61" s="29"/>
    </row>
    <row r="62" spans="1:8" x14ac:dyDescent="0.3">
      <c r="A62" s="11">
        <v>30</v>
      </c>
      <c r="B62" s="23" t="s">
        <v>42</v>
      </c>
      <c r="C62" s="23" t="s">
        <v>5</v>
      </c>
      <c r="D62" s="30"/>
      <c r="E62" s="24" cm="1">
        <f t="array" ref="E62">IF(D62="Ja", _xlfn.XLOOKUP(C62, {"Must Have";"Should Have";"Could Have";"Won't Have"}, {0;2;1;0.5}), 0)</f>
        <v>0</v>
      </c>
      <c r="F62" s="24" t="str">
        <f t="shared" si="0"/>
        <v/>
      </c>
      <c r="G62" s="28" t="str">
        <f t="shared" si="1"/>
        <v/>
      </c>
      <c r="H62" s="29"/>
    </row>
    <row r="63" spans="1:8" x14ac:dyDescent="0.3">
      <c r="A63" s="11">
        <v>31</v>
      </c>
      <c r="B63" s="23" t="s">
        <v>43</v>
      </c>
      <c r="C63" s="23" t="s">
        <v>4</v>
      </c>
      <c r="D63" s="30"/>
      <c r="E63" s="24" cm="1">
        <f t="array" ref="E63">IF(D63="Ja", _xlfn.XLOOKUP(C63, {"Must Have";"Should Have";"Could Have";"Won't Have"}, {0;2;1;0.5}), 0)</f>
        <v>0</v>
      </c>
      <c r="F63" s="24" t="str">
        <f t="shared" si="0"/>
        <v/>
      </c>
      <c r="G63" s="28" t="str">
        <f t="shared" si="1"/>
        <v/>
      </c>
      <c r="H63" s="29"/>
    </row>
    <row r="64" spans="1:8" x14ac:dyDescent="0.3">
      <c r="A64" s="11">
        <v>32</v>
      </c>
      <c r="B64" s="23" t="s">
        <v>44</v>
      </c>
      <c r="C64" s="23" t="s">
        <v>3</v>
      </c>
      <c r="D64" s="30"/>
      <c r="E64" s="24" cm="1">
        <f t="array" ref="E64">IF(D64="Ja", _xlfn.XLOOKUP(C64, {"Must Have";"Should Have";"Could Have";"Won't Have"}, {0;2;1;0.5}), 0)</f>
        <v>0</v>
      </c>
      <c r="F64" s="24" t="str">
        <f t="shared" si="0"/>
        <v/>
      </c>
      <c r="G64" s="28" t="str">
        <f t="shared" si="1"/>
        <v/>
      </c>
      <c r="H64" s="29"/>
    </row>
    <row r="65" spans="1:8" x14ac:dyDescent="0.3">
      <c r="A65" s="11">
        <v>33</v>
      </c>
      <c r="B65" s="23" t="s">
        <v>45</v>
      </c>
      <c r="C65" s="23" t="s">
        <v>5</v>
      </c>
      <c r="D65" s="30"/>
      <c r="E65" s="24" cm="1">
        <f t="array" ref="E65">IF(D65="Ja", _xlfn.XLOOKUP(C65, {"Must Have";"Should Have";"Could Have";"Won't Have"}, {0;2;1;0.5}), 0)</f>
        <v>0</v>
      </c>
      <c r="F65" s="24" t="str">
        <f t="shared" si="0"/>
        <v/>
      </c>
      <c r="G65" s="28" t="str">
        <f t="shared" si="1"/>
        <v/>
      </c>
      <c r="H65" s="29"/>
    </row>
    <row r="66" spans="1:8" x14ac:dyDescent="0.3">
      <c r="A66" s="11"/>
      <c r="B66" s="31" t="s">
        <v>37</v>
      </c>
      <c r="C66" s="31"/>
      <c r="D66" s="36"/>
      <c r="E66" s="34"/>
      <c r="F66" s="31"/>
      <c r="G66" s="35" t="str">
        <f t="shared" si="1"/>
        <v/>
      </c>
      <c r="H66" s="36"/>
    </row>
    <row r="67" spans="1:8" x14ac:dyDescent="0.3">
      <c r="A67" s="11">
        <v>34</v>
      </c>
      <c r="B67" s="23" t="s">
        <v>46</v>
      </c>
      <c r="C67" s="23" t="s">
        <v>3</v>
      </c>
      <c r="D67" s="30"/>
      <c r="E67" s="24" cm="1">
        <f t="array" ref="E67">IF(D67="Ja", _xlfn.XLOOKUP(C67, {"Must Have";"Should Have";"Could Have";"Won't Have"}, {0;2;1;0.5}), 0)</f>
        <v>0</v>
      </c>
      <c r="F67" s="24" t="str">
        <f t="shared" si="0"/>
        <v/>
      </c>
      <c r="G67" s="28" t="str">
        <f t="shared" si="1"/>
        <v/>
      </c>
      <c r="H67" s="29"/>
    </row>
    <row r="68" spans="1:8" x14ac:dyDescent="0.3">
      <c r="A68" s="11">
        <v>35</v>
      </c>
      <c r="B68" s="23" t="s">
        <v>47</v>
      </c>
      <c r="C68" s="23" t="s">
        <v>3</v>
      </c>
      <c r="D68" s="30"/>
      <c r="E68" s="24" cm="1">
        <f t="array" ref="E68">IF(D68="Ja", _xlfn.XLOOKUP(C68, {"Must Have";"Should Have";"Could Have";"Won't Have"}, {0;2;1;0.5}), 0)</f>
        <v>0</v>
      </c>
      <c r="F68" s="24" t="str">
        <f t="shared" si="0"/>
        <v/>
      </c>
      <c r="G68" s="28" t="str">
        <f t="shared" si="1"/>
        <v/>
      </c>
      <c r="H68" s="29"/>
    </row>
    <row r="69" spans="1:8" x14ac:dyDescent="0.3">
      <c r="A69" s="11">
        <v>36</v>
      </c>
      <c r="B69" s="23" t="s">
        <v>48</v>
      </c>
      <c r="C69" s="23" t="s">
        <v>5</v>
      </c>
      <c r="D69" s="30"/>
      <c r="E69" s="24" cm="1">
        <f t="array" ref="E69">IF(D69="Ja", _xlfn.XLOOKUP(C69, {"Must Have";"Should Have";"Could Have";"Won't Have"}, {0;2;1;0.5}), 0)</f>
        <v>0</v>
      </c>
      <c r="F69" s="24" t="str">
        <f t="shared" si="0"/>
        <v/>
      </c>
      <c r="G69" s="28" t="str">
        <f t="shared" si="1"/>
        <v/>
      </c>
      <c r="H69" s="29"/>
    </row>
    <row r="70" spans="1:8" x14ac:dyDescent="0.3">
      <c r="A70" s="11">
        <v>37</v>
      </c>
      <c r="B70" s="23" t="s">
        <v>49</v>
      </c>
      <c r="C70" s="23" t="s">
        <v>3</v>
      </c>
      <c r="D70" s="30"/>
      <c r="E70" s="24" cm="1">
        <f t="array" ref="E70">IF(D70="Ja", _xlfn.XLOOKUP(C70, {"Must Have";"Should Have";"Could Have";"Won't Have"}, {0;2;1;0.5}), 0)</f>
        <v>0</v>
      </c>
      <c r="F70" s="24" t="str">
        <f t="shared" si="0"/>
        <v/>
      </c>
      <c r="G70" s="28" t="str">
        <f t="shared" si="1"/>
        <v/>
      </c>
      <c r="H70" s="29"/>
    </row>
    <row r="71" spans="1:8" x14ac:dyDescent="0.3">
      <c r="A71" s="11">
        <v>38</v>
      </c>
      <c r="B71" s="23" t="s">
        <v>50</v>
      </c>
      <c r="C71" s="23" t="s">
        <v>3</v>
      </c>
      <c r="D71" s="30"/>
      <c r="E71" s="24" cm="1">
        <f t="array" ref="E71">IF(D71="Ja", _xlfn.XLOOKUP(C71, {"Must Have";"Should Have";"Could Have";"Won't Have"}, {0;2;1;0.5}), 0)</f>
        <v>0</v>
      </c>
      <c r="F71" s="24" t="str">
        <f t="shared" si="0"/>
        <v/>
      </c>
      <c r="G71" s="28" t="str">
        <f t="shared" si="1"/>
        <v/>
      </c>
      <c r="H71" s="29"/>
    </row>
    <row r="72" spans="1:8" x14ac:dyDescent="0.3">
      <c r="A72" s="11"/>
      <c r="B72" s="31" t="s">
        <v>37</v>
      </c>
      <c r="C72" s="31"/>
      <c r="D72" s="36"/>
      <c r="E72" s="34"/>
      <c r="F72" s="31"/>
      <c r="G72" s="35" t="str">
        <f t="shared" si="1"/>
        <v/>
      </c>
      <c r="H72" s="36"/>
    </row>
    <row r="73" spans="1:8" x14ac:dyDescent="0.3">
      <c r="A73" s="11">
        <v>39</v>
      </c>
      <c r="B73" s="23" t="s">
        <v>51</v>
      </c>
      <c r="C73" s="23" t="s">
        <v>3</v>
      </c>
      <c r="D73" s="30"/>
      <c r="E73" s="24" cm="1">
        <f t="array" ref="E73">IF(D73="Ja", _xlfn.XLOOKUP(C73, {"Must Have";"Should Have";"Could Have";"Won't Have"}, {0;2;1;0.5}), 0)</f>
        <v>0</v>
      </c>
      <c r="F73" s="24" t="str">
        <f t="shared" si="0"/>
        <v/>
      </c>
      <c r="G73" s="28" t="str">
        <f t="shared" si="1"/>
        <v/>
      </c>
      <c r="H73" s="29"/>
    </row>
    <row r="74" spans="1:8" x14ac:dyDescent="0.3">
      <c r="A74" s="11">
        <v>40</v>
      </c>
      <c r="B74" s="23" t="s">
        <v>52</v>
      </c>
      <c r="C74" s="23" t="s">
        <v>3</v>
      </c>
      <c r="D74" s="30"/>
      <c r="E74" s="24" cm="1">
        <f t="array" ref="E74">IF(D74="Ja", _xlfn.XLOOKUP(C74, {"Must Have";"Should Have";"Could Have";"Won't Have"}, {0;2;1;0.5}), 0)</f>
        <v>0</v>
      </c>
      <c r="F74" s="24" t="str">
        <f t="shared" si="0"/>
        <v/>
      </c>
      <c r="G74" s="28" t="str">
        <f t="shared" si="1"/>
        <v/>
      </c>
      <c r="H74" s="29"/>
    </row>
    <row r="75" spans="1:8" x14ac:dyDescent="0.3">
      <c r="A75" s="11">
        <v>41</v>
      </c>
      <c r="B75" s="23" t="s">
        <v>53</v>
      </c>
      <c r="C75" s="23" t="s">
        <v>3</v>
      </c>
      <c r="D75" s="30"/>
      <c r="E75" s="24" cm="1">
        <f t="array" ref="E75">IF(D75="Ja", _xlfn.XLOOKUP(C75, {"Must Have";"Should Have";"Could Have";"Won't Have"}, {0;2;1;0.5}), 0)</f>
        <v>0</v>
      </c>
      <c r="F75" s="24" t="str">
        <f t="shared" si="0"/>
        <v/>
      </c>
      <c r="G75" s="28" t="str">
        <f t="shared" si="1"/>
        <v/>
      </c>
      <c r="H75" s="29"/>
    </row>
    <row r="76" spans="1:8" x14ac:dyDescent="0.3">
      <c r="A76" s="11">
        <v>42</v>
      </c>
      <c r="B76" s="23" t="s">
        <v>54</v>
      </c>
      <c r="C76" s="23" t="s">
        <v>4</v>
      </c>
      <c r="D76" s="30"/>
      <c r="E76" s="24" cm="1">
        <f t="array" ref="E76">IF(D76="Ja", _xlfn.XLOOKUP(C76, {"Must Have";"Should Have";"Could Have";"Won't Have"}, {0;2;1;0.5}), 0)</f>
        <v>0</v>
      </c>
      <c r="F76" s="24" t="str">
        <f t="shared" si="0"/>
        <v/>
      </c>
      <c r="G76" s="28" t="str">
        <f t="shared" si="1"/>
        <v/>
      </c>
      <c r="H76" s="29"/>
    </row>
    <row r="77" spans="1:8" x14ac:dyDescent="0.3">
      <c r="A77" s="11"/>
      <c r="B77" s="31" t="s">
        <v>55</v>
      </c>
      <c r="C77" s="31"/>
      <c r="D77" s="36"/>
      <c r="E77" s="34"/>
      <c r="F77" s="31"/>
      <c r="G77" s="35" t="str">
        <f t="shared" si="1"/>
        <v/>
      </c>
      <c r="H77" s="36"/>
    </row>
    <row r="78" spans="1:8" x14ac:dyDescent="0.3">
      <c r="A78" s="11">
        <v>43</v>
      </c>
      <c r="B78" s="23" t="s">
        <v>56</v>
      </c>
      <c r="C78" s="23" t="s">
        <v>4</v>
      </c>
      <c r="D78" s="30"/>
      <c r="E78" s="24" cm="1">
        <f t="array" ref="E78">IF(D78="Ja", _xlfn.XLOOKUP(C78, {"Must Have";"Should Have";"Could Have";"Won't Have"}, {0;2;1;0.5}), 0)</f>
        <v>0</v>
      </c>
      <c r="F78" s="24" t="str">
        <f t="shared" si="0"/>
        <v/>
      </c>
      <c r="G78" s="28" t="str">
        <f t="shared" si="1"/>
        <v/>
      </c>
      <c r="H78" s="29"/>
    </row>
    <row r="79" spans="1:8" x14ac:dyDescent="0.3">
      <c r="A79" s="11">
        <v>44</v>
      </c>
      <c r="B79" s="23" t="s">
        <v>57</v>
      </c>
      <c r="C79" s="23" t="s">
        <v>3</v>
      </c>
      <c r="D79" s="30"/>
      <c r="E79" s="24" cm="1">
        <f t="array" ref="E79">IF(D79="Ja", _xlfn.XLOOKUP(C79, {"Must Have";"Should Have";"Could Have";"Won't Have"}, {0;2;1;0.5}), 0)</f>
        <v>0</v>
      </c>
      <c r="F79" s="24" t="str">
        <f t="shared" si="0"/>
        <v/>
      </c>
      <c r="G79" s="28" t="str">
        <f t="shared" si="1"/>
        <v/>
      </c>
      <c r="H79" s="29"/>
    </row>
    <row r="80" spans="1:8" x14ac:dyDescent="0.3">
      <c r="A80" s="11">
        <v>45</v>
      </c>
      <c r="B80" s="23" t="s">
        <v>58</v>
      </c>
      <c r="C80" s="23" t="s">
        <v>5</v>
      </c>
      <c r="D80" s="30"/>
      <c r="E80" s="24" cm="1">
        <f t="array" ref="E80">IF(D80="Ja", _xlfn.XLOOKUP(C80, {"Must Have";"Should Have";"Could Have";"Won't Have"}, {0;2;1;0.5}), 0)</f>
        <v>0</v>
      </c>
      <c r="F80" s="24" t="str">
        <f t="shared" si="0"/>
        <v/>
      </c>
      <c r="G80" s="28" t="str">
        <f t="shared" si="1"/>
        <v/>
      </c>
      <c r="H80" s="29"/>
    </row>
    <row r="81" spans="4:6" x14ac:dyDescent="0.3">
      <c r="F81" s="4"/>
    </row>
    <row r="82" spans="4:6" ht="18" x14ac:dyDescent="0.35">
      <c r="D82" s="26" t="s">
        <v>77</v>
      </c>
      <c r="E82" s="27">
        <f>SUM(E30:E80)</f>
        <v>0</v>
      </c>
      <c r="F82" s="4"/>
    </row>
  </sheetData>
  <sheetProtection algorithmName="SHA-512" hashValue="hhE+P5xzCmO8ist8qH4IdQEthJBeRn151nR2A6GBkOKl1kY6Ck8ic0sYuU75Tmi3iOpvoPOCkYqAew3jx5IYpQ==" saltValue="dKAy2qOO3rjsktd9T3ByyQ==" spinCount="100000" sheet="1" objects="1" scenarios="1"/>
  <conditionalFormatting sqref="D30:D35">
    <cfRule type="containsText" dxfId="1" priority="1" operator="containsText" text="Ja/Nee">
      <formula>NOT(ISERROR(SEARCH("Ja/Nee",D30)))</formula>
    </cfRule>
  </conditionalFormatting>
  <conditionalFormatting sqref="F30:F35 F37:F45 F47:F56 F58:F65 F67:F71 F73:F76 F78:F80">
    <cfRule type="containsText" dxfId="0" priority="2" operator="containsText" text="Knock-Out">
      <formula>NOT(ISERROR(SEARCH("Knock-Out",F30)))</formula>
    </cfRule>
  </conditionalFormatting>
  <pageMargins left="0.7" right="0.7" top="0.75" bottom="0.75" header="0.3" footer="0.3"/>
  <pageSetup orientation="portrait" r:id="rId1"/>
  <ignoredErrors>
    <ignoredError sqref="G31:G35 G78:G80 G36:G50 G51:G56 G57:G66 G67:G77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EA98ACA-1B3D-49E8-8913-68E18F2027B5}">
          <x14:formula1>
            <xm:f>Blad2!$B$4:$B$7</xm:f>
          </x14:formula1>
          <xm:sqref>C30:C35 C37:C45 C47:C56 C58:C65 C67:C71 C73:C76 C78:C80</xm:sqref>
        </x14:dataValidation>
        <x14:dataValidation type="list" allowBlank="1" showInputMessage="1" showErrorMessage="1" xr:uid="{D13062CA-44C7-4B94-9416-2197B57322B3}">
          <x14:formula1>
            <xm:f>Blad2!$C$4:$C$5</xm:f>
          </x14:formula1>
          <xm:sqref>D30:D35 D37:D45 D47:D56 D58:D65 D67:D71 D73:D76 D78:D80</xm:sqref>
        </x14:dataValidation>
        <x14:dataValidation type="list" allowBlank="1" showInputMessage="1" showErrorMessage="1" xr:uid="{96DA1481-5197-4212-9070-FB92DB1B5AB8}">
          <x14:formula1>
            <xm:f>Blad2!$D$4:$D$9</xm:f>
          </x14:formula1>
          <xm:sqref>G30:G80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24D55-3FF4-486F-856A-5BD61CE37BAC}">
  <dimension ref="A3:E25"/>
  <sheetViews>
    <sheetView zoomScale="110" zoomScaleNormal="110" workbookViewId="0">
      <selection activeCell="D30" sqref="D30"/>
    </sheetView>
  </sheetViews>
  <sheetFormatPr defaultRowHeight="14.4" x14ac:dyDescent="0.3"/>
  <cols>
    <col min="1" max="1" width="12.5546875" bestFit="1" customWidth="1"/>
    <col min="2" max="2" width="20.33203125" customWidth="1"/>
    <col min="3" max="3" width="35.6640625" customWidth="1"/>
    <col min="4" max="4" width="33.77734375" customWidth="1"/>
    <col min="5" max="5" width="81.33203125" customWidth="1"/>
    <col min="6" max="12" width="51.21875" customWidth="1"/>
  </cols>
  <sheetData>
    <row r="3" spans="2:5" x14ac:dyDescent="0.3">
      <c r="B3" s="1" t="s">
        <v>2</v>
      </c>
      <c r="C3" s="1" t="s">
        <v>7</v>
      </c>
      <c r="D3" s="1" t="s">
        <v>75</v>
      </c>
    </row>
    <row r="4" spans="2:5" x14ac:dyDescent="0.3">
      <c r="B4" t="s">
        <v>3</v>
      </c>
      <c r="C4" t="s">
        <v>8</v>
      </c>
      <c r="D4" t="s">
        <v>61</v>
      </c>
      <c r="E4" t="s">
        <v>63</v>
      </c>
    </row>
    <row r="5" spans="2:5" x14ac:dyDescent="0.3">
      <c r="B5" t="s">
        <v>4</v>
      </c>
      <c r="C5" t="s">
        <v>9</v>
      </c>
      <c r="D5" t="s">
        <v>62</v>
      </c>
      <c r="E5" t="s">
        <v>74</v>
      </c>
    </row>
    <row r="6" spans="2:5" x14ac:dyDescent="0.3">
      <c r="B6" t="s">
        <v>5</v>
      </c>
      <c r="D6" t="s">
        <v>64</v>
      </c>
      <c r="E6" t="s">
        <v>65</v>
      </c>
    </row>
    <row r="7" spans="2:5" x14ac:dyDescent="0.3">
      <c r="B7" t="s">
        <v>6</v>
      </c>
      <c r="D7" t="s">
        <v>67</v>
      </c>
      <c r="E7" t="s">
        <v>66</v>
      </c>
    </row>
    <row r="8" spans="2:5" x14ac:dyDescent="0.3">
      <c r="D8" t="s">
        <v>68</v>
      </c>
      <c r="E8" t="s">
        <v>69</v>
      </c>
    </row>
    <row r="9" spans="2:5" x14ac:dyDescent="0.3">
      <c r="D9" t="s">
        <v>70</v>
      </c>
      <c r="E9" t="s">
        <v>71</v>
      </c>
    </row>
    <row r="13" spans="2:5" x14ac:dyDescent="0.3">
      <c r="C13" s="2"/>
      <c r="D13" s="2"/>
      <c r="E13" s="2"/>
    </row>
    <row r="14" spans="2:5" x14ac:dyDescent="0.3">
      <c r="C14" s="2"/>
      <c r="D14" s="2"/>
      <c r="E14" s="2"/>
    </row>
    <row r="15" spans="2:5" x14ac:dyDescent="0.3">
      <c r="C15" s="2"/>
      <c r="D15" s="2"/>
      <c r="E15" s="2"/>
    </row>
    <row r="16" spans="2:5" x14ac:dyDescent="0.3">
      <c r="C16" s="2"/>
      <c r="D16" s="2"/>
      <c r="E16" s="2"/>
    </row>
    <row r="17" spans="1:5" x14ac:dyDescent="0.3">
      <c r="C17" s="2"/>
      <c r="D17" s="2"/>
      <c r="E17" s="2"/>
    </row>
    <row r="18" spans="1:5" x14ac:dyDescent="0.3">
      <c r="C18" s="2"/>
      <c r="D18" s="2"/>
      <c r="E18" s="2"/>
    </row>
    <row r="19" spans="1:5" x14ac:dyDescent="0.3">
      <c r="A19" t="s">
        <v>89</v>
      </c>
      <c r="C19" s="2" t="s">
        <v>77</v>
      </c>
      <c r="D19" s="2"/>
      <c r="E19" s="2"/>
    </row>
    <row r="20" spans="1:5" x14ac:dyDescent="0.3">
      <c r="A20">
        <v>21</v>
      </c>
      <c r="B20" t="s">
        <v>3</v>
      </c>
      <c r="C20" s="2">
        <v>0</v>
      </c>
      <c r="D20" s="2"/>
      <c r="E20" s="2"/>
    </row>
    <row r="21" spans="1:5" x14ac:dyDescent="0.3">
      <c r="A21">
        <v>9</v>
      </c>
      <c r="B21" t="s">
        <v>4</v>
      </c>
      <c r="C21" s="2">
        <v>2</v>
      </c>
      <c r="D21" s="2">
        <f>A21*C21</f>
        <v>18</v>
      </c>
      <c r="E21" s="2"/>
    </row>
    <row r="22" spans="1:5" x14ac:dyDescent="0.3">
      <c r="A22">
        <v>9</v>
      </c>
      <c r="B22" t="s">
        <v>5</v>
      </c>
      <c r="C22" s="2">
        <v>1</v>
      </c>
      <c r="D22" s="2">
        <f t="shared" ref="D22:D23" si="0">A22*C22</f>
        <v>9</v>
      </c>
      <c r="E22" s="2"/>
    </row>
    <row r="23" spans="1:5" x14ac:dyDescent="0.3">
      <c r="A23">
        <v>6</v>
      </c>
      <c r="B23" t="s">
        <v>6</v>
      </c>
      <c r="C23" s="2">
        <v>0.5</v>
      </c>
      <c r="D23" s="2">
        <f t="shared" si="0"/>
        <v>3</v>
      </c>
      <c r="E23" s="2"/>
    </row>
    <row r="24" spans="1:5" x14ac:dyDescent="0.3">
      <c r="A24">
        <f>SUM(A20:A23)</f>
        <v>45</v>
      </c>
      <c r="C24" s="2"/>
      <c r="D24" s="2">
        <f>SUM(D21:D23)</f>
        <v>30</v>
      </c>
      <c r="E24" s="2"/>
    </row>
    <row r="25" spans="1:5" x14ac:dyDescent="0.3">
      <c r="C25" s="2"/>
      <c r="D25" s="2"/>
      <c r="E2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Onderzoeksontwikkeling 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Dion Vanhommerig</dc:creator>
  <cp:lastModifiedBy>Dion Vanhommerig</cp:lastModifiedBy>
  <dcterms:created xsi:type="dcterms:W3CDTF">2026-02-11T12:09:43Z</dcterms:created>
  <dcterms:modified xsi:type="dcterms:W3CDTF">2026-04-10T08:43:02Z</dcterms:modified>
</cp:coreProperties>
</file>