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zuydhogeschool.sharepoint.com/sites/DienstFB-VFI/Shared Documents/Inkoop/Inkoop/Aanbestedingen en offertes/IV&amp;T/RPLM/TenderNed documenten/"/>
    </mc:Choice>
  </mc:AlternateContent>
  <xr:revisionPtr revIDLastSave="1" documentId="8_{80096DA0-6DC8-4F67-B8FC-FB1485FA229C}" xr6:coauthVersionLast="47" xr6:coauthVersionMax="47" xr10:uidLastSave="{7435106A-F061-4DD9-8857-08A2765693B4}"/>
  <bookViews>
    <workbookView xWindow="-28920" yWindow="-900" windowWidth="29040" windowHeight="15720" xr2:uid="{B0323BF8-4CBE-4D77-A29E-79D91BD8EA7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E13" i="1"/>
  <c r="D56" i="1" s="1"/>
  <c r="D29" i="1"/>
  <c r="D37" i="1"/>
  <c r="D21" i="1"/>
  <c r="D51" i="1" l="1"/>
  <c r="D57" i="1" s="1"/>
  <c r="D58" i="1" s="1"/>
  <c r="D60" i="1" s="1"/>
</calcChain>
</file>

<file path=xl/sharedStrings.xml><?xml version="1.0" encoding="utf-8"?>
<sst xmlns="http://schemas.openxmlformats.org/spreadsheetml/2006/main" count="51" uniqueCount="43">
  <si>
    <t xml:space="preserve">Bijlage 13 Prijzenblad </t>
  </si>
  <si>
    <t>RPLM - Research Project Lifecycle Management</t>
  </si>
  <si>
    <t>Invulveld Inschrijver, negatieve tarieven zijn niet toegestaan</t>
  </si>
  <si>
    <t>Plafondbedrag is overschreden</t>
  </si>
  <si>
    <t>Bodembedrag te laag</t>
  </si>
  <si>
    <t>*</t>
  </si>
  <si>
    <t>Er kunnen geen rechten worden ontleend aan de in het prijzenblad vermelde getallen en aantallen</t>
  </si>
  <si>
    <t>Implementatiekosten</t>
  </si>
  <si>
    <t>Werkzaamheden (eenmalig tijdens de implementatieperiode)</t>
  </si>
  <si>
    <t>Prijs</t>
  </si>
  <si>
    <t>Implementatieconsultancy</t>
  </si>
  <si>
    <t>Training en Opleiding</t>
  </si>
  <si>
    <t>Totaal</t>
  </si>
  <si>
    <t>Jaarlijkse licentiekosten bij licensering per gebruiker</t>
  </si>
  <si>
    <r>
      <t>Prijs per gebruiker per jaar exclusief BTW</t>
    </r>
    <r>
      <rPr>
        <b/>
        <i/>
        <sz val="12"/>
        <color theme="1"/>
        <rFont val="Avenir Next LT Pro"/>
      </rPr>
      <t xml:space="preserve">
Er zijn ongeveer 235 onderzoekers die uren schrijven en
ongeveer 100 onderzoekers (en assistenten) die geen uren schrijven.</t>
    </r>
  </si>
  <si>
    <t>Prijs per instelling per jaar exclusief BTW</t>
  </si>
  <si>
    <t>Instelling</t>
  </si>
  <si>
    <t>Senior consultant exclusief BTW</t>
  </si>
  <si>
    <t>Maximaal Uurtarief</t>
  </si>
  <si>
    <t xml:space="preserve">Uurtarief </t>
  </si>
  <si>
    <t>Medio consultant exclusief BTW</t>
  </si>
  <si>
    <t>Junior consultant exclusief BTW</t>
  </si>
  <si>
    <t>Prijsrange tussen bodembedrag en plafondbedrag</t>
  </si>
  <si>
    <t xml:space="preserve">Inschrijfprijs minus Bodembedrag </t>
  </si>
  <si>
    <t>Percentage verschil</t>
  </si>
  <si>
    <t xml:space="preserve">Maximaal aantal te behalen punten </t>
  </si>
  <si>
    <t xml:space="preserve">Punten inschrijving (P) </t>
  </si>
  <si>
    <t>Rechtsgeldige ondertekening</t>
  </si>
  <si>
    <t>Inschrijver</t>
  </si>
  <si>
    <t>Rechtsgeldig vertegenwoordiger</t>
  </si>
  <si>
    <t>Adres</t>
  </si>
  <si>
    <t>Postcode</t>
  </si>
  <si>
    <t>Plaats</t>
  </si>
  <si>
    <t>Telefoon</t>
  </si>
  <si>
    <t>Inschrijfprijs RPLM  totaal 8 jaar (P) exclusief BTW</t>
  </si>
  <si>
    <t>Aantal gebruikers (geef aan of dit concurrent gebruikers zijn of anderszins)</t>
  </si>
  <si>
    <t>Plafondbudget</t>
  </si>
  <si>
    <t>Jaarlijkse licentiekosten bij licensering Zuyd breed</t>
  </si>
  <si>
    <t>Plafondbudget per jaar</t>
  </si>
  <si>
    <t>Plafondbedrag Totaal</t>
  </si>
  <si>
    <t>Bodembedrag inschrijving Totaal</t>
  </si>
  <si>
    <t>Consultancy tarieven (additioneel)</t>
  </si>
  <si>
    <t>Inschijver dient een keuze te maken of jaarlijke licentiekosten per gebruiker of jaarlijkse licentiekosten voor Zuyd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</si>
</sst>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theme="0"/>
      <name val="Avenir Next LT Pro"/>
      <family val="2"/>
    </font>
    <font>
      <sz val="12"/>
      <name val="Avenir Next LT Pro"/>
      <family val="2"/>
    </font>
    <font>
      <b/>
      <sz val="18"/>
      <color theme="1"/>
      <name val="Avenir Next LT Pro"/>
      <family val="2"/>
    </font>
    <font>
      <b/>
      <i/>
      <sz val="12"/>
      <color theme="1"/>
      <name val="Avenir Next LT Pro"/>
    </font>
    <font>
      <b/>
      <sz val="12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3" fillId="4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Border="1" applyAlignment="1" applyProtection="1">
      <alignment horizontal="center" vertical="top" wrapText="1"/>
    </xf>
    <xf numFmtId="0" fontId="3" fillId="6" borderId="1" xfId="0" applyNumberFormat="1" applyFont="1" applyFill="1" applyBorder="1" applyAlignment="1" applyProtection="1">
      <alignment vertical="top" wrapText="1"/>
    </xf>
    <xf numFmtId="0" fontId="3" fillId="7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Border="1" applyAlignment="1" applyProtection="1">
      <alignment vertical="top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Protection="1"/>
    <xf numFmtId="0" fontId="4" fillId="2" borderId="1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left"/>
    </xf>
    <xf numFmtId="0" fontId="2" fillId="5" borderId="2" xfId="0" applyNumberFormat="1" applyFont="1" applyFill="1" applyBorder="1" applyAlignment="1" applyProtection="1">
      <alignment horizontal="center" vertical="center"/>
    </xf>
    <xf numFmtId="0" fontId="2" fillId="5" borderId="3" xfId="0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right"/>
    </xf>
    <xf numFmtId="0" fontId="2" fillId="5" borderId="1" xfId="0" applyNumberFormat="1" applyFont="1" applyFill="1" applyBorder="1" applyProtection="1"/>
    <xf numFmtId="0" fontId="2" fillId="5" borderId="4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wrapText="1"/>
    </xf>
    <xf numFmtId="0" fontId="2" fillId="5" borderId="1" xfId="0" applyNumberFormat="1" applyFont="1" applyFill="1" applyBorder="1" applyAlignment="1" applyProtection="1">
      <alignment horizontal="center"/>
    </xf>
    <xf numFmtId="0" fontId="2" fillId="5" borderId="1" xfId="0" applyNumberFormat="1" applyFont="1" applyFill="1" applyBorder="1" applyAlignment="1" applyProtection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2" fillId="0" borderId="0" xfId="0" applyNumberFormat="1" applyFont="1" applyAlignment="1" applyProtection="1">
      <alignment horizontal="right"/>
    </xf>
    <xf numFmtId="0" fontId="5" fillId="3" borderId="1" xfId="0" applyNumberFormat="1" applyFont="1" applyFill="1" applyBorder="1" applyAlignment="1" applyProtection="1">
      <alignment horizontal="right"/>
    </xf>
    <xf numFmtId="0" fontId="5" fillId="3" borderId="1" xfId="0" applyNumberFormat="1" applyFont="1" applyFill="1" applyBorder="1" applyAlignment="1" applyProtection="1">
      <alignment horizontal="center"/>
    </xf>
    <xf numFmtId="0" fontId="5" fillId="3" borderId="7" xfId="0" applyNumberFormat="1" applyFont="1" applyFill="1" applyBorder="1" applyAlignment="1" applyProtection="1">
      <alignment horizontal="right"/>
    </xf>
    <xf numFmtId="0" fontId="5" fillId="3" borderId="8" xfId="0" applyNumberFormat="1" applyFont="1" applyFill="1" applyBorder="1" applyAlignment="1" applyProtection="1">
      <alignment horizontal="right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left"/>
    </xf>
    <xf numFmtId="0" fontId="3" fillId="5" borderId="1" xfId="0" applyNumberFormat="1" applyFont="1" applyFill="1" applyBorder="1" applyProtection="1"/>
    <xf numFmtId="0" fontId="6" fillId="9" borderId="1" xfId="0" applyNumberFormat="1" applyFont="1" applyFill="1" applyBorder="1" applyAlignment="1" applyProtection="1">
      <alignment horizontal="right" vertical="center"/>
    </xf>
    <xf numFmtId="0" fontId="6" fillId="9" borderId="1" xfId="0" applyNumberFormat="1" applyFont="1" applyFill="1" applyBorder="1" applyAlignment="1" applyProtection="1">
      <alignment vertical="center"/>
    </xf>
    <xf numFmtId="0" fontId="2" fillId="8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Border="1" applyAlignment="1" applyProtection="1">
      <alignment horizontal="left" vertical="center"/>
    </xf>
    <xf numFmtId="0" fontId="2" fillId="0" borderId="0" xfId="0" applyNumberFormat="1" applyFont="1" applyProtection="1"/>
    <xf numFmtId="0" fontId="3" fillId="0" borderId="1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/>
    </xf>
    <xf numFmtId="0" fontId="5" fillId="4" borderId="1" xfId="0" applyNumberFormat="1" applyFont="1" applyFill="1" applyBorder="1" applyProtection="1">
      <protection locked="0"/>
    </xf>
    <xf numFmtId="0" fontId="3" fillId="4" borderId="1" xfId="0" applyNumberFormat="1" applyFont="1" applyFill="1" applyBorder="1" applyProtection="1">
      <protection locked="0"/>
    </xf>
    <xf numFmtId="0" fontId="3" fillId="4" borderId="1" xfId="0" applyNumberFormat="1" applyFont="1" applyFill="1" applyBorder="1" applyAlignment="1" applyProtection="1">
      <alignment horizontal="left"/>
      <protection locked="0"/>
    </xf>
    <xf numFmtId="0" fontId="3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NumberFormat="1" applyFont="1" applyFill="1" applyBorder="1" applyAlignment="1" applyProtection="1">
      <alignment vertical="center"/>
      <protection locked="0"/>
    </xf>
    <xf numFmtId="0" fontId="3" fillId="4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E7A6C-F285-4B58-BBC0-BEAA7B4D3465}">
  <dimension ref="B2:E77"/>
  <sheetViews>
    <sheetView showGridLines="0" tabSelected="1" zoomScale="80" zoomScaleNormal="80" workbookViewId="0">
      <selection activeCell="K8" sqref="K8"/>
    </sheetView>
  </sheetViews>
  <sheetFormatPr defaultColWidth="8.88671875" defaultRowHeight="15.6" x14ac:dyDescent="0.3"/>
  <cols>
    <col min="1" max="1" width="9.109375" style="1" customWidth="1"/>
    <col min="2" max="2" width="15.88671875" style="1" customWidth="1"/>
    <col min="3" max="3" width="56.77734375" style="1" customWidth="1"/>
    <col min="4" max="4" width="39.88671875" style="1" customWidth="1"/>
    <col min="5" max="5" width="30.33203125" style="1" customWidth="1"/>
    <col min="6" max="6" width="8.88671875" style="1"/>
    <col min="7" max="7" width="12.109375" style="1" bestFit="1" customWidth="1"/>
    <col min="8" max="16384" width="8.88671875" style="1"/>
  </cols>
  <sheetData>
    <row r="2" spans="2:5" x14ac:dyDescent="0.3">
      <c r="B2" s="2" t="s">
        <v>0</v>
      </c>
      <c r="C2" s="2"/>
      <c r="D2" s="2"/>
    </row>
    <row r="3" spans="2:5" ht="14.4" customHeight="1" x14ac:dyDescent="0.3">
      <c r="B3" s="3" t="s">
        <v>1</v>
      </c>
      <c r="C3" s="3"/>
      <c r="D3" s="3"/>
    </row>
    <row r="4" spans="2:5" x14ac:dyDescent="0.3">
      <c r="B4" s="4"/>
      <c r="C4" s="5" t="s">
        <v>2</v>
      </c>
      <c r="D4" s="5"/>
    </row>
    <row r="5" spans="2:5" ht="14.4" customHeight="1" x14ac:dyDescent="0.3">
      <c r="B5" s="6"/>
      <c r="C5" s="5" t="s">
        <v>3</v>
      </c>
      <c r="D5" s="5"/>
    </row>
    <row r="6" spans="2:5" ht="14.4" customHeight="1" x14ac:dyDescent="0.3">
      <c r="B6" s="7"/>
      <c r="C6" s="5" t="s">
        <v>4</v>
      </c>
      <c r="D6" s="5"/>
    </row>
    <row r="7" spans="2:5" ht="31.65" customHeight="1" x14ac:dyDescent="0.3">
      <c r="B7" s="8" t="s">
        <v>5</v>
      </c>
      <c r="C7" s="5" t="s">
        <v>6</v>
      </c>
      <c r="D7" s="5"/>
    </row>
    <row r="8" spans="2:5" ht="31.65" customHeight="1" x14ac:dyDescent="0.3">
      <c r="B8" s="8"/>
      <c r="C8" s="5" t="s">
        <v>42</v>
      </c>
      <c r="D8" s="5"/>
    </row>
    <row r="10" spans="2:5" ht="14.4" customHeight="1" x14ac:dyDescent="0.3">
      <c r="B10" s="9" t="s">
        <v>7</v>
      </c>
      <c r="C10" s="9"/>
      <c r="D10" s="9"/>
      <c r="E10" s="10" t="s">
        <v>36</v>
      </c>
    </row>
    <row r="11" spans="2:5" ht="14.4" customHeight="1" x14ac:dyDescent="0.3">
      <c r="B11" s="9"/>
      <c r="C11" s="9"/>
      <c r="D11" s="9"/>
      <c r="E11" s="10"/>
    </row>
    <row r="12" spans="2:5" x14ac:dyDescent="0.3">
      <c r="B12" s="11" t="s">
        <v>8</v>
      </c>
      <c r="C12" s="12"/>
      <c r="D12" s="13" t="s">
        <v>9</v>
      </c>
      <c r="E12" s="14"/>
    </row>
    <row r="13" spans="2:5" x14ac:dyDescent="0.3">
      <c r="B13" s="15" t="s">
        <v>10</v>
      </c>
      <c r="C13" s="15"/>
      <c r="D13" s="44">
        <v>0</v>
      </c>
      <c r="E13" s="16">
        <f>115200+41600</f>
        <v>156800</v>
      </c>
    </row>
    <row r="14" spans="2:5" x14ac:dyDescent="0.3">
      <c r="B14" s="15" t="s">
        <v>11</v>
      </c>
      <c r="C14" s="15"/>
      <c r="D14" s="45">
        <v>0</v>
      </c>
      <c r="E14" s="17"/>
    </row>
    <row r="15" spans="2:5" x14ac:dyDescent="0.3">
      <c r="B15" s="46"/>
      <c r="C15" s="46"/>
      <c r="D15" s="45">
        <v>0</v>
      </c>
      <c r="E15" s="17"/>
    </row>
    <row r="16" spans="2:5" x14ac:dyDescent="0.3">
      <c r="B16" s="46"/>
      <c r="C16" s="46"/>
      <c r="D16" s="45">
        <v>0</v>
      </c>
      <c r="E16" s="17"/>
    </row>
    <row r="17" spans="2:5" x14ac:dyDescent="0.3">
      <c r="B17" s="46"/>
      <c r="C17" s="46"/>
      <c r="D17" s="45">
        <v>0</v>
      </c>
      <c r="E17" s="17"/>
    </row>
    <row r="18" spans="2:5" x14ac:dyDescent="0.3">
      <c r="B18" s="46"/>
      <c r="C18" s="46"/>
      <c r="D18" s="45">
        <v>0</v>
      </c>
      <c r="E18" s="17"/>
    </row>
    <row r="19" spans="2:5" x14ac:dyDescent="0.3">
      <c r="B19" s="46"/>
      <c r="C19" s="46"/>
      <c r="D19" s="45">
        <v>0</v>
      </c>
      <c r="E19" s="17"/>
    </row>
    <row r="20" spans="2:5" x14ac:dyDescent="0.3">
      <c r="B20" s="46"/>
      <c r="C20" s="46"/>
      <c r="D20" s="45">
        <v>0</v>
      </c>
      <c r="E20" s="17"/>
    </row>
    <row r="21" spans="2:5" x14ac:dyDescent="0.3">
      <c r="B21" s="18" t="s">
        <v>12</v>
      </c>
      <c r="C21" s="18"/>
      <c r="D21" s="19">
        <f>SUM(D13:D20)</f>
        <v>0</v>
      </c>
      <c r="E21" s="20"/>
    </row>
    <row r="23" spans="2:5" x14ac:dyDescent="0.3">
      <c r="B23" s="9" t="s">
        <v>13</v>
      </c>
      <c r="C23" s="9"/>
      <c r="D23" s="9"/>
      <c r="E23" s="21" t="s">
        <v>38</v>
      </c>
    </row>
    <row r="24" spans="2:5" x14ac:dyDescent="0.3">
      <c r="B24" s="9"/>
      <c r="C24" s="9"/>
      <c r="D24" s="9"/>
      <c r="E24" s="22"/>
    </row>
    <row r="25" spans="2:5" x14ac:dyDescent="0.3">
      <c r="B25" s="23" t="s">
        <v>14</v>
      </c>
      <c r="C25" s="24"/>
      <c r="D25" s="24"/>
      <c r="E25" s="25">
        <v>150000</v>
      </c>
    </row>
    <row r="26" spans="2:5" x14ac:dyDescent="0.3">
      <c r="B26" s="47">
        <v>0</v>
      </c>
      <c r="C26" s="47"/>
      <c r="D26" s="47"/>
      <c r="E26" s="25"/>
    </row>
    <row r="27" spans="2:5" x14ac:dyDescent="0.3">
      <c r="B27" s="26" t="s">
        <v>35</v>
      </c>
      <c r="C27" s="26"/>
      <c r="D27" s="26"/>
      <c r="E27" s="25"/>
    </row>
    <row r="28" spans="2:5" x14ac:dyDescent="0.3">
      <c r="B28" s="27">
        <v>350</v>
      </c>
      <c r="C28" s="27"/>
      <c r="D28" s="27"/>
      <c r="E28" s="25"/>
    </row>
    <row r="29" spans="2:5" x14ac:dyDescent="0.3">
      <c r="B29" s="18" t="s">
        <v>12</v>
      </c>
      <c r="C29" s="18"/>
      <c r="D29" s="19">
        <f>B28*B26</f>
        <v>0</v>
      </c>
      <c r="E29" s="25"/>
    </row>
    <row r="31" spans="2:5" x14ac:dyDescent="0.3">
      <c r="B31" s="9" t="s">
        <v>37</v>
      </c>
      <c r="C31" s="9"/>
      <c r="D31" s="9"/>
      <c r="E31" s="21" t="s">
        <v>38</v>
      </c>
    </row>
    <row r="32" spans="2:5" x14ac:dyDescent="0.3">
      <c r="B32" s="9"/>
      <c r="C32" s="9"/>
      <c r="D32" s="9"/>
      <c r="E32" s="22"/>
    </row>
    <row r="33" spans="2:5" x14ac:dyDescent="0.3">
      <c r="B33" s="24" t="s">
        <v>15</v>
      </c>
      <c r="C33" s="24"/>
      <c r="D33" s="24"/>
      <c r="E33" s="25">
        <v>150000</v>
      </c>
    </row>
    <row r="34" spans="2:5" x14ac:dyDescent="0.3">
      <c r="B34" s="47">
        <v>0</v>
      </c>
      <c r="C34" s="47"/>
      <c r="D34" s="47"/>
      <c r="E34" s="25"/>
    </row>
    <row r="35" spans="2:5" x14ac:dyDescent="0.3">
      <c r="B35" s="24" t="s">
        <v>16</v>
      </c>
      <c r="C35" s="24"/>
      <c r="D35" s="24"/>
      <c r="E35" s="25"/>
    </row>
    <row r="36" spans="2:5" x14ac:dyDescent="0.3">
      <c r="B36" s="27">
        <v>1</v>
      </c>
      <c r="C36" s="27"/>
      <c r="D36" s="27"/>
      <c r="E36" s="25"/>
    </row>
    <row r="37" spans="2:5" x14ac:dyDescent="0.3">
      <c r="B37" s="18" t="s">
        <v>12</v>
      </c>
      <c r="C37" s="18"/>
      <c r="D37" s="19">
        <f>B36*B34</f>
        <v>0</v>
      </c>
      <c r="E37" s="25"/>
    </row>
    <row r="38" spans="2:5" x14ac:dyDescent="0.3">
      <c r="B38" s="28"/>
      <c r="C38" s="28"/>
    </row>
    <row r="39" spans="2:5" x14ac:dyDescent="0.3">
      <c r="B39" s="9" t="s">
        <v>41</v>
      </c>
      <c r="C39" s="9"/>
      <c r="D39" s="9"/>
    </row>
    <row r="40" spans="2:5" x14ac:dyDescent="0.3">
      <c r="B40" s="9"/>
      <c r="C40" s="9"/>
      <c r="D40" s="9"/>
    </row>
    <row r="41" spans="2:5" x14ac:dyDescent="0.3">
      <c r="B41" s="24" t="s">
        <v>17</v>
      </c>
      <c r="C41" s="24"/>
      <c r="D41" s="24"/>
    </row>
    <row r="42" spans="2:5" x14ac:dyDescent="0.3">
      <c r="B42" s="29" t="s">
        <v>18</v>
      </c>
      <c r="C42" s="29"/>
      <c r="D42" s="30">
        <v>150</v>
      </c>
    </row>
    <row r="43" spans="2:5" x14ac:dyDescent="0.3">
      <c r="B43" s="31" t="s">
        <v>19</v>
      </c>
      <c r="C43" s="32"/>
      <c r="D43" s="45">
        <v>0</v>
      </c>
    </row>
    <row r="44" spans="2:5" x14ac:dyDescent="0.3">
      <c r="B44" s="24" t="s">
        <v>20</v>
      </c>
      <c r="C44" s="24"/>
      <c r="D44" s="24"/>
    </row>
    <row r="45" spans="2:5" x14ac:dyDescent="0.3">
      <c r="B45" s="29" t="s">
        <v>18</v>
      </c>
      <c r="C45" s="29"/>
      <c r="D45" s="30">
        <v>130</v>
      </c>
    </row>
    <row r="46" spans="2:5" x14ac:dyDescent="0.3">
      <c r="B46" s="29" t="s">
        <v>19</v>
      </c>
      <c r="C46" s="29"/>
      <c r="D46" s="45">
        <v>0</v>
      </c>
    </row>
    <row r="47" spans="2:5" x14ac:dyDescent="0.3">
      <c r="B47" s="24" t="s">
        <v>21</v>
      </c>
      <c r="C47" s="24"/>
      <c r="D47" s="24"/>
    </row>
    <row r="48" spans="2:5" x14ac:dyDescent="0.3">
      <c r="B48" s="29" t="s">
        <v>18</v>
      </c>
      <c r="C48" s="29"/>
      <c r="D48" s="30">
        <v>100</v>
      </c>
    </row>
    <row r="49" spans="2:5" x14ac:dyDescent="0.3">
      <c r="B49" s="29" t="s">
        <v>19</v>
      </c>
      <c r="C49" s="29"/>
      <c r="D49" s="45">
        <v>0</v>
      </c>
    </row>
    <row r="51" spans="2:5" x14ac:dyDescent="0.3">
      <c r="B51" s="33" t="s">
        <v>34</v>
      </c>
      <c r="C51" s="33"/>
      <c r="D51" s="9">
        <f>(D21)+(D29*8)+(D37*8)</f>
        <v>0</v>
      </c>
    </row>
    <row r="52" spans="2:5" x14ac:dyDescent="0.3">
      <c r="B52" s="33"/>
      <c r="C52" s="33"/>
      <c r="D52" s="9"/>
    </row>
    <row r="54" spans="2:5" x14ac:dyDescent="0.3">
      <c r="B54" s="34" t="s">
        <v>40</v>
      </c>
      <c r="C54" s="34"/>
      <c r="D54" s="35">
        <v>300000</v>
      </c>
    </row>
    <row r="55" spans="2:5" x14ac:dyDescent="0.3">
      <c r="B55" s="34" t="s">
        <v>39</v>
      </c>
      <c r="C55" s="34"/>
      <c r="D55" s="35">
        <f>(8*150000)+E13</f>
        <v>1356800</v>
      </c>
    </row>
    <row r="56" spans="2:5" x14ac:dyDescent="0.3">
      <c r="B56" s="34" t="s">
        <v>22</v>
      </c>
      <c r="C56" s="34"/>
      <c r="D56" s="35">
        <f>D55-D54</f>
        <v>1056800</v>
      </c>
    </row>
    <row r="57" spans="2:5" x14ac:dyDescent="0.3">
      <c r="B57" s="34" t="s">
        <v>23</v>
      </c>
      <c r="C57" s="34"/>
      <c r="D57" s="35">
        <f>D51-D54</f>
        <v>-300000</v>
      </c>
    </row>
    <row r="58" spans="2:5" x14ac:dyDescent="0.3">
      <c r="B58" s="34" t="s">
        <v>24</v>
      </c>
      <c r="C58" s="34"/>
      <c r="D58" s="35">
        <f>D57/D56</f>
        <v>-0.28387585162755491</v>
      </c>
    </row>
    <row r="59" spans="2:5" x14ac:dyDescent="0.3">
      <c r="B59" s="34" t="s">
        <v>25</v>
      </c>
      <c r="C59" s="34"/>
      <c r="D59" s="35">
        <v>30</v>
      </c>
    </row>
    <row r="60" spans="2:5" ht="27.6" customHeight="1" x14ac:dyDescent="0.3">
      <c r="B60" s="36" t="s">
        <v>26</v>
      </c>
      <c r="C60" s="36"/>
      <c r="D60" s="37">
        <f>D59*(1-D58)</f>
        <v>38.516275548826641</v>
      </c>
    </row>
    <row r="62" spans="2:5" x14ac:dyDescent="0.3">
      <c r="B62" s="38" t="s">
        <v>27</v>
      </c>
      <c r="C62" s="38"/>
      <c r="D62" s="38"/>
    </row>
    <row r="63" spans="2:5" x14ac:dyDescent="0.3">
      <c r="B63" s="39" t="s">
        <v>28</v>
      </c>
      <c r="C63" s="39"/>
      <c r="D63" s="48"/>
      <c r="E63" s="40"/>
    </row>
    <row r="64" spans="2:5" x14ac:dyDescent="0.3">
      <c r="B64" s="41" t="s">
        <v>29</v>
      </c>
      <c r="C64" s="41"/>
      <c r="D64" s="49"/>
    </row>
    <row r="65" spans="2:5" x14ac:dyDescent="0.3">
      <c r="B65" s="39" t="s">
        <v>30</v>
      </c>
      <c r="C65" s="39"/>
      <c r="D65" s="48"/>
    </row>
    <row r="66" spans="2:5" x14ac:dyDescent="0.3">
      <c r="B66" s="39" t="s">
        <v>31</v>
      </c>
      <c r="C66" s="39"/>
      <c r="D66" s="48"/>
      <c r="E66" s="42"/>
    </row>
    <row r="67" spans="2:5" x14ac:dyDescent="0.3">
      <c r="B67" s="39" t="s">
        <v>32</v>
      </c>
      <c r="C67" s="39"/>
      <c r="D67" s="49"/>
      <c r="E67" s="43"/>
    </row>
    <row r="68" spans="2:5" x14ac:dyDescent="0.3">
      <c r="B68" s="39" t="s">
        <v>33</v>
      </c>
      <c r="C68" s="39"/>
      <c r="D68" s="49"/>
    </row>
    <row r="69" spans="2:5" ht="46.65" customHeight="1" x14ac:dyDescent="0.3">
      <c r="B69" s="41" t="s">
        <v>27</v>
      </c>
      <c r="C69" s="41"/>
      <c r="D69" s="48"/>
    </row>
    <row r="71" spans="2:5" x14ac:dyDescent="0.3">
      <c r="B71" s="40"/>
      <c r="C71" s="40"/>
      <c r="D71" s="40"/>
    </row>
    <row r="73" spans="2:5" x14ac:dyDescent="0.3">
      <c r="B73" s="40"/>
    </row>
    <row r="75" spans="2:5" x14ac:dyDescent="0.3">
      <c r="B75" s="40"/>
    </row>
    <row r="77" spans="2:5" x14ac:dyDescent="0.3">
      <c r="B77" s="40"/>
    </row>
  </sheetData>
  <sheetProtection algorithmName="SHA-512" hashValue="kRloiM2phEugAmVFgBkuhSbY/upEV+tMg9GXcwEQ7z2+r7M4xHOg9YZjxN8U0UIh+CYO/D1dFG/r1QtJjEwGQA==" saltValue="tslhdn+prD7r06fFda6vVQ==" spinCount="100000" sheet="1" objects="1" scenarios="1"/>
  <mergeCells count="62">
    <mergeCell ref="E31:E32"/>
    <mergeCell ref="E33:E37"/>
    <mergeCell ref="E13:E21"/>
    <mergeCell ref="E23:E24"/>
    <mergeCell ref="E25:E29"/>
    <mergeCell ref="C8:D8"/>
    <mergeCell ref="E10:E12"/>
    <mergeCell ref="B67:C67"/>
    <mergeCell ref="B68:C68"/>
    <mergeCell ref="B69:C69"/>
    <mergeCell ref="B63:C63"/>
    <mergeCell ref="B64:C64"/>
    <mergeCell ref="B65:C65"/>
    <mergeCell ref="B66:C66"/>
    <mergeCell ref="B62:D62"/>
    <mergeCell ref="B47:D47"/>
    <mergeCell ref="B42:C42"/>
    <mergeCell ref="B43:C43"/>
    <mergeCell ref="B45:C45"/>
    <mergeCell ref="B46:C46"/>
    <mergeCell ref="B56:C56"/>
    <mergeCell ref="B57:C57"/>
    <mergeCell ref="B58:C58"/>
    <mergeCell ref="B59:C59"/>
    <mergeCell ref="B60:C60"/>
    <mergeCell ref="B51:C52"/>
    <mergeCell ref="D51:D52"/>
    <mergeCell ref="B39:D40"/>
    <mergeCell ref="B41:D41"/>
    <mergeCell ref="B44:D44"/>
    <mergeCell ref="B54:C54"/>
    <mergeCell ref="B55:C55"/>
    <mergeCell ref="B48:C48"/>
    <mergeCell ref="B49:C49"/>
    <mergeCell ref="B37:C37"/>
    <mergeCell ref="B2:D2"/>
    <mergeCell ref="C4:D4"/>
    <mergeCell ref="B3:D3"/>
    <mergeCell ref="C5:D5"/>
    <mergeCell ref="C6:D6"/>
    <mergeCell ref="C7:D7"/>
    <mergeCell ref="B31:D32"/>
    <mergeCell ref="B33:D33"/>
    <mergeCell ref="B34:D34"/>
    <mergeCell ref="B35:D35"/>
    <mergeCell ref="B36:D36"/>
    <mergeCell ref="B14:C14"/>
    <mergeCell ref="B15:C15"/>
    <mergeCell ref="B23:D24"/>
    <mergeCell ref="B29:C29"/>
    <mergeCell ref="B25:D25"/>
    <mergeCell ref="B10:D11"/>
    <mergeCell ref="B13:C13"/>
    <mergeCell ref="B19:C19"/>
    <mergeCell ref="B27:D27"/>
    <mergeCell ref="B28:D28"/>
    <mergeCell ref="B26:D26"/>
    <mergeCell ref="B16:C16"/>
    <mergeCell ref="B17:C17"/>
    <mergeCell ref="B18:C18"/>
    <mergeCell ref="B20:C20"/>
    <mergeCell ref="B21:C21"/>
  </mergeCells>
  <conditionalFormatting sqref="D21">
    <cfRule type="cellIs" dxfId="5" priority="6" operator="greaterThan">
      <formula>$E$13</formula>
    </cfRule>
  </conditionalFormatting>
  <conditionalFormatting sqref="D29">
    <cfRule type="cellIs" dxfId="4" priority="5" operator="greaterThan">
      <formula>$E$25</formula>
    </cfRule>
  </conditionalFormatting>
  <conditionalFormatting sqref="D37">
    <cfRule type="cellIs" dxfId="3" priority="4" operator="greaterThan">
      <formula>$E$33</formula>
    </cfRule>
  </conditionalFormatting>
  <conditionalFormatting sqref="D43">
    <cfRule type="cellIs" dxfId="2" priority="3" operator="greaterThan">
      <formula>$D$42</formula>
    </cfRule>
  </conditionalFormatting>
  <conditionalFormatting sqref="D46">
    <cfRule type="cellIs" dxfId="1" priority="2" operator="greaterThan">
      <formula>$D$45</formula>
    </cfRule>
  </conditionalFormatting>
  <conditionalFormatting sqref="D49">
    <cfRule type="cellIs" dxfId="0" priority="1" operator="greaterThan">
      <formula>$D$48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kkoordSecurity xmlns="52f235f7-1081-46ec-beea-0dbb270c3494">false</AkkoordSecurity>
    <AkkoordJuridisch xmlns="52f235f7-1081-46ec-beea-0dbb270c3494">false</AkkoordJuridisch>
    <AkkoordIM xmlns="52f235f7-1081-46ec-beea-0dbb270c3494">false</AkkoordIM>
    <AkkoordPrivacy xmlns="52f235f7-1081-46ec-beea-0dbb270c3494">false</AkkoordPrivacy>
    <Formeelvastgesteld xmlns="52f235f7-1081-46ec-beea-0dbb270c3494">false</Formeelvastgest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B46969FEA9B418B6ECF3C00C78A3F" ma:contentTypeVersion="8" ma:contentTypeDescription="Een nieuw document maken." ma:contentTypeScope="" ma:versionID="1bb95399dd7510a82d5ea5904df90618">
  <xsd:schema xmlns:xsd="http://www.w3.org/2001/XMLSchema" xmlns:xs="http://www.w3.org/2001/XMLSchema" xmlns:p="http://schemas.microsoft.com/office/2006/metadata/properties" xmlns:ns2="52f235f7-1081-46ec-beea-0dbb270c3494" targetNamespace="http://schemas.microsoft.com/office/2006/metadata/properties" ma:root="true" ma:fieldsID="d91fb27e524f48441e8096133c8b849a" ns2:_="">
    <xsd:import namespace="52f235f7-1081-46ec-beea-0dbb270c3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AkkoordIM" minOccurs="0"/>
                <xsd:element ref="ns2:AkkoordPrivacy" minOccurs="0"/>
                <xsd:element ref="ns2:AkkoordSecurity" minOccurs="0"/>
                <xsd:element ref="ns2:Formeelvastgesteld" minOccurs="0"/>
                <xsd:element ref="ns2:AkkoordJuridisc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235f7-1081-46ec-beea-0dbb270c3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kkoordIM" ma:index="11" nillable="true" ma:displayName="Akkoord IM" ma:default="0" ma:format="Dropdown" ma:internalName="AkkoordIM">
      <xsd:simpleType>
        <xsd:restriction base="dms:Boolean"/>
      </xsd:simpleType>
    </xsd:element>
    <xsd:element name="AkkoordPrivacy" ma:index="12" nillable="true" ma:displayName="Akkoord Privacy" ma:default="0" ma:format="Dropdown" ma:internalName="AkkoordPrivacy">
      <xsd:simpleType>
        <xsd:restriction base="dms:Boolean"/>
      </xsd:simpleType>
    </xsd:element>
    <xsd:element name="AkkoordSecurity" ma:index="13" nillable="true" ma:displayName="Akkoord Security" ma:default="0" ma:format="Dropdown" ma:internalName="AkkoordSecurity">
      <xsd:simpleType>
        <xsd:restriction base="dms:Boolean"/>
      </xsd:simpleType>
    </xsd:element>
    <xsd:element name="Formeelvastgesteld" ma:index="14" nillable="true" ma:displayName="Formeel vastgesteld" ma:default="0" ma:format="Dropdown" ma:internalName="Formeelvastgesteld">
      <xsd:simpleType>
        <xsd:restriction base="dms:Boolean"/>
      </xsd:simpleType>
    </xsd:element>
    <xsd:element name="AkkoordJuridisch" ma:index="15" nillable="true" ma:displayName="Akkoord Juridisch" ma:default="0" ma:format="Dropdown" ma:internalName="AkkoordJuridisc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503B88-6D59-4345-AFDF-39809173EF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9B3E0E-4BB8-4C02-8D74-53512B98112E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2f235f7-1081-46ec-beea-0dbb270c3494"/>
  </ds:schemaRefs>
</ds:datastoreItem>
</file>

<file path=customXml/itemProps3.xml><?xml version="1.0" encoding="utf-8"?>
<ds:datastoreItem xmlns:ds="http://schemas.openxmlformats.org/officeDocument/2006/customXml" ds:itemID="{9A53AB9E-D958-48F5-AFA8-646859F97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235f7-1081-46ec-beea-0dbb270c3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Dion Vanhommerig</dc:creator>
  <cp:keywords/>
  <dc:description/>
  <cp:lastModifiedBy>Dion Vanhommerig</cp:lastModifiedBy>
  <cp:revision/>
  <dcterms:created xsi:type="dcterms:W3CDTF">2025-06-06T13:51:50Z</dcterms:created>
  <dcterms:modified xsi:type="dcterms:W3CDTF">2026-04-09T13:45:21Z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0x0101004C9B46969FEA9B418B6ECF3C00C78A3F</vt:lpwstr>
  </property>
</Properties>
</file>