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I:\F&amp;I\Inkoop\02 Inkoopprojecten\COM FAZA - Drukwerk\Publiceren\"/>
    </mc:Choice>
  </mc:AlternateContent>
  <xr:revisionPtr revIDLastSave="0" documentId="13_ncr:1_{A5071CD5-D11D-43B1-9C07-B6B8A196E7A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erceel 1 Standaard drukwerk" sheetId="2" r:id="rId1"/>
    <sheet name="Perceel 2 Speciaal drukwerk" sheetId="3" r:id="rId2"/>
  </sheets>
  <definedNames>
    <definedName name="_ftn1" localSheetId="0">'Perceel 1 Standaard drukwerk'!#REF!</definedName>
    <definedName name="_ftnref1" localSheetId="0">'Perceel 1 Standaard drukwerk'!#REF!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3" l="1"/>
  <c r="N20" i="3"/>
  <c r="N19" i="3"/>
  <c r="N18" i="3"/>
  <c r="N21" i="3"/>
  <c r="M18" i="3"/>
  <c r="M16" i="3"/>
  <c r="M14" i="3"/>
  <c r="M13" i="3"/>
  <c r="N13" i="3" s="1"/>
  <c r="M12" i="3"/>
  <c r="N12" i="3" s="1"/>
  <c r="M11" i="3"/>
  <c r="N11" i="3"/>
  <c r="M5" i="3"/>
  <c r="N5" i="3" s="1"/>
  <c r="N33" i="3"/>
  <c r="N32" i="3"/>
  <c r="N31" i="3"/>
  <c r="N30" i="3"/>
  <c r="N29" i="3"/>
  <c r="N27" i="3"/>
  <c r="N25" i="3"/>
  <c r="N16" i="3"/>
  <c r="N14" i="3"/>
  <c r="I7" i="2"/>
  <c r="I6" i="2"/>
  <c r="I12" i="2"/>
  <c r="I11" i="2"/>
  <c r="I10" i="2"/>
  <c r="I9" i="2"/>
  <c r="I8" i="2"/>
  <c r="I5" i="2"/>
  <c r="M32" i="3"/>
  <c r="M33" i="3"/>
  <c r="M31" i="3"/>
  <c r="M30" i="3"/>
  <c r="M29" i="3"/>
  <c r="M27" i="3"/>
  <c r="M25" i="3"/>
  <c r="M23" i="3"/>
  <c r="M21" i="3"/>
  <c r="M20" i="3"/>
  <c r="M19" i="3"/>
  <c r="M9" i="3"/>
  <c r="M7" i="3"/>
  <c r="M6" i="3"/>
  <c r="I13" i="2" l="1"/>
  <c r="N9" i="3"/>
  <c r="N6" i="3"/>
  <c r="N34" i="3" s="1"/>
  <c r="N7" i="3"/>
  <c r="M8" i="3" l="1"/>
  <c r="M10" i="3" l="1"/>
  <c r="M15" i="3" s="1"/>
  <c r="M17" i="3" s="1"/>
  <c r="M22" i="3" s="1"/>
  <c r="M24" i="3" s="1"/>
  <c r="M26" i="3" s="1"/>
  <c r="M28" i="3" l="1"/>
</calcChain>
</file>

<file path=xl/sharedStrings.xml><?xml version="1.0" encoding="utf-8"?>
<sst xmlns="http://schemas.openxmlformats.org/spreadsheetml/2006/main" count="308" uniqueCount="96">
  <si>
    <t>Omschrijving</t>
  </si>
  <si>
    <t>Afmeting</t>
  </si>
  <si>
    <t>Gewicht</t>
  </si>
  <si>
    <t>Bedrukking in kleur</t>
  </si>
  <si>
    <t>Afname per jaar (let op dit zijn fictieve aantallen)</t>
  </si>
  <si>
    <t>Eenheid</t>
  </si>
  <si>
    <t>Minimale orderhoeveelheid</t>
  </si>
  <si>
    <t>210 x 297 mm</t>
  </si>
  <si>
    <t>stuks</t>
  </si>
  <si>
    <t>Visitekaartjes, kopieerpapier colour copy 300 gram, tweezijdig full colour printen, verpakt in visitekaartjes doosje</t>
  </si>
  <si>
    <t>054 x 085 mm</t>
  </si>
  <si>
    <t>Enveloppen Din C5 venster, eenzijdig full colour, met plakstrip</t>
  </si>
  <si>
    <t>162 x 229 mm</t>
  </si>
  <si>
    <t>156 x 220 mm</t>
  </si>
  <si>
    <t>Antwoordenveloppen Din C6 Monet, eenzijdig full colour, met plakstrip</t>
  </si>
  <si>
    <t>114 × 162 mm</t>
  </si>
  <si>
    <t>Totale fictieve inschrijfprijs</t>
  </si>
  <si>
    <t>Gedaan te:</t>
  </si>
  <si>
    <t>plaats</t>
  </si>
  <si>
    <t>Datum</t>
  </si>
  <si>
    <t>datum</t>
  </si>
  <si>
    <t>De Inschrijver</t>
  </si>
  <si>
    <t>handtekening</t>
  </si>
  <si>
    <t>Afwerking</t>
  </si>
  <si>
    <t>Kleur</t>
  </si>
  <si>
    <t>Bedrukking</t>
  </si>
  <si>
    <t>Afname per jaar (fictief)</t>
  </si>
  <si>
    <t>Flyer</t>
  </si>
  <si>
    <t>A4</t>
  </si>
  <si>
    <t>120 gram</t>
  </si>
  <si>
    <t>Schoonsnijden</t>
  </si>
  <si>
    <t>Wit, mat en/of glans</t>
  </si>
  <si>
    <t>Dubbelzijdig FC</t>
  </si>
  <si>
    <t>A5</t>
  </si>
  <si>
    <t>A6</t>
  </si>
  <si>
    <t>Roll-up banner met voet/cassette</t>
  </si>
  <si>
    <t>85 x 200 cm (bxh)</t>
  </si>
  <si>
    <t xml:space="preserve">Scheurvast spandoek </t>
  </si>
  <si>
    <t>Full color</t>
  </si>
  <si>
    <t>Enkelzijdig</t>
  </si>
  <si>
    <t>Sticker</t>
  </si>
  <si>
    <t>A7</t>
  </si>
  <si>
    <t>Zelfklevend vinyl + laminaat</t>
  </si>
  <si>
    <t>Enkelzijdig FC</t>
  </si>
  <si>
    <t xml:space="preserve">A5 </t>
  </si>
  <si>
    <t>Wit, mat</t>
  </si>
  <si>
    <t xml:space="preserve">Dubbelzijdig FC </t>
  </si>
  <si>
    <t>A3</t>
  </si>
  <si>
    <t>A2</t>
  </si>
  <si>
    <t>A1</t>
  </si>
  <si>
    <t>A0</t>
  </si>
  <si>
    <t>Felicitatie, bedanktkaarten</t>
  </si>
  <si>
    <t>Stuks</t>
  </si>
  <si>
    <t>Uitnodigingen</t>
  </si>
  <si>
    <t>Poster</t>
  </si>
  <si>
    <t xml:space="preserve">Poster </t>
  </si>
  <si>
    <t>Totale ficitieve inschrijfprijs</t>
  </si>
  <si>
    <t>N.v.t.</t>
  </si>
  <si>
    <t>Schoonsnijden. Binding: Zadelsteek (twee nietjes in de rug).</t>
  </si>
  <si>
    <t>20 gram</t>
  </si>
  <si>
    <t>Dubbelzijdig</t>
  </si>
  <si>
    <t>10 gram</t>
  </si>
  <si>
    <t>1 slagvouw, voorzien van 2 sluitzegels.</t>
  </si>
  <si>
    <t xml:space="preserve">Selfmailer </t>
  </si>
  <si>
    <t>Foamboard 5 mm</t>
  </si>
  <si>
    <t xml:space="preserve">Staande </t>
  </si>
  <si>
    <t>250 grams papier</t>
  </si>
  <si>
    <t>170 grams papier</t>
  </si>
  <si>
    <t xml:space="preserve">Enkelzijdig FC </t>
  </si>
  <si>
    <t>Prijs per fictieve afname per jaar</t>
  </si>
  <si>
    <t>Informatiepanelen (foamborden)</t>
  </si>
  <si>
    <t>Informatieboekjes/folders 12 pagina's</t>
  </si>
  <si>
    <t xml:space="preserve">Gemiddelde prijs per stuk </t>
  </si>
  <si>
    <t>Doos met 2500 vellen</t>
  </si>
  <si>
    <t>100 Visitekaartjes</t>
  </si>
  <si>
    <t>Mailings (mailings HVO A4 specifiek gemaakt per ontvanger. Bijvoorbeeld mailings met uitkeringenspecificaties)</t>
  </si>
  <si>
    <t>Voor akkoord inschrijver</t>
  </si>
  <si>
    <t>Logo Gooise Meren + kleur</t>
  </si>
  <si>
    <t>Logo Gooise Meren + 'Met port betaald' erop gedrukt + kleur</t>
  </si>
  <si>
    <t>Vel briefpapier standaard HVO 90 gram, eenzijdig full colour</t>
  </si>
  <si>
    <t>Enveloppen EA 5 zonder venster, eenzijdig full colour, met plakstrip</t>
  </si>
  <si>
    <t>Enveloppen EA 5 venster, eenzijdig full colour, met plakstrip</t>
  </si>
  <si>
    <t>Per 50 stuks</t>
  </si>
  <si>
    <t>80 grams</t>
  </si>
  <si>
    <t>300 grams</t>
  </si>
  <si>
    <t>90 grams</t>
  </si>
  <si>
    <t>Mailings (mailings HVO A4 specifiek gemaakt per ontvanger. Bijvoorbeeld mailings met uitkeringenspecificaties) + voorzien van sluitzegel</t>
  </si>
  <si>
    <t>Per 500 stuks</t>
  </si>
  <si>
    <t>Totaal (alle bedragen excl. btw)</t>
  </si>
  <si>
    <t>Prijzenblad Perceel 1 Standaard drukwerk</t>
  </si>
  <si>
    <t>Inschrijver vult alle gele cellen in.</t>
  </si>
  <si>
    <t xml:space="preserve">De opgegeven prijzen voldoen aan de gestelde eisen rondom prijzen uit bijlage 1.1 programma van eisen. 
Let op: de prijzen dienen realistisch te zijn. Prijzen van 0 euro zijn niet toegestaan. </t>
  </si>
  <si>
    <t>Prijzenblad Perceel 2 Speciaal drukwerk</t>
  </si>
  <si>
    <t>Prijs per eenheid per minimale orderhoeveelheid (zie cel G4) excl. btw</t>
  </si>
  <si>
    <t>losse stuks</t>
  </si>
  <si>
    <t>Prijs per fictieve afname per jaar (cel G4) (gebaseerd op de gemiddelde prijs per stuk, cel M5) ter fictieve vergelijking inschrijvingen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</si>
</sst>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[$€-413]\ #,##0.00;[$€-413]\ \-#,##0.00"/>
    <numFmt numFmtId="167" formatCode="&quot;Prijs per&quot;\ General\ &quot;stuks&quot;"/>
    <numFmt numFmtId="168" formatCode="[$€-413]\ #,##0.0000000;[$€-413]\ \-#,##0.0000000"/>
    <numFmt numFmtId="169" formatCode="_ [$€-413]\ * #,##0.00_ ;_ [$€-413]\ * \-#,##0.00_ ;_ [$€-413]\ * &quot;-&quot;??_ ;_ @_ "/>
  </numFmts>
  <fonts count="22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4"/>
      <color theme="1"/>
      <name val="Corbel"/>
      <family val="2"/>
    </font>
    <font>
      <sz val="12"/>
      <color rgb="FFFF0000"/>
      <name val="Corbel"/>
      <family val="2"/>
    </font>
    <font>
      <sz val="12"/>
      <color theme="1"/>
      <name val="Corbel"/>
      <family val="2"/>
    </font>
    <font>
      <sz val="14"/>
      <color theme="1"/>
      <name val="Corbel"/>
      <family val="2"/>
    </font>
    <font>
      <sz val="11"/>
      <color theme="1"/>
      <name val="Corbel"/>
      <family val="2"/>
    </font>
    <font>
      <b/>
      <sz val="14"/>
      <color theme="0"/>
      <name val="Corbel"/>
      <family val="2"/>
    </font>
    <font>
      <b/>
      <sz val="11"/>
      <color theme="1"/>
      <name val="Corbel"/>
      <family val="2"/>
    </font>
    <font>
      <i/>
      <sz val="14"/>
      <color theme="0"/>
      <name val="Corbel"/>
      <family val="2"/>
    </font>
    <font>
      <i/>
      <sz val="11"/>
      <color theme="1"/>
      <name val="Corbel"/>
      <family val="2"/>
    </font>
    <font>
      <sz val="14"/>
      <name val="Corbel"/>
      <family val="2"/>
    </font>
    <font>
      <b/>
      <sz val="12"/>
      <name val="Corbel"/>
      <family val="2"/>
    </font>
    <font>
      <b/>
      <sz val="12"/>
      <color theme="1"/>
      <name val="Corbel"/>
      <family val="2"/>
    </font>
    <font>
      <sz val="12"/>
      <color theme="2" tint="-0.749992370372631"/>
      <name val="Corbel"/>
      <family val="2"/>
    </font>
    <font>
      <i/>
      <sz val="12"/>
      <color theme="0"/>
      <name val="Corbel"/>
      <family val="2"/>
    </font>
    <font>
      <i/>
      <sz val="12"/>
      <color theme="1"/>
      <name val="Corbel"/>
      <family val="2"/>
    </font>
    <font>
      <b/>
      <i/>
      <sz val="12"/>
      <color theme="0"/>
      <name val="Corbel"/>
      <family val="2"/>
    </font>
    <font>
      <sz val="12"/>
      <name val="Corbel"/>
      <family val="2"/>
    </font>
    <font>
      <sz val="12"/>
      <color rgb="FF00000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8165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4" fillId="4" borderId="0" xfId="0" applyFont="1" applyFill="1" applyAlignment="1" applyProtection="1">
      <alignment horizontal="left" vertical="top"/>
    </xf>
    <xf numFmtId="0" fontId="5" fillId="4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7" fillId="2" borderId="0" xfId="0" applyFont="1" applyFill="1" applyAlignment="1" applyProtection="1">
      <alignment horizontal="left" vertical="top"/>
    </xf>
    <xf numFmtId="0" fontId="8" fillId="2" borderId="0" xfId="0" applyFont="1" applyFill="1" applyAlignment="1" applyProtection="1">
      <alignment horizontal="left" vertical="top"/>
    </xf>
    <xf numFmtId="0" fontId="9" fillId="3" borderId="0" xfId="0" applyFont="1" applyFill="1" applyAlignment="1" applyProtection="1">
      <alignment horizontal="left" vertical="top"/>
    </xf>
    <xf numFmtId="0" fontId="10" fillId="2" borderId="0" xfId="0" applyFont="1" applyFill="1" applyAlignment="1" applyProtection="1">
      <alignment horizontal="left" vertical="top"/>
    </xf>
    <xf numFmtId="0" fontId="17" fillId="3" borderId="1" xfId="0" applyFont="1" applyFill="1" applyBorder="1" applyAlignment="1" applyProtection="1">
      <alignment horizontal="left" vertical="top" wrapText="1"/>
    </xf>
    <xf numFmtId="167" fontId="17" fillId="3" borderId="1" xfId="0" applyNumberFormat="1" applyFont="1" applyFill="1" applyBorder="1" applyAlignment="1" applyProtection="1">
      <alignment horizontal="left" vertical="top" wrapText="1"/>
    </xf>
    <xf numFmtId="44" fontId="17" fillId="3" borderId="1" xfId="0" applyNumberFormat="1" applyFont="1" applyFill="1" applyBorder="1" applyAlignment="1" applyProtection="1">
      <alignment horizontal="left" vertical="top" wrapText="1"/>
    </xf>
    <xf numFmtId="167" fontId="18" fillId="2" borderId="0" xfId="0" applyNumberFormat="1" applyFont="1" applyFill="1" applyAlignment="1" applyProtection="1">
      <alignment horizontal="left" vertical="top"/>
    </xf>
    <xf numFmtId="0" fontId="18" fillId="2" borderId="0" xfId="0" applyFont="1" applyFill="1" applyAlignment="1" applyProtection="1">
      <alignment horizontal="left" vertical="top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/>
    </xf>
    <xf numFmtId="165" fontId="6" fillId="2" borderId="2" xfId="1" applyNumberFormat="1" applyFont="1" applyFill="1" applyBorder="1" applyAlignment="1" applyProtection="1">
      <alignment horizontal="left" vertical="top"/>
    </xf>
    <xf numFmtId="164" fontId="6" fillId="2" borderId="2" xfId="0" applyNumberFormat="1" applyFont="1" applyFill="1" applyBorder="1" applyAlignment="1" applyProtection="1">
      <alignment horizontal="left" vertical="top"/>
    </xf>
    <xf numFmtId="44" fontId="6" fillId="2" borderId="2" xfId="0" applyNumberFormat="1" applyFont="1" applyFill="1" applyBorder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/>
    </xf>
    <xf numFmtId="167" fontId="6" fillId="2" borderId="0" xfId="0" applyNumberFormat="1" applyFont="1" applyFill="1" applyAlignment="1" applyProtection="1">
      <alignment horizontal="left" vertical="top"/>
    </xf>
    <xf numFmtId="165" fontId="6" fillId="2" borderId="0" xfId="1" applyNumberFormat="1" applyFont="1" applyFill="1" applyAlignment="1" applyProtection="1">
      <alignment horizontal="left" vertical="top"/>
    </xf>
    <xf numFmtId="167" fontId="19" fillId="3" borderId="1" xfId="0" applyNumberFormat="1" applyFont="1" applyFill="1" applyBorder="1" applyAlignment="1" applyProtection="1">
      <alignment horizontal="left" vertical="top" wrapText="1"/>
    </xf>
    <xf numFmtId="165" fontId="20" fillId="2" borderId="2" xfId="1" applyNumberFormat="1" applyFont="1" applyFill="1" applyBorder="1" applyAlignment="1" applyProtection="1">
      <alignment horizontal="left" vertical="top"/>
    </xf>
    <xf numFmtId="0" fontId="20" fillId="2" borderId="2" xfId="0" applyFont="1" applyFill="1" applyBorder="1" applyAlignment="1" applyProtection="1">
      <alignment horizontal="left" vertical="top"/>
    </xf>
    <xf numFmtId="0" fontId="20" fillId="2" borderId="2" xfId="0" applyFont="1" applyFill="1" applyBorder="1" applyAlignment="1" applyProtection="1">
      <alignment horizontal="left" vertical="top" wrapText="1"/>
    </xf>
    <xf numFmtId="0" fontId="21" fillId="2" borderId="2" xfId="0" applyFont="1" applyFill="1" applyBorder="1" applyAlignment="1" applyProtection="1">
      <alignment horizontal="left" vertical="top" wrapText="1"/>
    </xf>
    <xf numFmtId="164" fontId="6" fillId="2" borderId="4" xfId="0" applyNumberFormat="1" applyFont="1" applyFill="1" applyBorder="1" applyAlignment="1" applyProtection="1">
      <alignment horizontal="left" vertical="top"/>
    </xf>
    <xf numFmtId="44" fontId="6" fillId="2" borderId="4" xfId="0" applyNumberFormat="1" applyFont="1" applyFill="1" applyBorder="1" applyAlignment="1" applyProtection="1">
      <alignment horizontal="left" vertical="top"/>
    </xf>
    <xf numFmtId="0" fontId="15" fillId="2" borderId="0" xfId="0" applyFont="1" applyFill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 wrapText="1"/>
    </xf>
    <xf numFmtId="0" fontId="15" fillId="2" borderId="3" xfId="0" applyFont="1" applyFill="1" applyBorder="1" applyAlignment="1" applyProtection="1">
      <alignment horizontal="left" vertical="top"/>
    </xf>
    <xf numFmtId="44" fontId="6" fillId="5" borderId="3" xfId="0" applyNumberFormat="1" applyFont="1" applyFill="1" applyBorder="1" applyAlignment="1" applyProtection="1">
      <alignment horizontal="left" vertical="top"/>
    </xf>
    <xf numFmtId="164" fontId="6" fillId="2" borderId="0" xfId="0" applyNumberFormat="1" applyFont="1" applyFill="1" applyAlignment="1" applyProtection="1">
      <alignment horizontal="left" vertical="top"/>
    </xf>
    <xf numFmtId="44" fontId="6" fillId="2" borderId="0" xfId="0" applyNumberFormat="1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16" fillId="2" borderId="0" xfId="0" applyFont="1" applyFill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44" fontId="6" fillId="0" borderId="0" xfId="0" applyNumberFormat="1" applyFont="1" applyAlignment="1" applyProtection="1">
      <alignment horizontal="left" vertical="top"/>
    </xf>
    <xf numFmtId="0" fontId="11" fillId="3" borderId="1" xfId="0" applyFont="1" applyFill="1" applyBorder="1" applyAlignment="1" applyProtection="1">
      <alignment horizontal="left" vertical="top" wrapText="1"/>
    </xf>
    <xf numFmtId="0" fontId="12" fillId="2" borderId="0" xfId="0" applyFont="1" applyFill="1" applyAlignment="1" applyProtection="1">
      <alignment horizontal="left" vertical="top"/>
    </xf>
    <xf numFmtId="0" fontId="13" fillId="2" borderId="2" xfId="0" applyFont="1" applyFill="1" applyBorder="1" applyAlignment="1" applyProtection="1">
      <alignment horizontal="left" vertical="top" wrapText="1"/>
    </xf>
    <xf numFmtId="0" fontId="13" fillId="2" borderId="2" xfId="0" applyFont="1" applyFill="1" applyBorder="1" applyAlignment="1" applyProtection="1">
      <alignment horizontal="left" vertical="top"/>
    </xf>
    <xf numFmtId="1" fontId="7" fillId="2" borderId="2" xfId="1" applyNumberFormat="1" applyFont="1" applyFill="1" applyBorder="1" applyAlignment="1" applyProtection="1">
      <alignment horizontal="left" vertical="top"/>
    </xf>
    <xf numFmtId="0" fontId="7" fillId="2" borderId="2" xfId="0" applyFont="1" applyFill="1" applyBorder="1" applyAlignment="1" applyProtection="1">
      <alignment horizontal="left" vertical="top"/>
    </xf>
    <xf numFmtId="165" fontId="7" fillId="0" borderId="2" xfId="1" applyNumberFormat="1" applyFont="1" applyFill="1" applyBorder="1" applyAlignment="1" applyProtection="1">
      <alignment horizontal="left" vertical="top"/>
    </xf>
    <xf numFmtId="164" fontId="7" fillId="2" borderId="2" xfId="0" applyNumberFormat="1" applyFont="1" applyFill="1" applyBorder="1" applyAlignment="1" applyProtection="1">
      <alignment horizontal="left" vertical="top"/>
    </xf>
    <xf numFmtId="1" fontId="7" fillId="2" borderId="2" xfId="0" applyNumberFormat="1" applyFont="1" applyFill="1" applyBorder="1" applyAlignment="1" applyProtection="1">
      <alignment horizontal="left" vertical="top"/>
    </xf>
    <xf numFmtId="0" fontId="13" fillId="0" borderId="2" xfId="0" applyFont="1" applyFill="1" applyBorder="1" applyAlignment="1" applyProtection="1">
      <alignment horizontal="left" vertical="top" wrapText="1"/>
    </xf>
    <xf numFmtId="165" fontId="13" fillId="0" borderId="2" xfId="1" applyNumberFormat="1" applyFont="1" applyFill="1" applyBorder="1" applyAlignment="1" applyProtection="1">
      <alignment horizontal="left" vertical="top"/>
    </xf>
    <xf numFmtId="0" fontId="4" fillId="2" borderId="0" xfId="0" applyFont="1" applyFill="1" applyAlignment="1" applyProtection="1">
      <alignment horizontal="left" vertical="top"/>
    </xf>
    <xf numFmtId="168" fontId="7" fillId="2" borderId="0" xfId="0" applyNumberFormat="1" applyFont="1" applyFill="1" applyAlignment="1" applyProtection="1">
      <alignment horizontal="left" vertical="top"/>
    </xf>
    <xf numFmtId="169" fontId="7" fillId="2" borderId="2" xfId="0" applyNumberFormat="1" applyFont="1" applyFill="1" applyBorder="1" applyAlignment="1" applyProtection="1">
      <alignment horizontal="left" vertical="top"/>
    </xf>
    <xf numFmtId="0" fontId="13" fillId="2" borderId="0" xfId="0" applyFont="1" applyFill="1" applyAlignment="1" applyProtection="1">
      <alignment horizontal="left" vertical="top" wrapText="1"/>
    </xf>
    <xf numFmtId="0" fontId="7" fillId="2" borderId="0" xfId="0" applyFont="1" applyFill="1" applyAlignment="1" applyProtection="1">
      <alignment horizontal="left" vertical="top" wrapText="1"/>
    </xf>
    <xf numFmtId="0" fontId="7" fillId="0" borderId="0" xfId="0" applyFont="1" applyAlignment="1" applyProtection="1">
      <alignment horizontal="left" vertical="top" wrapText="1"/>
    </xf>
    <xf numFmtId="0" fontId="14" fillId="2" borderId="0" xfId="0" applyFont="1" applyFill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166" fontId="7" fillId="4" borderId="5" xfId="0" applyNumberFormat="1" applyFont="1" applyFill="1" applyBorder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166" fontId="6" fillId="4" borderId="2" xfId="0" applyNumberFormat="1" applyFont="1" applyFill="1" applyBorder="1" applyAlignment="1" applyProtection="1">
      <alignment horizontal="left" vertical="top"/>
      <protection locked="0"/>
    </xf>
    <xf numFmtId="166" fontId="20" fillId="4" borderId="2" xfId="0" applyNumberFormat="1" applyFont="1" applyFill="1" applyBorder="1" applyAlignment="1" applyProtection="1">
      <alignment horizontal="left" vertical="top"/>
      <protection locked="0"/>
    </xf>
    <xf numFmtId="0" fontId="6" fillId="0" borderId="2" xfId="0" applyFont="1" applyFill="1" applyBorder="1" applyAlignment="1" applyProtection="1">
      <alignment horizontal="left" vertical="top"/>
    </xf>
    <xf numFmtId="0" fontId="6" fillId="0" borderId="2" xfId="0" applyFont="1" applyFill="1" applyBorder="1" applyAlignment="1" applyProtection="1">
      <alignment horizontal="left" vertical="top" wrapText="1"/>
    </xf>
    <xf numFmtId="0" fontId="20" fillId="0" borderId="2" xfId="0" applyFont="1" applyFill="1" applyBorder="1" applyAlignment="1" applyProtection="1">
      <alignment horizontal="left" vertical="top" wrapText="1"/>
    </xf>
    <xf numFmtId="0" fontId="9" fillId="3" borderId="0" xfId="0" applyFont="1" applyFill="1" applyAlignment="1" applyProtection="1">
      <alignment horizontal="left" vertical="top" wrapText="1"/>
    </xf>
    <xf numFmtId="0" fontId="14" fillId="2" borderId="0" xfId="0" applyFont="1" applyFill="1" applyAlignment="1" applyProtection="1">
      <alignment horizontal="left" vertical="top" wrapText="1"/>
    </xf>
    <xf numFmtId="0" fontId="9" fillId="3" borderId="0" xfId="0" applyFont="1" applyFill="1" applyAlignment="1" applyProtection="1">
      <alignment horizontal="left" vertical="top"/>
    </xf>
    <xf numFmtId="167" fontId="7" fillId="2" borderId="0" xfId="0" applyNumberFormat="1" applyFont="1" applyFill="1" applyAlignment="1" applyProtection="1">
      <alignment horizontal="left" vertical="top"/>
    </xf>
    <xf numFmtId="167" fontId="8" fillId="2" borderId="0" xfId="0" applyNumberFormat="1" applyFont="1" applyFill="1" applyAlignment="1" applyProtection="1">
      <alignment horizontal="left" vertical="top"/>
    </xf>
    <xf numFmtId="166" fontId="6" fillId="2" borderId="0" xfId="0" applyNumberFormat="1" applyFont="1" applyFill="1" applyAlignment="1" applyProtection="1">
      <alignment horizontal="left" vertical="top"/>
    </xf>
    <xf numFmtId="166" fontId="18" fillId="2" borderId="0" xfId="0" applyNumberFormat="1" applyFont="1" applyFill="1" applyAlignment="1" applyProtection="1">
      <alignment horizontal="left" vertical="top"/>
    </xf>
  </cellXfs>
  <cellStyles count="3">
    <cellStyle name="Komma" xfId="1" builtinId="3"/>
    <cellStyle name="Standaard" xfId="0" builtinId="0"/>
    <cellStyle name="Standaard 2" xfId="2" xr:uid="{3C84A1D6-1F93-45E1-B3DA-BF806CA8B53F}"/>
  </cellStyles>
  <dxfs count="0"/>
  <tableStyles count="0" defaultTableStyle="TableStyleMedium2" defaultPivotStyle="PivotStyleLight16"/>
  <colors>
    <mruColors>
      <color rgb="FF5816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L25"/>
  <sheetViews>
    <sheetView topLeftCell="A4" zoomScale="90" zoomScaleNormal="90" workbookViewId="0">
      <selection activeCell="L9" sqref="L9"/>
    </sheetView>
  </sheetViews>
  <sheetFormatPr defaultRowHeight="15.75" x14ac:dyDescent="0.25"/>
  <cols>
    <col min="1" max="1" width="66" style="19" customWidth="1"/>
    <col min="2" max="2" width="19.7109375" style="19" customWidth="1"/>
    <col min="3" max="3" width="18.42578125" style="19" customWidth="1"/>
    <col min="4" max="4" width="30.85546875" style="19" bestFit="1" customWidth="1"/>
    <col min="5" max="5" width="24.140625" style="19" customWidth="1"/>
    <col min="6" max="6" width="14.5703125" style="19" customWidth="1"/>
    <col min="7" max="8" width="28.5703125" style="19" customWidth="1"/>
    <col min="9" max="9" width="25.7109375" style="19" customWidth="1"/>
    <col min="10" max="10" width="9.140625" style="6"/>
    <col min="11" max="11" width="17.85546875" style="6" bestFit="1" customWidth="1"/>
    <col min="12" max="16384" width="9.140625" style="6"/>
  </cols>
  <sheetData>
    <row r="1" spans="1:12" ht="18.75" x14ac:dyDescent="0.25">
      <c r="A1" s="1" t="s">
        <v>90</v>
      </c>
      <c r="B1" s="3"/>
      <c r="C1" s="3"/>
      <c r="D1" s="4"/>
      <c r="E1" s="4"/>
      <c r="F1" s="4"/>
      <c r="G1" s="5"/>
      <c r="H1" s="5"/>
      <c r="I1" s="5"/>
    </row>
    <row r="2" spans="1:12" s="8" customFormat="1" ht="18.75" x14ac:dyDescent="0.25">
      <c r="A2" s="7" t="s">
        <v>89</v>
      </c>
      <c r="B2" s="7"/>
      <c r="C2" s="7"/>
      <c r="D2" s="7"/>
      <c r="E2" s="7"/>
      <c r="F2" s="7"/>
      <c r="G2" s="7"/>
      <c r="H2" s="7"/>
      <c r="I2" s="7"/>
    </row>
    <row r="3" spans="1:12" s="8" customFormat="1" ht="56.25" customHeight="1" x14ac:dyDescent="0.25">
      <c r="A3" s="68" t="s">
        <v>91</v>
      </c>
      <c r="B3" s="68"/>
      <c r="C3" s="68"/>
      <c r="D3" s="68"/>
      <c r="E3" s="68"/>
      <c r="F3" s="68"/>
      <c r="G3" s="68"/>
      <c r="H3" s="68"/>
      <c r="I3" s="68"/>
    </row>
    <row r="4" spans="1:12" s="40" customFormat="1" ht="81.75" customHeight="1" x14ac:dyDescent="0.25">
      <c r="A4" s="39" t="s">
        <v>0</v>
      </c>
      <c r="B4" s="39" t="s">
        <v>1</v>
      </c>
      <c r="C4" s="39" t="s">
        <v>2</v>
      </c>
      <c r="D4" s="39" t="s">
        <v>3</v>
      </c>
      <c r="E4" s="39" t="s">
        <v>4</v>
      </c>
      <c r="F4" s="39" t="s">
        <v>5</v>
      </c>
      <c r="G4" s="39" t="s">
        <v>6</v>
      </c>
      <c r="H4" s="39" t="s">
        <v>93</v>
      </c>
      <c r="I4" s="39" t="s">
        <v>88</v>
      </c>
    </row>
    <row r="5" spans="1:12" ht="37.5" x14ac:dyDescent="0.25">
      <c r="A5" s="41" t="s">
        <v>79</v>
      </c>
      <c r="B5" s="42" t="s">
        <v>7</v>
      </c>
      <c r="C5" s="42" t="s">
        <v>85</v>
      </c>
      <c r="D5" s="42" t="s">
        <v>77</v>
      </c>
      <c r="E5" s="43">
        <v>100000</v>
      </c>
      <c r="F5" s="44" t="s">
        <v>94</v>
      </c>
      <c r="G5" s="45" t="s">
        <v>73</v>
      </c>
      <c r="H5" s="58">
        <v>0</v>
      </c>
      <c r="I5" s="46">
        <f>H5*(E5/2500)</f>
        <v>0</v>
      </c>
    </row>
    <row r="6" spans="1:12" ht="56.25" x14ac:dyDescent="0.25">
      <c r="A6" s="41" t="s">
        <v>75</v>
      </c>
      <c r="B6" s="42" t="s">
        <v>7</v>
      </c>
      <c r="C6" s="42" t="s">
        <v>85</v>
      </c>
      <c r="D6" s="42" t="s">
        <v>77</v>
      </c>
      <c r="E6" s="43">
        <v>100000</v>
      </c>
      <c r="F6" s="44" t="s">
        <v>94</v>
      </c>
      <c r="G6" s="45" t="s">
        <v>82</v>
      </c>
      <c r="H6" s="58">
        <v>0</v>
      </c>
      <c r="I6" s="46">
        <f>H6*(E6/50)</f>
        <v>0</v>
      </c>
    </row>
    <row r="7" spans="1:12" ht="56.25" x14ac:dyDescent="0.25">
      <c r="A7" s="41" t="s">
        <v>86</v>
      </c>
      <c r="B7" s="42" t="s">
        <v>7</v>
      </c>
      <c r="C7" s="42" t="s">
        <v>85</v>
      </c>
      <c r="D7" s="42" t="s">
        <v>77</v>
      </c>
      <c r="E7" s="43">
        <v>100000</v>
      </c>
      <c r="F7" s="44" t="s">
        <v>94</v>
      </c>
      <c r="G7" s="45" t="s">
        <v>82</v>
      </c>
      <c r="H7" s="58">
        <v>0</v>
      </c>
      <c r="I7" s="46">
        <f>H7*(E7/50)</f>
        <v>0</v>
      </c>
    </row>
    <row r="8" spans="1:12" ht="56.25" x14ac:dyDescent="0.25">
      <c r="A8" s="41" t="s">
        <v>9</v>
      </c>
      <c r="B8" s="42" t="s">
        <v>10</v>
      </c>
      <c r="C8" s="42" t="s">
        <v>84</v>
      </c>
      <c r="D8" s="42" t="s">
        <v>77</v>
      </c>
      <c r="E8" s="47">
        <v>5000</v>
      </c>
      <c r="F8" s="44" t="s">
        <v>94</v>
      </c>
      <c r="G8" s="45" t="s">
        <v>74</v>
      </c>
      <c r="H8" s="58">
        <v>0</v>
      </c>
      <c r="I8" s="46">
        <f>H8*(E8/100)</f>
        <v>0</v>
      </c>
    </row>
    <row r="9" spans="1:12" ht="56.25" x14ac:dyDescent="0.25">
      <c r="A9" s="48" t="s">
        <v>11</v>
      </c>
      <c r="B9" s="42" t="s">
        <v>12</v>
      </c>
      <c r="C9" s="42" t="s">
        <v>85</v>
      </c>
      <c r="D9" s="41" t="s">
        <v>78</v>
      </c>
      <c r="E9" s="47">
        <v>110000</v>
      </c>
      <c r="F9" s="44" t="s">
        <v>94</v>
      </c>
      <c r="G9" s="49" t="s">
        <v>87</v>
      </c>
      <c r="H9" s="58">
        <v>0</v>
      </c>
      <c r="I9" s="46">
        <f>H9*(E9/500)</f>
        <v>0</v>
      </c>
    </row>
    <row r="10" spans="1:12" ht="56.25" x14ac:dyDescent="0.25">
      <c r="A10" s="48" t="s">
        <v>80</v>
      </c>
      <c r="B10" s="42" t="s">
        <v>13</v>
      </c>
      <c r="C10" s="42" t="s">
        <v>83</v>
      </c>
      <c r="D10" s="41" t="s">
        <v>78</v>
      </c>
      <c r="E10" s="47">
        <v>1000</v>
      </c>
      <c r="F10" s="44" t="s">
        <v>94</v>
      </c>
      <c r="G10" s="49" t="s">
        <v>87</v>
      </c>
      <c r="H10" s="58">
        <v>0</v>
      </c>
      <c r="I10" s="46">
        <f>H10*(E10/500)</f>
        <v>0</v>
      </c>
    </row>
    <row r="11" spans="1:12" ht="56.25" x14ac:dyDescent="0.25">
      <c r="A11" s="48" t="s">
        <v>81</v>
      </c>
      <c r="B11" s="42" t="s">
        <v>13</v>
      </c>
      <c r="C11" s="42" t="s">
        <v>83</v>
      </c>
      <c r="D11" s="41" t="s">
        <v>78</v>
      </c>
      <c r="E11" s="47">
        <v>1000</v>
      </c>
      <c r="F11" s="44" t="s">
        <v>94</v>
      </c>
      <c r="G11" s="49" t="s">
        <v>87</v>
      </c>
      <c r="H11" s="58">
        <v>0</v>
      </c>
      <c r="I11" s="46">
        <f>H11*(E11/500)</f>
        <v>0</v>
      </c>
    </row>
    <row r="12" spans="1:12" ht="56.25" x14ac:dyDescent="0.25">
      <c r="A12" s="41" t="s">
        <v>14</v>
      </c>
      <c r="B12" s="42" t="s">
        <v>15</v>
      </c>
      <c r="C12" s="42" t="s">
        <v>83</v>
      </c>
      <c r="D12" s="41" t="s">
        <v>78</v>
      </c>
      <c r="E12" s="47">
        <v>1000</v>
      </c>
      <c r="F12" s="44" t="s">
        <v>94</v>
      </c>
      <c r="G12" s="49" t="s">
        <v>87</v>
      </c>
      <c r="H12" s="58">
        <v>0</v>
      </c>
      <c r="I12" s="46">
        <f>H12*(E12/500)</f>
        <v>0</v>
      </c>
    </row>
    <row r="13" spans="1:12" ht="18.75" x14ac:dyDescent="0.25">
      <c r="A13" s="50" t="s">
        <v>16</v>
      </c>
      <c r="B13" s="5"/>
      <c r="C13" s="5"/>
      <c r="D13" s="5"/>
      <c r="E13" s="5"/>
      <c r="F13" s="5"/>
      <c r="G13" s="5"/>
      <c r="H13" s="51"/>
      <c r="I13" s="52">
        <f>SUM(I5:I12)</f>
        <v>0</v>
      </c>
    </row>
    <row r="14" spans="1:12" ht="18.75" x14ac:dyDescent="0.25">
      <c r="A14" s="53"/>
      <c r="B14" s="54"/>
      <c r="C14" s="54"/>
      <c r="D14" s="55"/>
      <c r="E14" s="55"/>
      <c r="F14" s="55"/>
      <c r="G14" s="55"/>
      <c r="H14" s="55"/>
      <c r="I14" s="55"/>
    </row>
    <row r="16" spans="1:12" s="19" customFormat="1" x14ac:dyDescent="0.25">
      <c r="A16" s="56" t="s">
        <v>76</v>
      </c>
      <c r="B16" s="30"/>
      <c r="C16" s="30"/>
      <c r="D16" s="30"/>
      <c r="E16" s="57"/>
      <c r="F16" s="35"/>
      <c r="G16" s="35"/>
      <c r="H16" s="35"/>
      <c r="I16" s="35"/>
      <c r="J16" s="35"/>
      <c r="K16" s="35"/>
      <c r="L16" s="35"/>
    </row>
    <row r="17" spans="1:5" s="19" customFormat="1" x14ac:dyDescent="0.25">
      <c r="B17" s="30"/>
      <c r="C17" s="59"/>
      <c r="D17" s="60"/>
      <c r="E17" s="59"/>
    </row>
    <row r="18" spans="1:5" s="19" customFormat="1" x14ac:dyDescent="0.25">
      <c r="A18" s="19" t="s">
        <v>17</v>
      </c>
      <c r="B18" s="36" t="s">
        <v>18</v>
      </c>
      <c r="C18" s="61"/>
      <c r="D18" s="62"/>
      <c r="E18" s="61"/>
    </row>
    <row r="19" spans="1:5" s="19" customFormat="1" x14ac:dyDescent="0.25">
      <c r="B19" s="30"/>
      <c r="C19" s="59"/>
      <c r="D19" s="60"/>
      <c r="E19" s="59"/>
    </row>
    <row r="20" spans="1:5" s="19" customFormat="1" x14ac:dyDescent="0.25">
      <c r="A20" s="19" t="s">
        <v>19</v>
      </c>
      <c r="B20" s="36" t="s">
        <v>20</v>
      </c>
      <c r="C20" s="61"/>
      <c r="D20" s="62"/>
      <c r="E20" s="61"/>
    </row>
    <row r="21" spans="1:5" s="19" customFormat="1" x14ac:dyDescent="0.25">
      <c r="B21" s="30"/>
      <c r="C21" s="59"/>
      <c r="D21" s="60"/>
      <c r="E21" s="59"/>
    </row>
    <row r="22" spans="1:5" s="19" customFormat="1" x14ac:dyDescent="0.25">
      <c r="A22" s="19" t="s">
        <v>21</v>
      </c>
      <c r="B22" s="36" t="s">
        <v>22</v>
      </c>
      <c r="C22" s="61"/>
      <c r="D22" s="62"/>
      <c r="E22" s="61"/>
    </row>
    <row r="23" spans="1:5" x14ac:dyDescent="0.25">
      <c r="C23" s="59"/>
      <c r="D23" s="59"/>
      <c r="E23" s="59"/>
    </row>
    <row r="24" spans="1:5" x14ac:dyDescent="0.25">
      <c r="C24" s="59"/>
      <c r="D24" s="59"/>
      <c r="E24" s="59"/>
    </row>
    <row r="25" spans="1:5" x14ac:dyDescent="0.25">
      <c r="C25" s="59"/>
      <c r="D25" s="59"/>
      <c r="E25" s="59"/>
    </row>
  </sheetData>
  <sheetProtection algorithmName="SHA-512" hashValue="bzY2h2lFIGzwzdAM2UvuGRc5yPu0RST8zfBe2HtYImEAUGiNPac5rQnmq+6q75f1b79OhtoUjRGExobBqebVuQ==" saltValue="O+Snp0WBM1N9cmgIA0cc5g==" spinCount="100000" sheet="1" objects="1" scenarios="1"/>
  <mergeCells count="1">
    <mergeCell ref="A3:I3"/>
  </mergeCells>
  <pageMargins left="0.70866141732283472" right="0.16" top="0.74803149606299213" bottom="0.74803149606299213" header="0.31496062992125984" footer="0.31496062992125984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21FA-C923-4F79-8F62-46411447BC96}">
  <dimension ref="A1:R44"/>
  <sheetViews>
    <sheetView tabSelected="1" topLeftCell="F3" workbookViewId="0">
      <selection activeCell="O4" sqref="O4"/>
    </sheetView>
  </sheetViews>
  <sheetFormatPr defaultRowHeight="15.75" x14ac:dyDescent="0.25"/>
  <cols>
    <col min="1" max="1" width="29.7109375" style="37" customWidth="1"/>
    <col min="2" max="2" width="23" style="35" customWidth="1"/>
    <col min="3" max="3" width="21.7109375" style="37" customWidth="1"/>
    <col min="4" max="4" width="25.42578125" style="35" customWidth="1"/>
    <col min="5" max="5" width="28.7109375" style="37" customWidth="1"/>
    <col min="6" max="6" width="20.42578125" style="37" customWidth="1"/>
    <col min="7" max="7" width="30.28515625" style="37" customWidth="1"/>
    <col min="8" max="8" width="9.140625" style="37"/>
    <col min="9" max="9" width="26.85546875" style="37" customWidth="1"/>
    <col min="10" max="10" width="25.42578125" style="37" customWidth="1"/>
    <col min="11" max="11" width="27.28515625" style="37" customWidth="1"/>
    <col min="12" max="12" width="25.85546875" style="37" customWidth="1"/>
    <col min="13" max="13" width="29.85546875" style="37" customWidth="1"/>
    <col min="14" max="14" width="29.7109375" style="38" customWidth="1"/>
    <col min="15" max="15" width="18.28515625" style="37" bestFit="1" customWidth="1"/>
    <col min="16" max="16" width="24.28515625" style="37" customWidth="1"/>
    <col min="17" max="16384" width="9.140625" style="37"/>
  </cols>
  <sheetData>
    <row r="1" spans="1:18" s="6" customFormat="1" ht="18.75" x14ac:dyDescent="0.25">
      <c r="A1" s="1" t="s">
        <v>90</v>
      </c>
      <c r="B1" s="2"/>
      <c r="C1" s="3"/>
      <c r="D1" s="4"/>
      <c r="E1" s="4"/>
      <c r="F1" s="4"/>
      <c r="G1" s="5"/>
      <c r="H1" s="5"/>
      <c r="I1" s="71"/>
      <c r="J1" s="72"/>
    </row>
    <row r="2" spans="1:18" s="8" customFormat="1" ht="18.75" customHeight="1" x14ac:dyDescent="0.25">
      <c r="A2" s="70" t="s">
        <v>92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8" s="8" customFormat="1" ht="56.2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8" s="13" customFormat="1" ht="78.75" x14ac:dyDescent="0.25">
      <c r="A4" s="9" t="s">
        <v>0</v>
      </c>
      <c r="B4" s="9" t="s">
        <v>1</v>
      </c>
      <c r="C4" s="9" t="s">
        <v>2</v>
      </c>
      <c r="D4" s="9" t="s">
        <v>23</v>
      </c>
      <c r="E4" s="9" t="s">
        <v>24</v>
      </c>
      <c r="F4" s="9" t="s">
        <v>25</v>
      </c>
      <c r="G4" s="9" t="s">
        <v>26</v>
      </c>
      <c r="H4" s="9" t="s">
        <v>5</v>
      </c>
      <c r="I4" s="10">
        <v>50</v>
      </c>
      <c r="J4" s="10">
        <v>250</v>
      </c>
      <c r="K4" s="10">
        <v>500</v>
      </c>
      <c r="L4" s="10">
        <v>1000</v>
      </c>
      <c r="M4" s="9" t="s">
        <v>72</v>
      </c>
      <c r="N4" s="11" t="s">
        <v>95</v>
      </c>
      <c r="O4" s="12"/>
    </row>
    <row r="5" spans="1:18" s="19" customFormat="1" x14ac:dyDescent="0.25">
      <c r="A5" s="65" t="s">
        <v>27</v>
      </c>
      <c r="B5" s="14" t="s">
        <v>28</v>
      </c>
      <c r="C5" s="15" t="s">
        <v>29</v>
      </c>
      <c r="D5" s="14" t="s">
        <v>30</v>
      </c>
      <c r="E5" s="15" t="s">
        <v>31</v>
      </c>
      <c r="F5" s="15" t="s">
        <v>32</v>
      </c>
      <c r="G5" s="16">
        <v>1000</v>
      </c>
      <c r="H5" s="15" t="s">
        <v>8</v>
      </c>
      <c r="I5" s="63">
        <v>0</v>
      </c>
      <c r="J5" s="63">
        <v>0</v>
      </c>
      <c r="K5" s="63">
        <v>0</v>
      </c>
      <c r="L5" s="63">
        <v>0</v>
      </c>
      <c r="M5" s="17">
        <f>SUM((I5/I4)+(J5/J4)+(K5/K4)+(L5/L4))/4</f>
        <v>0</v>
      </c>
      <c r="N5" s="18">
        <f>M5*G5</f>
        <v>0</v>
      </c>
      <c r="O5" s="73"/>
      <c r="P5" s="20"/>
      <c r="Q5" s="21"/>
      <c r="R5" s="21"/>
    </row>
    <row r="6" spans="1:18" s="19" customFormat="1" x14ac:dyDescent="0.25">
      <c r="A6" s="65" t="s">
        <v>27</v>
      </c>
      <c r="B6" s="14" t="s">
        <v>33</v>
      </c>
      <c r="C6" s="15" t="s">
        <v>29</v>
      </c>
      <c r="D6" s="14" t="s">
        <v>30</v>
      </c>
      <c r="E6" s="15" t="s">
        <v>31</v>
      </c>
      <c r="F6" s="15" t="s">
        <v>32</v>
      </c>
      <c r="G6" s="16">
        <v>1000</v>
      </c>
      <c r="H6" s="15" t="s">
        <v>8</v>
      </c>
      <c r="I6" s="63">
        <v>0</v>
      </c>
      <c r="J6" s="63">
        <v>0</v>
      </c>
      <c r="K6" s="63">
        <v>0</v>
      </c>
      <c r="L6" s="63">
        <v>0</v>
      </c>
      <c r="M6" s="17">
        <f>SUM((I6/I4)+(J6/J4)+(K6/K4)+(L6/L4))/4</f>
        <v>0</v>
      </c>
      <c r="N6" s="18">
        <f t="shared" ref="N6:N7" si="0">M6*G6</f>
        <v>0</v>
      </c>
      <c r="O6" s="73"/>
      <c r="Q6" s="21"/>
      <c r="R6" s="21"/>
    </row>
    <row r="7" spans="1:18" s="19" customFormat="1" x14ac:dyDescent="0.25">
      <c r="A7" s="65" t="s">
        <v>27</v>
      </c>
      <c r="B7" s="14" t="s">
        <v>34</v>
      </c>
      <c r="C7" s="15" t="s">
        <v>29</v>
      </c>
      <c r="D7" s="14" t="s">
        <v>30</v>
      </c>
      <c r="E7" s="15" t="s">
        <v>31</v>
      </c>
      <c r="F7" s="15" t="s">
        <v>32</v>
      </c>
      <c r="G7" s="16">
        <v>1000</v>
      </c>
      <c r="H7" s="15" t="s">
        <v>8</v>
      </c>
      <c r="I7" s="63">
        <v>0</v>
      </c>
      <c r="J7" s="63">
        <v>0</v>
      </c>
      <c r="K7" s="63">
        <v>0</v>
      </c>
      <c r="L7" s="63">
        <v>0</v>
      </c>
      <c r="M7" s="17">
        <f>SUM((I7/I4)+(J7/J4)+(K7/K4)+(L7/L4))/4</f>
        <v>0</v>
      </c>
      <c r="N7" s="18">
        <f t="shared" si="0"/>
        <v>0</v>
      </c>
      <c r="O7" s="73"/>
      <c r="Q7" s="21"/>
      <c r="R7" s="21"/>
    </row>
    <row r="8" spans="1:18" s="13" customFormat="1" ht="31.5" x14ac:dyDescent="0.25">
      <c r="A8" s="9" t="s">
        <v>0</v>
      </c>
      <c r="B8" s="9" t="s">
        <v>1</v>
      </c>
      <c r="C8" s="9" t="s">
        <v>2</v>
      </c>
      <c r="D8" s="9" t="s">
        <v>23</v>
      </c>
      <c r="E8" s="9" t="s">
        <v>24</v>
      </c>
      <c r="F8" s="9" t="s">
        <v>25</v>
      </c>
      <c r="G8" s="9" t="s">
        <v>26</v>
      </c>
      <c r="H8" s="9" t="s">
        <v>5</v>
      </c>
      <c r="I8" s="10">
        <v>1</v>
      </c>
      <c r="J8" s="22">
        <v>5</v>
      </c>
      <c r="K8" s="22">
        <v>10</v>
      </c>
      <c r="L8" s="22">
        <v>20</v>
      </c>
      <c r="M8" s="9" t="str">
        <f>M4</f>
        <v xml:space="preserve">Gemiddelde prijs per stuk </v>
      </c>
      <c r="N8" s="11" t="s">
        <v>69</v>
      </c>
      <c r="O8" s="74"/>
    </row>
    <row r="9" spans="1:18" s="19" customFormat="1" ht="31.5" x14ac:dyDescent="0.25">
      <c r="A9" s="66" t="s">
        <v>35</v>
      </c>
      <c r="B9" s="14" t="s">
        <v>36</v>
      </c>
      <c r="C9" s="15" t="s">
        <v>57</v>
      </c>
      <c r="D9" s="14" t="s">
        <v>37</v>
      </c>
      <c r="E9" s="15" t="s">
        <v>38</v>
      </c>
      <c r="F9" s="15" t="s">
        <v>39</v>
      </c>
      <c r="G9" s="16">
        <v>5</v>
      </c>
      <c r="H9" s="15" t="s">
        <v>8</v>
      </c>
      <c r="I9" s="63">
        <v>0</v>
      </c>
      <c r="J9" s="63">
        <v>0</v>
      </c>
      <c r="K9" s="63">
        <v>0</v>
      </c>
      <c r="L9" s="63">
        <v>0</v>
      </c>
      <c r="M9" s="17">
        <f>SUM((I9/I8)+(J9/J8)+(K9/K8)+(L9/L8))/4</f>
        <v>0</v>
      </c>
      <c r="N9" s="18">
        <f>M9*G9</f>
        <v>0</v>
      </c>
      <c r="P9" s="73"/>
    </row>
    <row r="10" spans="1:18" s="13" customFormat="1" ht="31.5" x14ac:dyDescent="0.25">
      <c r="A10" s="9" t="s">
        <v>0</v>
      </c>
      <c r="B10" s="9" t="s">
        <v>1</v>
      </c>
      <c r="C10" s="9" t="s">
        <v>2</v>
      </c>
      <c r="D10" s="9" t="s">
        <v>23</v>
      </c>
      <c r="E10" s="9" t="s">
        <v>24</v>
      </c>
      <c r="F10" s="9" t="s">
        <v>25</v>
      </c>
      <c r="G10" s="9" t="s">
        <v>26</v>
      </c>
      <c r="H10" s="9" t="s">
        <v>5</v>
      </c>
      <c r="I10" s="10">
        <v>100</v>
      </c>
      <c r="J10" s="10">
        <v>500</v>
      </c>
      <c r="K10" s="10">
        <v>1000</v>
      </c>
      <c r="L10" s="10">
        <v>2500</v>
      </c>
      <c r="M10" s="9" t="str">
        <f>M8</f>
        <v xml:space="preserve">Gemiddelde prijs per stuk </v>
      </c>
      <c r="N10" s="11" t="s">
        <v>69</v>
      </c>
    </row>
    <row r="11" spans="1:18" s="19" customFormat="1" ht="31.5" x14ac:dyDescent="0.25">
      <c r="A11" s="65" t="s">
        <v>40</v>
      </c>
      <c r="B11" s="14" t="s">
        <v>41</v>
      </c>
      <c r="C11" s="15" t="s">
        <v>29</v>
      </c>
      <c r="D11" s="14" t="s">
        <v>42</v>
      </c>
      <c r="E11" s="15" t="s">
        <v>38</v>
      </c>
      <c r="F11" s="15" t="s">
        <v>68</v>
      </c>
      <c r="G11" s="23">
        <v>500</v>
      </c>
      <c r="H11" s="15" t="s">
        <v>8</v>
      </c>
      <c r="I11" s="63">
        <v>0</v>
      </c>
      <c r="J11" s="63">
        <v>0</v>
      </c>
      <c r="K11" s="63">
        <v>0</v>
      </c>
      <c r="L11" s="63">
        <v>0</v>
      </c>
      <c r="M11" s="17">
        <f>SUM((I11/I10)+(J11/J10)+(K11/K10)+(L11/L10))/4</f>
        <v>0</v>
      </c>
      <c r="N11" s="18">
        <f>M11*G11</f>
        <v>0</v>
      </c>
    </row>
    <row r="12" spans="1:18" s="19" customFormat="1" ht="31.5" x14ac:dyDescent="0.25">
      <c r="A12" s="65" t="s">
        <v>40</v>
      </c>
      <c r="B12" s="14" t="s">
        <v>34</v>
      </c>
      <c r="C12" s="15" t="s">
        <v>29</v>
      </c>
      <c r="D12" s="14" t="s">
        <v>42</v>
      </c>
      <c r="E12" s="15" t="s">
        <v>38</v>
      </c>
      <c r="F12" s="15" t="s">
        <v>43</v>
      </c>
      <c r="G12" s="23">
        <v>500</v>
      </c>
      <c r="H12" s="15" t="s">
        <v>8</v>
      </c>
      <c r="I12" s="63">
        <v>0</v>
      </c>
      <c r="J12" s="63">
        <v>0</v>
      </c>
      <c r="K12" s="63">
        <v>0</v>
      </c>
      <c r="L12" s="63">
        <v>0</v>
      </c>
      <c r="M12" s="17">
        <f>SUM((I12/I10)+(J12/J10)+(K12/K10)+(L12/L10))/4</f>
        <v>0</v>
      </c>
      <c r="N12" s="18">
        <f>M12*G12</f>
        <v>0</v>
      </c>
    </row>
    <row r="13" spans="1:18" s="19" customFormat="1" ht="31.5" x14ac:dyDescent="0.25">
      <c r="A13" s="65" t="s">
        <v>40</v>
      </c>
      <c r="B13" s="14" t="s">
        <v>33</v>
      </c>
      <c r="C13" s="15" t="s">
        <v>29</v>
      </c>
      <c r="D13" s="14" t="s">
        <v>42</v>
      </c>
      <c r="E13" s="15" t="s">
        <v>38</v>
      </c>
      <c r="F13" s="15" t="s">
        <v>43</v>
      </c>
      <c r="G13" s="23">
        <v>500</v>
      </c>
      <c r="H13" s="15" t="s">
        <v>8</v>
      </c>
      <c r="I13" s="63">
        <v>0</v>
      </c>
      <c r="J13" s="63">
        <v>0</v>
      </c>
      <c r="K13" s="63">
        <v>0</v>
      </c>
      <c r="L13" s="63">
        <v>0</v>
      </c>
      <c r="M13" s="17">
        <f>SUM((I13/I10)+(J13/J10)+(K13/K10)+(L13/L10))/4</f>
        <v>0</v>
      </c>
      <c r="N13" s="18">
        <f>M13*G13</f>
        <v>0</v>
      </c>
    </row>
    <row r="14" spans="1:18" s="19" customFormat="1" ht="31.5" x14ac:dyDescent="0.25">
      <c r="A14" s="65" t="s">
        <v>40</v>
      </c>
      <c r="B14" s="14" t="s">
        <v>28</v>
      </c>
      <c r="C14" s="15" t="s">
        <v>29</v>
      </c>
      <c r="D14" s="14" t="s">
        <v>42</v>
      </c>
      <c r="E14" s="15" t="s">
        <v>38</v>
      </c>
      <c r="F14" s="15" t="s">
        <v>43</v>
      </c>
      <c r="G14" s="23">
        <v>500</v>
      </c>
      <c r="H14" s="15" t="s">
        <v>8</v>
      </c>
      <c r="I14" s="63">
        <v>0</v>
      </c>
      <c r="J14" s="63">
        <v>0</v>
      </c>
      <c r="K14" s="63">
        <v>0</v>
      </c>
      <c r="L14" s="63">
        <v>0</v>
      </c>
      <c r="M14" s="17">
        <f>SUM((I14/I10)+(J14/J10)+(K14/K10)+(L14/L10))/4</f>
        <v>0</v>
      </c>
      <c r="N14" s="18">
        <f>M14*G14</f>
        <v>0</v>
      </c>
    </row>
    <row r="15" spans="1:18" s="19" customFormat="1" ht="31.5" x14ac:dyDescent="0.25">
      <c r="A15" s="9" t="s">
        <v>0</v>
      </c>
      <c r="B15" s="9" t="s">
        <v>1</v>
      </c>
      <c r="C15" s="9" t="s">
        <v>2</v>
      </c>
      <c r="D15" s="9" t="s">
        <v>23</v>
      </c>
      <c r="E15" s="9" t="s">
        <v>24</v>
      </c>
      <c r="F15" s="9" t="s">
        <v>25</v>
      </c>
      <c r="G15" s="9" t="s">
        <v>26</v>
      </c>
      <c r="H15" s="9" t="s">
        <v>5</v>
      </c>
      <c r="I15" s="10">
        <v>100</v>
      </c>
      <c r="J15" s="10">
        <v>250</v>
      </c>
      <c r="K15" s="10">
        <v>500</v>
      </c>
      <c r="L15" s="10">
        <v>1000</v>
      </c>
      <c r="M15" s="9" t="str">
        <f>M10</f>
        <v xml:space="preserve">Gemiddelde prijs per stuk </v>
      </c>
      <c r="N15" s="11" t="s">
        <v>69</v>
      </c>
    </row>
    <row r="16" spans="1:18" s="19" customFormat="1" ht="45" customHeight="1" x14ac:dyDescent="0.25">
      <c r="A16" s="66" t="s">
        <v>71</v>
      </c>
      <c r="B16" s="14" t="s">
        <v>44</v>
      </c>
      <c r="C16" s="15" t="s">
        <v>29</v>
      </c>
      <c r="D16" s="14" t="s">
        <v>58</v>
      </c>
      <c r="E16" s="15" t="s">
        <v>45</v>
      </c>
      <c r="F16" s="15" t="s">
        <v>46</v>
      </c>
      <c r="G16" s="23">
        <v>500</v>
      </c>
      <c r="H16" s="24" t="s">
        <v>8</v>
      </c>
      <c r="I16" s="64">
        <v>0</v>
      </c>
      <c r="J16" s="64">
        <v>0</v>
      </c>
      <c r="K16" s="64">
        <v>0</v>
      </c>
      <c r="L16" s="64">
        <v>0</v>
      </c>
      <c r="M16" s="17">
        <f>SUM((I16/I15)+(J16/J15)+(K16/K15)+(L16/L15))/4</f>
        <v>0</v>
      </c>
      <c r="N16" s="18">
        <f>M16*G16</f>
        <v>0</v>
      </c>
    </row>
    <row r="17" spans="1:14" s="19" customFormat="1" ht="31.5" x14ac:dyDescent="0.25">
      <c r="A17" s="9" t="s">
        <v>0</v>
      </c>
      <c r="B17" s="9" t="s">
        <v>1</v>
      </c>
      <c r="C17" s="9" t="s">
        <v>2</v>
      </c>
      <c r="D17" s="9" t="s">
        <v>23</v>
      </c>
      <c r="E17" s="9" t="s">
        <v>24</v>
      </c>
      <c r="F17" s="9" t="s">
        <v>25</v>
      </c>
      <c r="G17" s="9" t="s">
        <v>26</v>
      </c>
      <c r="H17" s="9" t="s">
        <v>5</v>
      </c>
      <c r="I17" s="10">
        <v>1</v>
      </c>
      <c r="J17" s="10">
        <v>5</v>
      </c>
      <c r="K17" s="10">
        <v>10</v>
      </c>
      <c r="L17" s="10">
        <v>20</v>
      </c>
      <c r="M17" s="9" t="str">
        <f>M15</f>
        <v xml:space="preserve">Gemiddelde prijs per stuk </v>
      </c>
      <c r="N17" s="11" t="s">
        <v>69</v>
      </c>
    </row>
    <row r="18" spans="1:14" s="19" customFormat="1" ht="31.5" x14ac:dyDescent="0.25">
      <c r="A18" s="67" t="s">
        <v>70</v>
      </c>
      <c r="B18" s="14" t="s">
        <v>47</v>
      </c>
      <c r="C18" s="24" t="s">
        <v>64</v>
      </c>
      <c r="D18" s="14" t="s">
        <v>57</v>
      </c>
      <c r="E18" s="24" t="s">
        <v>38</v>
      </c>
      <c r="F18" s="24" t="s">
        <v>39</v>
      </c>
      <c r="G18" s="23">
        <v>50</v>
      </c>
      <c r="H18" s="15" t="s">
        <v>8</v>
      </c>
      <c r="I18" s="63">
        <v>0</v>
      </c>
      <c r="J18" s="63">
        <v>0</v>
      </c>
      <c r="K18" s="63">
        <v>0</v>
      </c>
      <c r="L18" s="63">
        <v>0</v>
      </c>
      <c r="M18" s="17">
        <f>SUM((I18/I17)+(J18/J17)+(K18/K17)+(L18/L17))/4</f>
        <v>0</v>
      </c>
      <c r="N18" s="18">
        <f>M18*G18</f>
        <v>0</v>
      </c>
    </row>
    <row r="19" spans="1:14" s="19" customFormat="1" ht="31.5" x14ac:dyDescent="0.25">
      <c r="A19" s="67" t="s">
        <v>70</v>
      </c>
      <c r="B19" s="14" t="s">
        <v>48</v>
      </c>
      <c r="C19" s="24" t="s">
        <v>64</v>
      </c>
      <c r="D19" s="14" t="s">
        <v>57</v>
      </c>
      <c r="E19" s="24" t="s">
        <v>38</v>
      </c>
      <c r="F19" s="24" t="s">
        <v>39</v>
      </c>
      <c r="G19" s="23">
        <v>50</v>
      </c>
      <c r="H19" s="15" t="s">
        <v>8</v>
      </c>
      <c r="I19" s="63">
        <v>0</v>
      </c>
      <c r="J19" s="63">
        <v>0</v>
      </c>
      <c r="K19" s="63">
        <v>0</v>
      </c>
      <c r="L19" s="63">
        <v>0</v>
      </c>
      <c r="M19" s="17">
        <f>SUM((I19/I17)+(J19/J17)+(K19/K17)+(L19/L17))/4</f>
        <v>0</v>
      </c>
      <c r="N19" s="18">
        <f>M19*G19</f>
        <v>0</v>
      </c>
    </row>
    <row r="20" spans="1:14" s="19" customFormat="1" ht="31.5" x14ac:dyDescent="0.25">
      <c r="A20" s="67" t="s">
        <v>70</v>
      </c>
      <c r="B20" s="14" t="s">
        <v>49</v>
      </c>
      <c r="C20" s="24" t="s">
        <v>64</v>
      </c>
      <c r="D20" s="14" t="s">
        <v>57</v>
      </c>
      <c r="E20" s="24" t="s">
        <v>38</v>
      </c>
      <c r="F20" s="24" t="s">
        <v>39</v>
      </c>
      <c r="G20" s="23">
        <v>50</v>
      </c>
      <c r="H20" s="15" t="s">
        <v>8</v>
      </c>
      <c r="I20" s="63">
        <v>0</v>
      </c>
      <c r="J20" s="63">
        <v>0</v>
      </c>
      <c r="K20" s="63">
        <v>0</v>
      </c>
      <c r="L20" s="63">
        <v>0</v>
      </c>
      <c r="M20" s="17">
        <f>SUM((I20/I17)+(J20/J17)+(K20/K17)+(L20/L17))/4</f>
        <v>0</v>
      </c>
      <c r="N20" s="18">
        <f>M20*G20</f>
        <v>0</v>
      </c>
    </row>
    <row r="21" spans="1:14" s="19" customFormat="1" ht="31.5" x14ac:dyDescent="0.25">
      <c r="A21" s="67" t="s">
        <v>70</v>
      </c>
      <c r="B21" s="14" t="s">
        <v>50</v>
      </c>
      <c r="C21" s="24" t="s">
        <v>64</v>
      </c>
      <c r="D21" s="14" t="s">
        <v>57</v>
      </c>
      <c r="E21" s="24" t="s">
        <v>38</v>
      </c>
      <c r="F21" s="24" t="s">
        <v>39</v>
      </c>
      <c r="G21" s="23">
        <v>50</v>
      </c>
      <c r="H21" s="15" t="s">
        <v>8</v>
      </c>
      <c r="I21" s="63">
        <v>0</v>
      </c>
      <c r="J21" s="63">
        <v>0</v>
      </c>
      <c r="K21" s="63">
        <v>0</v>
      </c>
      <c r="L21" s="63">
        <v>0</v>
      </c>
      <c r="M21" s="17">
        <f>SUM((I21/I17)+(J21/J17)+(K21/K17)+(L21/L17))/4</f>
        <v>0</v>
      </c>
      <c r="N21" s="18">
        <f>M21*G21</f>
        <v>0</v>
      </c>
    </row>
    <row r="22" spans="1:14" s="19" customFormat="1" ht="31.5" x14ac:dyDescent="0.25">
      <c r="A22" s="9" t="s">
        <v>0</v>
      </c>
      <c r="B22" s="9" t="s">
        <v>1</v>
      </c>
      <c r="C22" s="9" t="s">
        <v>2</v>
      </c>
      <c r="D22" s="9" t="s">
        <v>23</v>
      </c>
      <c r="E22" s="9" t="s">
        <v>24</v>
      </c>
      <c r="F22" s="9" t="s">
        <v>25</v>
      </c>
      <c r="G22" s="9" t="s">
        <v>26</v>
      </c>
      <c r="H22" s="9" t="s">
        <v>5</v>
      </c>
      <c r="I22" s="10">
        <v>50</v>
      </c>
      <c r="J22" s="10">
        <v>100</v>
      </c>
      <c r="K22" s="10">
        <v>150</v>
      </c>
      <c r="L22" s="10">
        <v>250</v>
      </c>
      <c r="M22" s="9" t="str">
        <f>M17</f>
        <v xml:space="preserve">Gemiddelde prijs per stuk </v>
      </c>
      <c r="N22" s="11" t="s">
        <v>69</v>
      </c>
    </row>
    <row r="23" spans="1:14" s="19" customFormat="1" x14ac:dyDescent="0.25">
      <c r="A23" s="67" t="s">
        <v>51</v>
      </c>
      <c r="B23" s="25" t="s">
        <v>33</v>
      </c>
      <c r="C23" s="24" t="s">
        <v>59</v>
      </c>
      <c r="D23" s="25" t="s">
        <v>57</v>
      </c>
      <c r="E23" s="24" t="s">
        <v>38</v>
      </c>
      <c r="F23" s="24" t="s">
        <v>60</v>
      </c>
      <c r="G23" s="23">
        <v>250</v>
      </c>
      <c r="H23" s="15" t="s">
        <v>8</v>
      </c>
      <c r="I23" s="64">
        <v>0</v>
      </c>
      <c r="J23" s="64">
        <v>0</v>
      </c>
      <c r="K23" s="64">
        <v>0</v>
      </c>
      <c r="L23" s="64">
        <v>0</v>
      </c>
      <c r="M23" s="17">
        <f>SUM((I23/I22)+(J23/J22)+(K23/K22)+(L23/L22))/4</f>
        <v>0</v>
      </c>
      <c r="N23" s="18">
        <f>M23*G23</f>
        <v>0</v>
      </c>
    </row>
    <row r="24" spans="1:14" s="19" customFormat="1" ht="31.5" x14ac:dyDescent="0.25">
      <c r="A24" s="9" t="s">
        <v>0</v>
      </c>
      <c r="B24" s="9" t="s">
        <v>1</v>
      </c>
      <c r="C24" s="9" t="s">
        <v>2</v>
      </c>
      <c r="D24" s="9" t="s">
        <v>23</v>
      </c>
      <c r="E24" s="9" t="s">
        <v>24</v>
      </c>
      <c r="F24" s="9" t="s">
        <v>25</v>
      </c>
      <c r="G24" s="9" t="s">
        <v>26</v>
      </c>
      <c r="H24" s="9" t="s">
        <v>52</v>
      </c>
      <c r="I24" s="10">
        <v>250</v>
      </c>
      <c r="J24" s="10">
        <v>500</v>
      </c>
      <c r="K24" s="10">
        <v>1000</v>
      </c>
      <c r="L24" s="10">
        <v>3000</v>
      </c>
      <c r="M24" s="9" t="str">
        <f>M22</f>
        <v xml:space="preserve">Gemiddelde prijs per stuk </v>
      </c>
      <c r="N24" s="11" t="s">
        <v>69</v>
      </c>
    </row>
    <row r="25" spans="1:14" s="19" customFormat="1" x14ac:dyDescent="0.25">
      <c r="A25" s="67" t="s">
        <v>53</v>
      </c>
      <c r="B25" s="14" t="s">
        <v>33</v>
      </c>
      <c r="C25" s="24" t="s">
        <v>61</v>
      </c>
      <c r="D25" s="26" t="s">
        <v>57</v>
      </c>
      <c r="E25" s="24" t="s">
        <v>38</v>
      </c>
      <c r="F25" s="24" t="s">
        <v>60</v>
      </c>
      <c r="G25" s="23">
        <v>3000</v>
      </c>
      <c r="H25" s="15" t="s">
        <v>8</v>
      </c>
      <c r="I25" s="64">
        <v>0</v>
      </c>
      <c r="J25" s="64">
        <v>0</v>
      </c>
      <c r="K25" s="64">
        <v>0</v>
      </c>
      <c r="L25" s="64">
        <v>0</v>
      </c>
      <c r="M25" s="17">
        <f>SUM((I25/I24)+(J25/J24)+(K25/K24)+(L25/L24))/4</f>
        <v>0</v>
      </c>
      <c r="N25" s="18">
        <f>M25*G25</f>
        <v>0</v>
      </c>
    </row>
    <row r="26" spans="1:14" s="19" customFormat="1" ht="31.5" x14ac:dyDescent="0.25">
      <c r="A26" s="9" t="s">
        <v>0</v>
      </c>
      <c r="B26" s="9" t="s">
        <v>1</v>
      </c>
      <c r="C26" s="9" t="s">
        <v>2</v>
      </c>
      <c r="D26" s="9" t="s">
        <v>23</v>
      </c>
      <c r="E26" s="9" t="s">
        <v>24</v>
      </c>
      <c r="F26" s="9" t="s">
        <v>25</v>
      </c>
      <c r="G26" s="9" t="s">
        <v>26</v>
      </c>
      <c r="H26" s="9" t="s">
        <v>52</v>
      </c>
      <c r="I26" s="10">
        <v>250</v>
      </c>
      <c r="J26" s="10">
        <v>500</v>
      </c>
      <c r="K26" s="10">
        <v>1000</v>
      </c>
      <c r="L26" s="10">
        <v>3000</v>
      </c>
      <c r="M26" s="9" t="str">
        <f>M24</f>
        <v xml:space="preserve">Gemiddelde prijs per stuk </v>
      </c>
      <c r="N26" s="11" t="s">
        <v>69</v>
      </c>
    </row>
    <row r="27" spans="1:14" s="19" customFormat="1" ht="31.5" x14ac:dyDescent="0.25">
      <c r="A27" s="67" t="s">
        <v>63</v>
      </c>
      <c r="B27" s="14" t="s">
        <v>33</v>
      </c>
      <c r="C27" s="24" t="s">
        <v>66</v>
      </c>
      <c r="D27" s="14" t="s">
        <v>62</v>
      </c>
      <c r="E27" s="24" t="s">
        <v>38</v>
      </c>
      <c r="F27" s="24" t="s">
        <v>60</v>
      </c>
      <c r="G27" s="23">
        <v>3000</v>
      </c>
      <c r="H27" s="15" t="s">
        <v>8</v>
      </c>
      <c r="I27" s="64">
        <v>0</v>
      </c>
      <c r="J27" s="64">
        <v>0</v>
      </c>
      <c r="K27" s="64">
        <v>0</v>
      </c>
      <c r="L27" s="64">
        <v>0</v>
      </c>
      <c r="M27" s="17">
        <f>SUM((I27/I26)+(J27/J26)+(K27/K26)+(L27/L26))/4</f>
        <v>0</v>
      </c>
      <c r="N27" s="18">
        <f>M27*G27</f>
        <v>0</v>
      </c>
    </row>
    <row r="28" spans="1:14" s="19" customFormat="1" ht="31.5" x14ac:dyDescent="0.25">
      <c r="A28" s="9" t="s">
        <v>0</v>
      </c>
      <c r="B28" s="9" t="s">
        <v>1</v>
      </c>
      <c r="C28" s="9" t="s">
        <v>2</v>
      </c>
      <c r="D28" s="9" t="s">
        <v>23</v>
      </c>
      <c r="E28" s="9" t="s">
        <v>24</v>
      </c>
      <c r="F28" s="9" t="s">
        <v>25</v>
      </c>
      <c r="G28" s="9" t="s">
        <v>26</v>
      </c>
      <c r="H28" s="9" t="s">
        <v>5</v>
      </c>
      <c r="I28" s="10">
        <v>10</v>
      </c>
      <c r="J28" s="10">
        <v>50</v>
      </c>
      <c r="K28" s="10">
        <v>100</v>
      </c>
      <c r="L28" s="10">
        <v>150</v>
      </c>
      <c r="M28" s="9" t="str">
        <f>M10</f>
        <v xml:space="preserve">Gemiddelde prijs per stuk </v>
      </c>
      <c r="N28" s="11" t="s">
        <v>69</v>
      </c>
    </row>
    <row r="29" spans="1:14" s="19" customFormat="1" x14ac:dyDescent="0.25">
      <c r="A29" s="67" t="s">
        <v>54</v>
      </c>
      <c r="B29" s="14" t="s">
        <v>50</v>
      </c>
      <c r="C29" s="24" t="s">
        <v>67</v>
      </c>
      <c r="D29" s="14" t="s">
        <v>65</v>
      </c>
      <c r="E29" s="24" t="s">
        <v>38</v>
      </c>
      <c r="F29" s="24" t="s">
        <v>39</v>
      </c>
      <c r="G29" s="23">
        <v>250</v>
      </c>
      <c r="H29" s="15" t="s">
        <v>8</v>
      </c>
      <c r="I29" s="63">
        <v>0</v>
      </c>
      <c r="J29" s="63">
        <v>0</v>
      </c>
      <c r="K29" s="63">
        <v>0</v>
      </c>
      <c r="L29" s="63">
        <v>0</v>
      </c>
      <c r="M29" s="17">
        <f>SUM((I29/I28)+(J29/J28)+(K29/K28)+(L29/L28))/4</f>
        <v>0</v>
      </c>
      <c r="N29" s="18">
        <f>M29*G29</f>
        <v>0</v>
      </c>
    </row>
    <row r="30" spans="1:14" s="19" customFormat="1" x14ac:dyDescent="0.25">
      <c r="A30" s="65" t="s">
        <v>54</v>
      </c>
      <c r="B30" s="14" t="s">
        <v>49</v>
      </c>
      <c r="C30" s="24" t="s">
        <v>67</v>
      </c>
      <c r="D30" s="14" t="s">
        <v>65</v>
      </c>
      <c r="E30" s="24" t="s">
        <v>38</v>
      </c>
      <c r="F30" s="24" t="s">
        <v>39</v>
      </c>
      <c r="G30" s="23">
        <v>250</v>
      </c>
      <c r="H30" s="15" t="s">
        <v>8</v>
      </c>
      <c r="I30" s="63">
        <v>0</v>
      </c>
      <c r="J30" s="63">
        <v>0</v>
      </c>
      <c r="K30" s="63">
        <v>0</v>
      </c>
      <c r="L30" s="63">
        <v>0</v>
      </c>
      <c r="M30" s="17">
        <f>SUM((I30/I28)+(J30/J28)+(K30/K28)+(L30/L28))/4</f>
        <v>0</v>
      </c>
      <c r="N30" s="18">
        <f>M30*G30</f>
        <v>0</v>
      </c>
    </row>
    <row r="31" spans="1:14" s="19" customFormat="1" x14ac:dyDescent="0.25">
      <c r="A31" s="65" t="s">
        <v>54</v>
      </c>
      <c r="B31" s="14" t="s">
        <v>48</v>
      </c>
      <c r="C31" s="24" t="s">
        <v>67</v>
      </c>
      <c r="D31" s="14" t="s">
        <v>65</v>
      </c>
      <c r="E31" s="24" t="s">
        <v>38</v>
      </c>
      <c r="F31" s="24" t="s">
        <v>39</v>
      </c>
      <c r="G31" s="23">
        <v>250</v>
      </c>
      <c r="H31" s="15" t="s">
        <v>8</v>
      </c>
      <c r="I31" s="63">
        <v>0</v>
      </c>
      <c r="J31" s="63">
        <v>0</v>
      </c>
      <c r="K31" s="63">
        <v>0</v>
      </c>
      <c r="L31" s="63">
        <v>0</v>
      </c>
      <c r="M31" s="17">
        <f>SUM((I31/I28)+(J31/J28)+(K31/K28)+(L31/L28))/4</f>
        <v>0</v>
      </c>
      <c r="N31" s="18">
        <f>M31*G31</f>
        <v>0</v>
      </c>
    </row>
    <row r="32" spans="1:14" s="19" customFormat="1" x14ac:dyDescent="0.25">
      <c r="A32" s="65" t="s">
        <v>55</v>
      </c>
      <c r="B32" s="14" t="s">
        <v>47</v>
      </c>
      <c r="C32" s="24" t="s">
        <v>67</v>
      </c>
      <c r="D32" s="14" t="s">
        <v>65</v>
      </c>
      <c r="E32" s="24" t="s">
        <v>38</v>
      </c>
      <c r="F32" s="24" t="s">
        <v>39</v>
      </c>
      <c r="G32" s="23">
        <v>250</v>
      </c>
      <c r="H32" s="15" t="s">
        <v>8</v>
      </c>
      <c r="I32" s="63">
        <v>0</v>
      </c>
      <c r="J32" s="63">
        <v>0</v>
      </c>
      <c r="K32" s="63">
        <v>0</v>
      </c>
      <c r="L32" s="63">
        <v>0</v>
      </c>
      <c r="M32" s="17">
        <f>SUM((I32/I28)+(J32/J28)+(K32/K28)+(L32/L28))/4</f>
        <v>0</v>
      </c>
      <c r="N32" s="18">
        <f>M32*G32</f>
        <v>0</v>
      </c>
    </row>
    <row r="33" spans="1:14" s="19" customFormat="1" ht="16.5" thickBot="1" x14ac:dyDescent="0.3">
      <c r="A33" s="65" t="s">
        <v>54</v>
      </c>
      <c r="B33" s="14" t="s">
        <v>28</v>
      </c>
      <c r="C33" s="24" t="s">
        <v>67</v>
      </c>
      <c r="D33" s="14" t="s">
        <v>65</v>
      </c>
      <c r="E33" s="24" t="s">
        <v>38</v>
      </c>
      <c r="F33" s="24" t="s">
        <v>39</v>
      </c>
      <c r="G33" s="23">
        <v>250</v>
      </c>
      <c r="H33" s="15" t="s">
        <v>8</v>
      </c>
      <c r="I33" s="63">
        <v>0</v>
      </c>
      <c r="J33" s="63">
        <v>0</v>
      </c>
      <c r="K33" s="63">
        <v>0</v>
      </c>
      <c r="L33" s="63">
        <v>0</v>
      </c>
      <c r="M33" s="27">
        <f>SUM((I33/I28)+(J33/J28)+(K33/K28)+(L33/L28))/4</f>
        <v>0</v>
      </c>
      <c r="N33" s="28">
        <f>M33*G33</f>
        <v>0</v>
      </c>
    </row>
    <row r="34" spans="1:14" s="19" customFormat="1" ht="16.5" thickBot="1" x14ac:dyDescent="0.3">
      <c r="A34" s="29" t="s">
        <v>56</v>
      </c>
      <c r="B34" s="30"/>
      <c r="D34" s="30"/>
      <c r="M34" s="31" t="s">
        <v>16</v>
      </c>
      <c r="N34" s="32">
        <f>SUM(N5:N33)</f>
        <v>0</v>
      </c>
    </row>
    <row r="35" spans="1:14" s="19" customFormat="1" x14ac:dyDescent="0.25">
      <c r="B35" s="30"/>
      <c r="D35" s="30"/>
      <c r="M35" s="33"/>
      <c r="N35" s="34"/>
    </row>
    <row r="36" spans="1:14" s="19" customFormat="1" ht="56.25" customHeight="1" x14ac:dyDescent="0.25">
      <c r="A36" s="69" t="s">
        <v>76</v>
      </c>
      <c r="B36" s="69"/>
      <c r="C36" s="69"/>
      <c r="D36" s="69"/>
      <c r="E36" s="69"/>
      <c r="F36" s="35"/>
      <c r="G36" s="35"/>
      <c r="H36" s="35"/>
      <c r="I36" s="35"/>
      <c r="J36" s="35"/>
      <c r="K36" s="35"/>
      <c r="L36" s="35"/>
      <c r="M36" s="35"/>
      <c r="N36" s="34"/>
    </row>
    <row r="37" spans="1:14" s="19" customFormat="1" x14ac:dyDescent="0.25">
      <c r="B37" s="30"/>
      <c r="C37" s="59"/>
      <c r="D37" s="60"/>
      <c r="E37" s="59"/>
      <c r="N37" s="34"/>
    </row>
    <row r="38" spans="1:14" s="19" customFormat="1" x14ac:dyDescent="0.25">
      <c r="A38" s="19" t="s">
        <v>17</v>
      </c>
      <c r="B38" s="36" t="s">
        <v>18</v>
      </c>
      <c r="C38" s="61"/>
      <c r="D38" s="62"/>
      <c r="E38" s="61"/>
      <c r="N38" s="34"/>
    </row>
    <row r="39" spans="1:14" s="19" customFormat="1" x14ac:dyDescent="0.25">
      <c r="B39" s="30"/>
      <c r="C39" s="59"/>
      <c r="D39" s="60"/>
      <c r="E39" s="59"/>
      <c r="N39" s="34"/>
    </row>
    <row r="40" spans="1:14" s="19" customFormat="1" x14ac:dyDescent="0.25">
      <c r="A40" s="19" t="s">
        <v>19</v>
      </c>
      <c r="B40" s="36" t="s">
        <v>20</v>
      </c>
      <c r="C40" s="61"/>
      <c r="D40" s="62"/>
      <c r="E40" s="61"/>
      <c r="N40" s="34"/>
    </row>
    <row r="41" spans="1:14" s="19" customFormat="1" x14ac:dyDescent="0.25">
      <c r="B41" s="30"/>
      <c r="C41" s="59"/>
      <c r="D41" s="60"/>
      <c r="E41" s="59"/>
      <c r="N41" s="34"/>
    </row>
    <row r="42" spans="1:14" s="19" customFormat="1" x14ac:dyDescent="0.25">
      <c r="A42" s="19" t="s">
        <v>21</v>
      </c>
      <c r="B42" s="36" t="s">
        <v>22</v>
      </c>
      <c r="C42" s="61"/>
      <c r="D42" s="62"/>
      <c r="E42" s="61"/>
      <c r="N42" s="34"/>
    </row>
    <row r="43" spans="1:14" s="19" customFormat="1" x14ac:dyDescent="0.25">
      <c r="B43" s="30"/>
      <c r="C43" s="59"/>
      <c r="D43" s="60"/>
      <c r="E43" s="59"/>
      <c r="N43" s="34"/>
    </row>
    <row r="44" spans="1:14" s="19" customFormat="1" x14ac:dyDescent="0.25">
      <c r="B44" s="30"/>
      <c r="D44" s="30"/>
      <c r="N44" s="34"/>
    </row>
  </sheetData>
  <sheetProtection algorithmName="SHA-512" hashValue="MB7Bu9e9WgWfBgJnpaQ7vH2r1QSo13Kmy/KlK222eXF2e0L73SbhbtDnIGnWHtUusPwDG2n8h6meo5BK1gWn4g==" saltValue="PwnBMXBzdMCG7MFtiT1IJQ==" spinCount="100000" sheet="1" objects="1" scenarios="1"/>
  <mergeCells count="2">
    <mergeCell ref="A36:E36"/>
    <mergeCell ref="A2:N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2B9F09320B484380AB996E424E6DBE" ma:contentTypeVersion="3" ma:contentTypeDescription="Een nieuw document maken." ma:contentTypeScope="" ma:versionID="d9afb8b7c39988eceb642e7ce56409bd">
  <xsd:schema xmlns:xsd="http://www.w3.org/2001/XMLSchema" xmlns:xs="http://www.w3.org/2001/XMLSchema" xmlns:p="http://schemas.microsoft.com/office/2006/metadata/properties" xmlns:ns2="4f507d3c-5ef0-4ca0-afaa-b80ba349f747" targetNamespace="http://schemas.microsoft.com/office/2006/metadata/properties" ma:root="true" ma:fieldsID="98519a251dd4bd923457c3510731a7a4" ns2:_="">
    <xsd:import namespace="4f507d3c-5ef0-4ca0-afaa-b80ba349f7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07d3c-5ef0-4ca0-afaa-b80ba349f7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245384-D311-43C0-9DD5-AD53B4F14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07d3c-5ef0-4ca0-afaa-b80ba349f7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C30697-38EB-48FB-A880-783528C238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AE506E-62B0-4215-9896-AF12D3E0FFEA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4f507d3c-5ef0-4ca0-afaa-b80ba349f74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 Standaard drukwerk</vt:lpstr>
      <vt:lpstr>Perceel 2 Speciaal drukwerk</vt:lpstr>
    </vt:vector>
  </TitlesOfParts>
  <Manager/>
  <Company>Gemeente Gooise Meren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NiWia</dc:creator>
  <cp:keywords/>
  <dc:description/>
  <cp:lastModifiedBy>Witteveen, Rosanne</cp:lastModifiedBy>
  <cp:revision/>
  <dcterms:created xsi:type="dcterms:W3CDTF">2022-12-21T14:56:57Z</dcterms:created>
  <dcterms:modified xsi:type="dcterms:W3CDTF">2026-04-10T09:04:22Z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0x010100502B9F09320B484380AB996E424E6DBE</vt:lpwstr>
  </property>
</Properties>
</file>