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Connectie/DC_MvdM_EU_OP_Drukwerk 4904543/13 Concepten/Bijlagen/"/>
    </mc:Choice>
  </mc:AlternateContent>
  <xr:revisionPtr revIDLastSave="0" documentId="8_{AB502F43-F8D3-47B7-BDF2-A4C8B3E50CE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54" i="1" l="1"/>
  <c r="P48" i="1"/>
  <c r="P49" i="1"/>
  <c r="P60" i="1"/>
  <c r="P47" i="1"/>
  <c r="P59" i="1"/>
  <c r="P58" i="1"/>
  <c r="P55" i="1"/>
  <c r="P53" i="1"/>
  <c r="P42" i="1"/>
  <c r="P43" i="1"/>
  <c r="P44" i="1"/>
  <c r="E60" i="1"/>
  <c r="E52" i="1"/>
  <c r="E49" i="1"/>
  <c r="E47" i="1"/>
  <c r="E46" i="1"/>
  <c r="E45" i="1"/>
  <c r="E44" i="1"/>
  <c r="E43" i="1"/>
  <c r="E42" i="1"/>
  <c r="E41" i="1"/>
  <c r="E40" i="1"/>
  <c r="E39" i="1"/>
  <c r="E38" i="1"/>
  <c r="E37" i="1"/>
  <c r="E36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L37" i="1" l="1"/>
  <c r="L36" i="1"/>
  <c r="L38" i="1" l="1"/>
  <c r="M28" i="1"/>
  <c r="M29" i="1"/>
  <c r="M30" i="1"/>
  <c r="M31" i="1"/>
  <c r="M32" i="1"/>
  <c r="M27" i="1"/>
  <c r="M15" i="1"/>
  <c r="P61" i="1" l="1"/>
  <c r="M16" i="1"/>
  <c r="M17" i="1"/>
  <c r="M18" i="1"/>
  <c r="M19" i="1"/>
  <c r="M20" i="1"/>
  <c r="E35" i="1" l="1"/>
  <c r="E63" i="1" s="1"/>
  <c r="F13" i="1"/>
  <c r="F29" i="1" s="1"/>
  <c r="M21" i="1"/>
  <c r="F20" i="2" a="1"/>
  <c r="F20" i="2"/>
  <c r="D11" i="2" a="1"/>
  <c r="D11" i="2" s="1"/>
  <c r="M33" i="1" l="1"/>
  <c r="B6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<sst xmlns="http://schemas.openxmlformats.org/spreadsheetml/2006/main" count="106" uniqueCount="68">
  <si>
    <t>Prijzenblad Drukwerk De Connectie</t>
  </si>
  <si>
    <t xml:space="preserve">U dient in de blauwe velden een totaalprijs in te vullen van de gevraagde oplage. </t>
  </si>
  <si>
    <t>Prijzen zijn inclusief bestel-, handling- order-, factuur- en afleveringskosten.</t>
  </si>
  <si>
    <t>Alle prijzen zijn ex. Btw.</t>
  </si>
  <si>
    <t>Aangeboden prijzen zijn maximum tarieven en gelden tot 1 januari 2028.</t>
  </si>
  <si>
    <t>Alle tarieven moeten opgegeven worden door Inschrijver. Bij het achterwege laten van het invullen van bepaalde velden volgt uitsluiting.</t>
  </si>
  <si>
    <t xml:space="preserve">Tarieven gelden voor de gehele (gevraagde) oplage. </t>
  </si>
  <si>
    <t xml:space="preserve">Prijzen dienen marktconform te zijn. </t>
  </si>
  <si>
    <t>Product</t>
  </si>
  <si>
    <t>Oplage</t>
  </si>
  <si>
    <t>Weging</t>
  </si>
  <si>
    <t>Prijs Offset</t>
  </si>
  <si>
    <t>Prijs Digitaal</t>
  </si>
  <si>
    <t>Totaalprijs</t>
  </si>
  <si>
    <t>Beachflag inclusief stokken en tas geschikt voor binnen en buiten 3-draads glanspolyester exclusief voet.</t>
  </si>
  <si>
    <t xml:space="preserve">Small:
500 x 2000 mm </t>
  </si>
  <si>
    <t>Medium:
600 x 2400 mm</t>
  </si>
  <si>
    <t>Flyers A5 , 170 grams gesatineerd MC4/4</t>
  </si>
  <si>
    <t>Flyers A4 , 170 grams gesatineerd MC4/4</t>
  </si>
  <si>
    <t>Folders  twee pagina's A4, 170 grams gesatineerd MC, 4/4 wikkelvouw,  eindformaat 99mm x 210mm</t>
  </si>
  <si>
    <t>Totaalprijs Beachflag</t>
  </si>
  <si>
    <t>A6 kaart 350 grams MAT MC, 4/4</t>
  </si>
  <si>
    <t>Spandoek/banner per m2</t>
  </si>
  <si>
    <t>Mesh banner 330 gr
inclusief zeilogen en spanelastieken</t>
  </si>
  <si>
    <t>PVC Frontlit
inclusief zeilogen en spanelastieken</t>
  </si>
  <si>
    <t>A6 kaart 350 grams Glanzend MC, 4/4</t>
  </si>
  <si>
    <t xml:space="preserve">Totaalprijs </t>
  </si>
  <si>
    <t>Totaalprijs Spandoek/ banner</t>
  </si>
  <si>
    <t xml:space="preserve">Oplage </t>
  </si>
  <si>
    <t>Prijs</t>
  </si>
  <si>
    <t>Panelen enkelzijdig A0 op FOAM, 10 mm</t>
  </si>
  <si>
    <t>Posters Kleur</t>
  </si>
  <si>
    <t>Aantal</t>
  </si>
  <si>
    <t xml:space="preserve"> 120 grams</t>
  </si>
  <si>
    <t>A1</t>
  </si>
  <si>
    <t>A0</t>
  </si>
  <si>
    <t>Totaalprijs posters</t>
  </si>
  <si>
    <t>Panelen enkelzijdig A0 op SMART FOREX , 5 mm</t>
  </si>
  <si>
    <t>Print plaatmateriaal A0 kleur</t>
  </si>
  <si>
    <t>weging</t>
  </si>
  <si>
    <t xml:space="preserve">Forex 3mm </t>
  </si>
  <si>
    <t>Forex 5mm</t>
  </si>
  <si>
    <t>Forex 10mm</t>
  </si>
  <si>
    <t>Dibond wit 3mm</t>
  </si>
  <si>
    <t>Foambord 10mm</t>
  </si>
  <si>
    <t>Roll-Up banners, frontlit 2000x850mm</t>
  </si>
  <si>
    <t>Print plaatmateriaal A1 kleur</t>
  </si>
  <si>
    <t xml:space="preserve">Forex 3mm
</t>
  </si>
  <si>
    <t>Foambord 5mm</t>
  </si>
  <si>
    <t>Pasjes, 87 x 57 mm, 0.72 mm kunststof, 4/4+1/1 wit+vernis_x0002_</t>
  </si>
  <si>
    <t>Signing 3 ex 115,5 x 254 cm + 1 ex 84,5 x 241 cm + 1 ex 96 x 253 cm, glassetched raamfolie, gezandstraald, 4/0, contourfrezen+montage op locatie.</t>
  </si>
  <si>
    <t>Brochure A4 20 pagina’s + 4 pagina’s karton,binnenwerk 90 grams houtvrij offset, omslag 300 grams tweezijdig gestreken sulfaatkarton, 4/4, vouwen, insteken, stanzen in tab’s over 210 mm breedte (totaal 10 tabs), omslag pa_x0002_gina 1-2 voorzien van boorgat, binnenwerk hechten aan omslag middels 2 nietjes / Brieven A4, 100 grams houtvrij offset, 4/4, brieven + brochure sealen met A6 adresdrager en aanbieden bij de post onder debiteurennummer klant</t>
  </si>
  <si>
    <t>Print plaatmateriaal A2 kleur</t>
  </si>
  <si>
    <t>Print plaatmateriaal A3 kleur</t>
  </si>
  <si>
    <t>Boeken A5, 80 pagina’s binnenwerk in 4 pagina’s harde band. 2x 4 pagina’s blanco schutblad. Binnenwerk 150 grams silk, omslag 135 grams silk, schutbladen 140 grams houtvrij offset. Harde band = 2.5 mm grijsbord. Binnen_x0002_werk tweezijdig gedrukt in full colour, omslag eenzijdig gedrukt in full colour. Genaaid gebonden in harde band met kapitaalband.</t>
  </si>
  <si>
    <t>Totaalprijs Printplaatmateriaal</t>
  </si>
  <si>
    <t>Subtotaal</t>
  </si>
  <si>
    <t xml:space="preserve">Naam Bedrijf: </t>
  </si>
  <si>
    <t>Naam ondertekenaar:</t>
  </si>
  <si>
    <t>Datum ondertekening:</t>
  </si>
  <si>
    <t>Handtekeninng</t>
  </si>
  <si>
    <t>Productgroep B</t>
  </si>
  <si>
    <t>Beachflag inclusief stokken en tas geschikt voor binnen en buiten 3-draads glanspolyester inclusief voet.</t>
  </si>
  <si>
    <t>Spandoek/banner per dm2</t>
  </si>
  <si>
    <t>Mesh banner 330 gr</t>
  </si>
  <si>
    <t>PVC Frontlit</t>
  </si>
  <si>
    <t>Mesh banner 330 gr
inclusief zeilogen</t>
  </si>
  <si>
    <t>PVC Frontlit
inclusief zeilogen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</si>
</sst>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2" borderId="1" xfId="0" applyFill="1" applyBorder="1"/>
    <xf numFmtId="3" fontId="0" fillId="2" borderId="1" xfId="0" applyNumberFormat="1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0" xfId="0" applyFill="1" applyAlignment="1">
      <alignment horizontal="center"/>
    </xf>
    <xf numFmtId="0" fontId="0" fillId="2" borderId="10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11" xfId="0" applyFill="1" applyBorder="1"/>
    <xf numFmtId="0" fontId="0" fillId="2" borderId="5" xfId="0" applyFill="1" applyBorder="1"/>
    <xf numFmtId="0" fontId="0" fillId="2" borderId="14" xfId="0" applyFill="1" applyBorder="1"/>
    <xf numFmtId="0" fontId="0" fillId="3" borderId="1" xfId="0" applyFill="1" applyBorder="1"/>
    <xf numFmtId="0" fontId="0" fillId="2" borderId="15" xfId="0" applyFill="1" applyBorder="1"/>
    <xf numFmtId="0" fontId="0" fillId="2" borderId="7" xfId="0" applyFill="1" applyBorder="1"/>
    <xf numFmtId="3" fontId="0" fillId="2" borderId="0" xfId="0" applyNumberFormat="1" applyFill="1"/>
    <xf numFmtId="0" fontId="2" fillId="2" borderId="0" xfId="0" applyFont="1" applyFill="1"/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2" borderId="1" xfId="0" applyNumberFormat="1" applyFill="1" applyBorder="1" applyAlignment="1">
      <alignment horizontal="center" vertical="top"/>
    </xf>
    <xf numFmtId="0" fontId="1" fillId="0" borderId="0" xfId="0" applyFont="1"/>
    <xf numFmtId="0" fontId="1" fillId="2" borderId="0" xfId="0" applyFont="1" applyFill="1"/>
    <xf numFmtId="0" fontId="1" fillId="3" borderId="1" xfId="0" applyFont="1" applyFill="1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/>
    </xf>
    <xf numFmtId="0" fontId="3" fillId="5" borderId="1" xfId="0" applyFont="1" applyFill="1" applyBorder="1" applyAlignment="1">
      <alignment vertical="top" wrapText="1"/>
    </xf>
    <xf numFmtId="0" fontId="0" fillId="2" borderId="4" xfId="0" applyFill="1" applyBorder="1"/>
    <xf numFmtId="0" fontId="4" fillId="6" borderId="1" xfId="0" applyFont="1" applyFill="1" applyBorder="1" applyAlignment="1">
      <alignment vertical="top" wrapText="1"/>
    </xf>
    <xf numFmtId="0" fontId="0" fillId="0" borderId="1" xfId="0" applyBorder="1"/>
    <xf numFmtId="0" fontId="0" fillId="2" borderId="1" xfId="0" applyFill="1" applyBorder="1" applyAlignment="1">
      <alignment horizontal="left"/>
    </xf>
    <xf numFmtId="3" fontId="0" fillId="2" borderId="4" xfId="0" applyNumberFormat="1" applyFill="1" applyBorder="1"/>
    <xf numFmtId="3" fontId="0" fillId="2" borderId="7" xfId="0" applyNumberFormat="1" applyFill="1" applyBorder="1"/>
    <xf numFmtId="0" fontId="0" fillId="2" borderId="16" xfId="0" applyFill="1" applyBorder="1"/>
    <xf numFmtId="3" fontId="0" fillId="2" borderId="7" xfId="0" applyNumberFormat="1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0" fontId="0" fillId="2" borderId="17" xfId="0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3" fontId="3" fillId="2" borderId="0" xfId="0" applyNumberFormat="1" applyFont="1" applyFill="1"/>
    <xf numFmtId="3" fontId="0" fillId="2" borderId="4" xfId="0" applyNumberFormat="1" applyFill="1" applyBorder="1" applyAlignment="1">
      <alignment horizontal="center" vertical="top"/>
    </xf>
    <xf numFmtId="0" fontId="0" fillId="2" borderId="18" xfId="0" applyFill="1" applyBorder="1"/>
    <xf numFmtId="0" fontId="0" fillId="2" borderId="18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0" fillId="8" borderId="1" xfId="0" applyFill="1" applyBorder="1"/>
    <xf numFmtId="164" fontId="0" fillId="4" borderId="1" xfId="0" applyNumberFormat="1" applyFill="1" applyBorder="1" applyAlignment="1">
      <alignment horizontal="center" vertical="center"/>
    </xf>
    <xf numFmtId="44" fontId="0" fillId="8" borderId="1" xfId="0" applyNumberForma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/>
    </xf>
    <xf numFmtId="0" fontId="5" fillId="6" borderId="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/>
    </xf>
    <xf numFmtId="0" fontId="0" fillId="8" borderId="4" xfId="0" applyFill="1" applyBorder="1"/>
    <xf numFmtId="44" fontId="0" fillId="8" borderId="4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 vertical="center"/>
    </xf>
    <xf numFmtId="164" fontId="0" fillId="7" borderId="16" xfId="0" applyNumberFormat="1" applyFill="1" applyBorder="1" applyAlignment="1">
      <alignment horizontal="center" vertical="center"/>
    </xf>
    <xf numFmtId="164" fontId="0" fillId="7" borderId="4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3" fontId="0" fillId="2" borderId="2" xfId="0" applyNumberFormat="1" applyFill="1" applyBorder="1" applyAlignment="1">
      <alignment horizontal="center" vertical="center"/>
    </xf>
    <xf numFmtId="3" fontId="0" fillId="2" borderId="16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3" fontId="0" fillId="2" borderId="2" xfId="0" applyNumberFormat="1" applyFill="1" applyBorder="1" applyAlignment="1">
      <alignment horizontal="right" vertical="center"/>
    </xf>
    <xf numFmtId="3" fontId="0" fillId="2" borderId="4" xfId="0" applyNumberFormat="1" applyFill="1" applyBorder="1" applyAlignment="1">
      <alignment horizontal="right" vertical="center"/>
    </xf>
    <xf numFmtId="0" fontId="3" fillId="9" borderId="1" xfId="0" applyFont="1" applyFill="1" applyBorder="1"/>
    <xf numFmtId="165" fontId="3" fillId="9" borderId="8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"/>
  <sheetViews>
    <sheetView tabSelected="1" zoomScale="85" zoomScaleNormal="85" zoomScalePageLayoutView="125" workbookViewId="0">
      <selection activeCell="D60" sqref="D60:D62"/>
    </sheetView>
  </sheetViews>
  <sheetFormatPr defaultColWidth="8.81640625" defaultRowHeight="14.5" x14ac:dyDescent="0.35"/>
  <cols>
    <col min="1" max="1" width="50.1796875" style="1" customWidth="1"/>
    <col min="2" max="2" width="10.81640625" style="1" customWidth="1"/>
    <col min="3" max="3" width="8.81640625" style="1"/>
    <col min="4" max="4" width="12" style="1" customWidth="1"/>
    <col min="5" max="5" width="12" style="1" bestFit="1" customWidth="1"/>
    <col min="6" max="6" width="10.26953125" style="1" bestFit="1" customWidth="1"/>
    <col min="7" max="7" width="12.7265625" style="1" customWidth="1"/>
    <col min="8" max="8" width="27.1796875" style="1" customWidth="1"/>
    <col min="9" max="9" width="10.453125" style="1" customWidth="1"/>
    <col min="10" max="10" width="22.453125" style="1" bestFit="1" customWidth="1"/>
    <col min="11" max="11" width="30.7265625" style="1" bestFit="1" customWidth="1"/>
    <col min="12" max="12" width="18.81640625" style="1" customWidth="1"/>
    <col min="13" max="13" width="20" style="1" bestFit="1" customWidth="1"/>
    <col min="14" max="14" width="16.7265625" style="1" customWidth="1"/>
    <col min="15" max="15" width="18.453125" style="1" bestFit="1" customWidth="1"/>
    <col min="16" max="16" width="15.26953125" style="1" bestFit="1" customWidth="1"/>
    <col min="17" max="16384" width="8.81640625" style="1"/>
  </cols>
  <sheetData>
    <row r="1" spans="1:13" x14ac:dyDescent="0.35">
      <c r="A1" s="14" t="s">
        <v>0</v>
      </c>
    </row>
    <row r="3" spans="1:13" x14ac:dyDescent="0.35">
      <c r="A3" s="4" t="s">
        <v>1</v>
      </c>
      <c r="B3" s="15"/>
      <c r="C3" s="15"/>
      <c r="D3" s="15"/>
      <c r="E3" s="15"/>
      <c r="F3" s="15"/>
      <c r="G3" s="15"/>
      <c r="H3" s="16"/>
    </row>
    <row r="4" spans="1:13" x14ac:dyDescent="0.35">
      <c r="A4" s="4" t="s">
        <v>2</v>
      </c>
      <c r="B4" s="15"/>
      <c r="C4" s="15"/>
      <c r="D4" s="15"/>
      <c r="E4" s="15"/>
      <c r="F4" s="15"/>
      <c r="G4" s="15"/>
      <c r="H4" s="16"/>
    </row>
    <row r="5" spans="1:13" x14ac:dyDescent="0.35">
      <c r="A5" s="4" t="s">
        <v>3</v>
      </c>
      <c r="B5" s="15"/>
      <c r="C5" s="15"/>
      <c r="D5" s="15"/>
      <c r="E5" s="15"/>
      <c r="F5" s="15"/>
      <c r="G5" s="15"/>
      <c r="H5" s="16"/>
    </row>
    <row r="6" spans="1:13" x14ac:dyDescent="0.35">
      <c r="A6" s="4" t="s">
        <v>4</v>
      </c>
      <c r="B6" s="15"/>
      <c r="C6" s="15"/>
      <c r="D6" s="15"/>
      <c r="E6" s="15"/>
      <c r="F6" s="15"/>
      <c r="G6" s="15"/>
      <c r="H6" s="16"/>
    </row>
    <row r="7" spans="1:13" x14ac:dyDescent="0.35">
      <c r="A7" s="4" t="s">
        <v>5</v>
      </c>
      <c r="B7" s="15"/>
      <c r="C7" s="15"/>
      <c r="D7" s="15"/>
      <c r="E7" s="15"/>
      <c r="F7" s="15"/>
      <c r="G7" s="15"/>
      <c r="H7" s="16"/>
    </row>
    <row r="8" spans="1:13" x14ac:dyDescent="0.35">
      <c r="A8" s="12" t="s">
        <v>6</v>
      </c>
      <c r="B8" s="13"/>
      <c r="C8" s="13"/>
      <c r="D8" s="13"/>
      <c r="E8" s="13"/>
      <c r="F8" s="13"/>
      <c r="G8" s="13"/>
      <c r="H8" s="9"/>
    </row>
    <row r="9" spans="1:13" x14ac:dyDescent="0.35">
      <c r="A9" s="12" t="s">
        <v>7</v>
      </c>
      <c r="B9" s="13"/>
      <c r="C9" s="13"/>
      <c r="D9" s="13"/>
      <c r="E9" s="13"/>
      <c r="F9" s="13"/>
      <c r="G9" s="13"/>
      <c r="H9" s="9"/>
    </row>
    <row r="12" spans="1:13" ht="15" customHeight="1" x14ac:dyDescent="0.35">
      <c r="A12" s="85" t="s">
        <v>8</v>
      </c>
      <c r="B12" s="85" t="s">
        <v>9</v>
      </c>
      <c r="C12" s="28" t="s">
        <v>10</v>
      </c>
      <c r="D12" s="28" t="s">
        <v>11</v>
      </c>
      <c r="E12" s="28" t="s">
        <v>12</v>
      </c>
      <c r="F12" s="28" t="s">
        <v>13</v>
      </c>
      <c r="H12" s="81" t="s">
        <v>14</v>
      </c>
      <c r="I12" s="81"/>
      <c r="J12" s="82" t="s">
        <v>10</v>
      </c>
      <c r="K12" s="86" t="s">
        <v>15</v>
      </c>
      <c r="L12" s="86" t="s">
        <v>16</v>
      </c>
      <c r="M12" s="86" t="s">
        <v>13</v>
      </c>
    </row>
    <row r="13" spans="1:13" x14ac:dyDescent="0.35">
      <c r="A13" s="2" t="s">
        <v>17</v>
      </c>
      <c r="B13" s="34">
        <v>10000</v>
      </c>
      <c r="C13" s="22">
        <v>3</v>
      </c>
      <c r="D13" s="52"/>
      <c r="E13" s="52"/>
      <c r="F13" s="54">
        <f>SUM((C13*D13)+(C13*E13))</f>
        <v>0</v>
      </c>
      <c r="H13" s="81"/>
      <c r="I13" s="81"/>
      <c r="J13" s="83"/>
      <c r="K13" s="86"/>
      <c r="L13" s="86"/>
      <c r="M13" s="86"/>
    </row>
    <row r="14" spans="1:13" x14ac:dyDescent="0.35">
      <c r="A14" s="43"/>
      <c r="B14" s="34">
        <v>20000</v>
      </c>
      <c r="C14" s="22">
        <v>3</v>
      </c>
      <c r="D14" s="52"/>
      <c r="E14" s="52"/>
      <c r="F14" s="54">
        <f t="shared" ref="F14:F28" si="0">SUM((C14*D14)+(C14*E14))</f>
        <v>0</v>
      </c>
      <c r="H14" s="81"/>
      <c r="I14" s="81"/>
      <c r="J14" s="84"/>
      <c r="K14" s="86"/>
      <c r="L14" s="86"/>
      <c r="M14" s="86"/>
    </row>
    <row r="15" spans="1:13" x14ac:dyDescent="0.35">
      <c r="A15" s="35"/>
      <c r="B15" s="34">
        <v>50000</v>
      </c>
      <c r="C15" s="22">
        <v>3</v>
      </c>
      <c r="D15" s="52"/>
      <c r="E15" s="52"/>
      <c r="F15" s="54">
        <f t="shared" si="0"/>
        <v>0</v>
      </c>
      <c r="H15" s="80">
        <v>1</v>
      </c>
      <c r="I15" s="80"/>
      <c r="J15" s="46">
        <v>3</v>
      </c>
      <c r="K15" s="52"/>
      <c r="L15" s="52"/>
      <c r="M15" s="54">
        <f>SUM(J15*K15+H15*J15*L15)</f>
        <v>0</v>
      </c>
    </row>
    <row r="16" spans="1:13" x14ac:dyDescent="0.35">
      <c r="A16" s="2" t="s">
        <v>18</v>
      </c>
      <c r="B16" s="34">
        <v>10000</v>
      </c>
      <c r="C16" s="22">
        <v>2</v>
      </c>
      <c r="D16" s="52"/>
      <c r="E16" s="52"/>
      <c r="F16" s="54">
        <f t="shared" si="0"/>
        <v>0</v>
      </c>
      <c r="H16" s="80">
        <v>2</v>
      </c>
      <c r="I16" s="80"/>
      <c r="J16" s="46">
        <v>3</v>
      </c>
      <c r="K16" s="52"/>
      <c r="L16" s="52"/>
      <c r="M16" s="54">
        <f t="shared" ref="M16:M20" si="1">SUM((J16*K16)+(H16*J16*L16))</f>
        <v>0</v>
      </c>
    </row>
    <row r="17" spans="1:13" x14ac:dyDescent="0.35">
      <c r="A17" s="43"/>
      <c r="B17" s="34">
        <v>20000</v>
      </c>
      <c r="C17" s="22">
        <v>2</v>
      </c>
      <c r="D17" s="52"/>
      <c r="E17" s="52"/>
      <c r="F17" s="54">
        <f t="shared" si="0"/>
        <v>0</v>
      </c>
      <c r="H17" s="80">
        <v>3</v>
      </c>
      <c r="I17" s="80"/>
      <c r="J17" s="46">
        <v>3</v>
      </c>
      <c r="K17" s="52"/>
      <c r="L17" s="52"/>
      <c r="M17" s="54">
        <f t="shared" si="1"/>
        <v>0</v>
      </c>
    </row>
    <row r="18" spans="1:13" x14ac:dyDescent="0.35">
      <c r="A18" s="35"/>
      <c r="B18" s="34">
        <v>50000</v>
      </c>
      <c r="C18" s="22">
        <v>2</v>
      </c>
      <c r="D18" s="52"/>
      <c r="E18" s="52"/>
      <c r="F18" s="54">
        <f t="shared" si="0"/>
        <v>0</v>
      </c>
      <c r="H18" s="80">
        <v>4</v>
      </c>
      <c r="I18" s="80"/>
      <c r="J18" s="46">
        <v>3</v>
      </c>
      <c r="K18" s="52"/>
      <c r="L18" s="52"/>
      <c r="M18" s="54">
        <f t="shared" si="1"/>
        <v>0</v>
      </c>
    </row>
    <row r="19" spans="1:13" x14ac:dyDescent="0.35">
      <c r="A19" s="64" t="s">
        <v>19</v>
      </c>
      <c r="B19" s="90">
        <v>1000</v>
      </c>
      <c r="C19" s="77">
        <v>2</v>
      </c>
      <c r="D19" s="69"/>
      <c r="E19" s="69"/>
      <c r="F19" s="66">
        <f t="shared" si="0"/>
        <v>0</v>
      </c>
      <c r="H19" s="80">
        <v>5</v>
      </c>
      <c r="I19" s="80"/>
      <c r="J19" s="46">
        <v>2</v>
      </c>
      <c r="K19" s="52"/>
      <c r="L19" s="52"/>
      <c r="M19" s="54">
        <f t="shared" si="1"/>
        <v>0</v>
      </c>
    </row>
    <row r="20" spans="1:13" x14ac:dyDescent="0.35">
      <c r="A20" s="64"/>
      <c r="B20" s="91"/>
      <c r="C20" s="79"/>
      <c r="D20" s="71"/>
      <c r="E20" s="71"/>
      <c r="F20" s="68">
        <f t="shared" si="0"/>
        <v>0</v>
      </c>
      <c r="H20" s="80">
        <v>10</v>
      </c>
      <c r="I20" s="80"/>
      <c r="J20" s="46">
        <v>2</v>
      </c>
      <c r="K20" s="52"/>
      <c r="L20" s="52"/>
      <c r="M20" s="54">
        <f t="shared" si="1"/>
        <v>0</v>
      </c>
    </row>
    <row r="21" spans="1:13" x14ac:dyDescent="0.35">
      <c r="A21" s="44"/>
      <c r="B21" s="36">
        <v>5000</v>
      </c>
      <c r="C21" s="22">
        <v>2</v>
      </c>
      <c r="D21" s="52"/>
      <c r="E21" s="52"/>
      <c r="F21" s="54">
        <f t="shared" si="0"/>
        <v>0</v>
      </c>
      <c r="H21" s="63" t="s">
        <v>20</v>
      </c>
      <c r="I21" s="63"/>
      <c r="J21" s="39"/>
      <c r="K21" s="47"/>
      <c r="L21" s="48"/>
      <c r="M21" s="55">
        <f>SUM(M15:M20)</f>
        <v>0</v>
      </c>
    </row>
    <row r="22" spans="1:13" x14ac:dyDescent="0.35">
      <c r="A22" s="37"/>
      <c r="B22" s="34">
        <v>10000</v>
      </c>
      <c r="C22" s="22">
        <v>2</v>
      </c>
      <c r="D22" s="52"/>
      <c r="E22" s="52"/>
      <c r="F22" s="54">
        <f t="shared" si="0"/>
        <v>0</v>
      </c>
      <c r="H22" s="39"/>
      <c r="I22" s="39"/>
      <c r="J22" s="39"/>
      <c r="K22" s="47"/>
      <c r="L22" s="48"/>
      <c r="M22" s="49"/>
    </row>
    <row r="23" spans="1:13" x14ac:dyDescent="0.35">
      <c r="A23" s="19" t="s">
        <v>21</v>
      </c>
      <c r="B23" s="20">
        <v>1000</v>
      </c>
      <c r="C23" s="22">
        <v>3</v>
      </c>
      <c r="D23" s="52"/>
      <c r="E23" s="52"/>
      <c r="F23" s="54">
        <f t="shared" si="0"/>
        <v>0</v>
      </c>
      <c r="H23" s="39"/>
      <c r="I23" s="39"/>
      <c r="J23" s="39"/>
      <c r="K23" s="40"/>
      <c r="L23" s="41"/>
      <c r="M23" s="41"/>
    </row>
    <row r="24" spans="1:13" x14ac:dyDescent="0.35">
      <c r="A24" s="38"/>
      <c r="B24" s="3">
        <v>2500</v>
      </c>
      <c r="C24" s="22">
        <v>3</v>
      </c>
      <c r="D24" s="52"/>
      <c r="E24" s="52"/>
      <c r="F24" s="54">
        <f t="shared" si="0"/>
        <v>0</v>
      </c>
      <c r="H24" s="81" t="s">
        <v>22</v>
      </c>
      <c r="I24" s="81"/>
      <c r="J24" s="82" t="s">
        <v>10</v>
      </c>
      <c r="K24" s="87" t="s">
        <v>23</v>
      </c>
      <c r="L24" s="87" t="s">
        <v>24</v>
      </c>
      <c r="M24" s="86" t="s">
        <v>13</v>
      </c>
    </row>
    <row r="25" spans="1:13" x14ac:dyDescent="0.35">
      <c r="B25" s="3">
        <v>5000</v>
      </c>
      <c r="C25" s="42">
        <v>3</v>
      </c>
      <c r="D25" s="52"/>
      <c r="E25" s="52"/>
      <c r="F25" s="54">
        <f t="shared" si="0"/>
        <v>0</v>
      </c>
      <c r="H25" s="81"/>
      <c r="I25" s="81"/>
      <c r="J25" s="83"/>
      <c r="K25" s="88"/>
      <c r="L25" s="88"/>
      <c r="M25" s="86"/>
    </row>
    <row r="26" spans="1:13" x14ac:dyDescent="0.35">
      <c r="A26" s="19" t="s">
        <v>25</v>
      </c>
      <c r="B26" s="3">
        <v>1000</v>
      </c>
      <c r="C26" s="42">
        <v>3</v>
      </c>
      <c r="D26" s="52"/>
      <c r="E26" s="52"/>
      <c r="F26" s="54">
        <f t="shared" si="0"/>
        <v>0</v>
      </c>
      <c r="H26" s="81"/>
      <c r="I26" s="81"/>
      <c r="J26" s="84"/>
      <c r="K26" s="89"/>
      <c r="L26" s="89"/>
      <c r="M26" s="86"/>
    </row>
    <row r="27" spans="1:13" x14ac:dyDescent="0.35">
      <c r="A27" s="38"/>
      <c r="B27" s="3">
        <v>2500</v>
      </c>
      <c r="C27" s="42">
        <v>3</v>
      </c>
      <c r="D27" s="52"/>
      <c r="E27" s="52"/>
      <c r="F27" s="54">
        <f t="shared" si="0"/>
        <v>0</v>
      </c>
      <c r="H27" s="80">
        <v>1</v>
      </c>
      <c r="I27" s="80"/>
      <c r="J27" s="46">
        <v>3</v>
      </c>
      <c r="K27" s="52"/>
      <c r="L27" s="52"/>
      <c r="M27" s="54">
        <f t="shared" ref="M27:M32" si="2">SUM(J27*K27+J27*L27)</f>
        <v>0</v>
      </c>
    </row>
    <row r="28" spans="1:13" x14ac:dyDescent="0.35">
      <c r="A28" s="29"/>
      <c r="B28" s="33">
        <v>5000</v>
      </c>
      <c r="C28" s="42">
        <v>3</v>
      </c>
      <c r="D28" s="52"/>
      <c r="E28" s="52"/>
      <c r="F28" s="54">
        <f t="shared" si="0"/>
        <v>0</v>
      </c>
      <c r="H28" s="80">
        <v>2</v>
      </c>
      <c r="I28" s="80"/>
      <c r="J28" s="46">
        <v>3</v>
      </c>
      <c r="K28" s="52"/>
      <c r="L28" s="52"/>
      <c r="M28" s="54">
        <f t="shared" si="2"/>
        <v>0</v>
      </c>
    </row>
    <row r="29" spans="1:13" x14ac:dyDescent="0.35">
      <c r="A29" s="53" t="s">
        <v>26</v>
      </c>
      <c r="B29" s="17"/>
      <c r="C29" s="17"/>
      <c r="D29" s="23"/>
      <c r="E29" s="17"/>
      <c r="F29" s="55">
        <f>SUM(F13:F28)</f>
        <v>0</v>
      </c>
      <c r="H29" s="80">
        <v>3</v>
      </c>
      <c r="I29" s="80"/>
      <c r="J29" s="46">
        <v>3</v>
      </c>
      <c r="K29" s="52"/>
      <c r="L29" s="52"/>
      <c r="M29" s="54">
        <f t="shared" si="2"/>
        <v>0</v>
      </c>
    </row>
    <row r="30" spans="1:13" x14ac:dyDescent="0.35">
      <c r="H30" s="80">
        <v>4</v>
      </c>
      <c r="I30" s="80"/>
      <c r="J30" s="46">
        <v>3</v>
      </c>
      <c r="K30" s="52"/>
      <c r="L30" s="52"/>
      <c r="M30" s="54">
        <f t="shared" si="2"/>
        <v>0</v>
      </c>
    </row>
    <row r="31" spans="1:13" x14ac:dyDescent="0.35">
      <c r="D31" s="24"/>
      <c r="E31" s="18"/>
      <c r="H31" s="80">
        <v>5</v>
      </c>
      <c r="I31" s="80"/>
      <c r="J31" s="46">
        <v>2</v>
      </c>
      <c r="K31" s="52"/>
      <c r="L31" s="52"/>
      <c r="M31" s="54">
        <f t="shared" si="2"/>
        <v>0</v>
      </c>
    </row>
    <row r="32" spans="1:13" x14ac:dyDescent="0.35">
      <c r="D32" s="24"/>
      <c r="E32" s="18"/>
      <c r="G32" s="6"/>
      <c r="H32" s="80">
        <v>10</v>
      </c>
      <c r="I32" s="80"/>
      <c r="J32" s="46">
        <v>2</v>
      </c>
      <c r="K32" s="52"/>
      <c r="L32" s="52"/>
      <c r="M32" s="54">
        <f t="shared" si="2"/>
        <v>0</v>
      </c>
    </row>
    <row r="33" spans="1:16" x14ac:dyDescent="0.35">
      <c r="D33" s="24"/>
      <c r="H33" s="63" t="s">
        <v>27</v>
      </c>
      <c r="I33" s="63"/>
      <c r="M33" s="55">
        <f>SUM(M27:M32)</f>
        <v>0</v>
      </c>
    </row>
    <row r="34" spans="1:16" x14ac:dyDescent="0.35">
      <c r="A34" s="56" t="s">
        <v>8</v>
      </c>
      <c r="B34" s="58" t="s">
        <v>28</v>
      </c>
      <c r="C34" s="58" t="s">
        <v>10</v>
      </c>
      <c r="D34" s="58" t="s">
        <v>29</v>
      </c>
      <c r="E34" s="58" t="s">
        <v>13</v>
      </c>
    </row>
    <row r="35" spans="1:16" x14ac:dyDescent="0.35">
      <c r="A35" s="26" t="s">
        <v>30</v>
      </c>
      <c r="B35" s="45">
        <v>1</v>
      </c>
      <c r="C35" s="22">
        <v>2</v>
      </c>
      <c r="D35" s="52"/>
      <c r="E35" s="54">
        <f t="shared" ref="E35:E47" si="3">SUM(C35*D35)</f>
        <v>0</v>
      </c>
      <c r="H35" s="57" t="s">
        <v>31</v>
      </c>
      <c r="I35" s="57" t="s">
        <v>32</v>
      </c>
      <c r="J35" s="57" t="s">
        <v>10</v>
      </c>
      <c r="K35" s="59" t="s">
        <v>33</v>
      </c>
      <c r="L35" s="57" t="s">
        <v>13</v>
      </c>
    </row>
    <row r="36" spans="1:16" x14ac:dyDescent="0.35">
      <c r="A36" s="2"/>
      <c r="B36" s="45">
        <v>5</v>
      </c>
      <c r="C36" s="22">
        <v>2</v>
      </c>
      <c r="D36" s="52"/>
      <c r="E36" s="54">
        <f t="shared" si="3"/>
        <v>0</v>
      </c>
      <c r="H36" s="46" t="s">
        <v>34</v>
      </c>
      <c r="I36" s="46">
        <v>50</v>
      </c>
      <c r="J36" s="46">
        <v>2</v>
      </c>
      <c r="K36" s="51"/>
      <c r="L36" s="54">
        <f>SUM(J36*K36)</f>
        <v>0</v>
      </c>
    </row>
    <row r="37" spans="1:16" x14ac:dyDescent="0.35">
      <c r="A37" s="2"/>
      <c r="B37" s="45">
        <v>10</v>
      </c>
      <c r="C37" s="22">
        <v>2</v>
      </c>
      <c r="D37" s="52"/>
      <c r="E37" s="54">
        <f t="shared" si="3"/>
        <v>0</v>
      </c>
      <c r="H37" s="46" t="s">
        <v>35</v>
      </c>
      <c r="I37" s="46">
        <v>50</v>
      </c>
      <c r="J37" s="46">
        <v>2</v>
      </c>
      <c r="K37" s="51"/>
      <c r="L37" s="54">
        <f>SUM(J37*K37)</f>
        <v>0</v>
      </c>
    </row>
    <row r="38" spans="1:16" x14ac:dyDescent="0.35">
      <c r="A38" s="2"/>
      <c r="B38" s="45">
        <v>20</v>
      </c>
      <c r="C38" s="22">
        <v>2</v>
      </c>
      <c r="D38" s="52"/>
      <c r="E38" s="54">
        <f t="shared" si="3"/>
        <v>0</v>
      </c>
      <c r="H38" s="63" t="s">
        <v>36</v>
      </c>
      <c r="I38" s="63"/>
      <c r="L38" s="55">
        <f>SUM(L36:L37)</f>
        <v>0</v>
      </c>
    </row>
    <row r="39" spans="1:16" x14ac:dyDescent="0.35">
      <c r="A39" s="2" t="s">
        <v>37</v>
      </c>
      <c r="B39" s="45">
        <v>1</v>
      </c>
      <c r="C39" s="22">
        <v>2</v>
      </c>
      <c r="D39" s="52"/>
      <c r="E39" s="54">
        <f t="shared" si="3"/>
        <v>0</v>
      </c>
    </row>
    <row r="40" spans="1:16" x14ac:dyDescent="0.35">
      <c r="B40" s="45">
        <v>5</v>
      </c>
      <c r="C40" s="22">
        <v>2</v>
      </c>
      <c r="D40" s="52"/>
      <c r="E40" s="54">
        <f t="shared" si="3"/>
        <v>0</v>
      </c>
    </row>
    <row r="41" spans="1:16" x14ac:dyDescent="0.35">
      <c r="B41" s="45">
        <v>10</v>
      </c>
      <c r="C41" s="22">
        <v>2</v>
      </c>
      <c r="D41" s="52"/>
      <c r="E41" s="54">
        <f t="shared" si="3"/>
        <v>0</v>
      </c>
      <c r="H41" s="57" t="s">
        <v>38</v>
      </c>
      <c r="I41" s="57" t="s">
        <v>39</v>
      </c>
      <c r="J41" s="57" t="s">
        <v>40</v>
      </c>
      <c r="K41" s="57" t="s">
        <v>41</v>
      </c>
      <c r="L41" s="57" t="s">
        <v>42</v>
      </c>
      <c r="M41" s="57" t="s">
        <v>43</v>
      </c>
      <c r="N41" s="57" t="s">
        <v>48</v>
      </c>
      <c r="O41" s="57" t="s">
        <v>44</v>
      </c>
      <c r="P41" s="57" t="s">
        <v>13</v>
      </c>
    </row>
    <row r="42" spans="1:16" x14ac:dyDescent="0.35">
      <c r="A42" s="2"/>
      <c r="B42" s="45">
        <v>20</v>
      </c>
      <c r="C42" s="22">
        <v>2</v>
      </c>
      <c r="D42" s="52"/>
      <c r="E42" s="54">
        <f t="shared" si="3"/>
        <v>0</v>
      </c>
      <c r="H42" s="50">
        <v>1</v>
      </c>
      <c r="I42" s="50">
        <v>3</v>
      </c>
      <c r="J42" s="52"/>
      <c r="K42" s="52"/>
      <c r="L42" s="52"/>
      <c r="M42" s="52"/>
      <c r="N42" s="52"/>
      <c r="O42" s="52"/>
      <c r="P42" s="54">
        <f t="shared" ref="P42:P44" si="4">SUM(I42*J42+I42*K42+I42*L42+I42*M42+I42*N42+I42*O42)</f>
        <v>0</v>
      </c>
    </row>
    <row r="43" spans="1:16" x14ac:dyDescent="0.35">
      <c r="A43" s="2" t="s">
        <v>45</v>
      </c>
      <c r="B43" s="45">
        <v>1</v>
      </c>
      <c r="C43" s="42">
        <v>3</v>
      </c>
      <c r="D43" s="52"/>
      <c r="E43" s="54">
        <f t="shared" si="3"/>
        <v>0</v>
      </c>
      <c r="H43" s="50">
        <v>5</v>
      </c>
      <c r="I43" s="50">
        <v>3</v>
      </c>
      <c r="J43" s="52"/>
      <c r="K43" s="52"/>
      <c r="L43" s="52"/>
      <c r="M43" s="52"/>
      <c r="N43" s="52"/>
      <c r="O43" s="52"/>
      <c r="P43" s="54">
        <f t="shared" si="4"/>
        <v>0</v>
      </c>
    </row>
    <row r="44" spans="1:16" x14ac:dyDescent="0.35">
      <c r="A44" s="2"/>
      <c r="B44" s="45">
        <v>5</v>
      </c>
      <c r="C44" s="42">
        <v>3</v>
      </c>
      <c r="D44" s="52"/>
      <c r="E44" s="54">
        <f t="shared" si="3"/>
        <v>0</v>
      </c>
      <c r="H44" s="50">
        <v>10</v>
      </c>
      <c r="I44" s="50">
        <v>2</v>
      </c>
      <c r="J44" s="52"/>
      <c r="K44" s="52"/>
      <c r="L44" s="52"/>
      <c r="M44" s="52"/>
      <c r="N44" s="52"/>
      <c r="O44" s="52"/>
      <c r="P44" s="54">
        <f t="shared" si="4"/>
        <v>0</v>
      </c>
    </row>
    <row r="45" spans="1:16" x14ac:dyDescent="0.35">
      <c r="A45" s="2"/>
      <c r="B45" s="45">
        <v>10</v>
      </c>
      <c r="C45" s="42">
        <v>3</v>
      </c>
      <c r="D45" s="52"/>
      <c r="E45" s="54">
        <f t="shared" si="3"/>
        <v>0</v>
      </c>
    </row>
    <row r="46" spans="1:16" ht="29" x14ac:dyDescent="0.35">
      <c r="A46" s="2"/>
      <c r="B46" s="45">
        <v>20</v>
      </c>
      <c r="C46" s="62">
        <v>3</v>
      </c>
      <c r="D46" s="52"/>
      <c r="E46" s="54">
        <f t="shared" si="3"/>
        <v>0</v>
      </c>
      <c r="H46" s="57" t="s">
        <v>46</v>
      </c>
      <c r="I46" s="57" t="s">
        <v>39</v>
      </c>
      <c r="J46" s="28" t="s">
        <v>47</v>
      </c>
      <c r="K46" s="57" t="s">
        <v>41</v>
      </c>
      <c r="L46" s="57" t="s">
        <v>42</v>
      </c>
      <c r="M46" s="57" t="s">
        <v>43</v>
      </c>
      <c r="N46" s="57" t="s">
        <v>48</v>
      </c>
      <c r="O46" s="57" t="s">
        <v>44</v>
      </c>
      <c r="P46" s="57" t="s">
        <v>13</v>
      </c>
    </row>
    <row r="47" spans="1:16" x14ac:dyDescent="0.35">
      <c r="A47" s="74" t="s">
        <v>49</v>
      </c>
      <c r="B47" s="77">
        <v>3</v>
      </c>
      <c r="C47" s="77">
        <v>1</v>
      </c>
      <c r="D47" s="69"/>
      <c r="E47" s="66">
        <f t="shared" si="3"/>
        <v>0</v>
      </c>
      <c r="H47" s="50">
        <v>1</v>
      </c>
      <c r="I47" s="50">
        <v>3</v>
      </c>
      <c r="J47" s="52"/>
      <c r="K47" s="52"/>
      <c r="L47" s="52"/>
      <c r="M47" s="52"/>
      <c r="N47" s="52"/>
      <c r="O47" s="52"/>
      <c r="P47" s="54">
        <f>SUM(I47*J47+I47*K47+I47*L47+I47*M47+I47*N47+I47*O47)</f>
        <v>0</v>
      </c>
    </row>
    <row r="48" spans="1:16" x14ac:dyDescent="0.35">
      <c r="A48" s="76"/>
      <c r="B48" s="79"/>
      <c r="C48" s="79"/>
      <c r="D48" s="71"/>
      <c r="E48" s="68"/>
      <c r="H48" s="50">
        <v>5</v>
      </c>
      <c r="I48" s="50">
        <v>3</v>
      </c>
      <c r="J48" s="52"/>
      <c r="K48" s="52"/>
      <c r="L48" s="52"/>
      <c r="M48" s="52"/>
      <c r="N48" s="52"/>
      <c r="O48" s="52"/>
      <c r="P48" s="54">
        <f t="shared" ref="P48:P49" si="5">SUM(I48*J48+I48*K48+I48*L48+I48*M48+I48*N48+I48*O48)</f>
        <v>0</v>
      </c>
    </row>
    <row r="49" spans="1:16" x14ac:dyDescent="0.35">
      <c r="A49" s="74" t="s">
        <v>50</v>
      </c>
      <c r="B49" s="77">
        <v>1</v>
      </c>
      <c r="C49" s="77">
        <v>1</v>
      </c>
      <c r="D49" s="69"/>
      <c r="E49" s="66">
        <f>SUM(C49*D49)</f>
        <v>0</v>
      </c>
      <c r="H49" s="46">
        <v>10</v>
      </c>
      <c r="I49" s="50">
        <v>2</v>
      </c>
      <c r="J49" s="52"/>
      <c r="K49" s="52"/>
      <c r="L49" s="52"/>
      <c r="M49" s="52"/>
      <c r="N49" s="52"/>
      <c r="O49" s="52"/>
      <c r="P49" s="54">
        <f t="shared" si="5"/>
        <v>0</v>
      </c>
    </row>
    <row r="50" spans="1:16" x14ac:dyDescent="0.35">
      <c r="A50" s="75"/>
      <c r="B50" s="78"/>
      <c r="C50" s="78"/>
      <c r="D50" s="70"/>
      <c r="E50" s="67"/>
    </row>
    <row r="51" spans="1:16" x14ac:dyDescent="0.35">
      <c r="A51" s="76"/>
      <c r="B51" s="79"/>
      <c r="C51" s="79"/>
      <c r="D51" s="71"/>
      <c r="E51" s="68"/>
    </row>
    <row r="52" spans="1:16" ht="29" x14ac:dyDescent="0.35">
      <c r="A52" s="74" t="s">
        <v>51</v>
      </c>
      <c r="B52" s="77">
        <v>10000</v>
      </c>
      <c r="C52" s="77">
        <v>1</v>
      </c>
      <c r="D52" s="69"/>
      <c r="E52" s="66">
        <f>SUM(C52*D52)</f>
        <v>0</v>
      </c>
      <c r="H52" s="57" t="s">
        <v>52</v>
      </c>
      <c r="I52" s="57" t="s">
        <v>39</v>
      </c>
      <c r="J52" s="28" t="s">
        <v>47</v>
      </c>
      <c r="K52" s="57" t="s">
        <v>41</v>
      </c>
      <c r="L52" s="57" t="s">
        <v>42</v>
      </c>
      <c r="M52" s="57" t="s">
        <v>43</v>
      </c>
      <c r="N52" s="57" t="s">
        <v>48</v>
      </c>
      <c r="O52" s="57" t="s">
        <v>44</v>
      </c>
      <c r="P52" s="57" t="s">
        <v>13</v>
      </c>
    </row>
    <row r="53" spans="1:16" x14ac:dyDescent="0.35">
      <c r="A53" s="75"/>
      <c r="B53" s="78"/>
      <c r="C53" s="78"/>
      <c r="D53" s="70"/>
      <c r="E53" s="67"/>
      <c r="H53" s="50">
        <v>1</v>
      </c>
      <c r="I53" s="50">
        <v>3</v>
      </c>
      <c r="J53" s="52"/>
      <c r="K53" s="52"/>
      <c r="L53" s="52"/>
      <c r="M53" s="52"/>
      <c r="N53" s="52"/>
      <c r="O53" s="52"/>
      <c r="P53" s="54">
        <f>SUM(I53*J53+I53*K53+I53*L53+I53*M53+I53*N53+I53*O53)</f>
        <v>0</v>
      </c>
    </row>
    <row r="54" spans="1:16" x14ac:dyDescent="0.35">
      <c r="A54" s="75"/>
      <c r="B54" s="78"/>
      <c r="C54" s="78"/>
      <c r="D54" s="70"/>
      <c r="E54" s="67"/>
      <c r="H54" s="50">
        <v>5</v>
      </c>
      <c r="I54" s="50">
        <v>3</v>
      </c>
      <c r="J54" s="52"/>
      <c r="K54" s="52"/>
      <c r="L54" s="52"/>
      <c r="M54" s="52"/>
      <c r="N54" s="52"/>
      <c r="O54" s="52"/>
      <c r="P54" s="54">
        <f>SUM(I54*J54+I54*K54+I54*L54+I54*M54+I54*N54+I54*O54)</f>
        <v>0</v>
      </c>
    </row>
    <row r="55" spans="1:16" x14ac:dyDescent="0.35">
      <c r="A55" s="75"/>
      <c r="B55" s="78"/>
      <c r="C55" s="78"/>
      <c r="D55" s="70"/>
      <c r="E55" s="67"/>
      <c r="H55" s="46">
        <v>10</v>
      </c>
      <c r="I55" s="50">
        <v>2</v>
      </c>
      <c r="J55" s="52"/>
      <c r="K55" s="52"/>
      <c r="L55" s="52"/>
      <c r="M55" s="52"/>
      <c r="N55" s="52"/>
      <c r="O55" s="52"/>
      <c r="P55" s="54">
        <f>SUM(I55*J55+I55*K55+I55*L55+I55*M55+I55*N55+I55*O55)</f>
        <v>0</v>
      </c>
    </row>
    <row r="56" spans="1:16" x14ac:dyDescent="0.35">
      <c r="A56" s="75"/>
      <c r="B56" s="78"/>
      <c r="C56" s="78"/>
      <c r="D56" s="70"/>
      <c r="E56" s="67"/>
    </row>
    <row r="57" spans="1:16" x14ac:dyDescent="0.35">
      <c r="A57" s="75"/>
      <c r="B57" s="78"/>
      <c r="C57" s="78"/>
      <c r="D57" s="70"/>
      <c r="E57" s="67"/>
      <c r="H57" s="57" t="s">
        <v>53</v>
      </c>
      <c r="I57" s="57" t="s">
        <v>39</v>
      </c>
      <c r="J57" s="57" t="s">
        <v>47</v>
      </c>
      <c r="K57" s="57" t="s">
        <v>41</v>
      </c>
      <c r="L57" s="57" t="s">
        <v>42</v>
      </c>
      <c r="M57" s="57" t="s">
        <v>43</v>
      </c>
      <c r="N57" s="57" t="s">
        <v>48</v>
      </c>
      <c r="O57" s="57" t="s">
        <v>44</v>
      </c>
      <c r="P57" s="57" t="s">
        <v>13</v>
      </c>
    </row>
    <row r="58" spans="1:16" x14ac:dyDescent="0.35">
      <c r="A58" s="75"/>
      <c r="B58" s="78"/>
      <c r="C58" s="78"/>
      <c r="D58" s="70"/>
      <c r="E58" s="67"/>
      <c r="H58" s="50">
        <v>1</v>
      </c>
      <c r="I58" s="50">
        <v>3</v>
      </c>
      <c r="J58" s="52"/>
      <c r="K58" s="52"/>
      <c r="L58" s="52"/>
      <c r="M58" s="52"/>
      <c r="N58" s="52"/>
      <c r="O58" s="52"/>
      <c r="P58" s="54">
        <f>SUM(I58*J58+I58*K58+I58*L58+I58*M58+I58*N58+I58*O58)</f>
        <v>0</v>
      </c>
    </row>
    <row r="59" spans="1:16" x14ac:dyDescent="0.35">
      <c r="A59" s="76"/>
      <c r="B59" s="79"/>
      <c r="C59" s="79"/>
      <c r="D59" s="71"/>
      <c r="E59" s="68"/>
      <c r="H59" s="50">
        <v>5</v>
      </c>
      <c r="I59" s="50">
        <v>3</v>
      </c>
      <c r="J59" s="52"/>
      <c r="K59" s="52"/>
      <c r="L59" s="52"/>
      <c r="M59" s="52"/>
      <c r="N59" s="52"/>
      <c r="O59" s="52"/>
      <c r="P59" s="54">
        <f>SUM(I59*J59+I59*K59+I59*L59+I59*M59+I59*N59+I59*O59)</f>
        <v>0</v>
      </c>
    </row>
    <row r="60" spans="1:16" ht="15" customHeight="1" x14ac:dyDescent="0.35">
      <c r="A60" s="64" t="s">
        <v>54</v>
      </c>
      <c r="B60" s="65">
        <v>600</v>
      </c>
      <c r="C60" s="65">
        <v>1</v>
      </c>
      <c r="D60" s="72"/>
      <c r="E60" s="73">
        <f>SUM(C60*D60)</f>
        <v>0</v>
      </c>
      <c r="G60" s="6"/>
      <c r="H60" s="46">
        <v>10</v>
      </c>
      <c r="I60" s="50">
        <v>2</v>
      </c>
      <c r="J60" s="52"/>
      <c r="K60" s="52"/>
      <c r="L60" s="52"/>
      <c r="M60" s="52"/>
      <c r="N60" s="52"/>
      <c r="O60" s="52"/>
      <c r="P60" s="54">
        <f>SUM(I60*J60+I60*K60+I60*L60+I60*M60+I60*N60+I60*O60)</f>
        <v>0</v>
      </c>
    </row>
    <row r="61" spans="1:16" x14ac:dyDescent="0.35">
      <c r="A61" s="64"/>
      <c r="B61" s="65"/>
      <c r="C61" s="65"/>
      <c r="D61" s="72"/>
      <c r="E61" s="73"/>
      <c r="G61" s="6"/>
      <c r="H61" s="63" t="s">
        <v>55</v>
      </c>
      <c r="I61" s="63"/>
      <c r="P61" s="55">
        <f>SUM(P42:P44,P47:P49,P53:P55,P58:P60)</f>
        <v>0</v>
      </c>
    </row>
    <row r="62" spans="1:16" ht="78.75" customHeight="1" x14ac:dyDescent="0.35">
      <c r="A62" s="64"/>
      <c r="B62" s="65"/>
      <c r="C62" s="65"/>
      <c r="D62" s="72"/>
      <c r="E62" s="73"/>
    </row>
    <row r="63" spans="1:16" x14ac:dyDescent="0.35">
      <c r="A63" s="60" t="s">
        <v>56</v>
      </c>
      <c r="E63" s="61">
        <f>SUM(E35:E62)</f>
        <v>0</v>
      </c>
    </row>
    <row r="66" spans="1:5" ht="15" thickBot="1" x14ac:dyDescent="0.4"/>
    <row r="67" spans="1:5" ht="15" thickBot="1" x14ac:dyDescent="0.4">
      <c r="A67" s="92" t="s">
        <v>26</v>
      </c>
      <c r="B67" s="93">
        <f>SUM(F29+E63+M21+M33+L38+P61)</f>
        <v>0</v>
      </c>
    </row>
    <row r="70" spans="1:5" x14ac:dyDescent="0.35">
      <c r="A70" s="5" t="s">
        <v>57</v>
      </c>
      <c r="B70" s="10"/>
      <c r="C70" s="10"/>
      <c r="D70" s="10"/>
      <c r="E70" s="7"/>
    </row>
    <row r="71" spans="1:5" x14ac:dyDescent="0.35">
      <c r="A71" s="11" t="s">
        <v>58</v>
      </c>
      <c r="E71" s="8"/>
    </row>
    <row r="72" spans="1:5" x14ac:dyDescent="0.35">
      <c r="A72" s="11"/>
      <c r="E72" s="8"/>
    </row>
    <row r="73" spans="1:5" x14ac:dyDescent="0.35">
      <c r="A73" s="11" t="s">
        <v>59</v>
      </c>
      <c r="E73" s="8"/>
    </row>
    <row r="74" spans="1:5" x14ac:dyDescent="0.35">
      <c r="A74" s="1" t="s">
        <v>60</v>
      </c>
      <c r="E74" s="8"/>
    </row>
    <row r="75" spans="1:5" x14ac:dyDescent="0.35">
      <c r="A75" s="11"/>
      <c r="E75" s="8"/>
    </row>
    <row r="76" spans="1:5" x14ac:dyDescent="0.35">
      <c r="A76" s="12"/>
      <c r="B76" s="13"/>
      <c r="C76" s="13"/>
      <c r="D76" s="13"/>
      <c r="E76" s="9"/>
    </row>
  </sheetData>
  <mergeCells count="53">
    <mergeCell ref="A12:B12"/>
    <mergeCell ref="M24:M26"/>
    <mergeCell ref="K24:K26"/>
    <mergeCell ref="L24:L26"/>
    <mergeCell ref="K12:K14"/>
    <mergeCell ref="B19:B20"/>
    <mergeCell ref="A19:A20"/>
    <mergeCell ref="C19:C20"/>
    <mergeCell ref="D19:D20"/>
    <mergeCell ref="E19:E20"/>
    <mergeCell ref="L12:L14"/>
    <mergeCell ref="M12:M14"/>
    <mergeCell ref="F19:F20"/>
    <mergeCell ref="H18:I18"/>
    <mergeCell ref="J24:J26"/>
    <mergeCell ref="H21:I21"/>
    <mergeCell ref="J12:J14"/>
    <mergeCell ref="H12:I14"/>
    <mergeCell ref="H20:I20"/>
    <mergeCell ref="H15:I15"/>
    <mergeCell ref="H16:I16"/>
    <mergeCell ref="H32:I32"/>
    <mergeCell ref="H24:I26"/>
    <mergeCell ref="H17:I17"/>
    <mergeCell ref="H19:I19"/>
    <mergeCell ref="E47:E48"/>
    <mergeCell ref="H27:I27"/>
    <mergeCell ref="H28:I28"/>
    <mergeCell ref="H29:I29"/>
    <mergeCell ref="H30:I30"/>
    <mergeCell ref="H31:I31"/>
    <mergeCell ref="B49:B51"/>
    <mergeCell ref="A49:A51"/>
    <mergeCell ref="C47:C48"/>
    <mergeCell ref="B47:B48"/>
    <mergeCell ref="H33:I33"/>
    <mergeCell ref="D47:D48"/>
    <mergeCell ref="H61:I61"/>
    <mergeCell ref="H38:I38"/>
    <mergeCell ref="A60:A62"/>
    <mergeCell ref="B60:B62"/>
    <mergeCell ref="C60:C62"/>
    <mergeCell ref="E52:E59"/>
    <mergeCell ref="D52:D59"/>
    <mergeCell ref="D60:D62"/>
    <mergeCell ref="E60:E62"/>
    <mergeCell ref="A52:A59"/>
    <mergeCell ref="B52:B59"/>
    <mergeCell ref="C52:C59"/>
    <mergeCell ref="A47:A48"/>
    <mergeCell ref="E49:E51"/>
    <mergeCell ref="D49:D51"/>
    <mergeCell ref="C49:C51"/>
  </mergeCells>
  <pageMargins left="0.70866141732283472" right="0.70866141732283472" top="0.74803149606299213" bottom="0.74803149606299213" header="0.31496062992125984" footer="0.31496062992125984"/>
  <pageSetup paperSize="8" scale="4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1624-4071-473F-AD20-FECE424CF651}">
  <dimension ref="A3:F20"/>
  <sheetViews>
    <sheetView workbookViewId="0">
      <selection activeCell="A13" sqref="A13:F20"/>
    </sheetView>
  </sheetViews>
  <sheetFormatPr defaultRowHeight="14.5" x14ac:dyDescent="0.35"/>
  <cols>
    <col min="1" max="1" width="45" customWidth="1"/>
    <col min="2" max="2" width="28.1796875" customWidth="1"/>
    <col min="3" max="3" width="21.453125" customWidth="1"/>
    <col min="4" max="4" width="30.54296875" customWidth="1"/>
    <col min="5" max="5" width="21.1796875" customWidth="1"/>
  </cols>
  <sheetData>
    <row r="3" spans="1:5" x14ac:dyDescent="0.35">
      <c r="A3" s="14" t="s">
        <v>61</v>
      </c>
      <c r="B3" s="14"/>
      <c r="C3" s="25"/>
    </row>
    <row r="4" spans="1:5" ht="58.5" customHeight="1" x14ac:dyDescent="0.35">
      <c r="A4" s="28" t="s">
        <v>62</v>
      </c>
      <c r="B4" s="30" t="s">
        <v>15</v>
      </c>
      <c r="C4" s="30" t="s">
        <v>16</v>
      </c>
    </row>
    <row r="5" spans="1:5" x14ac:dyDescent="0.35">
      <c r="A5" s="29">
        <v>1</v>
      </c>
      <c r="B5" s="21">
        <v>10</v>
      </c>
      <c r="C5" s="22"/>
    </row>
    <row r="6" spans="1:5" x14ac:dyDescent="0.35">
      <c r="A6" s="2">
        <v>2</v>
      </c>
      <c r="B6" s="21"/>
      <c r="C6" s="22"/>
    </row>
    <row r="7" spans="1:5" x14ac:dyDescent="0.35">
      <c r="A7" s="2">
        <v>3</v>
      </c>
      <c r="B7" s="21"/>
      <c r="C7" s="22"/>
    </row>
    <row r="8" spans="1:5" x14ac:dyDescent="0.35">
      <c r="A8" s="2">
        <v>4</v>
      </c>
      <c r="B8" s="2"/>
      <c r="C8" s="2"/>
    </row>
    <row r="9" spans="1:5" x14ac:dyDescent="0.35">
      <c r="A9" s="2">
        <v>5</v>
      </c>
      <c r="B9" s="2"/>
      <c r="C9" s="2"/>
    </row>
    <row r="10" spans="1:5" x14ac:dyDescent="0.35">
      <c r="A10" s="2">
        <v>10</v>
      </c>
      <c r="B10" s="2"/>
      <c r="C10" s="2"/>
    </row>
    <row r="11" spans="1:5" x14ac:dyDescent="0.35">
      <c r="A11" s="2" t="s">
        <v>20</v>
      </c>
      <c r="B11" s="1"/>
      <c r="C11" s="1"/>
      <c r="D11" s="17" cm="1">
        <f t="array" ref="D11">SUM((B5:B10)+(C5:C10))</f>
        <v>10</v>
      </c>
    </row>
    <row r="12" spans="1:5" x14ac:dyDescent="0.35">
      <c r="A12" s="1"/>
      <c r="B12" s="1"/>
      <c r="C12" s="1"/>
      <c r="D12" s="1"/>
    </row>
    <row r="13" spans="1:5" ht="29" x14ac:dyDescent="0.35">
      <c r="A13" s="28" t="s">
        <v>63</v>
      </c>
      <c r="B13" s="30" t="s">
        <v>64</v>
      </c>
      <c r="C13" s="30" t="s">
        <v>65</v>
      </c>
      <c r="D13" s="30" t="s">
        <v>66</v>
      </c>
      <c r="E13" s="30" t="s">
        <v>67</v>
      </c>
    </row>
    <row r="14" spans="1:5" x14ac:dyDescent="0.35">
      <c r="A14" s="2">
        <v>1</v>
      </c>
      <c r="B14" s="2"/>
      <c r="C14" s="2"/>
      <c r="D14" s="2"/>
      <c r="E14" s="31"/>
    </row>
    <row r="15" spans="1:5" x14ac:dyDescent="0.35">
      <c r="A15" s="2">
        <v>2</v>
      </c>
      <c r="B15" s="2"/>
      <c r="C15" s="2">
        <v>22</v>
      </c>
      <c r="D15" s="2"/>
      <c r="E15" s="31"/>
    </row>
    <row r="16" spans="1:5" x14ac:dyDescent="0.35">
      <c r="A16" s="2">
        <v>3</v>
      </c>
      <c r="B16" s="2">
        <v>20</v>
      </c>
      <c r="C16" s="2"/>
      <c r="D16" s="2"/>
      <c r="E16" s="31"/>
    </row>
    <row r="17" spans="1:6" x14ac:dyDescent="0.35">
      <c r="A17" s="27">
        <v>4</v>
      </c>
      <c r="B17" s="32"/>
      <c r="C17" s="32"/>
      <c r="D17" s="32"/>
      <c r="E17" s="31"/>
    </row>
    <row r="18" spans="1:6" x14ac:dyDescent="0.35">
      <c r="A18" s="21">
        <v>5</v>
      </c>
      <c r="B18" s="2"/>
      <c r="C18" s="2"/>
      <c r="D18" s="2">
        <v>44</v>
      </c>
      <c r="E18" s="31"/>
    </row>
    <row r="19" spans="1:6" x14ac:dyDescent="0.35">
      <c r="A19" s="2">
        <v>10</v>
      </c>
      <c r="B19" s="2"/>
      <c r="C19" s="2"/>
      <c r="D19" s="2"/>
      <c r="E19" s="31"/>
    </row>
    <row r="20" spans="1:6" x14ac:dyDescent="0.35">
      <c r="A20" s="31" t="s">
        <v>27</v>
      </c>
      <c r="F20" s="17" cm="1">
        <f t="array" ref="F20">SUM((B14:B19)+(C14:C19)+(D14:D19))</f>
        <v>86</v>
      </c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01170B-DF41-45A2-98E2-419843977DE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7400cbfb-667d-4f67-94cc-5333bc3b5396"/>
    <ds:schemaRef ds:uri="79235c87-2027-4542-b2cd-a072f82db469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C1853E-577E-4162-83A9-5C6D99E9D1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86CE69-6D74-4C88-B343-537EBE65F2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Schraa</dc:creator>
  <cp:keywords/>
  <dc:description/>
  <cp:lastModifiedBy>Michelle van der Mark</cp:lastModifiedBy>
  <cp:revision/>
  <dcterms:created xsi:type="dcterms:W3CDTF">2018-02-26T11:05:33Z</dcterms:created>
  <dcterms:modified xsi:type="dcterms:W3CDTF">2026-04-07T11:30:55Z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1567200</vt:r8>
  </property>
  <property fmtid="{D5CDD505-2E9C-101B-9397-08002B2CF9AE}" pid="4" name="MediaServiceImageTags">
    <vt:lpwstr/>
  </property>
</Properties>
</file>