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rwin\Contractmanagement\EU openbaar Drankenautomaten\Definitieve stukken 2026\"/>
    </mc:Choice>
  </mc:AlternateContent>
  <xr:revisionPtr revIDLastSave="0" documentId="8_{7A1AD3E7-B3EC-4599-B03D-50E67FA45B9D}" xr6:coauthVersionLast="47" xr6:coauthVersionMax="47" xr10:uidLastSave="{00000000-0000-0000-0000-000000000000}"/>
  <bookViews>
    <workbookView xWindow="-108" yWindow="-108" windowWidth="23256" windowHeight="12456" xr2:uid="{E06A26D8-D2C3-4906-BD70-0182EAF798B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9" i="1" l="1"/>
  <c r="H49" i="1" s="1"/>
  <c r="F48" i="1"/>
  <c r="H48" i="1" s="1"/>
  <c r="F47" i="1"/>
  <c r="H47" i="1" s="1"/>
  <c r="F46" i="1"/>
  <c r="H46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20" i="1"/>
  <c r="H20" i="1" s="1"/>
  <c r="F21" i="1"/>
  <c r="H21" i="1" s="1"/>
  <c r="F22" i="1"/>
  <c r="H22" i="1" s="1"/>
  <c r="F23" i="1"/>
  <c r="H23" i="1" s="1"/>
  <c r="F24" i="1"/>
  <c r="H24" i="1" s="1"/>
  <c r="F38" i="1"/>
  <c r="H38" i="1" s="1"/>
  <c r="F19" i="1"/>
  <c r="H19" i="1" s="1"/>
  <c r="H60" i="1" l="1"/>
  <c r="H61" i="1" s="1"/>
  <c r="H25" i="1"/>
  <c r="H28" i="1" s="1"/>
  <c r="H63" i="1" l="1"/>
</calcChain>
</file>

<file path=xl/sharedStrings.xml><?xml version="1.0" encoding="utf-8"?>
<sst xmlns="http://schemas.openxmlformats.org/spreadsheetml/2006/main" count="101" uniqueCount="63">
  <si>
    <t>Minimale</t>
  </si>
  <si>
    <t>Maximale</t>
  </si>
  <si>
    <t>Uw Prijs</t>
  </si>
  <si>
    <t>Instructie: U dient op alle gele velden een prijs in te vullen die binnen de gestelde bandbreedtes/bereik valt, een prijswaarde hierbuiten levert een ongeldig prijsformulier op!</t>
  </si>
  <si>
    <t>Toelichting:</t>
  </si>
  <si>
    <t>In dit prijzenblad vult u uw definitieve prijzen in voor uw inschrijving, de genoemde aantallen zijn indicatief, hieraan kunnen geen rechten ontleend worden.</t>
  </si>
  <si>
    <t>Noten:</t>
  </si>
  <si>
    <t>(2) Inschrijver mag slechts facturen conform de in dit Prijsformulier opgegeven bedragen.</t>
  </si>
  <si>
    <t>Uitvoering</t>
  </si>
  <si>
    <t>Conform PvE</t>
  </si>
  <si>
    <t>Is uw prijs binnen het bereik?</t>
  </si>
  <si>
    <t>Ondertekening</t>
  </si>
  <si>
    <t>Naam inschrijver</t>
  </si>
  <si>
    <t>Naam tekeningsbevoegde</t>
  </si>
  <si>
    <t>Functie</t>
  </si>
  <si>
    <t>Handtekening</t>
  </si>
  <si>
    <t>Plaats en datum</t>
  </si>
  <si>
    <t>Bijlage 6: Prijzenblad v1.00</t>
  </si>
  <si>
    <t>Aantal</t>
  </si>
  <si>
    <t>Huur/lease prijs/maand drankenautomaat - Tafelmodel</t>
  </si>
  <si>
    <t>Huur/lease prijs/maand drankenautomaat - Overige (sta) modellen</t>
  </si>
  <si>
    <t>Prijs/mnd</t>
  </si>
  <si>
    <r>
      <t xml:space="preserve">Prijzenblad horende bij de Europese openbare aanbesteding: </t>
    </r>
    <r>
      <rPr>
        <b/>
        <sz val="9"/>
        <color theme="1"/>
        <rFont val="Arial"/>
        <family val="2"/>
      </rPr>
      <t>Lease en onderhoud drankenautomaten 2026-2031</t>
    </r>
  </si>
  <si>
    <t>Uw inschrijfprijs/maand huur/lease drankenautomaten:</t>
  </si>
  <si>
    <t>Servicekosten prijs/maand drankenautomaat - Tafelmodel</t>
  </si>
  <si>
    <t>Onderhoudskosten prijs/maand drankenautomaat - Tafelmodel</t>
  </si>
  <si>
    <t>Vaste kosten Full-Operational Lease</t>
  </si>
  <si>
    <t>Servicekosten prijs/maand drankenautomaat -  Overige (sta) modellen</t>
  </si>
  <si>
    <t>Onderhoudskosten prijs/maand drankenautomaat -  Overige (sta) modellen</t>
  </si>
  <si>
    <t>Uw Prijs/Maand Full-Operational Lease:</t>
  </si>
  <si>
    <t>Uw Full-Operational Lease Prijs/Jaar voor het 1ste contractjaar:</t>
  </si>
  <si>
    <t>Variabele kosten</t>
  </si>
  <si>
    <t>Omschrijving consumptie</t>
  </si>
  <si>
    <t>Cappuccino</t>
  </si>
  <si>
    <t>Cappuccino met suiker</t>
  </si>
  <si>
    <t>Chocolade (creme)</t>
  </si>
  <si>
    <t>Chocolade melk</t>
  </si>
  <si>
    <t>Espresso zwart</t>
  </si>
  <si>
    <t>Espresso suiker</t>
  </si>
  <si>
    <t>Espresso melk</t>
  </si>
  <si>
    <t>Espresso melk en suiker</t>
  </si>
  <si>
    <t>Soep, heet water plus zakje oplossoep (&gt; 6 smaken) uit losse uitgifte</t>
  </si>
  <si>
    <t>Thee, alleen heet water plus theezakje (&gt; 6 smaken) uit losse uitgifte</t>
  </si>
  <si>
    <t>Thee suiker, heet water plus theezakje (&gt; 6 smaken) uit losse uitgifte</t>
  </si>
  <si>
    <t>Thee melk, heet water plus theezakje (&gt; 6 smaken) uit losse uitgifte</t>
  </si>
  <si>
    <t>Thee melk en suiker, heet water plus theezakje (&gt; 6 smaken) uit losse uitgifte</t>
  </si>
  <si>
    <t>Choco café</t>
  </si>
  <si>
    <t>Café au lait</t>
  </si>
  <si>
    <t>Wiener Melange</t>
  </si>
  <si>
    <t>Heet water</t>
  </si>
  <si>
    <t>Koud water</t>
  </si>
  <si>
    <t>Koffie zwart</t>
  </si>
  <si>
    <t>Koffie suiker</t>
  </si>
  <si>
    <t>Koffie melk</t>
  </si>
  <si>
    <t>Koffie melk en suiker</t>
  </si>
  <si>
    <t>fictief</t>
  </si>
  <si>
    <r>
      <t xml:space="preserve">(1) Inschrijver geeft in onderstaande tabel prijzen op in Euro's op </t>
    </r>
    <r>
      <rPr>
        <b/>
        <sz val="9"/>
        <color theme="1"/>
        <rFont val="Arial"/>
        <family val="2"/>
      </rPr>
      <t>2 decimalen</t>
    </r>
    <r>
      <rPr>
        <sz val="9"/>
        <color theme="1"/>
        <rFont val="Arial"/>
        <family val="2"/>
      </rPr>
      <t xml:space="preserve"> en exclusief BTW in de gele velden, en vult de gele velden in voor ondertekening.</t>
    </r>
  </si>
  <si>
    <r>
      <t xml:space="preserve">(3) Inschrijver geeft in onderstaande tabel de prijzen op in Euro's op </t>
    </r>
    <r>
      <rPr>
        <b/>
        <sz val="9"/>
        <color theme="1"/>
        <rFont val="Arial"/>
        <family val="2"/>
      </rPr>
      <t>3 decimalen</t>
    </r>
    <r>
      <rPr>
        <sz val="9"/>
        <color theme="1"/>
        <rFont val="Arial"/>
        <family val="2"/>
      </rPr>
      <t xml:space="preserve"> en exclusief BTW in de gele velden, en vult de gele velden in voor ondertekening.</t>
    </r>
  </si>
  <si>
    <t>Extra noot:</t>
  </si>
  <si>
    <t>Uw fictieve Prijs/Jaar variabele kosten voor het 1ste contractjaar:</t>
  </si>
  <si>
    <t>Uw Inschrijfpijs (= totaal vaste plus variable kosten):</t>
  </si>
  <si>
    <t>Omschrijving component</t>
  </si>
  <si>
    <t>Let op bij het veld op baldzijde 2 bij Uw Inschrijfprijs, deze dient conform het PvE gelijk of lager te zijn dan EUR 70.000,-- (ex. BTW)! U krijgt een melding dat uw prijs ongeldig is als de waarde hoger is dan EUR 70.000,-- (ex. BTW), dit betekent uitsluiting van verdere deelname.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</si>
</sst>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_ ;_ &quot;€&quot;\ * \-#,##0.000_ ;_ &quot;€&quot;\ * &quot;-&quot;???_ ;_ @_ 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u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4506668294322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5" borderId="0" xfId="0" applyFont="1" applyFill="1" applyProtection="1"/>
    <xf numFmtId="44" fontId="2" fillId="5" borderId="0" xfId="0" applyNumberFormat="1" applyFont="1" applyFill="1" applyProtection="1"/>
    <xf numFmtId="9" fontId="2" fillId="5" borderId="0" xfId="0" applyNumberFormat="1" applyFont="1" applyFill="1" applyAlignment="1" applyProtection="1">
      <alignment horizontal="center"/>
    </xf>
    <xf numFmtId="0" fontId="9" fillId="0" borderId="0" xfId="0" applyFont="1" applyFill="1" applyProtection="1"/>
    <xf numFmtId="0" fontId="2" fillId="0" borderId="0" xfId="0" applyFont="1" applyProtection="1"/>
    <xf numFmtId="0" fontId="2" fillId="5" borderId="0" xfId="0" applyFont="1" applyFill="1" applyProtection="1"/>
    <xf numFmtId="0" fontId="7" fillId="5" borderId="0" xfId="0" applyFont="1" applyFill="1" applyProtection="1"/>
    <xf numFmtId="0" fontId="4" fillId="5" borderId="0" xfId="0" applyFont="1" applyFill="1" applyProtection="1"/>
    <xf numFmtId="44" fontId="4" fillId="5" borderId="0" xfId="0" applyNumberFormat="1" applyFont="1" applyFill="1" applyProtection="1"/>
    <xf numFmtId="9" fontId="4" fillId="5" borderId="0" xfId="0" applyNumberFormat="1" applyFont="1" applyFill="1" applyAlignment="1" applyProtection="1">
      <alignment horizontal="center"/>
    </xf>
    <xf numFmtId="0" fontId="4" fillId="0" borderId="0" xfId="0" applyFont="1" applyProtection="1"/>
    <xf numFmtId="0" fontId="8" fillId="5" borderId="0" xfId="0" applyFont="1" applyFill="1" applyProtection="1"/>
    <xf numFmtId="0" fontId="14" fillId="5" borderId="0" xfId="0" applyFont="1" applyFill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3" fillId="4" borderId="0" xfId="0" applyFont="1" applyFill="1" applyProtection="1"/>
    <xf numFmtId="44" fontId="3" fillId="4" borderId="0" xfId="0" applyNumberFormat="1" applyFont="1" applyFill="1" applyAlignment="1" applyProtection="1">
      <alignment horizontal="center"/>
    </xf>
    <xf numFmtId="44" fontId="2" fillId="4" borderId="0" xfId="0" applyNumberFormat="1" applyFont="1" applyFill="1" applyProtection="1"/>
    <xf numFmtId="44" fontId="3" fillId="4" borderId="0" xfId="0" applyNumberFormat="1" applyFont="1" applyFill="1" applyAlignment="1" applyProtection="1">
      <alignment vertical="top" wrapText="1"/>
    </xf>
    <xf numFmtId="9" fontId="3" fillId="4" borderId="0" xfId="0" applyNumberFormat="1" applyFont="1" applyFill="1" applyAlignment="1" applyProtection="1">
      <alignment horizontal="center"/>
    </xf>
    <xf numFmtId="44" fontId="3" fillId="4" borderId="0" xfId="0" applyNumberFormat="1" applyFont="1" applyFill="1" applyProtection="1"/>
    <xf numFmtId="0" fontId="2" fillId="4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0" xfId="0" applyFont="1" applyFill="1" applyAlignment="1" applyProtection="1">
      <alignment vertical="top" wrapText="1"/>
    </xf>
    <xf numFmtId="0" fontId="9" fillId="2" borderId="0" xfId="0" applyFont="1" applyFill="1" applyAlignment="1" applyProtection="1">
      <alignment vertical="center"/>
    </xf>
    <xf numFmtId="44" fontId="9" fillId="2" borderId="0" xfId="0" applyNumberFormat="1" applyFont="1" applyFill="1" applyProtection="1"/>
    <xf numFmtId="1" fontId="9" fillId="2" borderId="0" xfId="0" applyNumberFormat="1" applyFont="1" applyFill="1" applyAlignment="1" applyProtection="1">
      <alignment horizontal="center"/>
    </xf>
    <xf numFmtId="0" fontId="9" fillId="0" borderId="0" xfId="0" applyFont="1" applyProtection="1"/>
    <xf numFmtId="0" fontId="9" fillId="7" borderId="0" xfId="0" applyFont="1" applyFill="1" applyAlignment="1" applyProtection="1">
      <alignment vertical="center"/>
    </xf>
    <xf numFmtId="44" fontId="9" fillId="7" borderId="0" xfId="0" applyNumberFormat="1" applyFont="1" applyFill="1" applyProtection="1"/>
    <xf numFmtId="1" fontId="9" fillId="7" borderId="0" xfId="0" applyNumberFormat="1" applyFont="1" applyFill="1" applyAlignment="1" applyProtection="1">
      <alignment horizontal="center"/>
    </xf>
    <xf numFmtId="0" fontId="2" fillId="4" borderId="0" xfId="0" applyFont="1" applyFill="1" applyProtection="1"/>
    <xf numFmtId="9" fontId="12" fillId="4" borderId="0" xfId="0" applyNumberFormat="1" applyFont="1" applyFill="1" applyAlignment="1" applyProtection="1">
      <alignment horizontal="right"/>
    </xf>
    <xf numFmtId="44" fontId="13" fillId="4" borderId="0" xfId="0" applyNumberFormat="1" applyFont="1" applyFill="1" applyProtection="1"/>
    <xf numFmtId="0" fontId="2" fillId="0" borderId="0" xfId="0" applyFont="1" applyFill="1" applyProtection="1"/>
    <xf numFmtId="9" fontId="10" fillId="5" borderId="0" xfId="0" applyNumberFormat="1" applyFont="1" applyFill="1" applyAlignment="1" applyProtection="1">
      <alignment horizontal="right"/>
    </xf>
    <xf numFmtId="44" fontId="10" fillId="5" borderId="0" xfId="0" applyNumberFormat="1" applyFont="1" applyFill="1" applyAlignment="1" applyProtection="1">
      <alignment horizontal="right"/>
    </xf>
    <xf numFmtId="44" fontId="13" fillId="0" borderId="0" xfId="0" applyNumberFormat="1" applyFont="1" applyFill="1" applyProtection="1"/>
    <xf numFmtId="44" fontId="2" fillId="6" borderId="6" xfId="0" applyNumberFormat="1" applyFont="1" applyFill="1" applyBorder="1" applyProtection="1"/>
    <xf numFmtId="44" fontId="2" fillId="6" borderId="7" xfId="0" applyNumberFormat="1" applyFont="1" applyFill="1" applyBorder="1" applyProtection="1"/>
    <xf numFmtId="9" fontId="10" fillId="6" borderId="7" xfId="0" applyNumberFormat="1" applyFont="1" applyFill="1" applyBorder="1" applyAlignment="1" applyProtection="1">
      <alignment horizontal="right"/>
    </xf>
    <xf numFmtId="44" fontId="10" fillId="6" borderId="7" xfId="0" applyNumberFormat="1" applyFont="1" applyFill="1" applyBorder="1" applyAlignment="1" applyProtection="1">
      <alignment horizontal="right"/>
    </xf>
    <xf numFmtId="44" fontId="10" fillId="6" borderId="8" xfId="0" applyNumberFormat="1" applyFont="1" applyFill="1" applyBorder="1" applyProtection="1"/>
    <xf numFmtId="44" fontId="2" fillId="0" borderId="0" xfId="0" applyNumberFormat="1" applyFont="1" applyFill="1" applyProtection="1"/>
    <xf numFmtId="9" fontId="10" fillId="0" borderId="0" xfId="0" applyNumberFormat="1" applyFont="1" applyFill="1" applyAlignment="1" applyProtection="1">
      <alignment horizontal="right"/>
    </xf>
    <xf numFmtId="44" fontId="10" fillId="0" borderId="0" xfId="0" applyNumberFormat="1" applyFont="1" applyFill="1" applyAlignment="1" applyProtection="1">
      <alignment horizontal="right"/>
    </xf>
    <xf numFmtId="164" fontId="9" fillId="2" borderId="0" xfId="0" applyNumberFormat="1" applyFont="1" applyFill="1" applyProtection="1"/>
    <xf numFmtId="3" fontId="9" fillId="2" borderId="0" xfId="0" applyNumberFormat="1" applyFont="1" applyFill="1" applyAlignment="1" applyProtection="1">
      <alignment horizontal="right"/>
    </xf>
    <xf numFmtId="164" fontId="9" fillId="7" borderId="0" xfId="0" applyNumberFormat="1" applyFont="1" applyFill="1" applyProtection="1"/>
    <xf numFmtId="3" fontId="9" fillId="7" borderId="0" xfId="0" applyNumberFormat="1" applyFont="1" applyFill="1" applyAlignment="1" applyProtection="1">
      <alignment horizontal="right"/>
    </xf>
    <xf numFmtId="44" fontId="2" fillId="6" borderId="1" xfId="0" applyNumberFormat="1" applyFont="1" applyFill="1" applyBorder="1" applyProtection="1"/>
    <xf numFmtId="44" fontId="2" fillId="8" borderId="6" xfId="0" applyNumberFormat="1" applyFont="1" applyFill="1" applyBorder="1" applyProtection="1"/>
    <xf numFmtId="44" fontId="2" fillId="8" borderId="7" xfId="0" applyNumberFormat="1" applyFont="1" applyFill="1" applyBorder="1" applyProtection="1"/>
    <xf numFmtId="9" fontId="10" fillId="8" borderId="7" xfId="0" applyNumberFormat="1" applyFont="1" applyFill="1" applyBorder="1" applyAlignment="1" applyProtection="1">
      <alignment horizontal="right"/>
    </xf>
    <xf numFmtId="44" fontId="10" fillId="8" borderId="7" xfId="0" applyNumberFormat="1" applyFont="1" applyFill="1" applyBorder="1" applyAlignment="1" applyProtection="1">
      <alignment horizontal="right"/>
    </xf>
    <xf numFmtId="44" fontId="10" fillId="8" borderId="8" xfId="0" applyNumberFormat="1" applyFont="1" applyFill="1" applyBorder="1" applyProtection="1"/>
    <xf numFmtId="0" fontId="5" fillId="4" borderId="2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6" fillId="4" borderId="5" xfId="0" applyFont="1" applyFill="1" applyBorder="1" applyProtection="1"/>
    <xf numFmtId="0" fontId="6" fillId="4" borderId="3" xfId="0" applyFont="1" applyFill="1" applyBorder="1" applyProtection="1"/>
    <xf numFmtId="9" fontId="9" fillId="0" borderId="0" xfId="0" applyNumberFormat="1" applyFont="1" applyFill="1" applyAlignment="1" applyProtection="1">
      <alignment horizontal="center"/>
    </xf>
    <xf numFmtId="44" fontId="2" fillId="0" borderId="0" xfId="0" applyNumberFormat="1" applyFont="1" applyProtection="1"/>
    <xf numFmtId="0" fontId="5" fillId="4" borderId="4" xfId="0" applyFont="1" applyFill="1" applyBorder="1" applyAlignment="1" applyProtection="1">
      <alignment horizontal="left" vertical="center"/>
    </xf>
    <xf numFmtId="44" fontId="9" fillId="0" borderId="0" xfId="0" applyNumberFormat="1" applyFont="1" applyFill="1" applyProtection="1"/>
    <xf numFmtId="9" fontId="2" fillId="0" borderId="0" xfId="0" applyNumberFormat="1" applyFont="1" applyAlignment="1" applyProtection="1">
      <alignment horizontal="center"/>
    </xf>
    <xf numFmtId="0" fontId="0" fillId="0" borderId="0" xfId="0" applyFill="1" applyProtection="1"/>
    <xf numFmtId="44" fontId="0" fillId="0" borderId="0" xfId="0" applyNumberFormat="1" applyFill="1" applyProtection="1"/>
    <xf numFmtId="9" fontId="0" fillId="0" borderId="0" xfId="0" applyNumberFormat="1" applyFill="1" applyAlignment="1" applyProtection="1">
      <alignment horizontal="center"/>
    </xf>
    <xf numFmtId="0" fontId="11" fillId="0" borderId="0" xfId="0" applyFont="1" applyFill="1" applyProtection="1"/>
    <xf numFmtId="0" fontId="0" fillId="0" borderId="0" xfId="0" applyProtection="1"/>
    <xf numFmtId="44" fontId="0" fillId="0" borderId="0" xfId="0" applyNumberFormat="1" applyProtection="1"/>
    <xf numFmtId="9" fontId="0" fillId="0" borderId="0" xfId="0" applyNumberFormat="1" applyAlignment="1" applyProtection="1">
      <alignment horizontal="center"/>
    </xf>
    <xf numFmtId="44" fontId="9" fillId="3" borderId="1" xfId="0" applyNumberFormat="1" applyFont="1" applyFill="1" applyBorder="1" applyProtection="1">
      <protection locked="0"/>
    </xf>
    <xf numFmtId="164" fontId="9" fillId="3" borderId="1" xfId="0" applyNumberFormat="1" applyFont="1" applyFill="1" applyBorder="1" applyProtection="1"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366531</xdr:colOff>
      <xdr:row>0</xdr:row>
      <xdr:rowOff>38583</xdr:rowOff>
    </xdr:from>
    <xdr:to>
      <xdr:col>7</xdr:col>
      <xdr:colOff>910638</xdr:colOff>
      <xdr:row>2</xdr:row>
      <xdr:rowOff>124069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FA7C6D2-C97B-6523-715C-247A09CBA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2101" y="38583"/>
          <a:ext cx="3023018" cy="567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14D1-19CF-45C0-91E6-E185AF025D99}">
  <dimension ref="A1:Q73"/>
  <sheetViews>
    <sheetView tabSelected="1" zoomScale="79" zoomScaleNormal="79" workbookViewId="0">
      <selection activeCell="E42" sqref="E42"/>
    </sheetView>
  </sheetViews>
  <sheetFormatPr defaultRowHeight="14.4" x14ac:dyDescent="0.3"/>
  <cols>
    <col min="1" max="1" width="51.33203125" style="69" customWidth="1"/>
    <col min="2" max="2" width="12.5546875" style="69" customWidth="1"/>
    <col min="3" max="3" width="10.88671875" style="70" customWidth="1"/>
    <col min="4" max="4" width="11.44140625" style="70" bestFit="1" customWidth="1"/>
    <col min="5" max="5" width="9.21875" style="70" customWidth="1"/>
    <col min="6" max="6" width="19.6640625" style="70" customWidth="1"/>
    <col min="7" max="7" width="7.109375" style="71" customWidth="1"/>
    <col min="8" max="8" width="14.33203125" style="70" customWidth="1"/>
    <col min="9" max="9" width="14.33203125" style="68" bestFit="1" customWidth="1"/>
    <col min="10" max="16384" width="8.88671875" style="69"/>
  </cols>
  <sheetData>
    <row r="1" spans="1:9" s="5" customFormat="1" ht="24.6" x14ac:dyDescent="0.4">
      <c r="A1" s="1" t="s">
        <v>17</v>
      </c>
      <c r="B1" s="1"/>
      <c r="C1" s="2"/>
      <c r="D1" s="2"/>
      <c r="E1" s="2"/>
      <c r="F1" s="2"/>
      <c r="G1" s="3"/>
      <c r="H1" s="2"/>
      <c r="I1" s="4"/>
    </row>
    <row r="2" spans="1:9" s="5" customFormat="1" ht="13.8" x14ac:dyDescent="0.25">
      <c r="A2" s="6"/>
      <c r="B2" s="6"/>
      <c r="C2" s="2"/>
      <c r="D2" s="2"/>
      <c r="E2" s="2"/>
      <c r="F2" s="2"/>
      <c r="G2" s="3"/>
      <c r="H2" s="2"/>
      <c r="I2" s="4"/>
    </row>
    <row r="3" spans="1:9" s="5" customFormat="1" ht="13.8" x14ac:dyDescent="0.25">
      <c r="A3" s="6"/>
      <c r="B3" s="6"/>
      <c r="C3" s="2"/>
      <c r="D3" s="2"/>
      <c r="E3" s="2"/>
      <c r="F3" s="2"/>
      <c r="G3" s="3"/>
      <c r="H3" s="2"/>
      <c r="I3" s="4"/>
    </row>
    <row r="4" spans="1:9" s="5" customFormat="1" ht="13.8" x14ac:dyDescent="0.25">
      <c r="A4" s="6"/>
      <c r="B4" s="6"/>
      <c r="C4" s="2"/>
      <c r="D4" s="2"/>
      <c r="E4" s="2"/>
      <c r="F4" s="2"/>
      <c r="G4" s="3"/>
      <c r="H4" s="2"/>
      <c r="I4" s="4"/>
    </row>
    <row r="5" spans="1:9" s="5" customFormat="1" ht="13.8" x14ac:dyDescent="0.25">
      <c r="A5" s="6"/>
      <c r="B5" s="6"/>
      <c r="C5" s="2"/>
      <c r="D5" s="2"/>
      <c r="E5" s="2"/>
      <c r="F5" s="2"/>
      <c r="G5" s="3"/>
      <c r="H5" s="2"/>
      <c r="I5" s="4"/>
    </row>
    <row r="6" spans="1:9" s="11" customFormat="1" ht="12" x14ac:dyDescent="0.25">
      <c r="A6" s="7" t="s">
        <v>4</v>
      </c>
      <c r="B6" s="8"/>
      <c r="C6" s="9"/>
      <c r="D6" s="9"/>
      <c r="E6" s="9"/>
      <c r="F6" s="9"/>
      <c r="G6" s="10"/>
      <c r="H6" s="9"/>
      <c r="I6" s="4"/>
    </row>
    <row r="7" spans="1:9" s="11" customFormat="1" ht="12" x14ac:dyDescent="0.25">
      <c r="A7" s="8" t="s">
        <v>22</v>
      </c>
      <c r="B7" s="8"/>
      <c r="C7" s="9"/>
      <c r="D7" s="9"/>
      <c r="E7" s="9"/>
      <c r="F7" s="9"/>
      <c r="G7" s="10"/>
      <c r="H7" s="9"/>
      <c r="I7" s="4"/>
    </row>
    <row r="8" spans="1:9" s="11" customFormat="1" ht="12" x14ac:dyDescent="0.25">
      <c r="A8" s="8" t="s">
        <v>5</v>
      </c>
      <c r="B8" s="12"/>
      <c r="C8" s="9"/>
      <c r="D8" s="9"/>
      <c r="E8" s="9"/>
      <c r="F8" s="9"/>
      <c r="G8" s="10"/>
      <c r="H8" s="9"/>
      <c r="I8" s="4"/>
    </row>
    <row r="9" spans="1:9" s="11" customFormat="1" ht="23.4" customHeight="1" x14ac:dyDescent="0.2">
      <c r="A9" s="13" t="s">
        <v>62</v>
      </c>
      <c r="B9" s="14"/>
      <c r="C9" s="14"/>
      <c r="D9" s="14"/>
      <c r="E9" s="14"/>
      <c r="F9" s="14"/>
      <c r="G9" s="14"/>
      <c r="H9" s="14"/>
      <c r="I9" s="4"/>
    </row>
    <row r="10" spans="1:9" s="11" customFormat="1" ht="12" x14ac:dyDescent="0.25">
      <c r="A10" s="12"/>
      <c r="B10" s="12"/>
      <c r="C10" s="9"/>
      <c r="D10" s="9"/>
      <c r="E10" s="9"/>
      <c r="F10" s="9"/>
      <c r="G10" s="10"/>
      <c r="H10" s="9"/>
      <c r="I10" s="4"/>
    </row>
    <row r="11" spans="1:9" s="11" customFormat="1" ht="12" x14ac:dyDescent="0.25">
      <c r="A11" s="7" t="s">
        <v>6</v>
      </c>
      <c r="B11" s="12"/>
      <c r="C11" s="9"/>
      <c r="D11" s="9"/>
      <c r="E11" s="9"/>
      <c r="F11" s="9"/>
      <c r="G11" s="10"/>
      <c r="H11" s="9"/>
      <c r="I11" s="4"/>
    </row>
    <row r="12" spans="1:9" s="11" customFormat="1" ht="12" x14ac:dyDescent="0.25">
      <c r="A12" s="8" t="s">
        <v>56</v>
      </c>
      <c r="B12" s="12"/>
      <c r="C12" s="9"/>
      <c r="D12" s="9"/>
      <c r="E12" s="9"/>
      <c r="F12" s="9"/>
      <c r="G12" s="10"/>
      <c r="H12" s="9"/>
      <c r="I12" s="4"/>
    </row>
    <row r="13" spans="1:9" s="11" customFormat="1" ht="12" x14ac:dyDescent="0.25">
      <c r="A13" s="8" t="s">
        <v>7</v>
      </c>
      <c r="B13" s="12"/>
      <c r="C13" s="9"/>
      <c r="D13" s="9"/>
      <c r="E13" s="9"/>
      <c r="F13" s="9"/>
      <c r="G13" s="10"/>
      <c r="H13" s="9"/>
      <c r="I13" s="4"/>
    </row>
    <row r="14" spans="1:9" s="11" customFormat="1" ht="12" x14ac:dyDescent="0.25">
      <c r="A14" s="12"/>
      <c r="B14" s="12"/>
      <c r="C14" s="9"/>
      <c r="D14" s="9"/>
      <c r="E14" s="9"/>
      <c r="F14" s="9"/>
      <c r="G14" s="10"/>
      <c r="H14" s="9"/>
      <c r="I14" s="4"/>
    </row>
    <row r="15" spans="1:9" s="11" customFormat="1" ht="12" x14ac:dyDescent="0.25">
      <c r="A15" s="12" t="s">
        <v>3</v>
      </c>
      <c r="B15" s="12"/>
      <c r="C15" s="9"/>
      <c r="D15" s="9"/>
      <c r="E15" s="9"/>
      <c r="F15" s="9"/>
      <c r="G15" s="10"/>
      <c r="H15" s="9"/>
      <c r="I15" s="4"/>
    </row>
    <row r="16" spans="1:9" s="5" customFormat="1" ht="13.8" x14ac:dyDescent="0.25">
      <c r="A16" s="6"/>
      <c r="B16" s="6"/>
      <c r="C16" s="2"/>
      <c r="D16" s="2"/>
      <c r="E16" s="2"/>
      <c r="F16" s="2"/>
      <c r="G16" s="3"/>
      <c r="H16" s="2"/>
      <c r="I16" s="4"/>
    </row>
    <row r="17" spans="1:17" s="5" customFormat="1" ht="13.8" x14ac:dyDescent="0.25">
      <c r="A17" s="15" t="s">
        <v>26</v>
      </c>
      <c r="B17" s="15" t="s">
        <v>8</v>
      </c>
      <c r="C17" s="16" t="s">
        <v>0</v>
      </c>
      <c r="D17" s="16" t="s">
        <v>1</v>
      </c>
      <c r="E17" s="17"/>
      <c r="F17" s="18" t="s">
        <v>10</v>
      </c>
      <c r="G17" s="19" t="s">
        <v>18</v>
      </c>
      <c r="H17" s="20" t="s">
        <v>2</v>
      </c>
      <c r="I17" s="4"/>
    </row>
    <row r="18" spans="1:17" s="5" customFormat="1" thickBot="1" x14ac:dyDescent="0.3">
      <c r="A18" s="21" t="s">
        <v>61</v>
      </c>
      <c r="B18" s="22"/>
      <c r="C18" s="16" t="s">
        <v>21</v>
      </c>
      <c r="D18" s="16" t="s">
        <v>21</v>
      </c>
      <c r="E18" s="16" t="s">
        <v>2</v>
      </c>
      <c r="F18" s="23"/>
      <c r="G18" s="19"/>
      <c r="H18" s="20"/>
      <c r="I18" s="4"/>
    </row>
    <row r="19" spans="1:17" s="27" customFormat="1" ht="11.4" thickTop="1" thickBot="1" x14ac:dyDescent="0.25">
      <c r="A19" s="24" t="s">
        <v>19</v>
      </c>
      <c r="B19" s="24" t="s">
        <v>9</v>
      </c>
      <c r="C19" s="25">
        <v>5</v>
      </c>
      <c r="D19" s="25">
        <v>30</v>
      </c>
      <c r="E19" s="72"/>
      <c r="F19" s="25" t="str">
        <f>IF(AND(E19&gt;=C19,E19&lt;=D19),E19,"Uw prijs is buiten bereik.")</f>
        <v>Uw prijs is buiten bereik.</v>
      </c>
      <c r="G19" s="26">
        <v>8</v>
      </c>
      <c r="H19" s="25" t="e">
        <f t="shared" ref="H19:H24" si="0">F19*G19</f>
        <v>#VALUE!</v>
      </c>
      <c r="I19" s="4"/>
    </row>
    <row r="20" spans="1:17" s="27" customFormat="1" ht="11.4" thickTop="1" thickBot="1" x14ac:dyDescent="0.25">
      <c r="A20" s="24" t="s">
        <v>24</v>
      </c>
      <c r="B20" s="24" t="s">
        <v>9</v>
      </c>
      <c r="C20" s="25">
        <v>10</v>
      </c>
      <c r="D20" s="25">
        <v>45</v>
      </c>
      <c r="E20" s="72"/>
      <c r="F20" s="25" t="str">
        <f t="shared" ref="F20:F24" si="1">IF(AND(E20&gt;=C20,E20&lt;=D20),E20,"Uw prijs is buiten bereik.")</f>
        <v>Uw prijs is buiten bereik.</v>
      </c>
      <c r="G20" s="26">
        <v>8</v>
      </c>
      <c r="H20" s="25" t="e">
        <f t="shared" si="0"/>
        <v>#VALUE!</v>
      </c>
      <c r="I20" s="4"/>
    </row>
    <row r="21" spans="1:17" s="27" customFormat="1" ht="11.4" thickTop="1" thickBot="1" x14ac:dyDescent="0.25">
      <c r="A21" s="24" t="s">
        <v>25</v>
      </c>
      <c r="B21" s="24" t="s">
        <v>9</v>
      </c>
      <c r="C21" s="25">
        <v>10</v>
      </c>
      <c r="D21" s="25">
        <v>45</v>
      </c>
      <c r="E21" s="72"/>
      <c r="F21" s="25" t="str">
        <f t="shared" si="1"/>
        <v>Uw prijs is buiten bereik.</v>
      </c>
      <c r="G21" s="26">
        <v>8</v>
      </c>
      <c r="H21" s="25" t="e">
        <f t="shared" si="0"/>
        <v>#VALUE!</v>
      </c>
      <c r="I21" s="4"/>
    </row>
    <row r="22" spans="1:17" s="27" customFormat="1" ht="11.4" thickTop="1" thickBot="1" x14ac:dyDescent="0.25">
      <c r="A22" s="28" t="s">
        <v>20</v>
      </c>
      <c r="B22" s="28" t="s">
        <v>9</v>
      </c>
      <c r="C22" s="29">
        <v>5</v>
      </c>
      <c r="D22" s="29">
        <v>30</v>
      </c>
      <c r="E22" s="72"/>
      <c r="F22" s="29" t="str">
        <f t="shared" si="1"/>
        <v>Uw prijs is buiten bereik.</v>
      </c>
      <c r="G22" s="30">
        <v>8</v>
      </c>
      <c r="H22" s="29" t="e">
        <f t="shared" si="0"/>
        <v>#VALUE!</v>
      </c>
      <c r="I22" s="4"/>
    </row>
    <row r="23" spans="1:17" s="27" customFormat="1" ht="11.4" thickTop="1" thickBot="1" x14ac:dyDescent="0.25">
      <c r="A23" s="28" t="s">
        <v>27</v>
      </c>
      <c r="B23" s="28" t="s">
        <v>9</v>
      </c>
      <c r="C23" s="29">
        <v>10</v>
      </c>
      <c r="D23" s="29">
        <v>45</v>
      </c>
      <c r="E23" s="72"/>
      <c r="F23" s="29" t="str">
        <f t="shared" si="1"/>
        <v>Uw prijs is buiten bereik.</v>
      </c>
      <c r="G23" s="30">
        <v>8</v>
      </c>
      <c r="H23" s="29" t="e">
        <f t="shared" si="0"/>
        <v>#VALUE!</v>
      </c>
      <c r="I23" s="4"/>
    </row>
    <row r="24" spans="1:17" s="27" customFormat="1" ht="11.4" thickTop="1" thickBot="1" x14ac:dyDescent="0.25">
      <c r="A24" s="28" t="s">
        <v>28</v>
      </c>
      <c r="B24" s="28" t="s">
        <v>9</v>
      </c>
      <c r="C24" s="29">
        <v>10</v>
      </c>
      <c r="D24" s="29">
        <v>45</v>
      </c>
      <c r="E24" s="72"/>
      <c r="F24" s="29" t="str">
        <f t="shared" si="1"/>
        <v>Uw prijs is buiten bereik.</v>
      </c>
      <c r="G24" s="30">
        <v>8</v>
      </c>
      <c r="H24" s="29" t="e">
        <f t="shared" si="0"/>
        <v>#VALUE!</v>
      </c>
      <c r="I24" s="4"/>
    </row>
    <row r="25" spans="1:17" s="5" customFormat="1" thickTop="1" x14ac:dyDescent="0.25">
      <c r="A25" s="31"/>
      <c r="B25" s="31"/>
      <c r="C25" s="17"/>
      <c r="D25" s="17"/>
      <c r="E25" s="17"/>
      <c r="F25" s="17"/>
      <c r="G25" s="32" t="s">
        <v>29</v>
      </c>
      <c r="H25" s="33" t="e">
        <f>SUM(H19:H24)</f>
        <v>#VALUE!</v>
      </c>
      <c r="I25" s="4"/>
    </row>
    <row r="26" spans="1:17" s="5" customFormat="1" ht="13.8" x14ac:dyDescent="0.25">
      <c r="A26" s="6"/>
      <c r="B26" s="6"/>
      <c r="C26" s="6"/>
      <c r="D26" s="6"/>
      <c r="E26" s="6"/>
      <c r="F26" s="6"/>
      <c r="G26" s="6"/>
      <c r="H26" s="6"/>
      <c r="I26" s="34"/>
    </row>
    <row r="27" spans="1:17" s="5" customFormat="1" ht="16.2" thickBot="1" x14ac:dyDescent="0.35">
      <c r="A27" s="6"/>
      <c r="B27" s="6"/>
      <c r="C27" s="2"/>
      <c r="D27" s="2"/>
      <c r="E27" s="2"/>
      <c r="F27" s="2"/>
      <c r="G27" s="35"/>
      <c r="H27" s="36"/>
      <c r="I27" s="37"/>
      <c r="J27" s="34"/>
      <c r="K27" s="34"/>
      <c r="L27" s="34"/>
      <c r="M27" s="34"/>
      <c r="N27" s="34"/>
      <c r="O27" s="34"/>
      <c r="P27" s="34"/>
      <c r="Q27" s="34"/>
    </row>
    <row r="28" spans="1:17" s="5" customFormat="1" ht="16.8" thickTop="1" thickBot="1" x14ac:dyDescent="0.35">
      <c r="A28" s="6"/>
      <c r="B28" s="38"/>
      <c r="C28" s="39"/>
      <c r="D28" s="39"/>
      <c r="E28" s="39"/>
      <c r="F28" s="40"/>
      <c r="G28" s="41" t="s">
        <v>30</v>
      </c>
      <c r="H28" s="42" t="e">
        <f>H25*12</f>
        <v>#VALUE!</v>
      </c>
      <c r="I28" s="34"/>
      <c r="J28" s="43"/>
      <c r="K28" s="43"/>
      <c r="L28" s="43"/>
      <c r="M28" s="43"/>
      <c r="N28" s="44"/>
      <c r="O28" s="45"/>
      <c r="P28" s="37"/>
      <c r="Q28" s="34"/>
    </row>
    <row r="29" spans="1:17" s="5" customFormat="1" ht="16.2" thickTop="1" x14ac:dyDescent="0.3">
      <c r="A29" s="6"/>
      <c r="B29" s="6"/>
      <c r="C29" s="2"/>
      <c r="D29" s="2"/>
      <c r="E29" s="2"/>
      <c r="F29" s="2"/>
      <c r="G29" s="35"/>
      <c r="H29" s="36"/>
      <c r="I29" s="37"/>
      <c r="J29" s="34"/>
      <c r="K29" s="34"/>
      <c r="L29" s="34"/>
      <c r="M29" s="34"/>
      <c r="N29" s="34"/>
      <c r="O29" s="34"/>
      <c r="P29" s="34"/>
      <c r="Q29" s="34"/>
    </row>
    <row r="30" spans="1:17" s="5" customFormat="1" ht="15.6" x14ac:dyDescent="0.3">
      <c r="A30" s="6"/>
      <c r="B30" s="6"/>
      <c r="C30" s="2"/>
      <c r="D30" s="2"/>
      <c r="E30" s="2"/>
      <c r="F30" s="2"/>
      <c r="G30" s="35"/>
      <c r="H30" s="36"/>
      <c r="I30" s="37"/>
    </row>
    <row r="31" spans="1:17" s="5" customFormat="1" ht="21" customHeight="1" x14ac:dyDescent="0.3">
      <c r="A31" s="6"/>
      <c r="B31" s="6"/>
      <c r="C31" s="2"/>
      <c r="D31" s="2"/>
      <c r="E31" s="2"/>
      <c r="F31" s="2"/>
      <c r="G31" s="35"/>
      <c r="H31" s="36"/>
      <c r="I31" s="37"/>
    </row>
    <row r="32" spans="1:17" s="5" customFormat="1" ht="24.6" customHeight="1" x14ac:dyDescent="0.3">
      <c r="A32" s="6"/>
      <c r="B32" s="6"/>
      <c r="C32" s="2"/>
      <c r="D32" s="2"/>
      <c r="E32" s="2"/>
      <c r="F32" s="2"/>
      <c r="G32" s="35"/>
      <c r="H32" s="36"/>
      <c r="I32" s="37"/>
    </row>
    <row r="33" spans="1:9" s="5" customFormat="1" ht="15.6" x14ac:dyDescent="0.3">
      <c r="A33" s="6"/>
      <c r="B33" s="6"/>
      <c r="C33" s="2"/>
      <c r="D33" s="2"/>
      <c r="E33" s="2"/>
      <c r="F33" s="2"/>
      <c r="G33" s="35"/>
      <c r="H33" s="36"/>
      <c r="I33" s="37"/>
    </row>
    <row r="34" spans="1:9" s="11" customFormat="1" ht="12" x14ac:dyDescent="0.25">
      <c r="A34" s="7" t="s">
        <v>58</v>
      </c>
      <c r="B34" s="12"/>
      <c r="C34" s="9"/>
      <c r="D34" s="9"/>
      <c r="E34" s="9"/>
      <c r="F34" s="9"/>
      <c r="G34" s="10"/>
      <c r="H34" s="9"/>
      <c r="I34" s="4"/>
    </row>
    <row r="35" spans="1:9" s="11" customFormat="1" ht="12" x14ac:dyDescent="0.25">
      <c r="A35" s="8" t="s">
        <v>57</v>
      </c>
      <c r="B35" s="12"/>
      <c r="C35" s="9"/>
      <c r="D35" s="9"/>
      <c r="E35" s="9"/>
      <c r="F35" s="9"/>
      <c r="G35" s="10"/>
      <c r="H35" s="9"/>
      <c r="I35" s="4"/>
    </row>
    <row r="36" spans="1:9" s="5" customFormat="1" ht="13.8" x14ac:dyDescent="0.25">
      <c r="A36" s="15" t="s">
        <v>31</v>
      </c>
      <c r="B36" s="15" t="s">
        <v>8</v>
      </c>
      <c r="C36" s="16" t="s">
        <v>0</v>
      </c>
      <c r="D36" s="16" t="s">
        <v>1</v>
      </c>
      <c r="E36" s="17"/>
      <c r="F36" s="18" t="s">
        <v>10</v>
      </c>
      <c r="G36" s="19" t="s">
        <v>18</v>
      </c>
      <c r="H36" s="20" t="s">
        <v>2</v>
      </c>
      <c r="I36" s="4"/>
    </row>
    <row r="37" spans="1:9" s="5" customFormat="1" thickBot="1" x14ac:dyDescent="0.3">
      <c r="A37" s="21" t="s">
        <v>32</v>
      </c>
      <c r="B37" s="22"/>
      <c r="C37" s="16" t="s">
        <v>21</v>
      </c>
      <c r="D37" s="16" t="s">
        <v>21</v>
      </c>
      <c r="E37" s="16" t="s">
        <v>2</v>
      </c>
      <c r="F37" s="23"/>
      <c r="G37" s="19" t="s">
        <v>55</v>
      </c>
      <c r="H37" s="20"/>
      <c r="I37" s="4"/>
    </row>
    <row r="38" spans="1:9" s="27" customFormat="1" ht="11.4" thickTop="1" thickBot="1" x14ac:dyDescent="0.25">
      <c r="A38" s="24" t="s">
        <v>33</v>
      </c>
      <c r="B38" s="24" t="s">
        <v>9</v>
      </c>
      <c r="C38" s="46">
        <v>5.0000000000000001E-3</v>
      </c>
      <c r="D38" s="46">
        <v>0.3</v>
      </c>
      <c r="E38" s="73"/>
      <c r="F38" s="25" t="str">
        <f>IF(AND(E38&gt;=C38,E38&lt;=D38),E38,"Uw prijs is buiten bereik.")</f>
        <v>Uw prijs is buiten bereik.</v>
      </c>
      <c r="G38" s="47">
        <v>53430</v>
      </c>
      <c r="H38" s="25" t="e">
        <f t="shared" ref="H38:H59" si="2">F38*G38</f>
        <v>#VALUE!</v>
      </c>
      <c r="I38" s="4"/>
    </row>
    <row r="39" spans="1:9" s="27" customFormat="1" ht="11.4" thickTop="1" thickBot="1" x14ac:dyDescent="0.25">
      <c r="A39" s="24" t="s">
        <v>34</v>
      </c>
      <c r="B39" s="24" t="s">
        <v>9</v>
      </c>
      <c r="C39" s="46">
        <v>5.0000000000000001E-3</v>
      </c>
      <c r="D39" s="46">
        <v>0.32</v>
      </c>
      <c r="E39" s="73"/>
      <c r="F39" s="25" t="str">
        <f t="shared" ref="F39:F59" si="3">IF(AND(E39&gt;=C39,E39&lt;=D39),E39,"Uw prijs is buiten bereik.")</f>
        <v>Uw prijs is buiten bereik.</v>
      </c>
      <c r="G39" s="47">
        <v>21831</v>
      </c>
      <c r="H39" s="25" t="e">
        <f t="shared" si="2"/>
        <v>#VALUE!</v>
      </c>
      <c r="I39" s="4"/>
    </row>
    <row r="40" spans="1:9" s="27" customFormat="1" ht="11.4" thickTop="1" thickBot="1" x14ac:dyDescent="0.25">
      <c r="A40" s="28" t="s">
        <v>35</v>
      </c>
      <c r="B40" s="28" t="s">
        <v>9</v>
      </c>
      <c r="C40" s="48">
        <v>5.0000000000000001E-3</v>
      </c>
      <c r="D40" s="48">
        <v>0.18</v>
      </c>
      <c r="E40" s="73"/>
      <c r="F40" s="29" t="str">
        <f t="shared" si="3"/>
        <v>Uw prijs is buiten bereik.</v>
      </c>
      <c r="G40" s="49">
        <v>13704</v>
      </c>
      <c r="H40" s="29" t="e">
        <f t="shared" si="2"/>
        <v>#VALUE!</v>
      </c>
      <c r="I40" s="4"/>
    </row>
    <row r="41" spans="1:9" s="27" customFormat="1" ht="11.4" thickTop="1" thickBot="1" x14ac:dyDescent="0.25">
      <c r="A41" s="28" t="s">
        <v>36</v>
      </c>
      <c r="B41" s="28" t="s">
        <v>9</v>
      </c>
      <c r="C41" s="48">
        <v>5.0000000000000001E-3</v>
      </c>
      <c r="D41" s="48">
        <v>0.18</v>
      </c>
      <c r="E41" s="73"/>
      <c r="F41" s="29" t="str">
        <f t="shared" si="3"/>
        <v>Uw prijs is buiten bereik.</v>
      </c>
      <c r="G41" s="49">
        <v>15193</v>
      </c>
      <c r="H41" s="29" t="e">
        <f t="shared" si="2"/>
        <v>#VALUE!</v>
      </c>
      <c r="I41" s="4"/>
    </row>
    <row r="42" spans="1:9" s="27" customFormat="1" ht="11.4" thickTop="1" thickBot="1" x14ac:dyDescent="0.25">
      <c r="A42" s="24" t="s">
        <v>37</v>
      </c>
      <c r="B42" s="24" t="s">
        <v>9</v>
      </c>
      <c r="C42" s="46">
        <v>5.0000000000000001E-3</v>
      </c>
      <c r="D42" s="46">
        <v>0.12</v>
      </c>
      <c r="E42" s="73"/>
      <c r="F42" s="25" t="str">
        <f t="shared" si="3"/>
        <v>Uw prijs is buiten bereik.</v>
      </c>
      <c r="G42" s="47">
        <v>27976</v>
      </c>
      <c r="H42" s="25" t="e">
        <f t="shared" si="2"/>
        <v>#VALUE!</v>
      </c>
      <c r="I42" s="4"/>
    </row>
    <row r="43" spans="1:9" s="27" customFormat="1" ht="11.4" thickTop="1" thickBot="1" x14ac:dyDescent="0.25">
      <c r="A43" s="24" t="s">
        <v>38</v>
      </c>
      <c r="B43" s="24" t="s">
        <v>9</v>
      </c>
      <c r="C43" s="46">
        <v>5.0000000000000001E-3</v>
      </c>
      <c r="D43" s="46">
        <v>0.14000000000000001</v>
      </c>
      <c r="E43" s="73"/>
      <c r="F43" s="25" t="str">
        <f t="shared" si="3"/>
        <v>Uw prijs is buiten bereik.</v>
      </c>
      <c r="G43" s="47">
        <v>5339</v>
      </c>
      <c r="H43" s="25" t="e">
        <f t="shared" si="2"/>
        <v>#VALUE!</v>
      </c>
      <c r="I43" s="4"/>
    </row>
    <row r="44" spans="1:9" s="27" customFormat="1" ht="11.4" thickTop="1" thickBot="1" x14ac:dyDescent="0.25">
      <c r="A44" s="24" t="s">
        <v>39</v>
      </c>
      <c r="B44" s="24" t="s">
        <v>9</v>
      </c>
      <c r="C44" s="46">
        <v>5.0000000000000001E-3</v>
      </c>
      <c r="D44" s="46">
        <v>0.15</v>
      </c>
      <c r="E44" s="73"/>
      <c r="F44" s="25" t="str">
        <f t="shared" si="3"/>
        <v>Uw prijs is buiten bereik.</v>
      </c>
      <c r="G44" s="47">
        <v>4475</v>
      </c>
      <c r="H44" s="25" t="e">
        <f t="shared" si="2"/>
        <v>#VALUE!</v>
      </c>
      <c r="I44" s="4"/>
    </row>
    <row r="45" spans="1:9" s="27" customFormat="1" ht="11.4" thickTop="1" thickBot="1" x14ac:dyDescent="0.25">
      <c r="A45" s="24" t="s">
        <v>40</v>
      </c>
      <c r="B45" s="24" t="s">
        <v>9</v>
      </c>
      <c r="C45" s="46">
        <v>5.0000000000000001E-3</v>
      </c>
      <c r="D45" s="46">
        <v>0.16</v>
      </c>
      <c r="E45" s="73"/>
      <c r="F45" s="25" t="str">
        <f t="shared" si="3"/>
        <v>Uw prijs is buiten bereik.</v>
      </c>
      <c r="G45" s="47">
        <v>4998</v>
      </c>
      <c r="H45" s="25" t="e">
        <f t="shared" si="2"/>
        <v>#VALUE!</v>
      </c>
      <c r="I45" s="4"/>
    </row>
    <row r="46" spans="1:9" s="27" customFormat="1" ht="11.4" thickTop="1" thickBot="1" x14ac:dyDescent="0.25">
      <c r="A46" s="28" t="s">
        <v>51</v>
      </c>
      <c r="B46" s="28" t="s">
        <v>9</v>
      </c>
      <c r="C46" s="48">
        <v>5.0000000000000001E-3</v>
      </c>
      <c r="D46" s="48">
        <v>0.12</v>
      </c>
      <c r="E46" s="73"/>
      <c r="F46" s="29" t="str">
        <f t="shared" si="3"/>
        <v>Uw prijs is buiten bereik.</v>
      </c>
      <c r="G46" s="49">
        <v>85721</v>
      </c>
      <c r="H46" s="29" t="e">
        <f t="shared" si="2"/>
        <v>#VALUE!</v>
      </c>
      <c r="I46" s="4"/>
    </row>
    <row r="47" spans="1:9" s="27" customFormat="1" ht="11.4" thickTop="1" thickBot="1" x14ac:dyDescent="0.25">
      <c r="A47" s="28" t="s">
        <v>52</v>
      </c>
      <c r="B47" s="28" t="s">
        <v>9</v>
      </c>
      <c r="C47" s="48">
        <v>5.0000000000000001E-3</v>
      </c>
      <c r="D47" s="48">
        <v>0.14000000000000001</v>
      </c>
      <c r="E47" s="73"/>
      <c r="F47" s="29" t="str">
        <f t="shared" si="3"/>
        <v>Uw prijs is buiten bereik.</v>
      </c>
      <c r="G47" s="49">
        <v>7685</v>
      </c>
      <c r="H47" s="29" t="e">
        <f t="shared" si="2"/>
        <v>#VALUE!</v>
      </c>
      <c r="I47" s="4"/>
    </row>
    <row r="48" spans="1:9" s="27" customFormat="1" ht="11.4" thickTop="1" thickBot="1" x14ac:dyDescent="0.25">
      <c r="A48" s="28" t="s">
        <v>53</v>
      </c>
      <c r="B48" s="28" t="s">
        <v>9</v>
      </c>
      <c r="C48" s="48">
        <v>5.0000000000000001E-3</v>
      </c>
      <c r="D48" s="48">
        <v>0.15</v>
      </c>
      <c r="E48" s="73"/>
      <c r="F48" s="29" t="str">
        <f t="shared" si="3"/>
        <v>Uw prijs is buiten bereik.</v>
      </c>
      <c r="G48" s="49">
        <v>18004</v>
      </c>
      <c r="H48" s="29" t="e">
        <f t="shared" si="2"/>
        <v>#VALUE!</v>
      </c>
      <c r="I48" s="4"/>
    </row>
    <row r="49" spans="1:9" s="27" customFormat="1" ht="11.4" thickTop="1" thickBot="1" x14ac:dyDescent="0.25">
      <c r="A49" s="28" t="s">
        <v>54</v>
      </c>
      <c r="B49" s="28" t="s">
        <v>9</v>
      </c>
      <c r="C49" s="48">
        <v>5.0000000000000001E-3</v>
      </c>
      <c r="D49" s="48">
        <v>0.16</v>
      </c>
      <c r="E49" s="73"/>
      <c r="F49" s="29" t="str">
        <f t="shared" si="3"/>
        <v>Uw prijs is buiten bereik.</v>
      </c>
      <c r="G49" s="49">
        <v>8016</v>
      </c>
      <c r="H49" s="29" t="e">
        <f t="shared" si="2"/>
        <v>#VALUE!</v>
      </c>
      <c r="I49" s="4"/>
    </row>
    <row r="50" spans="1:9" s="27" customFormat="1" ht="11.4" thickTop="1" thickBot="1" x14ac:dyDescent="0.25">
      <c r="A50" s="24" t="s">
        <v>41</v>
      </c>
      <c r="B50" s="24" t="s">
        <v>9</v>
      </c>
      <c r="C50" s="46">
        <v>5.0000000000000001E-3</v>
      </c>
      <c r="D50" s="46">
        <v>0.3</v>
      </c>
      <c r="E50" s="73"/>
      <c r="F50" s="25" t="str">
        <f t="shared" si="3"/>
        <v>Uw prijs is buiten bereik.</v>
      </c>
      <c r="G50" s="47">
        <v>27742</v>
      </c>
      <c r="H50" s="25" t="e">
        <f t="shared" si="2"/>
        <v>#VALUE!</v>
      </c>
      <c r="I50" s="4"/>
    </row>
    <row r="51" spans="1:9" s="27" customFormat="1" ht="11.4" thickTop="1" thickBot="1" x14ac:dyDescent="0.25">
      <c r="A51" s="28" t="s">
        <v>42</v>
      </c>
      <c r="B51" s="28" t="s">
        <v>9</v>
      </c>
      <c r="C51" s="48">
        <v>5.0000000000000001E-3</v>
      </c>
      <c r="D51" s="48">
        <v>0.1</v>
      </c>
      <c r="E51" s="73"/>
      <c r="F51" s="29" t="str">
        <f t="shared" si="3"/>
        <v>Uw prijs is buiten bereik.</v>
      </c>
      <c r="G51" s="49">
        <v>42455</v>
      </c>
      <c r="H51" s="29" t="e">
        <f t="shared" si="2"/>
        <v>#VALUE!</v>
      </c>
      <c r="I51" s="4"/>
    </row>
    <row r="52" spans="1:9" s="27" customFormat="1" ht="11.4" thickTop="1" thickBot="1" x14ac:dyDescent="0.25">
      <c r="A52" s="28" t="s">
        <v>43</v>
      </c>
      <c r="B52" s="28" t="s">
        <v>9</v>
      </c>
      <c r="C52" s="48">
        <v>5.0000000000000001E-3</v>
      </c>
      <c r="D52" s="48">
        <v>0.11</v>
      </c>
      <c r="E52" s="73"/>
      <c r="F52" s="29" t="str">
        <f t="shared" si="3"/>
        <v>Uw prijs is buiten bereik.</v>
      </c>
      <c r="G52" s="49">
        <v>9210</v>
      </c>
      <c r="H52" s="29" t="e">
        <f t="shared" si="2"/>
        <v>#VALUE!</v>
      </c>
      <c r="I52" s="4"/>
    </row>
    <row r="53" spans="1:9" s="27" customFormat="1" ht="11.4" thickTop="1" thickBot="1" x14ac:dyDescent="0.25">
      <c r="A53" s="28" t="s">
        <v>44</v>
      </c>
      <c r="B53" s="28" t="s">
        <v>9</v>
      </c>
      <c r="C53" s="48">
        <v>5.0000000000000001E-3</v>
      </c>
      <c r="D53" s="48">
        <v>0.13</v>
      </c>
      <c r="E53" s="73"/>
      <c r="F53" s="29" t="str">
        <f t="shared" si="3"/>
        <v>Uw prijs is buiten bereik.</v>
      </c>
      <c r="G53" s="49">
        <v>436</v>
      </c>
      <c r="H53" s="29" t="e">
        <f t="shared" si="2"/>
        <v>#VALUE!</v>
      </c>
      <c r="I53" s="4"/>
    </row>
    <row r="54" spans="1:9" s="27" customFormat="1" ht="11.4" thickTop="1" thickBot="1" x14ac:dyDescent="0.25">
      <c r="A54" s="28" t="s">
        <v>45</v>
      </c>
      <c r="B54" s="28" t="s">
        <v>9</v>
      </c>
      <c r="C54" s="48">
        <v>5.0000000000000001E-3</v>
      </c>
      <c r="D54" s="48">
        <v>0.15</v>
      </c>
      <c r="E54" s="73"/>
      <c r="F54" s="29" t="str">
        <f t="shared" si="3"/>
        <v>Uw prijs is buiten bereik.</v>
      </c>
      <c r="G54" s="49">
        <v>621</v>
      </c>
      <c r="H54" s="29" t="e">
        <f t="shared" si="2"/>
        <v>#VALUE!</v>
      </c>
      <c r="I54" s="4"/>
    </row>
    <row r="55" spans="1:9" s="27" customFormat="1" ht="11.4" thickTop="1" thickBot="1" x14ac:dyDescent="0.25">
      <c r="A55" s="24" t="s">
        <v>46</v>
      </c>
      <c r="B55" s="24" t="s">
        <v>9</v>
      </c>
      <c r="C55" s="46">
        <v>5.0000000000000001E-3</v>
      </c>
      <c r="D55" s="46">
        <v>0.21</v>
      </c>
      <c r="E55" s="73"/>
      <c r="F55" s="25" t="str">
        <f t="shared" si="3"/>
        <v>Uw prijs is buiten bereik.</v>
      </c>
      <c r="G55" s="47">
        <v>1373</v>
      </c>
      <c r="H55" s="25" t="e">
        <f t="shared" si="2"/>
        <v>#VALUE!</v>
      </c>
      <c r="I55" s="4"/>
    </row>
    <row r="56" spans="1:9" s="27" customFormat="1" ht="11.4" thickTop="1" thickBot="1" x14ac:dyDescent="0.25">
      <c r="A56" s="28" t="s">
        <v>47</v>
      </c>
      <c r="B56" s="28" t="s">
        <v>9</v>
      </c>
      <c r="C56" s="48">
        <v>5.0000000000000001E-3</v>
      </c>
      <c r="D56" s="48">
        <v>0.22</v>
      </c>
      <c r="E56" s="73"/>
      <c r="F56" s="29" t="str">
        <f t="shared" si="3"/>
        <v>Uw prijs is buiten bereik.</v>
      </c>
      <c r="G56" s="49">
        <v>10170</v>
      </c>
      <c r="H56" s="29" t="e">
        <f t="shared" si="2"/>
        <v>#VALUE!</v>
      </c>
      <c r="I56" s="4"/>
    </row>
    <row r="57" spans="1:9" s="27" customFormat="1" ht="11.4" thickTop="1" thickBot="1" x14ac:dyDescent="0.25">
      <c r="A57" s="24" t="s">
        <v>48</v>
      </c>
      <c r="B57" s="24" t="s">
        <v>9</v>
      </c>
      <c r="C57" s="46">
        <v>5.0000000000000001E-3</v>
      </c>
      <c r="D57" s="46">
        <v>0.25</v>
      </c>
      <c r="E57" s="73"/>
      <c r="F57" s="25" t="str">
        <f t="shared" si="3"/>
        <v>Uw prijs is buiten bereik.</v>
      </c>
      <c r="G57" s="47">
        <v>10478</v>
      </c>
      <c r="H57" s="25" t="e">
        <f t="shared" si="2"/>
        <v>#VALUE!</v>
      </c>
      <c r="I57" s="4"/>
    </row>
    <row r="58" spans="1:9" s="27" customFormat="1" ht="11.4" thickTop="1" thickBot="1" x14ac:dyDescent="0.25">
      <c r="A58" s="28" t="s">
        <v>49</v>
      </c>
      <c r="B58" s="28" t="s">
        <v>9</v>
      </c>
      <c r="C58" s="48">
        <v>5.0000000000000001E-3</v>
      </c>
      <c r="D58" s="48">
        <v>0.1</v>
      </c>
      <c r="E58" s="73"/>
      <c r="F58" s="29" t="str">
        <f t="shared" si="3"/>
        <v>Uw prijs is buiten bereik.</v>
      </c>
      <c r="G58" s="49">
        <v>86018</v>
      </c>
      <c r="H58" s="29" t="e">
        <f t="shared" si="2"/>
        <v>#VALUE!</v>
      </c>
      <c r="I58" s="4"/>
    </row>
    <row r="59" spans="1:9" s="27" customFormat="1" ht="11.4" thickTop="1" thickBot="1" x14ac:dyDescent="0.25">
      <c r="A59" s="24" t="s">
        <v>50</v>
      </c>
      <c r="B59" s="24" t="s">
        <v>9</v>
      </c>
      <c r="C59" s="46">
        <v>5.0000000000000001E-3</v>
      </c>
      <c r="D59" s="46">
        <v>0.1</v>
      </c>
      <c r="E59" s="73"/>
      <c r="F59" s="25" t="str">
        <f t="shared" si="3"/>
        <v>Uw prijs is buiten bereik.</v>
      </c>
      <c r="G59" s="47">
        <v>133623</v>
      </c>
      <c r="H59" s="25" t="e">
        <f t="shared" si="2"/>
        <v>#VALUE!</v>
      </c>
      <c r="I59" s="4"/>
    </row>
    <row r="60" spans="1:9" s="5" customFormat="1" ht="15" thickTop="1" thickBot="1" x14ac:dyDescent="0.3">
      <c r="A60" s="31"/>
      <c r="B60" s="31"/>
      <c r="C60" s="17"/>
      <c r="D60" s="17"/>
      <c r="E60" s="17"/>
      <c r="F60" s="17"/>
      <c r="G60" s="32" t="s">
        <v>23</v>
      </c>
      <c r="H60" s="33" t="e">
        <f>SUM(H38:H59)</f>
        <v>#VALUE!</v>
      </c>
      <c r="I60" s="4"/>
    </row>
    <row r="61" spans="1:9" s="5" customFormat="1" ht="16.8" thickTop="1" thickBot="1" x14ac:dyDescent="0.35">
      <c r="A61" s="6"/>
      <c r="B61" s="50"/>
      <c r="C61" s="39"/>
      <c r="D61" s="39"/>
      <c r="E61" s="39"/>
      <c r="F61" s="40"/>
      <c r="G61" s="41" t="s">
        <v>59</v>
      </c>
      <c r="H61" s="42" t="e">
        <f>H60</f>
        <v>#VALUE!</v>
      </c>
      <c r="I61" s="34"/>
    </row>
    <row r="62" spans="1:9" s="5" customFormat="1" ht="3.6" customHeight="1" thickTop="1" thickBot="1" x14ac:dyDescent="0.35">
      <c r="A62" s="6"/>
      <c r="B62" s="6"/>
      <c r="C62" s="2"/>
      <c r="D62" s="2"/>
      <c r="E62" s="2"/>
      <c r="F62" s="2"/>
      <c r="G62" s="35"/>
      <c r="H62" s="36"/>
      <c r="I62" s="37"/>
    </row>
    <row r="63" spans="1:9" s="5" customFormat="1" ht="16.8" thickTop="1" thickBot="1" x14ac:dyDescent="0.35">
      <c r="A63" s="6"/>
      <c r="B63" s="51"/>
      <c r="C63" s="52"/>
      <c r="D63" s="52"/>
      <c r="E63" s="52"/>
      <c r="F63" s="53"/>
      <c r="G63" s="54" t="s">
        <v>60</v>
      </c>
      <c r="H63" s="55" t="e">
        <f>IF(H28+H61&gt;70000, "Uw inschrijfprijs is hoger dan 70.000 euro en derhalve ongeldig", H28+H61)</f>
        <v>#VALUE!</v>
      </c>
      <c r="I63" s="34"/>
    </row>
    <row r="64" spans="1:9" s="5" customFormat="1" ht="4.8" customHeight="1" thickTop="1" x14ac:dyDescent="0.25">
      <c r="A64" s="6"/>
      <c r="B64" s="6"/>
      <c r="C64" s="2"/>
      <c r="D64" s="2"/>
      <c r="E64" s="2"/>
      <c r="F64" s="2"/>
      <c r="G64" s="3"/>
      <c r="H64" s="2"/>
      <c r="I64" s="4"/>
    </row>
    <row r="65" spans="1:12" s="5" customFormat="1" ht="13.8" x14ac:dyDescent="0.25">
      <c r="A65" s="56" t="s">
        <v>11</v>
      </c>
      <c r="B65" s="57"/>
      <c r="C65" s="58"/>
      <c r="D65" s="59"/>
      <c r="E65" s="2"/>
      <c r="F65" s="2"/>
      <c r="G65" s="2"/>
      <c r="H65" s="2"/>
      <c r="I65" s="60"/>
      <c r="J65" s="61"/>
    </row>
    <row r="66" spans="1:12" s="5" customFormat="1" ht="13.8" x14ac:dyDescent="0.25">
      <c r="A66" s="62" t="s">
        <v>12</v>
      </c>
      <c r="B66" s="74"/>
      <c r="C66" s="75"/>
      <c r="D66" s="76"/>
      <c r="E66" s="6"/>
      <c r="F66" s="6"/>
      <c r="G66" s="2"/>
      <c r="H66" s="2"/>
      <c r="I66" s="63"/>
      <c r="J66" s="61"/>
      <c r="K66" s="64"/>
      <c r="L66" s="61"/>
    </row>
    <row r="67" spans="1:12" s="5" customFormat="1" ht="13.8" x14ac:dyDescent="0.25">
      <c r="A67" s="62" t="s">
        <v>13</v>
      </c>
      <c r="B67" s="74"/>
      <c r="C67" s="75"/>
      <c r="D67" s="76"/>
      <c r="E67" s="6"/>
      <c r="F67" s="6"/>
      <c r="G67" s="2"/>
      <c r="H67" s="2"/>
      <c r="I67" s="63"/>
      <c r="J67" s="61"/>
      <c r="K67" s="64"/>
      <c r="L67" s="61"/>
    </row>
    <row r="68" spans="1:12" s="5" customFormat="1" ht="13.8" x14ac:dyDescent="0.25">
      <c r="A68" s="62" t="s">
        <v>14</v>
      </c>
      <c r="B68" s="74"/>
      <c r="C68" s="77"/>
      <c r="D68" s="78"/>
      <c r="E68" s="6"/>
      <c r="F68" s="6"/>
      <c r="G68" s="2"/>
      <c r="H68" s="2"/>
      <c r="I68" s="63"/>
      <c r="J68" s="61"/>
      <c r="K68" s="64"/>
      <c r="L68" s="61"/>
    </row>
    <row r="69" spans="1:12" s="5" customFormat="1" ht="36" customHeight="1" x14ac:dyDescent="0.25">
      <c r="A69" s="62" t="s">
        <v>15</v>
      </c>
      <c r="B69" s="74"/>
      <c r="C69" s="77"/>
      <c r="D69" s="78"/>
      <c r="E69" s="6"/>
      <c r="F69" s="6"/>
      <c r="G69" s="2"/>
      <c r="H69" s="2"/>
      <c r="I69" s="63"/>
      <c r="J69" s="61"/>
      <c r="K69" s="64"/>
      <c r="L69" s="61"/>
    </row>
    <row r="70" spans="1:12" s="5" customFormat="1" ht="20.399999999999999" customHeight="1" x14ac:dyDescent="0.25">
      <c r="A70" s="62" t="s">
        <v>16</v>
      </c>
      <c r="B70" s="74"/>
      <c r="C70" s="77"/>
      <c r="D70" s="78"/>
      <c r="E70" s="6"/>
      <c r="F70" s="6"/>
      <c r="G70" s="2"/>
      <c r="H70" s="2"/>
      <c r="I70" s="63"/>
      <c r="J70" s="61"/>
      <c r="K70" s="64"/>
      <c r="L70" s="61"/>
    </row>
    <row r="71" spans="1:12" s="5" customFormat="1" ht="8.4" customHeight="1" x14ac:dyDescent="0.25">
      <c r="A71" s="6"/>
      <c r="B71" s="6"/>
      <c r="C71" s="2"/>
      <c r="D71" s="2"/>
      <c r="E71" s="2"/>
      <c r="F71" s="2"/>
      <c r="G71" s="3"/>
      <c r="H71" s="2"/>
      <c r="I71" s="4"/>
    </row>
    <row r="72" spans="1:12" x14ac:dyDescent="0.3">
      <c r="A72" s="65"/>
      <c r="B72" s="65"/>
      <c r="C72" s="66"/>
      <c r="D72" s="66"/>
      <c r="E72" s="66"/>
      <c r="F72" s="66"/>
      <c r="G72" s="67"/>
      <c r="H72" s="66"/>
    </row>
    <row r="73" spans="1:12" x14ac:dyDescent="0.3">
      <c r="A73" s="65"/>
      <c r="B73" s="65"/>
      <c r="C73" s="66"/>
      <c r="D73" s="66"/>
      <c r="E73" s="66"/>
      <c r="F73" s="66"/>
      <c r="G73" s="67"/>
      <c r="H73" s="66"/>
    </row>
  </sheetData>
  <sheetProtection algorithmName="SHA-512" hashValue="YJAr7S59o5aDsGO6Uz1maAc4HNobKp4zsMo+FQk91cgv40qr1qxHg2eP0Fa4qS55whJByoLFLhXrqBboC30NIQ==" saltValue="byiHCG7OXX5qZ9+ieAFFIA==" spinCount="100000" sheet="1" objects="1" scenarios="1"/>
  <mergeCells count="9">
    <mergeCell ref="A9:H9"/>
    <mergeCell ref="B68:D68"/>
    <mergeCell ref="B69:D69"/>
    <mergeCell ref="B70:D70"/>
    <mergeCell ref="F17:F18"/>
    <mergeCell ref="A65:D65"/>
    <mergeCell ref="B66:D66"/>
    <mergeCell ref="B67:D67"/>
    <mergeCell ref="F36:F37"/>
  </mergeCells>
  <pageMargins left="0.23622047244094491" right="3.937007874015748E-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Cauwels</dc:creator>
  <cp:lastModifiedBy>Erwin Cauwels</cp:lastModifiedBy>
  <cp:lastPrinted>2026-04-02T14:40:07Z</cp:lastPrinted>
  <dcterms:created xsi:type="dcterms:W3CDTF">2020-04-29T14:57:46Z</dcterms:created>
  <dcterms:modified xsi:type="dcterms:W3CDTF">2026-04-02T14:56:28Z</dcterms:modified>
</cp:coreProperties>
</file>