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westerkwartier.sharepoint.com/sites/Project-Aanbestedingen2026-Hardware/Gedeelde documenten/Aanbestedingsleidraad/"/>
    </mc:Choice>
  </mc:AlternateContent>
  <xr:revisionPtr revIDLastSave="313" documentId="8_{596890E8-7450-47E2-AF1C-1104121A22F7}" xr6:coauthVersionLast="47" xr6:coauthVersionMax="47" xr10:uidLastSave="{A58A8864-9843-436C-9545-2C991EE9EDA1}"/>
  <bookViews>
    <workbookView xWindow="28680" yWindow="-1995" windowWidth="29040" windowHeight="17520" xr2:uid="{4157A9C8-13E1-4163-97F9-30F3AE2CB58C}"/>
  </bookViews>
  <sheets>
    <sheet name="Basisgegevens" sheetId="1" r:id="rId1"/>
    <sheet name="Totaalblad" sheetId="3" r:id="rId2"/>
    <sheet name="1. Windows" sheetId="4" r:id="rId3"/>
    <sheet name="2. Apple" sheetId="5" r:id="rId4"/>
    <sheet name="3. Netwerkapparatuur" sheetId="9" r:id="rId5"/>
    <sheet name="4. Accessoires" sheetId="6" r:id="rId6"/>
    <sheet name="5. Reparatietarieven" sheetId="7" r:id="rId7"/>
    <sheet name="6. Overige diensten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F10" i="3" s="1"/>
  <c r="G10" i="3" s="1"/>
  <c r="D9" i="3"/>
  <c r="F9" i="3" s="1"/>
  <c r="G9" i="3" s="1"/>
  <c r="E12" i="3"/>
  <c r="F12" i="3" s="1"/>
  <c r="E11" i="3"/>
  <c r="F11" i="3" s="1"/>
  <c r="E8" i="3"/>
  <c r="F8" i="3" s="1"/>
  <c r="G8" i="3" s="1"/>
  <c r="E7" i="3"/>
  <c r="F7" i="3" s="1"/>
  <c r="G7" i="3" s="1"/>
  <c r="E13" i="3"/>
  <c r="F13" i="3" s="1"/>
  <c r="E7" i="8"/>
  <c r="E8" i="8"/>
  <c r="E6" i="8"/>
  <c r="B16" i="3"/>
  <c r="B15" i="3"/>
  <c r="B13" i="3"/>
  <c r="B10" i="3"/>
  <c r="B9" i="3"/>
  <c r="B8" i="3"/>
  <c r="B7" i="3"/>
  <c r="E5" i="8"/>
  <c r="E4" i="8"/>
  <c r="E7" i="7"/>
  <c r="E5" i="7"/>
  <c r="E4" i="7"/>
  <c r="G12" i="3" l="1"/>
  <c r="G13" i="3"/>
  <c r="G11" i="3"/>
  <c r="E8" i="7"/>
  <c r="G15" i="3" s="1"/>
  <c r="E9" i="8"/>
  <c r="G16" i="3" s="1"/>
  <c r="G18" i="3" l="1"/>
</calcChain>
</file>

<file path=xl/sharedStrings.xml><?xml version="1.0" encoding="utf-8"?>
<sst xmlns="http://schemas.openxmlformats.org/spreadsheetml/2006/main" count="157" uniqueCount="119">
  <si>
    <t>Basisgegevens Contract</t>
  </si>
  <si>
    <t>Aanbestedende Dienst</t>
  </si>
  <si>
    <t>Naam Opdrachtgever</t>
  </si>
  <si>
    <t>Vestigingsplaats Opdrachtgever</t>
  </si>
  <si>
    <t>Kvk-nummer</t>
  </si>
  <si>
    <t>Contactpersoon</t>
  </si>
  <si>
    <t xml:space="preserve">Telefoonnummer </t>
  </si>
  <si>
    <t>Inschrijver</t>
  </si>
  <si>
    <t>Volledige naam Inschrijver (Handelsnaam KvK)</t>
  </si>
  <si>
    <t>Vestigingsplaats Inschrijver (KvK)</t>
  </si>
  <si>
    <t>KvK-nummer</t>
  </si>
  <si>
    <t>Tekenbevoegde voor overeenkomt</t>
  </si>
  <si>
    <t>Functie</t>
  </si>
  <si>
    <t>Contactpersoon offerte</t>
  </si>
  <si>
    <t>Telefoonnummer Kantoor</t>
  </si>
  <si>
    <t>Postadres Kantoor</t>
  </si>
  <si>
    <t>PC + Woonplaats Kantoor</t>
  </si>
  <si>
    <t>Mobielnummer contactpersoon offerte</t>
  </si>
  <si>
    <t>E-mail adres contactpersoon offerte</t>
  </si>
  <si>
    <t>Prijzenblad</t>
  </si>
  <si>
    <t>Instructie</t>
  </si>
  <si>
    <t>Onderdeel ICT Hardware</t>
  </si>
  <si>
    <t>Fictieve uitgave</t>
  </si>
  <si>
    <t>Kortingspercentage</t>
  </si>
  <si>
    <t xml:space="preserve">Opslagpercentage </t>
  </si>
  <si>
    <t>Korting- en of Opslag bedrag</t>
  </si>
  <si>
    <t>Vergelijkingsprijs</t>
  </si>
  <si>
    <t>1.1</t>
  </si>
  <si>
    <t>1.2</t>
  </si>
  <si>
    <t>2.1</t>
  </si>
  <si>
    <t>2.2</t>
  </si>
  <si>
    <t>3.1</t>
  </si>
  <si>
    <t>Aruba Wifi Accespoints</t>
  </si>
  <si>
    <t>3.2</t>
  </si>
  <si>
    <t>Yealink rooms vergaderingopstelling</t>
  </si>
  <si>
    <t>4.1</t>
  </si>
  <si>
    <t>Onderdeel overige leveringen/diensten</t>
  </si>
  <si>
    <t>5.1</t>
  </si>
  <si>
    <t>6.1</t>
  </si>
  <si>
    <t>Totaal vergelijkingsprijs</t>
  </si>
  <si>
    <t xml:space="preserve"> </t>
  </si>
  <si>
    <t>Windows</t>
  </si>
  <si>
    <t>Laptops</t>
  </si>
  <si>
    <t>Technische Specificatie</t>
  </si>
  <si>
    <t xml:space="preserve">Omschrijving </t>
  </si>
  <si>
    <t>Model</t>
  </si>
  <si>
    <t>Minimaal een Intel Core Ultra 5, 16gb, 512gb</t>
  </si>
  <si>
    <t>Licentie</t>
  </si>
  <si>
    <t xml:space="preserve">Windows 11 PRO </t>
  </si>
  <si>
    <t>Merk</t>
  </si>
  <si>
    <t>A merk (zie het Programma van Eisen)</t>
  </si>
  <si>
    <t xml:space="preserve">Stroom </t>
  </si>
  <si>
    <t>USB-C Kabel / adapter voor stroomvoorziening is mee geleverd</t>
  </si>
  <si>
    <t>Prijzen Laptop</t>
  </si>
  <si>
    <t>Opslagpercentage</t>
  </si>
  <si>
    <t>Monitoren Desktop (docking)</t>
  </si>
  <si>
    <t>Formaat</t>
  </si>
  <si>
    <t>Scherm</t>
  </si>
  <si>
    <t>Aansluitingen</t>
  </si>
  <si>
    <t>Kijkhoek</t>
  </si>
  <si>
    <t>178 graden</t>
  </si>
  <si>
    <t>Verstelbaarheid</t>
  </si>
  <si>
    <t>In hoogte verstelbaar</t>
  </si>
  <si>
    <t>Prijzen Monitor</t>
  </si>
  <si>
    <t>Apple</t>
  </si>
  <si>
    <t>iPad</t>
  </si>
  <si>
    <t xml:space="preserve">Model </t>
  </si>
  <si>
    <t xml:space="preserve">Leverancier kan de meest actuele iPad leveren. De opdrachtgever maakt bij de aanschaf een keuze voor het model binnen deze overeenkomst. </t>
  </si>
  <si>
    <t xml:space="preserve">Opslag </t>
  </si>
  <si>
    <t>Minimaal 64 Gb</t>
  </si>
  <si>
    <t>Kleuren</t>
  </si>
  <si>
    <t>Alle beschikbare kleuren</t>
  </si>
  <si>
    <t xml:space="preserve">Prijzen iPads </t>
  </si>
  <si>
    <t>Let op: kortingspercentage</t>
  </si>
  <si>
    <t>iPhone</t>
  </si>
  <si>
    <t>Minimaal 128 Gb</t>
  </si>
  <si>
    <t>Netwerkapparatuur</t>
  </si>
  <si>
    <t>Aruba Wifi Accesspoint</t>
  </si>
  <si>
    <t>Aruba AP-615</t>
  </si>
  <si>
    <t xml:space="preserve">Leverancier kan de Aruba AP-615 accesspoints leveren.  </t>
  </si>
  <si>
    <t>Prijzen Aruba IAP-615</t>
  </si>
  <si>
    <t>Yealink Teams Rooms</t>
  </si>
  <si>
    <t>Model Yealink MVCS40 met roompanel</t>
  </si>
  <si>
    <t xml:space="preserve">Leverancier kan Yealink Teams Rooms opstellingen leveren.  </t>
  </si>
  <si>
    <t>Prijzen Yealink MVCS40 met roompanel</t>
  </si>
  <si>
    <t>Accessoires</t>
  </si>
  <si>
    <t>De opdrachtgever heeft de mogelijkheid om accessoires voor de alle Devices bij te bestellen tegen een vast opslagpercentage. Onder accessoires wordt verstaan maar niet beperkt tot: toetsenborden, muizen, beschermhoesen, dockingstations etc.</t>
  </si>
  <si>
    <t xml:space="preserve">De accessoires kunnen besteld worden in de webshop van de leverancier, met de opgegeven opslagpercentage. </t>
  </si>
  <si>
    <t>Opslagpercentage accessoires</t>
  </si>
  <si>
    <t>Reparatietarieven</t>
  </si>
  <si>
    <t>Fictieve aantallen / eenheden</t>
  </si>
  <si>
    <t>Uurtarief</t>
  </si>
  <si>
    <t>Totaal</t>
  </si>
  <si>
    <t>Uurtarief reparatiewerkzaamheden</t>
  </si>
  <si>
    <t xml:space="preserve">Onderzoekskosten </t>
  </si>
  <si>
    <t>Fictieve inkoopwaarde</t>
  </si>
  <si>
    <t xml:space="preserve">Opslagpercentage onderdelen </t>
  </si>
  <si>
    <t xml:space="preserve">Totaal </t>
  </si>
  <si>
    <t>Overige diensten (optioneel)</t>
  </si>
  <si>
    <t>Overige diensten</t>
  </si>
  <si>
    <t>Fictief aantal</t>
  </si>
  <si>
    <t>Uitpakken en afvoeren verpakkingsmateriaal</t>
  </si>
  <si>
    <t>Camera</t>
  </si>
  <si>
    <t>Gemeente Westerkwartier</t>
  </si>
  <si>
    <t>Hooiweg 9 9801 AJ Zuidhorn</t>
  </si>
  <si>
    <t>A. Buruma</t>
  </si>
  <si>
    <t>Full HD 1920x1200 en Anti reflectielaag</t>
  </si>
  <si>
    <t>USB C met displaypoort Alt Mode + Powerdelivery, 1x DP 1.4 (HDCP 1.4)
1x DP-out (1.4) met MST (HDCP 1.4) met maximaal 90 W PD</t>
  </si>
  <si>
    <t>16 inch</t>
  </si>
  <si>
    <t xml:space="preserve">Leverancier kan de meest actuele iPhone leveren. De opdrachtgever maakt bij de aanschaf een keuze voor het model binnen deze overeenkomst. </t>
  </si>
  <si>
    <t>Minimaal een 5MP HDR + IR Camera. Windows Hello compatibel</t>
  </si>
  <si>
    <t>TPM chip</t>
  </si>
  <si>
    <t>Beveiliging</t>
  </si>
  <si>
    <t>Gebruikersondersteuning bij plaatsen monitoren</t>
  </si>
  <si>
    <t>Gebruikersondersteuning bij uitleveren laptops</t>
  </si>
  <si>
    <t>Gebruikersondersteuning bij uitleveren mobiel/tablets</t>
  </si>
  <si>
    <t>Labelen / bestickeren  gekoppeld aan CMDB</t>
  </si>
  <si>
    <t>Tarieven(Uur)</t>
  </si>
  <si>
    <t>24 inch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</si>
</sst>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#########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5696"/>
      <name val="Aptos Narrow"/>
      <family val="2"/>
      <scheme val="minor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2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5" fillId="0" borderId="1" xfId="0" applyFont="1" applyBorder="1" applyProtection="1"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164" fontId="5" fillId="2" borderId="1" xfId="0" applyNumberFormat="1" applyFont="1" applyFill="1" applyBorder="1" applyAlignment="1" applyProtection="1">
      <alignment horizontal="left"/>
      <protection hidden="1"/>
    </xf>
    <xf numFmtId="0" fontId="6" fillId="2" borderId="0" xfId="0" applyFont="1" applyFill="1" applyProtection="1">
      <protection hidden="1"/>
    </xf>
    <xf numFmtId="0" fontId="6" fillId="2" borderId="2" xfId="0" applyFont="1" applyFill="1" applyBorder="1" applyProtection="1">
      <protection hidden="1"/>
    </xf>
    <xf numFmtId="0" fontId="5" fillId="2" borderId="3" xfId="0" applyFont="1" applyFill="1" applyBorder="1"/>
    <xf numFmtId="44" fontId="5" fillId="0" borderId="6" xfId="1" applyFont="1" applyFill="1" applyBorder="1"/>
    <xf numFmtId="10" fontId="5" fillId="0" borderId="1" xfId="0" applyNumberFormat="1" applyFont="1" applyBorder="1"/>
    <xf numFmtId="44" fontId="5" fillId="0" borderId="1" xfId="1" applyFont="1" applyBorder="1"/>
    <xf numFmtId="44" fontId="10" fillId="0" borderId="1" xfId="1" applyFont="1" applyFill="1" applyBorder="1"/>
    <xf numFmtId="0" fontId="0" fillId="0" borderId="1" xfId="0" applyBorder="1"/>
    <xf numFmtId="44" fontId="5" fillId="0" borderId="1" xfId="1" applyFont="1" applyFill="1" applyBorder="1"/>
    <xf numFmtId="44" fontId="5" fillId="3" borderId="1" xfId="1" applyFont="1" applyFill="1" applyBorder="1"/>
    <xf numFmtId="44" fontId="5" fillId="3" borderId="1" xfId="0" applyNumberFormat="1" applyFont="1" applyFill="1" applyBorder="1"/>
    <xf numFmtId="10" fontId="5" fillId="3" borderId="1" xfId="0" applyNumberFormat="1" applyFont="1" applyFill="1" applyBorder="1"/>
    <xf numFmtId="0" fontId="1" fillId="2" borderId="0" xfId="0" applyFont="1" applyFill="1"/>
    <xf numFmtId="0" fontId="1" fillId="0" borderId="0" xfId="0" applyFont="1"/>
    <xf numFmtId="44" fontId="1" fillId="2" borderId="0" xfId="0" applyNumberFormat="1" applyFont="1" applyFill="1"/>
    <xf numFmtId="0" fontId="12" fillId="2" borderId="0" xfId="0" applyFont="1" applyFill="1"/>
    <xf numFmtId="44" fontId="12" fillId="2" borderId="0" xfId="1" applyFont="1" applyFill="1" applyBorder="1"/>
    <xf numFmtId="0" fontId="2" fillId="2" borderId="4" xfId="0" applyFont="1" applyFill="1" applyBorder="1"/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0" xfId="0" applyBorder="1"/>
    <xf numFmtId="0" fontId="0" fillId="0" borderId="5" xfId="0" applyBorder="1" applyAlignment="1">
      <alignment horizontal="left" wrapText="1"/>
    </xf>
    <xf numFmtId="0" fontId="0" fillId="0" borderId="14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14" fillId="0" borderId="3" xfId="0" applyFont="1" applyBorder="1"/>
    <xf numFmtId="0" fontId="0" fillId="0" borderId="14" xfId="0" applyBorder="1" applyAlignment="1">
      <alignment horizontal="left" wrapText="1"/>
    </xf>
    <xf numFmtId="44" fontId="0" fillId="2" borderId="0" xfId="1" applyFont="1" applyFill="1" applyBorder="1" applyProtection="1"/>
    <xf numFmtId="0" fontId="15" fillId="2" borderId="0" xfId="0" applyFont="1" applyFill="1"/>
    <xf numFmtId="0" fontId="15" fillId="0" borderId="0" xfId="0" applyFont="1"/>
    <xf numFmtId="0" fontId="10" fillId="0" borderId="1" xfId="0" applyFont="1" applyBorder="1"/>
    <xf numFmtId="44" fontId="5" fillId="2" borderId="1" xfId="0" applyNumberFormat="1" applyFont="1" applyFill="1" applyBorder="1"/>
    <xf numFmtId="44" fontId="10" fillId="0" borderId="1" xfId="1" applyFont="1" applyFill="1" applyBorder="1" applyProtection="1"/>
    <xf numFmtId="44" fontId="10" fillId="2" borderId="1" xfId="0" applyNumberFormat="1" applyFont="1" applyFill="1" applyBorder="1"/>
    <xf numFmtId="0" fontId="0" fillId="0" borderId="10" xfId="0" applyBorder="1" applyAlignment="1">
      <alignment horizontal="left" wrapText="1"/>
    </xf>
    <xf numFmtId="0" fontId="5" fillId="0" borderId="6" xfId="0" applyFont="1" applyBorder="1" applyAlignment="1">
      <alignment horizontal="center"/>
    </xf>
    <xf numFmtId="44" fontId="5" fillId="2" borderId="6" xfId="0" applyNumberFormat="1" applyFont="1" applyFill="1" applyBorder="1"/>
    <xf numFmtId="0" fontId="5" fillId="0" borderId="1" xfId="0" applyFont="1" applyBorder="1" applyAlignment="1">
      <alignment horizontal="center"/>
    </xf>
    <xf numFmtId="10" fontId="13" fillId="4" borderId="1" xfId="0" applyNumberFormat="1" applyFont="1" applyFill="1" applyBorder="1" applyProtection="1">
      <protection locked="0"/>
    </xf>
    <xf numFmtId="10" fontId="13" fillId="4" borderId="14" xfId="0" applyNumberFormat="1" applyFont="1" applyFill="1" applyBorder="1" applyProtection="1">
      <protection locked="0"/>
    </xf>
    <xf numFmtId="10" fontId="5" fillId="4" borderId="1" xfId="0" applyNumberFormat="1" applyFont="1" applyFill="1" applyBorder="1" applyProtection="1">
      <protection locked="0"/>
    </xf>
    <xf numFmtId="44" fontId="5" fillId="4" borderId="1" xfId="1" applyFont="1" applyFill="1" applyBorder="1" applyProtection="1">
      <protection locked="0"/>
    </xf>
    <xf numFmtId="44" fontId="5" fillId="4" borderId="6" xfId="1" applyFont="1" applyFill="1" applyBorder="1" applyProtection="1">
      <protection locked="0"/>
    </xf>
    <xf numFmtId="0" fontId="1" fillId="5" borderId="7" xfId="0" applyFont="1" applyFill="1" applyBorder="1"/>
    <xf numFmtId="0" fontId="11" fillId="5" borderId="8" xfId="0" applyFont="1" applyFill="1" applyBorder="1" applyAlignment="1">
      <alignment horizontal="center"/>
    </xf>
    <xf numFmtId="0" fontId="1" fillId="5" borderId="4" xfId="0" applyFont="1" applyFill="1" applyBorder="1"/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0" fontId="3" fillId="5" borderId="4" xfId="0" applyFont="1" applyFill="1" applyBorder="1"/>
    <xf numFmtId="0" fontId="9" fillId="5" borderId="0" xfId="0" applyFont="1" applyFill="1"/>
    <xf numFmtId="0" fontId="9" fillId="5" borderId="0" xfId="0" applyFont="1" applyFill="1" applyAlignment="1">
      <alignment wrapText="1"/>
    </xf>
    <xf numFmtId="0" fontId="9" fillId="5" borderId="5" xfId="0" applyFont="1" applyFill="1" applyBorder="1"/>
    <xf numFmtId="0" fontId="2" fillId="5" borderId="4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12" fillId="5" borderId="1" xfId="0" applyFont="1" applyFill="1" applyBorder="1"/>
    <xf numFmtId="44" fontId="12" fillId="5" borderId="1" xfId="1" applyFont="1" applyFill="1" applyBorder="1"/>
    <xf numFmtId="0" fontId="2" fillId="5" borderId="7" xfId="0" applyFont="1" applyFill="1" applyBorder="1"/>
    <xf numFmtId="0" fontId="4" fillId="5" borderId="4" xfId="0" applyFont="1" applyFill="1" applyBorder="1"/>
    <xf numFmtId="0" fontId="11" fillId="5" borderId="0" xfId="0" applyFont="1" applyFill="1"/>
    <xf numFmtId="0" fontId="0" fillId="5" borderId="5" xfId="0" applyFill="1" applyBorder="1"/>
    <xf numFmtId="0" fontId="2" fillId="5" borderId="0" xfId="0" applyFont="1" applyFill="1"/>
    <xf numFmtId="0" fontId="2" fillId="5" borderId="5" xfId="0" applyFont="1" applyFill="1" applyBorder="1"/>
    <xf numFmtId="0" fontId="2" fillId="5" borderId="4" xfId="0" applyFont="1" applyFill="1" applyBorder="1" applyAlignment="1">
      <alignment horizontal="right"/>
    </xf>
    <xf numFmtId="0" fontId="0" fillId="5" borderId="4" xfId="0" applyFill="1" applyBorder="1"/>
    <xf numFmtId="0" fontId="0" fillId="5" borderId="13" xfId="0" applyFill="1" applyBorder="1"/>
    <xf numFmtId="0" fontId="12" fillId="5" borderId="11" xfId="0" applyFont="1" applyFill="1" applyBorder="1"/>
    <xf numFmtId="0" fontId="0" fillId="5" borderId="12" xfId="0" applyFill="1" applyBorder="1"/>
    <xf numFmtId="0" fontId="4" fillId="5" borderId="7" xfId="0" applyFont="1" applyFill="1" applyBorder="1"/>
    <xf numFmtId="0" fontId="11" fillId="5" borderId="8" xfId="0" applyFont="1" applyFill="1" applyBorder="1"/>
    <xf numFmtId="0" fontId="0" fillId="5" borderId="9" xfId="0" applyFill="1" applyBorder="1"/>
    <xf numFmtId="0" fontId="2" fillId="5" borderId="10" xfId="0" applyFont="1" applyFill="1" applyBorder="1" applyAlignment="1">
      <alignment horizontal="right"/>
    </xf>
    <xf numFmtId="0" fontId="0" fillId="5" borderId="10" xfId="0" applyFill="1" applyBorder="1"/>
    <xf numFmtId="0" fontId="0" fillId="5" borderId="14" xfId="0" applyFill="1" applyBorder="1"/>
    <xf numFmtId="0" fontId="12" fillId="5" borderId="0" xfId="0" applyFont="1" applyFill="1"/>
    <xf numFmtId="0" fontId="11" fillId="5" borderId="3" xfId="0" applyFont="1" applyFill="1" applyBorder="1"/>
    <xf numFmtId="0" fontId="12" fillId="5" borderId="6" xfId="0" applyFont="1" applyFill="1" applyBorder="1" applyAlignment="1">
      <alignment horizontal="left"/>
    </xf>
    <xf numFmtId="0" fontId="9" fillId="5" borderId="2" xfId="0" applyFont="1" applyFill="1" applyBorder="1"/>
    <xf numFmtId="0" fontId="9" fillId="5" borderId="15" xfId="0" applyFont="1" applyFill="1" applyBorder="1"/>
    <xf numFmtId="0" fontId="9" fillId="5" borderId="1" xfId="0" applyFont="1" applyFill="1" applyBorder="1"/>
    <xf numFmtId="0" fontId="0" fillId="5" borderId="0" xfId="0" applyFill="1"/>
    <xf numFmtId="44" fontId="3" fillId="5" borderId="1" xfId="0" applyNumberFormat="1" applyFont="1" applyFill="1" applyBorder="1"/>
    <xf numFmtId="44" fontId="2" fillId="5" borderId="1" xfId="0" applyNumberFormat="1" applyFont="1" applyFill="1" applyBorder="1"/>
    <xf numFmtId="0" fontId="0" fillId="5" borderId="1" xfId="0" applyFill="1" applyBorder="1"/>
    <xf numFmtId="0" fontId="2" fillId="5" borderId="14" xfId="0" applyFont="1" applyFill="1" applyBorder="1"/>
    <xf numFmtId="44" fontId="2" fillId="5" borderId="14" xfId="0" applyNumberFormat="1" applyFont="1" applyFill="1" applyBorder="1"/>
    <xf numFmtId="10" fontId="5" fillId="0" borderId="1" xfId="1" applyNumberFormat="1" applyFont="1" applyFill="1" applyBorder="1"/>
    <xf numFmtId="0" fontId="3" fillId="6" borderId="1" xfId="0" applyFont="1" applyFill="1" applyBorder="1" applyProtection="1">
      <protection hidden="1"/>
    </xf>
    <xf numFmtId="0" fontId="5" fillId="6" borderId="1" xfId="0" applyFont="1" applyFill="1" applyBorder="1" applyProtection="1">
      <protection locked="0"/>
    </xf>
    <xf numFmtId="49" fontId="5" fillId="6" borderId="1" xfId="0" applyNumberFormat="1" applyFont="1" applyFill="1" applyBorder="1" applyProtection="1">
      <protection locked="0"/>
    </xf>
    <xf numFmtId="0" fontId="5" fillId="6" borderId="1" xfId="0" applyFont="1" applyFill="1" applyBorder="1" applyAlignment="1" applyProtection="1">
      <alignment horizontal="left"/>
      <protection locked="0"/>
    </xf>
    <xf numFmtId="164" fontId="5" fillId="6" borderId="1" xfId="0" applyNumberFormat="1" applyFont="1" applyFill="1" applyBorder="1" applyAlignment="1" applyProtection="1">
      <alignment horizontal="left"/>
      <protection locked="0"/>
    </xf>
    <xf numFmtId="0" fontId="5" fillId="6" borderId="1" xfId="0" applyFont="1" applyFill="1" applyBorder="1" applyAlignment="1" applyProtection="1">
      <alignment horizontal="left" wrapText="1"/>
      <protection locked="0"/>
    </xf>
    <xf numFmtId="0" fontId="8" fillId="6" borderId="1" xfId="2" applyFont="1" applyFill="1" applyBorder="1" applyAlignment="1" applyProtection="1">
      <alignment horizontal="left"/>
      <protection locked="0"/>
    </xf>
    <xf numFmtId="0" fontId="0" fillId="0" borderId="5" xfId="0" applyBorder="1" applyAlignment="1">
      <alignment wrapText="1"/>
    </xf>
    <xf numFmtId="0" fontId="4" fillId="6" borderId="1" xfId="0" applyFont="1" applyFill="1" applyBorder="1" applyAlignment="1" applyProtection="1">
      <alignment horizontal="center"/>
      <protection hidden="1"/>
    </xf>
    <xf numFmtId="0" fontId="11" fillId="5" borderId="8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CB7BB"/>
      <color rgb="FF1CB7BC"/>
      <color rgb="FF19A4A7"/>
      <color rgb="FF80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295274</xdr:rowOff>
    </xdr:from>
    <xdr:to>
      <xdr:col>6</xdr:col>
      <xdr:colOff>1219201</xdr:colOff>
      <xdr:row>3</xdr:row>
      <xdr:rowOff>381000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4A3EF70B-34FD-4F1B-AB65-CC0B65E75B3C}"/>
            </a:ext>
          </a:extLst>
        </xdr:cNvPr>
        <xdr:cNvSpPr txBox="1"/>
      </xdr:nvSpPr>
      <xdr:spPr>
        <a:xfrm>
          <a:off x="257176" y="590549"/>
          <a:ext cx="11553825" cy="67627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 op:</a:t>
          </a:r>
        </a:p>
        <a:p>
          <a:r>
            <a:rPr lang="nl-NL" sz="1100" b="0"/>
            <a:t>- Het betreft hier de fictieve uitgaven. In werkelijkheid kan dit afwijken. Aan deze bedragen kunnen geen rechten worden ontleend.</a:t>
          </a:r>
        </a:p>
        <a:p>
          <a:r>
            <a:rPr lang="nl-NL" sz="1100" b="1"/>
            <a:t>- Het minimale opslagpercentage is</a:t>
          </a:r>
          <a:r>
            <a:rPr lang="nl-NL" sz="1100" b="1" baseline="0"/>
            <a:t> 3%. Indien een lager percentage wordt opgegeven, wordt de inschrijving uitgesloten van deelname. LET OP: Vul alleen de gele velden in de verschillende sheets in!</a:t>
          </a:r>
          <a:endParaRPr lang="nl-NL" sz="11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D5C2-3DEC-41F0-BBD8-93E99BF54C73}">
  <dimension ref="A1:DQ876"/>
  <sheetViews>
    <sheetView tabSelected="1" workbookViewId="0">
      <selection activeCell="A35" sqref="A35"/>
    </sheetView>
  </sheetViews>
  <sheetFormatPr defaultColWidth="9.140625" defaultRowHeight="15" x14ac:dyDescent="0.25"/>
  <cols>
    <col min="1" max="1" width="54.28515625" customWidth="1"/>
    <col min="2" max="2" width="59.7109375" customWidth="1"/>
  </cols>
  <sheetData>
    <row r="1" spans="1:121" ht="21" x14ac:dyDescent="0.35">
      <c r="A1" s="103" t="s">
        <v>0</v>
      </c>
      <c r="B1" s="10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</row>
    <row r="2" spans="1:121" x14ac:dyDescent="0.25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</row>
    <row r="3" spans="1:121" ht="21" x14ac:dyDescent="0.35">
      <c r="A3" s="103" t="s">
        <v>1</v>
      </c>
      <c r="B3" s="10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</row>
    <row r="4" spans="1:121" x14ac:dyDescent="0.25">
      <c r="A4" s="95" t="s">
        <v>2</v>
      </c>
      <c r="B4" s="3" t="s">
        <v>103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</row>
    <row r="5" spans="1:121" x14ac:dyDescent="0.25">
      <c r="A5" s="95" t="s">
        <v>3</v>
      </c>
      <c r="B5" s="3" t="s">
        <v>104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</row>
    <row r="6" spans="1:121" x14ac:dyDescent="0.25">
      <c r="A6" s="95" t="s">
        <v>4</v>
      </c>
      <c r="B6" s="4">
        <v>73552208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1:121" x14ac:dyDescent="0.25">
      <c r="A7" s="95" t="s">
        <v>5</v>
      </c>
      <c r="B7" s="5" t="s">
        <v>105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</row>
    <row r="8" spans="1:121" x14ac:dyDescent="0.25">
      <c r="A8" s="95" t="s">
        <v>6</v>
      </c>
      <c r="B8" s="6">
        <v>618309267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</row>
    <row r="9" spans="1:121" x14ac:dyDescent="0.25">
      <c r="A9" s="7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</row>
    <row r="10" spans="1:121" ht="21" x14ac:dyDescent="0.35">
      <c r="A10" s="103" t="s">
        <v>7</v>
      </c>
      <c r="B10" s="10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</row>
    <row r="11" spans="1:121" x14ac:dyDescent="0.25">
      <c r="A11" s="95" t="s">
        <v>8</v>
      </c>
      <c r="B11" s="9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1:121" x14ac:dyDescent="0.25">
      <c r="A12" s="95" t="s">
        <v>9</v>
      </c>
      <c r="B12" s="9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1:121" x14ac:dyDescent="0.25">
      <c r="A13" s="95" t="s">
        <v>10</v>
      </c>
      <c r="B13" s="9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1:121" x14ac:dyDescent="0.25">
      <c r="A14" s="95" t="s">
        <v>11</v>
      </c>
      <c r="B14" s="9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</row>
    <row r="15" spans="1:121" x14ac:dyDescent="0.25">
      <c r="A15" s="95" t="s">
        <v>12</v>
      </c>
      <c r="B15" s="9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</row>
    <row r="16" spans="1:121" x14ac:dyDescent="0.25">
      <c r="A16" s="8"/>
      <c r="B16" s="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</row>
    <row r="17" spans="1:121" x14ac:dyDescent="0.25">
      <c r="A17" s="95" t="s">
        <v>13</v>
      </c>
      <c r="B17" s="9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121" x14ac:dyDescent="0.25">
      <c r="A18" s="95" t="s">
        <v>14</v>
      </c>
      <c r="B18" s="99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</row>
    <row r="19" spans="1:121" x14ac:dyDescent="0.25">
      <c r="A19" s="95" t="s">
        <v>15</v>
      </c>
      <c r="B19" s="10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</row>
    <row r="20" spans="1:121" x14ac:dyDescent="0.25">
      <c r="A20" s="95" t="s">
        <v>16</v>
      </c>
      <c r="B20" s="98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</row>
    <row r="21" spans="1:121" x14ac:dyDescent="0.25">
      <c r="A21" s="95" t="s">
        <v>17</v>
      </c>
      <c r="B21" s="9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</row>
    <row r="22" spans="1:121" x14ac:dyDescent="0.25">
      <c r="A22" s="95" t="s">
        <v>18</v>
      </c>
      <c r="B22" s="10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</row>
    <row r="23" spans="1:121" s="1" customFormat="1" x14ac:dyDescent="0.25"/>
    <row r="24" spans="1:121" s="1" customFormat="1" x14ac:dyDescent="0.25"/>
    <row r="25" spans="1:121" s="1" customFormat="1" x14ac:dyDescent="0.25"/>
    <row r="26" spans="1:121" s="1" customFormat="1" x14ac:dyDescent="0.25"/>
    <row r="27" spans="1:121" s="1" customFormat="1" x14ac:dyDescent="0.25"/>
    <row r="28" spans="1:121" s="1" customFormat="1" x14ac:dyDescent="0.25"/>
    <row r="29" spans="1:121" s="1" customFormat="1" x14ac:dyDescent="0.25"/>
    <row r="30" spans="1:121" s="1" customFormat="1" x14ac:dyDescent="0.25"/>
    <row r="31" spans="1:121" s="1" customFormat="1" x14ac:dyDescent="0.25"/>
    <row r="32" spans="1:121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pans="3:121" s="1" customFormat="1" x14ac:dyDescent="0.25"/>
    <row r="866" spans="3:121" s="1" customFormat="1" x14ac:dyDescent="0.25"/>
    <row r="867" spans="3:121" s="1" customFormat="1" x14ac:dyDescent="0.25"/>
    <row r="868" spans="3:121" s="1" customFormat="1" x14ac:dyDescent="0.25"/>
    <row r="869" spans="3:121" s="1" customFormat="1" x14ac:dyDescent="0.25"/>
    <row r="870" spans="3:121" s="1" customFormat="1" x14ac:dyDescent="0.25"/>
    <row r="871" spans="3:121" s="1" customFormat="1" x14ac:dyDescent="0.25"/>
    <row r="872" spans="3:121" x14ac:dyDescent="0.25"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</row>
    <row r="873" spans="3:121" x14ac:dyDescent="0.25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</row>
    <row r="874" spans="3:121" x14ac:dyDescent="0.25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</row>
    <row r="875" spans="3:121" x14ac:dyDescent="0.25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</row>
    <row r="876" spans="3:121" x14ac:dyDescent="0.25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</row>
  </sheetData>
  <mergeCells count="3">
    <mergeCell ref="A1:B1"/>
    <mergeCell ref="A3:B3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36B7-7CE2-408F-8438-58091B645EB0}">
  <dimension ref="A1:AO164"/>
  <sheetViews>
    <sheetView zoomScaleNormal="100" workbookViewId="0">
      <selection activeCell="D33" sqref="D33"/>
    </sheetView>
  </sheetViews>
  <sheetFormatPr defaultColWidth="9.140625" defaultRowHeight="15" x14ac:dyDescent="0.25"/>
  <cols>
    <col min="1" max="1" width="3.85546875" style="20" bestFit="1" customWidth="1"/>
    <col min="2" max="4" width="43" style="20" customWidth="1"/>
    <col min="5" max="5" width="38.140625" style="20" customWidth="1"/>
    <col min="6" max="6" width="30.85546875" style="20" customWidth="1"/>
    <col min="7" max="7" width="19.5703125" style="20" customWidth="1"/>
    <col min="8" max="14" width="9.140625" style="20"/>
    <col min="15" max="41" width="9.140625" style="19"/>
    <col min="42" max="16384" width="9.140625" style="20"/>
  </cols>
  <sheetData>
    <row r="1" spans="1:14" ht="24" x14ac:dyDescent="0.4">
      <c r="A1" s="51"/>
      <c r="B1" s="104" t="s">
        <v>19</v>
      </c>
      <c r="C1" s="104"/>
      <c r="D1" s="104"/>
      <c r="E1" s="104"/>
      <c r="F1" s="104"/>
      <c r="G1" s="104"/>
      <c r="H1" s="19"/>
      <c r="I1" s="19"/>
      <c r="J1" s="19"/>
      <c r="K1" s="19"/>
      <c r="L1" s="19"/>
      <c r="M1" s="19"/>
      <c r="N1" s="19"/>
    </row>
    <row r="2" spans="1:14" ht="24" x14ac:dyDescent="0.4">
      <c r="A2" s="53"/>
      <c r="B2" s="54" t="s">
        <v>20</v>
      </c>
      <c r="C2" s="55"/>
      <c r="D2" s="55"/>
      <c r="E2" s="55"/>
      <c r="F2" s="55"/>
      <c r="G2" s="55"/>
      <c r="H2" s="19"/>
      <c r="I2" s="19"/>
      <c r="J2" s="19"/>
      <c r="K2" s="19"/>
      <c r="L2" s="19"/>
      <c r="M2" s="19"/>
      <c r="N2" s="19"/>
    </row>
    <row r="3" spans="1:14" ht="24" x14ac:dyDescent="0.4">
      <c r="A3" s="53"/>
      <c r="B3" s="54"/>
      <c r="C3" s="55"/>
      <c r="D3" s="55"/>
      <c r="E3" s="55"/>
      <c r="F3" s="55"/>
      <c r="G3" s="55"/>
      <c r="H3" s="19"/>
      <c r="I3" s="19"/>
      <c r="J3" s="19"/>
      <c r="K3" s="19"/>
      <c r="L3" s="19"/>
      <c r="M3" s="19"/>
      <c r="N3" s="19"/>
    </row>
    <row r="4" spans="1:14" ht="33.75" customHeight="1" x14ac:dyDescent="0.4">
      <c r="A4" s="53"/>
      <c r="B4" s="54"/>
      <c r="C4" s="55"/>
      <c r="D4" s="55"/>
      <c r="E4" s="55"/>
      <c r="F4" s="55"/>
      <c r="G4" s="55"/>
      <c r="H4" s="19"/>
      <c r="I4" s="19"/>
      <c r="J4" s="19"/>
      <c r="K4" s="19"/>
      <c r="L4" s="19"/>
      <c r="M4" s="19"/>
      <c r="N4" s="19"/>
    </row>
    <row r="5" spans="1:14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5.75" x14ac:dyDescent="0.25">
      <c r="A6" s="56"/>
      <c r="B6" s="57" t="s">
        <v>21</v>
      </c>
      <c r="C6" s="57" t="s">
        <v>22</v>
      </c>
      <c r="D6" s="57" t="s">
        <v>23</v>
      </c>
      <c r="E6" s="58" t="s">
        <v>24</v>
      </c>
      <c r="F6" s="58" t="s">
        <v>25</v>
      </c>
      <c r="G6" s="59" t="s">
        <v>26</v>
      </c>
      <c r="H6" s="19"/>
      <c r="I6" s="19"/>
      <c r="J6" s="19"/>
      <c r="K6" s="19"/>
      <c r="L6" s="19"/>
      <c r="M6" s="19"/>
      <c r="N6" s="19"/>
    </row>
    <row r="7" spans="1:14" x14ac:dyDescent="0.25">
      <c r="A7" s="60" t="s">
        <v>27</v>
      </c>
      <c r="B7" s="14" t="str">
        <f>'1. Windows'!B3</f>
        <v>Laptops</v>
      </c>
      <c r="C7" s="10">
        <v>190000</v>
      </c>
      <c r="D7" s="10"/>
      <c r="E7" s="11">
        <f>'1. Windows'!C13</f>
        <v>0</v>
      </c>
      <c r="F7" s="12">
        <f t="shared" ref="F7:F12" si="0">SUM(C7*E7)</f>
        <v>0</v>
      </c>
      <c r="G7" s="13">
        <f t="shared" ref="G7:G13" si="1">SUM(C7+F7)</f>
        <v>190000</v>
      </c>
      <c r="H7" s="19"/>
      <c r="I7" s="19"/>
      <c r="J7" s="19"/>
      <c r="K7" s="19"/>
      <c r="L7" s="19"/>
      <c r="M7" s="19"/>
      <c r="N7" s="19"/>
    </row>
    <row r="8" spans="1:14" x14ac:dyDescent="0.25">
      <c r="A8" s="61" t="s">
        <v>28</v>
      </c>
      <c r="B8" s="14" t="str">
        <f>'1. Windows'!B16</f>
        <v>Monitoren Desktop (docking)</v>
      </c>
      <c r="C8" s="15">
        <v>10000</v>
      </c>
      <c r="D8" s="11"/>
      <c r="E8" s="11">
        <f>'1. Windows'!C25</f>
        <v>0</v>
      </c>
      <c r="F8" s="12">
        <f t="shared" si="0"/>
        <v>0</v>
      </c>
      <c r="G8" s="13">
        <f t="shared" si="1"/>
        <v>10000</v>
      </c>
      <c r="H8" s="19"/>
      <c r="I8" s="19"/>
      <c r="J8" s="19"/>
      <c r="K8" s="19"/>
      <c r="L8" s="19"/>
      <c r="M8" s="19"/>
      <c r="N8" s="19"/>
    </row>
    <row r="9" spans="1:14" x14ac:dyDescent="0.25">
      <c r="A9" s="61" t="s">
        <v>29</v>
      </c>
      <c r="B9" s="14" t="str">
        <f>'2. Apple'!B3</f>
        <v>iPad</v>
      </c>
      <c r="C9" s="15">
        <v>8000</v>
      </c>
      <c r="D9" s="94">
        <f>'2. Apple'!C9</f>
        <v>0</v>
      </c>
      <c r="E9" s="11"/>
      <c r="F9" s="12">
        <f>SUM(C9*D9)</f>
        <v>0</v>
      </c>
      <c r="G9" s="13">
        <f>SUM(C9+F9)</f>
        <v>8000</v>
      </c>
      <c r="H9" s="19"/>
      <c r="I9" s="19"/>
      <c r="J9" s="19"/>
      <c r="K9" s="19"/>
      <c r="L9" s="19"/>
      <c r="M9" s="19"/>
      <c r="N9" s="19"/>
    </row>
    <row r="10" spans="1:14" x14ac:dyDescent="0.25">
      <c r="A10" s="61" t="s">
        <v>30</v>
      </c>
      <c r="B10" s="14" t="str">
        <f>'2. Apple'!B11</f>
        <v>iPhone</v>
      </c>
      <c r="C10" s="15">
        <v>110000</v>
      </c>
      <c r="D10" s="94">
        <f>'2. Apple'!C17</f>
        <v>0</v>
      </c>
      <c r="E10" s="11"/>
      <c r="F10" s="12">
        <f>SUM(C10*D10)</f>
        <v>0</v>
      </c>
      <c r="G10" s="13">
        <f>SUM(C10+F10)</f>
        <v>110000</v>
      </c>
      <c r="H10" s="19"/>
      <c r="I10" s="19"/>
      <c r="J10" s="19"/>
      <c r="K10" s="19"/>
      <c r="L10" s="19"/>
      <c r="M10" s="19"/>
      <c r="N10" s="19"/>
    </row>
    <row r="11" spans="1:14" x14ac:dyDescent="0.25">
      <c r="A11" s="62" t="s">
        <v>31</v>
      </c>
      <c r="B11" s="31" t="s">
        <v>32</v>
      </c>
      <c r="C11" s="15">
        <v>10000</v>
      </c>
      <c r="D11" s="15"/>
      <c r="E11" s="11">
        <f>'3. Netwerkapparatuur'!C9</f>
        <v>0</v>
      </c>
      <c r="F11" s="12">
        <f t="shared" si="0"/>
        <v>0</v>
      </c>
      <c r="G11" s="13">
        <f t="shared" si="1"/>
        <v>10000</v>
      </c>
      <c r="H11" s="19"/>
      <c r="I11" s="19"/>
      <c r="J11" s="19"/>
      <c r="K11" s="19"/>
      <c r="L11" s="19"/>
      <c r="M11" s="19"/>
      <c r="N11" s="19"/>
    </row>
    <row r="12" spans="1:14" x14ac:dyDescent="0.25">
      <c r="A12" s="61" t="s">
        <v>33</v>
      </c>
      <c r="B12" s="14" t="s">
        <v>34</v>
      </c>
      <c r="C12" s="15">
        <v>31500</v>
      </c>
      <c r="D12" s="15"/>
      <c r="E12" s="11">
        <f>'3. Netwerkapparatuur'!C17</f>
        <v>0</v>
      </c>
      <c r="F12" s="12">
        <f t="shared" si="0"/>
        <v>0</v>
      </c>
      <c r="G12" s="13">
        <f t="shared" si="1"/>
        <v>31500</v>
      </c>
      <c r="H12" s="19"/>
      <c r="I12" s="19"/>
      <c r="J12" s="19"/>
      <c r="K12" s="19"/>
      <c r="L12" s="19"/>
      <c r="M12" s="19"/>
      <c r="N12" s="19"/>
    </row>
    <row r="13" spans="1:14" x14ac:dyDescent="0.25">
      <c r="A13" s="61" t="s">
        <v>35</v>
      </c>
      <c r="B13" s="14" t="str">
        <f>'4. Accessoires'!B3</f>
        <v>Accessoires</v>
      </c>
      <c r="C13" s="15">
        <v>14000</v>
      </c>
      <c r="D13" s="15"/>
      <c r="E13" s="11">
        <f>'4. Accessoires'!B7</f>
        <v>0</v>
      </c>
      <c r="F13" s="12">
        <f>SUM(C13*E13)</f>
        <v>0</v>
      </c>
      <c r="G13" s="13">
        <f t="shared" si="1"/>
        <v>14000</v>
      </c>
      <c r="H13" s="19"/>
      <c r="I13" s="19"/>
      <c r="J13" s="19"/>
      <c r="K13" s="19"/>
      <c r="L13" s="19"/>
      <c r="M13" s="19"/>
      <c r="N13" s="19"/>
    </row>
    <row r="14" spans="1:14" ht="15.75" x14ac:dyDescent="0.25">
      <c r="A14" s="56"/>
      <c r="B14" s="57" t="s">
        <v>36</v>
      </c>
      <c r="C14" s="57"/>
      <c r="D14" s="57"/>
      <c r="E14" s="58"/>
      <c r="F14" s="58"/>
      <c r="G14" s="59" t="s">
        <v>26</v>
      </c>
      <c r="H14" s="19"/>
      <c r="I14" s="19"/>
      <c r="J14" s="19"/>
      <c r="K14" s="19"/>
      <c r="L14" s="19"/>
      <c r="M14" s="19"/>
      <c r="N14" s="19"/>
    </row>
    <row r="15" spans="1:14" x14ac:dyDescent="0.25">
      <c r="A15" s="61" t="s">
        <v>37</v>
      </c>
      <c r="B15" s="14" t="str">
        <f>'5. Reparatietarieven'!B3</f>
        <v>Reparatietarieven</v>
      </c>
      <c r="C15" s="16"/>
      <c r="D15" s="16"/>
      <c r="E15" s="17"/>
      <c r="F15" s="17"/>
      <c r="G15" s="13">
        <f>'5. Reparatietarieven'!E8</f>
        <v>2500</v>
      </c>
      <c r="H15" s="19"/>
      <c r="I15" s="19"/>
      <c r="J15" s="19"/>
      <c r="K15" s="19"/>
      <c r="L15" s="19"/>
      <c r="M15" s="19"/>
      <c r="N15" s="19"/>
    </row>
    <row r="16" spans="1:14" x14ac:dyDescent="0.25">
      <c r="A16" s="61" t="s">
        <v>38</v>
      </c>
      <c r="B16" s="14" t="str">
        <f>'6. Overige diensten'!B3</f>
        <v>Overige diensten</v>
      </c>
      <c r="C16" s="16"/>
      <c r="D16" s="16"/>
      <c r="E16" s="18"/>
      <c r="F16" s="18"/>
      <c r="G16" s="13">
        <f>'6. Overige diensten'!E9</f>
        <v>0</v>
      </c>
      <c r="H16" s="19"/>
      <c r="I16" s="19"/>
      <c r="J16" s="19"/>
      <c r="K16" s="19"/>
      <c r="L16" s="19"/>
      <c r="M16" s="19"/>
      <c r="N16" s="19"/>
    </row>
    <row r="17" spans="1:14" x14ac:dyDescent="0.25">
      <c r="A17" s="19"/>
      <c r="B17" s="19"/>
      <c r="C17" s="21"/>
      <c r="D17" s="21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8.75" x14ac:dyDescent="0.3">
      <c r="A18" s="19"/>
      <c r="B18" s="19"/>
      <c r="C18" s="19"/>
      <c r="D18" s="19"/>
      <c r="E18" s="63" t="s">
        <v>39</v>
      </c>
      <c r="F18" s="63"/>
      <c r="G18" s="64">
        <f>SUM(G7:G17)</f>
        <v>376000</v>
      </c>
      <c r="H18" s="19"/>
      <c r="I18" s="19"/>
      <c r="J18" s="19"/>
      <c r="K18" s="19"/>
      <c r="L18" s="19"/>
      <c r="M18" s="19"/>
      <c r="N18" s="19"/>
    </row>
    <row r="19" spans="1:14" hidden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8.75" x14ac:dyDescent="0.3">
      <c r="A20" s="19"/>
      <c r="B20" s="19"/>
      <c r="C20" s="19"/>
      <c r="D20" s="19"/>
      <c r="E20" s="22"/>
      <c r="F20" s="22"/>
      <c r="G20" s="23"/>
      <c r="H20" s="19"/>
      <c r="I20" s="19"/>
      <c r="J20" s="19"/>
      <c r="K20" s="19"/>
      <c r="L20" s="19"/>
      <c r="M20" s="19"/>
      <c r="N20" s="19"/>
    </row>
    <row r="21" spans="1:14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x14ac:dyDescent="0.25">
      <c r="A30" s="19"/>
      <c r="B30" s="1" t="s">
        <v>40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4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1:14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s="19" customFormat="1" x14ac:dyDescent="0.25"/>
    <row r="39" spans="1:14" s="19" customFormat="1" x14ac:dyDescent="0.25"/>
    <row r="40" spans="1:14" s="19" customFormat="1" x14ac:dyDescent="0.25"/>
    <row r="41" spans="1:14" s="19" customFormat="1" x14ac:dyDescent="0.25"/>
    <row r="42" spans="1:14" s="19" customFormat="1" x14ac:dyDescent="0.25"/>
    <row r="43" spans="1:14" s="19" customFormat="1" x14ac:dyDescent="0.25"/>
    <row r="44" spans="1:14" s="19" customFormat="1" x14ac:dyDescent="0.25"/>
    <row r="45" spans="1:14" s="19" customFormat="1" x14ac:dyDescent="0.25"/>
    <row r="46" spans="1:14" s="19" customFormat="1" x14ac:dyDescent="0.25"/>
    <row r="47" spans="1:14" s="19" customFormat="1" x14ac:dyDescent="0.25"/>
    <row r="48" spans="1:14" s="19" customFormat="1" x14ac:dyDescent="0.25"/>
    <row r="49" s="19" customFormat="1" x14ac:dyDescent="0.25"/>
    <row r="50" s="19" customFormat="1" x14ac:dyDescent="0.25"/>
    <row r="51" s="19" customFormat="1" x14ac:dyDescent="0.25"/>
    <row r="52" s="19" customFormat="1" x14ac:dyDescent="0.25"/>
    <row r="53" s="19" customFormat="1" x14ac:dyDescent="0.25"/>
    <row r="54" s="19" customFormat="1" x14ac:dyDescent="0.25"/>
    <row r="55" s="19" customFormat="1" x14ac:dyDescent="0.25"/>
    <row r="56" s="19" customFormat="1" x14ac:dyDescent="0.25"/>
    <row r="57" s="19" customFormat="1" x14ac:dyDescent="0.25"/>
    <row r="58" s="19" customFormat="1" x14ac:dyDescent="0.25"/>
    <row r="59" s="19" customFormat="1" x14ac:dyDescent="0.25"/>
    <row r="60" s="19" customFormat="1" x14ac:dyDescent="0.25"/>
    <row r="61" s="19" customFormat="1" x14ac:dyDescent="0.25"/>
    <row r="62" s="19" customFormat="1" x14ac:dyDescent="0.25"/>
    <row r="63" s="19" customFormat="1" x14ac:dyDescent="0.25"/>
    <row r="64" s="19" customFormat="1" x14ac:dyDescent="0.25"/>
    <row r="65" s="19" customFormat="1" x14ac:dyDescent="0.25"/>
    <row r="66" s="19" customFormat="1" x14ac:dyDescent="0.25"/>
    <row r="67" s="19" customFormat="1" x14ac:dyDescent="0.25"/>
    <row r="68" s="19" customFormat="1" x14ac:dyDescent="0.25"/>
    <row r="69" s="19" customFormat="1" x14ac:dyDescent="0.25"/>
    <row r="70" s="19" customFormat="1" x14ac:dyDescent="0.25"/>
    <row r="71" s="19" customFormat="1" x14ac:dyDescent="0.25"/>
    <row r="72" s="19" customFormat="1" x14ac:dyDescent="0.25"/>
    <row r="73" s="19" customFormat="1" x14ac:dyDescent="0.25"/>
    <row r="74" s="19" customFormat="1" x14ac:dyDescent="0.25"/>
    <row r="75" s="19" customFormat="1" x14ac:dyDescent="0.25"/>
    <row r="76" s="19" customFormat="1" x14ac:dyDescent="0.25"/>
    <row r="77" s="19" customFormat="1" x14ac:dyDescent="0.25"/>
    <row r="78" s="19" customFormat="1" x14ac:dyDescent="0.25"/>
    <row r="79" s="19" customFormat="1" x14ac:dyDescent="0.25"/>
    <row r="80" s="19" customFormat="1" x14ac:dyDescent="0.25"/>
    <row r="81" s="19" customFormat="1" x14ac:dyDescent="0.25"/>
    <row r="82" s="19" customFormat="1" x14ac:dyDescent="0.25"/>
    <row r="83" s="19" customFormat="1" x14ac:dyDescent="0.25"/>
    <row r="84" s="19" customFormat="1" x14ac:dyDescent="0.25"/>
    <row r="85" s="19" customFormat="1" x14ac:dyDescent="0.25"/>
    <row r="86" s="19" customFormat="1" x14ac:dyDescent="0.25"/>
    <row r="87" s="19" customFormat="1" x14ac:dyDescent="0.25"/>
    <row r="88" s="19" customFormat="1" x14ac:dyDescent="0.25"/>
    <row r="89" s="19" customFormat="1" x14ac:dyDescent="0.25"/>
    <row r="90" s="19" customFormat="1" x14ac:dyDescent="0.25"/>
    <row r="91" s="19" customFormat="1" x14ac:dyDescent="0.25"/>
    <row r="92" s="19" customFormat="1" x14ac:dyDescent="0.25"/>
    <row r="93" s="19" customFormat="1" x14ac:dyDescent="0.25"/>
    <row r="94" s="19" customFormat="1" x14ac:dyDescent="0.25"/>
    <row r="95" s="19" customFormat="1" x14ac:dyDescent="0.25"/>
    <row r="96" s="19" customFormat="1" x14ac:dyDescent="0.25"/>
    <row r="97" s="19" customFormat="1" x14ac:dyDescent="0.25"/>
    <row r="98" s="19" customFormat="1" x14ac:dyDescent="0.25"/>
    <row r="99" s="19" customFormat="1" x14ac:dyDescent="0.25"/>
    <row r="100" s="19" customFormat="1" x14ac:dyDescent="0.25"/>
    <row r="101" s="19" customFormat="1" x14ac:dyDescent="0.25"/>
    <row r="102" s="19" customFormat="1" x14ac:dyDescent="0.25"/>
    <row r="103" s="19" customFormat="1" x14ac:dyDescent="0.25"/>
    <row r="104" s="19" customFormat="1" x14ac:dyDescent="0.25"/>
    <row r="105" s="19" customFormat="1" x14ac:dyDescent="0.25"/>
    <row r="106" s="19" customFormat="1" x14ac:dyDescent="0.25"/>
    <row r="107" s="19" customFormat="1" x14ac:dyDescent="0.25"/>
    <row r="108" s="19" customFormat="1" x14ac:dyDescent="0.25"/>
    <row r="109" s="19" customFormat="1" x14ac:dyDescent="0.25"/>
    <row r="110" s="19" customFormat="1" x14ac:dyDescent="0.25"/>
    <row r="111" s="19" customFormat="1" x14ac:dyDescent="0.25"/>
    <row r="112" s="19" customFormat="1" x14ac:dyDescent="0.25"/>
    <row r="113" s="19" customFormat="1" x14ac:dyDescent="0.25"/>
    <row r="114" s="19" customFormat="1" x14ac:dyDescent="0.25"/>
    <row r="115" s="19" customFormat="1" x14ac:dyDescent="0.25"/>
    <row r="116" s="19" customFormat="1" x14ac:dyDescent="0.25"/>
    <row r="117" s="19" customFormat="1" x14ac:dyDescent="0.25"/>
    <row r="118" s="19" customFormat="1" x14ac:dyDescent="0.25"/>
    <row r="119" s="19" customFormat="1" x14ac:dyDescent="0.25"/>
    <row r="120" s="19" customFormat="1" x14ac:dyDescent="0.25"/>
    <row r="121" s="19" customFormat="1" x14ac:dyDescent="0.25"/>
    <row r="122" s="19" customFormat="1" x14ac:dyDescent="0.25"/>
    <row r="123" s="19" customFormat="1" x14ac:dyDescent="0.25"/>
    <row r="124" s="19" customFormat="1" x14ac:dyDescent="0.25"/>
    <row r="125" s="19" customFormat="1" x14ac:dyDescent="0.25"/>
    <row r="126" s="19" customFormat="1" x14ac:dyDescent="0.25"/>
    <row r="127" s="19" customFormat="1" x14ac:dyDescent="0.25"/>
    <row r="128" s="19" customFormat="1" x14ac:dyDescent="0.25"/>
    <row r="129" s="19" customFormat="1" x14ac:dyDescent="0.25"/>
    <row r="130" s="19" customFormat="1" x14ac:dyDescent="0.25"/>
    <row r="131" s="19" customFormat="1" x14ac:dyDescent="0.25"/>
    <row r="132" s="19" customFormat="1" x14ac:dyDescent="0.25"/>
    <row r="133" s="19" customFormat="1" x14ac:dyDescent="0.25"/>
    <row r="134" s="19" customFormat="1" x14ac:dyDescent="0.25"/>
    <row r="135" s="19" customFormat="1" x14ac:dyDescent="0.25"/>
    <row r="136" s="19" customFormat="1" x14ac:dyDescent="0.25"/>
    <row r="137" s="19" customFormat="1" x14ac:dyDescent="0.25"/>
    <row r="138" s="19" customFormat="1" x14ac:dyDescent="0.25"/>
    <row r="139" s="19" customFormat="1" x14ac:dyDescent="0.25"/>
    <row r="140" s="19" customFormat="1" x14ac:dyDescent="0.25"/>
    <row r="141" s="19" customFormat="1" x14ac:dyDescent="0.25"/>
    <row r="142" s="19" customFormat="1" x14ac:dyDescent="0.25"/>
    <row r="143" s="19" customFormat="1" x14ac:dyDescent="0.25"/>
    <row r="144" s="19" customFormat="1" x14ac:dyDescent="0.25"/>
    <row r="145" s="19" customFormat="1" x14ac:dyDescent="0.25"/>
    <row r="146" s="19" customFormat="1" x14ac:dyDescent="0.25"/>
    <row r="147" s="19" customFormat="1" x14ac:dyDescent="0.25"/>
    <row r="148" s="19" customFormat="1" x14ac:dyDescent="0.25"/>
    <row r="149" s="19" customFormat="1" x14ac:dyDescent="0.25"/>
    <row r="150" s="19" customFormat="1" x14ac:dyDescent="0.25"/>
    <row r="151" s="19" customFormat="1" x14ac:dyDescent="0.25"/>
    <row r="152" s="19" customFormat="1" x14ac:dyDescent="0.25"/>
    <row r="153" s="19" customFormat="1" x14ac:dyDescent="0.25"/>
    <row r="154" s="19" customFormat="1" x14ac:dyDescent="0.25"/>
    <row r="155" s="19" customFormat="1" x14ac:dyDescent="0.25"/>
    <row r="156" s="19" customFormat="1" x14ac:dyDescent="0.25"/>
    <row r="157" s="19" customFormat="1" x14ac:dyDescent="0.25"/>
    <row r="158" s="19" customFormat="1" x14ac:dyDescent="0.25"/>
    <row r="159" s="19" customFormat="1" x14ac:dyDescent="0.25"/>
    <row r="160" s="19" customFormat="1" x14ac:dyDescent="0.25"/>
    <row r="161" s="19" customFormat="1" x14ac:dyDescent="0.25"/>
    <row r="162" s="19" customFormat="1" x14ac:dyDescent="0.25"/>
    <row r="163" s="19" customFormat="1" x14ac:dyDescent="0.25"/>
    <row r="164" s="19" customFormat="1" x14ac:dyDescent="0.25"/>
  </sheetData>
  <mergeCells count="1">
    <mergeCell ref="B1:G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C6FE-82EC-4DEF-984D-97D95D8A0AE8}">
  <dimension ref="A1:P27"/>
  <sheetViews>
    <sheetView zoomScaleNormal="100" workbookViewId="0">
      <selection activeCell="C32" sqref="C32"/>
    </sheetView>
  </sheetViews>
  <sheetFormatPr defaultRowHeight="15" x14ac:dyDescent="0.25"/>
  <cols>
    <col min="1" max="1" width="4.5703125" bestFit="1" customWidth="1"/>
    <col min="2" max="2" width="39" bestFit="1" customWidth="1"/>
    <col min="3" max="3" width="64.7109375" bestFit="1" customWidth="1"/>
    <col min="4" max="4" width="69.140625" customWidth="1"/>
  </cols>
  <sheetData>
    <row r="1" spans="1:16" ht="24" x14ac:dyDescent="0.4">
      <c r="A1" s="65"/>
      <c r="B1" s="104" t="s">
        <v>41</v>
      </c>
      <c r="C1" s="10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1" customFormat="1" ht="24" x14ac:dyDescent="0.4">
      <c r="A2" s="24"/>
      <c r="B2" s="25"/>
      <c r="C2" s="26"/>
    </row>
    <row r="3" spans="1:16" ht="24" x14ac:dyDescent="0.4">
      <c r="A3" s="66" t="s">
        <v>27</v>
      </c>
      <c r="B3" s="67" t="s">
        <v>42</v>
      </c>
      <c r="C3" s="6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x14ac:dyDescent="0.25">
      <c r="A4" s="60"/>
      <c r="B4" s="69" t="s">
        <v>43</v>
      </c>
      <c r="C4" s="70" t="s">
        <v>44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x14ac:dyDescent="0.25">
      <c r="A5" s="71"/>
      <c r="B5" t="s">
        <v>56</v>
      </c>
      <c r="C5" t="s">
        <v>108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6" x14ac:dyDescent="0.25">
      <c r="A6" s="71"/>
      <c r="B6" s="14" t="s">
        <v>45</v>
      </c>
      <c r="C6" s="27" t="s">
        <v>46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6" x14ac:dyDescent="0.25">
      <c r="A7" s="71"/>
      <c r="B7" s="14" t="s">
        <v>47</v>
      </c>
      <c r="C7" s="27" t="s">
        <v>48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x14ac:dyDescent="0.25">
      <c r="A8" s="71"/>
      <c r="B8" s="14" t="s">
        <v>112</v>
      </c>
      <c r="C8" s="27" t="s">
        <v>111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6" x14ac:dyDescent="0.25">
      <c r="A9" s="71"/>
      <c r="B9" s="14" t="s">
        <v>102</v>
      </c>
      <c r="C9" s="27" t="s">
        <v>110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6" x14ac:dyDescent="0.25">
      <c r="A10" s="71"/>
      <c r="B10" s="14" t="s">
        <v>49</v>
      </c>
      <c r="C10" s="27" t="s">
        <v>50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6" x14ac:dyDescent="0.25">
      <c r="A11" s="71"/>
      <c r="B11" s="28" t="s">
        <v>51</v>
      </c>
      <c r="C11" s="29" t="s">
        <v>52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6" ht="18.75" x14ac:dyDescent="0.3">
      <c r="A12" s="72"/>
      <c r="B12" s="74" t="s">
        <v>53</v>
      </c>
      <c r="C12" s="7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6" ht="21" x14ac:dyDescent="0.35">
      <c r="A13" s="73"/>
      <c r="B13" s="14" t="s">
        <v>54</v>
      </c>
      <c r="C13" s="46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4" x14ac:dyDescent="0.4">
      <c r="A16" s="76" t="s">
        <v>28</v>
      </c>
      <c r="B16" s="77" t="s">
        <v>55</v>
      </c>
      <c r="C16" s="7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60"/>
      <c r="B17" s="69" t="s">
        <v>43</v>
      </c>
      <c r="C17" s="70" t="s">
        <v>44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71"/>
      <c r="B18" s="14" t="s">
        <v>56</v>
      </c>
      <c r="C18" s="27" t="s">
        <v>118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71"/>
      <c r="B19" s="14" t="s">
        <v>57</v>
      </c>
      <c r="C19" s="27" t="s">
        <v>106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71"/>
      <c r="B20" s="14" t="s">
        <v>49</v>
      </c>
      <c r="C20" s="27" t="s">
        <v>50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x14ac:dyDescent="0.25">
      <c r="A21" s="71"/>
      <c r="B21" s="30" t="s">
        <v>58</v>
      </c>
      <c r="C21" s="102" t="s">
        <v>107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71"/>
      <c r="B22" s="14" t="s">
        <v>59</v>
      </c>
      <c r="C22" s="27" t="s">
        <v>60</v>
      </c>
    </row>
    <row r="23" spans="1:16" x14ac:dyDescent="0.25">
      <c r="A23" s="71"/>
      <c r="B23" s="14" t="s">
        <v>61</v>
      </c>
      <c r="C23" s="27" t="s">
        <v>62</v>
      </c>
    </row>
    <row r="24" spans="1:16" ht="18.75" x14ac:dyDescent="0.3">
      <c r="A24" s="72"/>
      <c r="B24" s="74" t="s">
        <v>63</v>
      </c>
      <c r="C24" s="75"/>
    </row>
    <row r="25" spans="1:16" ht="21" x14ac:dyDescent="0.35">
      <c r="A25" s="73"/>
      <c r="B25" s="14" t="s">
        <v>54</v>
      </c>
      <c r="C25" s="46">
        <v>0</v>
      </c>
    </row>
    <row r="26" spans="1:16" x14ac:dyDescent="0.25">
      <c r="A26" s="1"/>
      <c r="B26" s="1"/>
      <c r="C26" s="1"/>
    </row>
    <row r="27" spans="1:16" x14ac:dyDescent="0.25">
      <c r="A27" s="1"/>
      <c r="B27" s="1"/>
      <c r="C27" s="1"/>
    </row>
  </sheetData>
  <mergeCells count="1">
    <mergeCell ref="B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0E77-26EF-4FF6-8B03-C8C72B45FE6E}">
  <dimension ref="A1:BC55"/>
  <sheetViews>
    <sheetView workbookViewId="0">
      <selection activeCell="F16" sqref="F16"/>
    </sheetView>
  </sheetViews>
  <sheetFormatPr defaultRowHeight="15" x14ac:dyDescent="0.25"/>
  <cols>
    <col min="1" max="1" width="5.28515625" customWidth="1"/>
    <col min="2" max="2" width="39" bestFit="1" customWidth="1"/>
    <col min="3" max="3" width="72.7109375" bestFit="1" customWidth="1"/>
    <col min="4" max="4" width="34.42578125" customWidth="1"/>
    <col min="17" max="55" width="9.140625" style="1"/>
  </cols>
  <sheetData>
    <row r="1" spans="1:16" ht="24" x14ac:dyDescent="0.4">
      <c r="A1" s="65"/>
      <c r="B1" s="104" t="s">
        <v>64</v>
      </c>
      <c r="C1" s="10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" customFormat="1" ht="24" x14ac:dyDescent="0.4">
      <c r="A2" s="24"/>
      <c r="B2" s="25"/>
      <c r="C2" s="26"/>
    </row>
    <row r="3" spans="1:16" ht="32.25" customHeight="1" x14ac:dyDescent="0.4">
      <c r="A3" s="66" t="s">
        <v>29</v>
      </c>
      <c r="B3" s="67" t="s">
        <v>65</v>
      </c>
      <c r="C3" s="6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60"/>
      <c r="B4" s="69" t="s">
        <v>43</v>
      </c>
      <c r="C4" s="70" t="s">
        <v>44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30" x14ac:dyDescent="0.25">
      <c r="A5" s="79"/>
      <c r="B5" s="31" t="s">
        <v>66</v>
      </c>
      <c r="C5" s="27" t="s">
        <v>67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79"/>
      <c r="B6" s="31" t="s">
        <v>68</v>
      </c>
      <c r="C6" s="32" t="s">
        <v>69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79"/>
      <c r="B7" s="31" t="s">
        <v>70</v>
      </c>
      <c r="C7" s="32" t="s">
        <v>71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8.75" x14ac:dyDescent="0.3">
      <c r="A8" s="80"/>
      <c r="B8" s="82" t="s">
        <v>72</v>
      </c>
      <c r="C8" s="6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1" x14ac:dyDescent="0.35">
      <c r="A9" s="81"/>
      <c r="B9" s="33" t="s">
        <v>73</v>
      </c>
      <c r="C9" s="46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4" x14ac:dyDescent="0.4">
      <c r="A11" s="66" t="s">
        <v>30</v>
      </c>
      <c r="B11" s="67" t="s">
        <v>74</v>
      </c>
      <c r="C11" s="68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60"/>
      <c r="B12" s="69" t="s">
        <v>43</v>
      </c>
      <c r="C12" s="70" t="s">
        <v>44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30" x14ac:dyDescent="0.25">
      <c r="A13" s="79"/>
      <c r="B13" s="31" t="s">
        <v>66</v>
      </c>
      <c r="C13" s="27" t="s">
        <v>109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79"/>
      <c r="B14" s="31" t="s">
        <v>68</v>
      </c>
      <c r="C14" s="32" t="s">
        <v>75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79"/>
      <c r="B15" s="31" t="s">
        <v>70</v>
      </c>
      <c r="C15" s="32" t="s">
        <v>71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8.75" x14ac:dyDescent="0.3">
      <c r="A16" s="80"/>
      <c r="B16" s="82" t="s">
        <v>72</v>
      </c>
      <c r="C16" s="6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1" x14ac:dyDescent="0.35">
      <c r="A17" s="81"/>
      <c r="B17" s="33" t="s">
        <v>73</v>
      </c>
      <c r="C17" s="46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3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</row>
    <row r="54" spans="1:16" x14ac:dyDescent="0.25">
      <c r="A54" s="1"/>
      <c r="B54" s="1"/>
      <c r="C54" s="1"/>
    </row>
    <row r="55" spans="1:16" x14ac:dyDescent="0.25">
      <c r="A55" s="1"/>
      <c r="B55" s="1"/>
      <c r="C55" s="1"/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94A8-BDF8-4A20-9362-BAE64554D9EA}">
  <dimension ref="A1:BC55"/>
  <sheetViews>
    <sheetView workbookViewId="0">
      <selection activeCell="C22" sqref="C22"/>
    </sheetView>
  </sheetViews>
  <sheetFormatPr defaultRowHeight="15" x14ac:dyDescent="0.25"/>
  <cols>
    <col min="1" max="1" width="5.28515625" customWidth="1"/>
    <col min="2" max="2" width="39" bestFit="1" customWidth="1"/>
    <col min="3" max="3" width="72.7109375" bestFit="1" customWidth="1"/>
    <col min="4" max="4" width="34.42578125" customWidth="1"/>
    <col min="17" max="55" width="9.140625" style="1"/>
  </cols>
  <sheetData>
    <row r="1" spans="1:16" ht="24" x14ac:dyDescent="0.4">
      <c r="A1" s="65"/>
      <c r="B1" s="104" t="s">
        <v>76</v>
      </c>
      <c r="C1" s="10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" customFormat="1" ht="24" x14ac:dyDescent="0.4">
      <c r="A2" s="24"/>
      <c r="B2" s="25"/>
      <c r="C2" s="26"/>
    </row>
    <row r="3" spans="1:16" ht="32.25" customHeight="1" x14ac:dyDescent="0.4">
      <c r="A3" s="66" t="s">
        <v>31</v>
      </c>
      <c r="B3" s="67" t="s">
        <v>77</v>
      </c>
      <c r="C3" s="6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60"/>
      <c r="B4" s="69" t="s">
        <v>43</v>
      </c>
      <c r="C4" s="70" t="s">
        <v>44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79"/>
      <c r="B5" s="31" t="s">
        <v>78</v>
      </c>
      <c r="C5" s="27" t="s">
        <v>79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79"/>
      <c r="B6" s="31"/>
      <c r="C6" s="3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79"/>
      <c r="B7" s="31"/>
      <c r="C7" s="3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8.75" x14ac:dyDescent="0.3">
      <c r="A8" s="80"/>
      <c r="B8" s="82" t="s">
        <v>80</v>
      </c>
      <c r="C8" s="6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1" x14ac:dyDescent="0.35">
      <c r="A9" s="81"/>
      <c r="B9" s="14" t="s">
        <v>54</v>
      </c>
      <c r="C9" s="46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4" x14ac:dyDescent="0.4">
      <c r="A11" s="66" t="s">
        <v>33</v>
      </c>
      <c r="B11" s="67" t="s">
        <v>81</v>
      </c>
      <c r="C11" s="68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60"/>
      <c r="B12" s="69" t="s">
        <v>43</v>
      </c>
      <c r="C12" s="70" t="s">
        <v>44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79"/>
      <c r="B13" s="31" t="s">
        <v>82</v>
      </c>
      <c r="C13" s="27" t="s">
        <v>83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79"/>
      <c r="B14" s="31" t="s">
        <v>40</v>
      </c>
      <c r="C14" s="3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79"/>
      <c r="B15" s="31"/>
      <c r="C15" s="3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8.75" x14ac:dyDescent="0.3">
      <c r="A16" s="80"/>
      <c r="B16" s="82" t="s">
        <v>84</v>
      </c>
      <c r="C16" s="68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1" x14ac:dyDescent="0.35">
      <c r="A17" s="81"/>
      <c r="B17" s="14" t="s">
        <v>54</v>
      </c>
      <c r="C17" s="46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3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</row>
    <row r="54" spans="1:16" x14ac:dyDescent="0.25">
      <c r="A54" s="1"/>
      <c r="B54" s="1"/>
      <c r="C54" s="1"/>
    </row>
    <row r="55" spans="1:16" x14ac:dyDescent="0.25">
      <c r="A55" s="1"/>
      <c r="B55" s="1"/>
      <c r="C55" s="1"/>
    </row>
  </sheetData>
  <mergeCells count="1">
    <mergeCell ref="B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3F681-34A2-48FA-9CA8-948FBD928C89}">
  <dimension ref="A1:AT116"/>
  <sheetViews>
    <sheetView workbookViewId="0">
      <selection activeCell="C22" sqref="C22"/>
    </sheetView>
  </sheetViews>
  <sheetFormatPr defaultRowHeight="15" x14ac:dyDescent="0.25"/>
  <cols>
    <col min="1" max="1" width="6.140625" customWidth="1"/>
    <col min="2" max="2" width="86" bestFit="1" customWidth="1"/>
    <col min="3" max="3" width="69.140625" customWidth="1"/>
    <col min="16" max="46" width="9.140625" style="1"/>
  </cols>
  <sheetData>
    <row r="1" spans="1:15" ht="24" x14ac:dyDescent="0.4">
      <c r="A1" s="65"/>
      <c r="B1" s="52" t="s">
        <v>85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1" customFormat="1" ht="24" x14ac:dyDescent="0.4">
      <c r="A2" s="24"/>
      <c r="B2" s="25"/>
    </row>
    <row r="3" spans="1:15" ht="24" x14ac:dyDescent="0.4">
      <c r="A3" s="76" t="s">
        <v>35</v>
      </c>
      <c r="B3" s="83" t="s">
        <v>85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51" customHeight="1" x14ac:dyDescent="0.25">
      <c r="A4" s="72"/>
      <c r="B4" s="34" t="s">
        <v>86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3" customHeight="1" x14ac:dyDescent="0.25">
      <c r="A5" s="72"/>
      <c r="B5" s="27" t="s">
        <v>87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8.75" customHeight="1" x14ac:dyDescent="0.3">
      <c r="A6" s="72"/>
      <c r="B6" s="84" t="s">
        <v>88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 x14ac:dyDescent="0.35">
      <c r="A7" s="73"/>
      <c r="B7" s="47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1" customFormat="1" x14ac:dyDescent="0.25"/>
    <row r="35" spans="1:15" s="1" customFormat="1" x14ac:dyDescent="0.25"/>
    <row r="36" spans="1:15" s="1" customFormat="1" x14ac:dyDescent="0.25"/>
    <row r="37" spans="1:15" s="1" customFormat="1" x14ac:dyDescent="0.25"/>
    <row r="38" spans="1:15" s="1" customFormat="1" x14ac:dyDescent="0.25"/>
    <row r="39" spans="1:15" s="1" customFormat="1" x14ac:dyDescent="0.25"/>
    <row r="40" spans="1:15" s="1" customFormat="1" x14ac:dyDescent="0.25"/>
    <row r="41" spans="1:15" s="1" customFormat="1" x14ac:dyDescent="0.25"/>
    <row r="42" spans="1:15" s="1" customFormat="1" x14ac:dyDescent="0.25"/>
    <row r="43" spans="1:15" s="1" customFormat="1" x14ac:dyDescent="0.25"/>
    <row r="44" spans="1:15" s="1" customFormat="1" x14ac:dyDescent="0.25"/>
    <row r="45" spans="1:15" s="1" customFormat="1" x14ac:dyDescent="0.25"/>
    <row r="46" spans="1:15" s="1" customFormat="1" x14ac:dyDescent="0.25"/>
    <row r="47" spans="1:15" s="1" customFormat="1" x14ac:dyDescent="0.25"/>
    <row r="48" spans="1:15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E6F5-7A2B-42B8-A8F4-9A2C3936301D}">
  <dimension ref="A1:AO110"/>
  <sheetViews>
    <sheetView zoomScaleNormal="100" workbookViewId="0">
      <selection activeCell="D14" sqref="D14"/>
    </sheetView>
  </sheetViews>
  <sheetFormatPr defaultColWidth="9.140625" defaultRowHeight="15" x14ac:dyDescent="0.25"/>
  <cols>
    <col min="1" max="1" width="6.140625" customWidth="1"/>
    <col min="2" max="2" width="39" bestFit="1" customWidth="1"/>
    <col min="3" max="3" width="40.28515625" bestFit="1" customWidth="1"/>
    <col min="4" max="4" width="28" customWidth="1"/>
    <col min="5" max="5" width="30.42578125" customWidth="1"/>
    <col min="17" max="41" width="9.140625" style="1"/>
  </cols>
  <sheetData>
    <row r="1" spans="1:41" ht="24" x14ac:dyDescent="0.4">
      <c r="A1" s="106" t="s">
        <v>89</v>
      </c>
      <c r="B1" s="107"/>
      <c r="C1" s="107"/>
      <c r="D1" s="107"/>
      <c r="E1" s="107"/>
      <c r="F1" s="1"/>
      <c r="G1" s="1"/>
      <c r="H1" s="1"/>
      <c r="I1" s="1"/>
      <c r="J1" s="1"/>
      <c r="K1" s="1"/>
      <c r="L1" s="1"/>
      <c r="M1" s="1"/>
      <c r="N1" s="1"/>
      <c r="O1" s="1"/>
    </row>
    <row r="2" spans="1:41" ht="12" customHeight="1" x14ac:dyDescent="0.25">
      <c r="A2" s="1"/>
      <c r="B2" s="1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41" s="37" customFormat="1" ht="15.75" x14ac:dyDescent="0.25">
      <c r="A3" s="85" t="s">
        <v>37</v>
      </c>
      <c r="B3" s="86" t="s">
        <v>89</v>
      </c>
      <c r="C3" s="87" t="s">
        <v>90</v>
      </c>
      <c r="D3" s="87" t="s">
        <v>91</v>
      </c>
      <c r="E3" s="87" t="s">
        <v>92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25">
      <c r="A4" s="88"/>
      <c r="B4" s="34" t="s">
        <v>93</v>
      </c>
      <c r="C4" s="38">
        <v>20</v>
      </c>
      <c r="D4" s="49"/>
      <c r="E4" s="39">
        <f>SUM(C4*D4)</f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41" x14ac:dyDescent="0.25">
      <c r="A5" s="88"/>
      <c r="B5" s="34" t="s">
        <v>94</v>
      </c>
      <c r="C5" s="38">
        <v>20</v>
      </c>
      <c r="D5" s="49"/>
      <c r="E5" s="39">
        <f>SUM(C5*D5)</f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41" ht="15.75" x14ac:dyDescent="0.25">
      <c r="A6" s="88"/>
      <c r="B6" s="61"/>
      <c r="C6" s="87" t="s">
        <v>95</v>
      </c>
      <c r="D6" s="61" t="s">
        <v>54</v>
      </c>
      <c r="E6" s="89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41" x14ac:dyDescent="0.25">
      <c r="A7" s="88"/>
      <c r="B7" s="27" t="s">
        <v>96</v>
      </c>
      <c r="C7" s="40">
        <v>2500</v>
      </c>
      <c r="D7" s="48"/>
      <c r="E7" s="41">
        <f>SUM(C7*D7)+C7</f>
        <v>2500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41" x14ac:dyDescent="0.25">
      <c r="A8" s="1"/>
      <c r="B8" s="1"/>
      <c r="C8" s="1"/>
      <c r="D8" s="61" t="s">
        <v>97</v>
      </c>
      <c r="E8" s="90">
        <f>SUM(E4:E7)</f>
        <v>2500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4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4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4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4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4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4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4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4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s="1" customFormat="1" x14ac:dyDescent="0.25"/>
    <row r="37" spans="1:16" s="1" customFormat="1" x14ac:dyDescent="0.25"/>
    <row r="38" spans="1:16" s="1" customFormat="1" x14ac:dyDescent="0.25"/>
    <row r="39" spans="1:16" s="1" customFormat="1" x14ac:dyDescent="0.25"/>
    <row r="40" spans="1:16" s="1" customFormat="1" x14ac:dyDescent="0.25"/>
    <row r="41" spans="1:16" s="1" customFormat="1" x14ac:dyDescent="0.25"/>
    <row r="42" spans="1:16" s="1" customFormat="1" x14ac:dyDescent="0.25"/>
    <row r="43" spans="1:16" s="1" customFormat="1" x14ac:dyDescent="0.25"/>
    <row r="44" spans="1:16" s="1" customFormat="1" x14ac:dyDescent="0.25"/>
    <row r="45" spans="1:16" s="1" customFormat="1" x14ac:dyDescent="0.25"/>
    <row r="46" spans="1:16" s="1" customFormat="1" x14ac:dyDescent="0.25"/>
    <row r="47" spans="1:16" s="1" customFormat="1" x14ac:dyDescent="0.25"/>
    <row r="48" spans="1:16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8E28-9A42-4263-B8FF-3422A0531C4D}">
  <dimension ref="A1:AO111"/>
  <sheetViews>
    <sheetView zoomScaleNormal="100" workbookViewId="0">
      <selection activeCell="D28" sqref="D28"/>
    </sheetView>
  </sheetViews>
  <sheetFormatPr defaultColWidth="9.140625" defaultRowHeight="15" x14ac:dyDescent="0.25"/>
  <cols>
    <col min="1" max="1" width="6.140625" customWidth="1"/>
    <col min="2" max="2" width="76.140625" customWidth="1"/>
    <col min="3" max="3" width="19.85546875" customWidth="1"/>
    <col min="4" max="4" width="28" customWidth="1"/>
    <col min="5" max="5" width="30.42578125" customWidth="1"/>
    <col min="17" max="41" width="9.140625" style="1"/>
  </cols>
  <sheetData>
    <row r="1" spans="1:41" ht="24" x14ac:dyDescent="0.4">
      <c r="A1" s="106" t="s">
        <v>98</v>
      </c>
      <c r="B1" s="107"/>
      <c r="C1" s="107"/>
      <c r="D1" s="107"/>
      <c r="E1" s="107"/>
      <c r="F1" s="1"/>
      <c r="G1" s="1"/>
      <c r="H1" s="1"/>
      <c r="I1" s="1"/>
      <c r="J1" s="1"/>
      <c r="K1" s="1"/>
      <c r="L1" s="1"/>
      <c r="M1" s="1"/>
      <c r="N1" s="1"/>
      <c r="O1" s="1"/>
    </row>
    <row r="2" spans="1:41" ht="11.25" customHeight="1" x14ac:dyDescent="0.25">
      <c r="A2" s="1"/>
      <c r="B2" s="1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41" s="37" customFormat="1" ht="15.75" x14ac:dyDescent="0.25">
      <c r="A3" s="85" t="s">
        <v>38</v>
      </c>
      <c r="B3" s="86" t="s">
        <v>99</v>
      </c>
      <c r="C3" s="87" t="s">
        <v>100</v>
      </c>
      <c r="D3" s="87" t="s">
        <v>117</v>
      </c>
      <c r="E3" s="87" t="s">
        <v>92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</row>
    <row r="4" spans="1:41" x14ac:dyDescent="0.25">
      <c r="A4" s="88"/>
      <c r="B4" s="42" t="s">
        <v>101</v>
      </c>
      <c r="C4" s="43">
        <v>100</v>
      </c>
      <c r="D4" s="50"/>
      <c r="E4" s="44">
        <f>SUM(C4*D4)</f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41" x14ac:dyDescent="0.25">
      <c r="A5" s="91"/>
      <c r="B5" s="27" t="s">
        <v>116</v>
      </c>
      <c r="C5" s="45">
        <v>100</v>
      </c>
      <c r="D5" s="49"/>
      <c r="E5" s="44">
        <f t="shared" ref="E5" si="0">SUM(C5*D5)</f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41" x14ac:dyDescent="0.25">
      <c r="A6" s="91"/>
      <c r="B6" s="27" t="s">
        <v>115</v>
      </c>
      <c r="C6" s="45">
        <v>100</v>
      </c>
      <c r="D6" s="49"/>
      <c r="E6" s="44">
        <f>SUM(C6*D6)</f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41" x14ac:dyDescent="0.25">
      <c r="A7" s="91"/>
      <c r="B7" s="27" t="s">
        <v>113</v>
      </c>
      <c r="C7" s="45">
        <v>100</v>
      </c>
      <c r="D7" s="49"/>
      <c r="E7" s="44">
        <f>SUM(C7*D7)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41" x14ac:dyDescent="0.25">
      <c r="A8" s="91"/>
      <c r="B8" s="27" t="s">
        <v>114</v>
      </c>
      <c r="C8" s="45">
        <v>100</v>
      </c>
      <c r="D8" s="49"/>
      <c r="E8" s="44">
        <f>SUM(C8*D8)</f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41" s="1" customFormat="1" x14ac:dyDescent="0.25">
      <c r="D9" s="92" t="s">
        <v>92</v>
      </c>
      <c r="E9" s="93">
        <f>SUM(E4:E8)</f>
        <v>0</v>
      </c>
    </row>
    <row r="10" spans="1:41" s="1" customFormat="1" x14ac:dyDescent="0.25"/>
    <row r="11" spans="1:41" s="1" customFormat="1" x14ac:dyDescent="0.25"/>
    <row r="12" spans="1:41" s="1" customFormat="1" x14ac:dyDescent="0.25"/>
    <row r="13" spans="1:41" s="1" customFormat="1" x14ac:dyDescent="0.25"/>
    <row r="14" spans="1:41" s="1" customFormat="1" x14ac:dyDescent="0.25"/>
    <row r="15" spans="1:41" s="1" customFormat="1" x14ac:dyDescent="0.25"/>
    <row r="16" spans="1:41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E85995CCB8024887C1B302074AC903" ma:contentTypeVersion="3" ma:contentTypeDescription="Een nieuw document maken." ma:contentTypeScope="" ma:versionID="57056ac75f3fb3bee219fbb76dbd258a">
  <xsd:schema xmlns:xsd="http://www.w3.org/2001/XMLSchema" xmlns:xs="http://www.w3.org/2001/XMLSchema" xmlns:p="http://schemas.microsoft.com/office/2006/metadata/properties" xmlns:ns2="fb310fea-1bad-4960-a90f-26231aceee2d" targetNamespace="http://schemas.microsoft.com/office/2006/metadata/properties" ma:root="true" ma:fieldsID="924451e9d0605a57699e55aa1a2ca1b4" ns2:_="">
    <xsd:import namespace="fb310fea-1bad-4960-a90f-26231acee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10fea-1bad-4960-a90f-26231acee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0A15B-5529-4CEF-9995-C845437E51E2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fb310fea-1bad-4960-a90f-26231aceee2d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4937E9A-C6AB-4965-9885-D13B2DD208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6ACA34-A005-4801-B97D-B978D6AE47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10fea-1bad-4960-a90f-26231acee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Basisgegevens</vt:lpstr>
      <vt:lpstr>Totaalblad</vt:lpstr>
      <vt:lpstr>1. Windows</vt:lpstr>
      <vt:lpstr>2. Apple</vt:lpstr>
      <vt:lpstr>3. Netwerkapparatuur</vt:lpstr>
      <vt:lpstr>4. Accessoires</vt:lpstr>
      <vt:lpstr>5. Reparatietarieven</vt:lpstr>
      <vt:lpstr>6. Overige diensten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Buurman</dc:creator>
  <cp:keywords/>
  <dc:description/>
  <cp:lastModifiedBy>Albert Buruma</cp:lastModifiedBy>
  <cp:revision/>
  <dcterms:created xsi:type="dcterms:W3CDTF">2025-10-09T06:36:23Z</dcterms:created>
  <dcterms:modified xsi:type="dcterms:W3CDTF">2026-04-07T07:52:36Z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0x01010077E85995CCB8024887C1B302074AC903</vt:lpwstr>
  </property>
  <property fmtid="{D5CDD505-2E9C-101B-9397-08002B2CF9AE}" pid="3" name="MSIP_Label_2171bdcc-bd21-4ae2-94c1-61c4149b6fe5_Enabled">
    <vt:lpwstr>true</vt:lpwstr>
  </property>
  <property fmtid="{D5CDD505-2E9C-101B-9397-08002B2CF9AE}" pid="4" name="MSIP_Label_2171bdcc-bd21-4ae2-94c1-61c4149b6fe5_SetDate">
    <vt:lpwstr>2026-03-10T14:39:11Z</vt:lpwstr>
  </property>
  <property fmtid="{D5CDD505-2E9C-101B-9397-08002B2CF9AE}" pid="5" name="MSIP_Label_2171bdcc-bd21-4ae2-94c1-61c4149b6fe5_Method">
    <vt:lpwstr>Standard</vt:lpwstr>
  </property>
  <property fmtid="{D5CDD505-2E9C-101B-9397-08002B2CF9AE}" pid="6" name="MSIP_Label_2171bdcc-bd21-4ae2-94c1-61c4149b6fe5_Name">
    <vt:lpwstr>Intern</vt:lpwstr>
  </property>
  <property fmtid="{D5CDD505-2E9C-101B-9397-08002B2CF9AE}" pid="7" name="MSIP_Label_2171bdcc-bd21-4ae2-94c1-61c4149b6fe5_SiteId">
    <vt:lpwstr>f3dfcf45-f9fa-48b2-8460-bf9527eb2716</vt:lpwstr>
  </property>
  <property fmtid="{D5CDD505-2E9C-101B-9397-08002B2CF9AE}" pid="8" name="MSIP_Label_2171bdcc-bd21-4ae2-94c1-61c4149b6fe5_ActionId">
    <vt:lpwstr>49d70f22-6353-4117-951d-32b66323c53c</vt:lpwstr>
  </property>
  <property fmtid="{D5CDD505-2E9C-101B-9397-08002B2CF9AE}" pid="9" name="MSIP_Label_2171bdcc-bd21-4ae2-94c1-61c4149b6fe5_ContentBits">
    <vt:lpwstr>0</vt:lpwstr>
  </property>
  <property fmtid="{D5CDD505-2E9C-101B-9397-08002B2CF9AE}" pid="10" name="MSIP_Label_2171bdcc-bd21-4ae2-94c1-61c4149b6fe5_Tag">
    <vt:lpwstr>10, 3, 0, 1</vt:lpwstr>
  </property>
  <property fmtid="{D5CDD505-2E9C-101B-9397-08002B2CF9AE}" pid="11" name="MediaServiceImageTags">
    <vt:lpwstr/>
  </property>
</Properties>
</file>