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ere\Documenten\KAREL\ABG re-integratie\"/>
    </mc:Choice>
  </mc:AlternateContent>
  <xr:revisionPtr revIDLastSave="0" documentId="13_ncr:1_{80C2B75A-BE84-4037-A4BB-F8D47EA3751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schrijfblad" sheetId="3" r:id="rId1"/>
    <sheet name="tool" sheetId="1" r:id="rId2"/>
    <sheet name="Blad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C12" i="1"/>
  <c r="E3" i="2" s="1"/>
  <c r="B3" i="2" s="1"/>
  <c r="B8" i="1"/>
  <c r="B9" i="1"/>
  <c r="B7" i="1"/>
  <c r="B6" i="1"/>
  <c r="E2" i="2" l="1"/>
  <c r="B2" i="2" s="1"/>
  <c r="C16" i="1" s="1"/>
</calcChain>
</file>

<file path=xl/sharedStrings.xml><?xml version="1.0" encoding="utf-8"?>
<sst xmlns="http://schemas.openxmlformats.org/spreadsheetml/2006/main" count="47" uniqueCount="42">
  <si>
    <t>uw puntenscore:</t>
  </si>
  <si>
    <r>
      <t>Rekenmodule om de puntenscore voor de trajectprijs te berekenen in de gunningformule</t>
    </r>
    <r>
      <rPr>
        <b/>
        <vertAlign val="superscript"/>
        <sz val="11"/>
        <color rgb="FF002060"/>
        <rFont val="Arial"/>
        <family val="2"/>
      </rPr>
      <t>#</t>
    </r>
  </si>
  <si>
    <t>Toelichting:</t>
  </si>
  <si>
    <t>Uw puntenscore die samenhangt met uw prijsbod volgt dan automatisch in het groene vak.</t>
  </si>
  <si>
    <t>trajecten inburgering</t>
  </si>
  <si>
    <t>trajecten re-integratie</t>
  </si>
  <si>
    <t>Uw inschrijfprijs volgt in het oranje vak.</t>
  </si>
  <si>
    <t>Wegingsfactoren re-integratie</t>
  </si>
  <si>
    <t>Wegingsfactoren inburgering</t>
  </si>
  <si>
    <t>B1-route</t>
  </si>
  <si>
    <t>Z-route</t>
  </si>
  <si>
    <t>Werkfit</t>
  </si>
  <si>
    <t>Uitstroom naar regulier werk of scholing</t>
  </si>
  <si>
    <t>Uitstroom naar werk met loonkostensubsidie</t>
  </si>
  <si>
    <t>Uitstroom naar onbetaald werk</t>
  </si>
  <si>
    <t>Alfabetisering</t>
  </si>
  <si>
    <t>uw inschrijfprijs:</t>
  </si>
  <si>
    <t>vul hier de 'all-in' trajectprijzen die u wilt bieden in (excl. BTW)</t>
  </si>
  <si>
    <t>Eerst vult u uw onderbouwde trajectprijs in in de gele vakken.</t>
  </si>
  <si>
    <r>
      <t>#</t>
    </r>
    <r>
      <rPr>
        <sz val="11"/>
        <color theme="1"/>
        <rFont val="Arial Narrow"/>
        <family val="2"/>
      </rPr>
      <t>: dit betreft de scoreberekening in het bestek inkoop re-integratie van de ABG-organisatie, april 2026</t>
    </r>
  </si>
  <si>
    <t>Voor re-integratie zijn dit: minimumprijs € 4.400, maximumprijs € 6.600</t>
  </si>
  <si>
    <t>Ligt uw inschrijfprijs buiten de genoemde bandbreedte dan wordt uw score automatisch 0 punten.</t>
  </si>
  <si>
    <t>Let op: er geldt een bandbreedte waarbinnen uw inschrijfprijs (het oranje vak) mag liggen.</t>
  </si>
  <si>
    <t>dan zijn dit de punten die u scoort in de gunning op het onderdeel prijs, volgens de vier in het bestek onderscheiden opdrachten</t>
  </si>
  <si>
    <t xml:space="preserve">Ingevuld door </t>
  </si>
  <si>
    <t>(tekenbevoegde functionaris Inschrijver)</t>
  </si>
  <si>
    <t xml:space="preserve">Functie                                                               </t>
  </si>
  <si>
    <t>Datum</t>
  </si>
  <si>
    <t>Handtekening 
tekenbevoegde</t>
  </si>
  <si>
    <t>Bijlage 2 INVULFORMULIER TARIEVEN</t>
  </si>
  <si>
    <t>Auteur:</t>
  </si>
  <si>
    <t>Datum:</t>
  </si>
  <si>
    <t xml:space="preserve">Naam aanbesteding: </t>
  </si>
  <si>
    <t>Re-integratiediensten</t>
  </si>
  <si>
    <t xml:space="preserve">Kenmerk: </t>
  </si>
  <si>
    <t>Als Bijlage 2 treft u het Invulformulier tarieven aan. Het invulformulier dient u aan de Inschrijving toe te voegen, met als naam ‘2 - Invulformulier tarieven – naam Inschrijver’ (als PDF-bestand en ondertekend). U dient de geel gemarkeerde velden volledig in te vullen en het invulformulier door een daartoe bevoegde functionaris te laten ondertekenen.</t>
  </si>
  <si>
    <t>Invulformulier tarieven</t>
  </si>
  <si>
    <t>Trajectprijs</t>
  </si>
  <si>
    <t>Karel</t>
  </si>
  <si>
    <t>2 april 2026</t>
  </si>
  <si>
    <t>K011415</t>
  </si>
  <si>
    <t>Op het volgende tabblad treft u een rekentool die u kan helpen om de puntenscore die past bij uw trajectprijzen inzichtelijk te krijgen.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</si>
</sst>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0.0"/>
    <numFmt numFmtId="165" formatCode="0.000000"/>
    <numFmt numFmtId="166" formatCode="&quot;€&quot;\ #,##0"/>
    <numFmt numFmtId="167" formatCode="#,##0.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  <font>
      <vertAlign val="superscript"/>
      <sz val="11"/>
      <color theme="1"/>
      <name val="Arial Narrow"/>
      <family val="2"/>
    </font>
    <font>
      <b/>
      <sz val="11"/>
      <color rgb="FF002060"/>
      <name val="Arial"/>
      <family val="2"/>
    </font>
    <font>
      <b/>
      <vertAlign val="superscript"/>
      <sz val="11"/>
      <color rgb="FF00206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0.5"/>
      <color theme="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.5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6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0" fillId="3" borderId="0" xfId="0" applyFill="1" applyProtection="1">
      <protection locked="0"/>
    </xf>
    <xf numFmtId="1" fontId="0" fillId="2" borderId="1" xfId="0" applyNumberFormat="1" applyFill="1" applyBorder="1"/>
    <xf numFmtId="2" fontId="1" fillId="0" borderId="0" xfId="0" applyNumberFormat="1" applyFont="1"/>
    <xf numFmtId="0" fontId="6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2" fontId="0" fillId="0" borderId="0" xfId="0" applyNumberFormat="1"/>
    <xf numFmtId="0" fontId="7" fillId="3" borderId="0" xfId="0" applyFont="1" applyFill="1" applyProtection="1">
      <protection locked="0"/>
    </xf>
    <xf numFmtId="0" fontId="0" fillId="0" borderId="0" xfId="0" applyProtection="1">
      <protection locked="0"/>
    </xf>
    <xf numFmtId="0" fontId="3" fillId="3" borderId="0" xfId="0" quotePrefix="1" applyFont="1" applyFill="1" applyProtection="1">
      <protection locked="0"/>
    </xf>
    <xf numFmtId="166" fontId="3" fillId="7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166" fontId="1" fillId="0" borderId="0" xfId="0" applyNumberFormat="1" applyFont="1" applyProtection="1">
      <protection locked="0"/>
    </xf>
    <xf numFmtId="164" fontId="2" fillId="3" borderId="0" xfId="0" applyNumberFormat="1" applyFont="1" applyFill="1" applyProtection="1">
      <protection locked="0"/>
    </xf>
    <xf numFmtId="166" fontId="0" fillId="0" borderId="0" xfId="0" applyNumberFormat="1" applyProtection="1">
      <protection locked="0"/>
    </xf>
    <xf numFmtId="165" fontId="2" fillId="3" borderId="0" xfId="0" applyNumberFormat="1" applyFont="1" applyFill="1" applyProtection="1">
      <protection locked="0"/>
    </xf>
    <xf numFmtId="166" fontId="4" fillId="6" borderId="1" xfId="0" applyNumberFormat="1" applyFont="1" applyFill="1" applyBorder="1" applyAlignment="1">
      <alignment horizontal="center"/>
    </xf>
    <xf numFmtId="164" fontId="5" fillId="5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10" fillId="3" borderId="0" xfId="0" applyFont="1" applyFill="1"/>
    <xf numFmtId="44" fontId="11" fillId="7" borderId="2" xfId="1" applyFont="1" applyFill="1" applyBorder="1" applyAlignment="1" applyProtection="1">
      <alignment horizontal="right" vertical="center"/>
      <protection locked="0"/>
    </xf>
    <xf numFmtId="0" fontId="11" fillId="3" borderId="9" xfId="0" applyFont="1" applyFill="1" applyBorder="1" applyAlignment="1" applyProtection="1">
      <alignment horizontal="left" vertical="center"/>
      <protection hidden="1"/>
    </xf>
    <xf numFmtId="0" fontId="11" fillId="3" borderId="0" xfId="0" applyFont="1" applyFill="1" applyAlignment="1" applyProtection="1">
      <alignment horizontal="left" vertical="center"/>
      <protection hidden="1"/>
    </xf>
    <xf numFmtId="3" fontId="17" fillId="7" borderId="3" xfId="0" applyNumberFormat="1" applyFont="1" applyFill="1" applyBorder="1" applyAlignment="1" applyProtection="1">
      <alignment horizontal="right" vertical="center"/>
      <protection locked="0"/>
    </xf>
    <xf numFmtId="3" fontId="17" fillId="7" borderId="4" xfId="0" applyNumberFormat="1" applyFont="1" applyFill="1" applyBorder="1" applyAlignment="1" applyProtection="1">
      <alignment horizontal="right" vertical="center"/>
      <protection locked="0"/>
    </xf>
    <xf numFmtId="3" fontId="17" fillId="7" borderId="5" xfId="0" applyNumberFormat="1" applyFont="1" applyFill="1" applyBorder="1" applyAlignment="1" applyProtection="1">
      <alignment horizontal="right" vertical="center"/>
      <protection locked="0"/>
    </xf>
    <xf numFmtId="0" fontId="12" fillId="3" borderId="0" xfId="0" applyFont="1" applyFill="1" applyAlignment="1" applyProtection="1">
      <alignment vertical="center"/>
      <protection hidden="1"/>
    </xf>
    <xf numFmtId="0" fontId="10" fillId="3" borderId="0" xfId="0" applyFont="1" applyFill="1" applyProtection="1">
      <protection hidden="1"/>
    </xf>
    <xf numFmtId="49" fontId="12" fillId="3" borderId="0" xfId="0" applyNumberFormat="1" applyFont="1" applyFill="1" applyProtection="1">
      <protection hidden="1"/>
    </xf>
    <xf numFmtId="0" fontId="10" fillId="3" borderId="0" xfId="0" applyFont="1" applyFill="1" applyAlignment="1" applyProtection="1">
      <alignment horizontal="center"/>
      <protection hidden="1"/>
    </xf>
    <xf numFmtId="49" fontId="10" fillId="3" borderId="0" xfId="0" applyNumberFormat="1" applyFont="1" applyFill="1" applyAlignment="1" applyProtection="1">
      <alignment vertical="center" wrapText="1"/>
      <protection hidden="1"/>
    </xf>
    <xf numFmtId="0" fontId="10" fillId="3" borderId="0" xfId="0" applyFont="1" applyFill="1" applyAlignment="1" applyProtection="1">
      <alignment vertical="center"/>
      <protection hidden="1"/>
    </xf>
    <xf numFmtId="0" fontId="10" fillId="3" borderId="0" xfId="0" applyFont="1" applyFill="1" applyAlignment="1" applyProtection="1">
      <alignment horizontal="center" vertical="center"/>
      <protection hidden="1"/>
    </xf>
    <xf numFmtId="0" fontId="14" fillId="3" borderId="6" xfId="0" applyFont="1" applyFill="1" applyBorder="1" applyAlignment="1" applyProtection="1">
      <alignment vertical="center"/>
      <protection hidden="1"/>
    </xf>
    <xf numFmtId="0" fontId="11" fillId="3" borderId="7" xfId="0" applyFont="1" applyFill="1" applyBorder="1" applyAlignment="1" applyProtection="1">
      <alignment vertical="center"/>
      <protection hidden="1"/>
    </xf>
    <xf numFmtId="0" fontId="11" fillId="3" borderId="7" xfId="0" applyFont="1" applyFill="1" applyBorder="1" applyAlignment="1" applyProtection="1">
      <alignment horizontal="center" vertical="center" wrapText="1"/>
      <protection hidden="1"/>
    </xf>
    <xf numFmtId="0" fontId="15" fillId="3" borderId="0" xfId="0" applyFont="1" applyFill="1" applyAlignment="1" applyProtection="1">
      <alignment vertical="center"/>
      <protection hidden="1"/>
    </xf>
    <xf numFmtId="0" fontId="11" fillId="3" borderId="8" xfId="0" applyFont="1" applyFill="1" applyBorder="1" applyAlignment="1" applyProtection="1">
      <alignment horizontal="left" vertical="center"/>
      <protection hidden="1"/>
    </xf>
    <xf numFmtId="0" fontId="11" fillId="3" borderId="4" xfId="0" applyFont="1" applyFill="1" applyBorder="1" applyAlignment="1" applyProtection="1">
      <alignment horizontal="left" vertical="center"/>
      <protection hidden="1"/>
    </xf>
    <xf numFmtId="0" fontId="11" fillId="3" borderId="0" xfId="0" applyFont="1" applyFill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11" fillId="3" borderId="5" xfId="0" applyFont="1" applyFill="1" applyBorder="1" applyAlignment="1" applyProtection="1">
      <alignment horizontal="left" vertical="center"/>
      <protection hidden="1"/>
    </xf>
    <xf numFmtId="167" fontId="11" fillId="3" borderId="2" xfId="0" applyNumberFormat="1" applyFont="1" applyFill="1" applyBorder="1" applyAlignment="1" applyProtection="1">
      <alignment horizontal="right" vertical="center"/>
      <protection hidden="1"/>
    </xf>
    <xf numFmtId="3" fontId="11" fillId="3" borderId="2" xfId="0" applyNumberFormat="1" applyFont="1" applyFill="1" applyBorder="1" applyAlignment="1" applyProtection="1">
      <alignment horizontal="right" vertical="center"/>
      <protection hidden="1"/>
    </xf>
    <xf numFmtId="0" fontId="16" fillId="3" borderId="0" xfId="0" applyFont="1" applyFill="1" applyAlignment="1" applyProtection="1">
      <alignment vertical="center"/>
      <protection hidden="1"/>
    </xf>
    <xf numFmtId="0" fontId="13" fillId="3" borderId="3" xfId="0" applyFont="1" applyFill="1" applyBorder="1" applyAlignment="1" applyProtection="1">
      <alignment horizontal="left" vertical="center" wrapText="1"/>
      <protection hidden="1"/>
    </xf>
    <xf numFmtId="0" fontId="18" fillId="3" borderId="0" xfId="0" applyFont="1" applyFill="1" applyAlignment="1" applyProtection="1">
      <alignment vertical="center"/>
      <protection hidden="1"/>
    </xf>
    <xf numFmtId="14" fontId="18" fillId="3" borderId="0" xfId="0" quotePrefix="1" applyNumberFormat="1" applyFont="1" applyFill="1" applyAlignment="1" applyProtection="1">
      <alignment horizontal="left" vertical="top"/>
      <protection hidden="1"/>
    </xf>
    <xf numFmtId="14" fontId="12" fillId="3" borderId="0" xfId="0" quotePrefix="1" applyNumberFormat="1" applyFont="1" applyFill="1" applyAlignment="1" applyProtection="1">
      <alignment horizontal="left" vertical="top"/>
      <protection hidden="1"/>
    </xf>
    <xf numFmtId="0" fontId="18" fillId="3" borderId="0" xfId="0" applyFont="1" applyFill="1" applyAlignment="1" applyProtection="1">
      <alignment horizontal="left" vertical="top"/>
      <protection hidden="1"/>
    </xf>
    <xf numFmtId="0" fontId="19" fillId="3" borderId="0" xfId="0" applyFont="1" applyFill="1" applyAlignment="1">
      <alignment horizontal="left" wrapText="1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6B5A9-978B-4424-B807-184779ADD3C3}">
  <dimension ref="A1:T26"/>
  <sheetViews>
    <sheetView tabSelected="1" topLeftCell="A3" workbookViewId="0">
      <selection activeCell="G16" sqref="G16"/>
    </sheetView>
  </sheetViews>
  <sheetFormatPr defaultRowHeight="14.5" x14ac:dyDescent="0.35"/>
  <cols>
    <col min="1" max="1" width="30.1796875" style="24" customWidth="1"/>
    <col min="2" max="2" width="37.7265625" style="24" customWidth="1"/>
    <col min="3" max="3" width="16.453125" style="24" customWidth="1"/>
    <col min="4" max="20" width="8.7265625" style="24"/>
  </cols>
  <sheetData>
    <row r="1" spans="1:6" ht="18" x14ac:dyDescent="0.35">
      <c r="A1" s="31" t="s">
        <v>29</v>
      </c>
      <c r="B1" s="32"/>
      <c r="C1" s="32"/>
      <c r="D1" s="32"/>
      <c r="E1" s="32"/>
      <c r="F1" s="32"/>
    </row>
    <row r="2" spans="1:6" x14ac:dyDescent="0.35">
      <c r="A2" s="51" t="s">
        <v>30</v>
      </c>
      <c r="B2" s="54" t="s">
        <v>38</v>
      </c>
      <c r="C2" s="32"/>
      <c r="D2" s="32"/>
      <c r="E2" s="32"/>
      <c r="F2" s="32"/>
    </row>
    <row r="3" spans="1:6" x14ac:dyDescent="0.35">
      <c r="A3" s="51" t="s">
        <v>31</v>
      </c>
      <c r="B3" s="52" t="s">
        <v>39</v>
      </c>
      <c r="C3" s="32"/>
      <c r="D3" s="32"/>
      <c r="E3" s="32"/>
      <c r="F3" s="32"/>
    </row>
    <row r="4" spans="1:6" ht="18" x14ac:dyDescent="0.35">
      <c r="A4" s="31" t="s">
        <v>32</v>
      </c>
      <c r="B4" s="53" t="s">
        <v>33</v>
      </c>
      <c r="C4" s="32"/>
      <c r="D4" s="32"/>
      <c r="E4" s="32"/>
      <c r="F4" s="32"/>
    </row>
    <row r="5" spans="1:6" ht="18" x14ac:dyDescent="0.35">
      <c r="A5" s="31" t="s">
        <v>34</v>
      </c>
      <c r="B5" s="53" t="s">
        <v>40</v>
      </c>
      <c r="C5" s="32"/>
      <c r="D5" s="32"/>
      <c r="E5" s="32"/>
      <c r="F5" s="32"/>
    </row>
    <row r="6" spans="1:6" ht="18" x14ac:dyDescent="0.4">
      <c r="A6" s="33"/>
      <c r="B6" s="32"/>
      <c r="C6" s="34"/>
      <c r="D6" s="34"/>
      <c r="E6" s="32"/>
      <c r="F6" s="32"/>
    </row>
    <row r="7" spans="1:6" ht="18" x14ac:dyDescent="0.4">
      <c r="A7" s="33"/>
      <c r="B7" s="32"/>
      <c r="C7" s="34"/>
      <c r="D7" s="34"/>
      <c r="E7" s="32"/>
      <c r="F7" s="32"/>
    </row>
    <row r="8" spans="1:6" ht="60" customHeight="1" x14ac:dyDescent="0.35">
      <c r="A8" s="35" t="s">
        <v>35</v>
      </c>
      <c r="B8" s="35"/>
      <c r="C8" s="35"/>
      <c r="D8" s="35"/>
      <c r="E8" s="35"/>
      <c r="F8" s="35"/>
    </row>
    <row r="9" spans="1:6" ht="15" thickBot="1" x14ac:dyDescent="0.4">
      <c r="A9" s="36"/>
      <c r="B9" s="36"/>
      <c r="C9" s="37"/>
      <c r="D9" s="37"/>
      <c r="E9" s="36"/>
      <c r="F9" s="36"/>
    </row>
    <row r="10" spans="1:6" ht="20" x14ac:dyDescent="0.35">
      <c r="A10" s="38" t="s">
        <v>36</v>
      </c>
      <c r="B10" s="39"/>
      <c r="C10" s="40"/>
      <c r="D10" s="45"/>
      <c r="E10" s="45"/>
      <c r="F10" s="41"/>
    </row>
    <row r="11" spans="1:6" ht="15.5" x14ac:dyDescent="0.35">
      <c r="A11" s="42"/>
      <c r="B11" s="43"/>
      <c r="C11" s="44" t="s">
        <v>37</v>
      </c>
      <c r="D11" s="45"/>
      <c r="E11" s="45"/>
      <c r="F11" s="45"/>
    </row>
    <row r="12" spans="1:6" ht="15.5" x14ac:dyDescent="0.35">
      <c r="A12" s="42" t="s">
        <v>11</v>
      </c>
      <c r="B12" s="46"/>
      <c r="C12" s="25"/>
      <c r="F12" s="45"/>
    </row>
    <row r="13" spans="1:6" ht="15.5" x14ac:dyDescent="0.35">
      <c r="A13" s="42"/>
      <c r="B13" s="46"/>
      <c r="C13" s="47"/>
      <c r="F13" s="45"/>
    </row>
    <row r="14" spans="1:6" ht="15.5" x14ac:dyDescent="0.35">
      <c r="A14" s="42" t="s">
        <v>12</v>
      </c>
      <c r="B14" s="46"/>
      <c r="C14" s="25"/>
      <c r="F14" s="45"/>
    </row>
    <row r="15" spans="1:6" ht="15.5" x14ac:dyDescent="0.35">
      <c r="A15" s="26"/>
      <c r="B15" s="27"/>
      <c r="C15" s="47"/>
      <c r="F15" s="45"/>
    </row>
    <row r="16" spans="1:6" ht="15.5" x14ac:dyDescent="0.35">
      <c r="A16" s="42" t="s">
        <v>13</v>
      </c>
      <c r="B16" s="46"/>
      <c r="C16" s="25"/>
      <c r="F16" s="49"/>
    </row>
    <row r="17" spans="1:6" ht="15.5" x14ac:dyDescent="0.35">
      <c r="A17" s="42"/>
      <c r="B17" s="46"/>
      <c r="C17" s="48"/>
      <c r="F17" s="49"/>
    </row>
    <row r="18" spans="1:6" ht="15.5" x14ac:dyDescent="0.35">
      <c r="A18" s="42" t="s">
        <v>14</v>
      </c>
      <c r="B18" s="46"/>
      <c r="C18" s="25"/>
      <c r="F18" s="49"/>
    </row>
    <row r="19" spans="1:6" ht="15.5" x14ac:dyDescent="0.35">
      <c r="A19" s="42"/>
      <c r="B19" s="46"/>
      <c r="C19" s="48"/>
      <c r="F19" s="49"/>
    </row>
    <row r="20" spans="1:6" ht="15.5" x14ac:dyDescent="0.35">
      <c r="A20" s="50" t="s">
        <v>24</v>
      </c>
      <c r="B20" s="28"/>
      <c r="C20" s="29"/>
      <c r="D20" s="29"/>
      <c r="E20" s="29"/>
      <c r="F20" s="30"/>
    </row>
    <row r="21" spans="1:6" ht="40.5" x14ac:dyDescent="0.35">
      <c r="A21" s="50" t="s">
        <v>25</v>
      </c>
      <c r="B21" s="28"/>
      <c r="C21" s="29"/>
      <c r="D21" s="29"/>
      <c r="E21" s="29"/>
      <c r="F21" s="30"/>
    </row>
    <row r="22" spans="1:6" ht="15.5" x14ac:dyDescent="0.35">
      <c r="A22" s="50" t="s">
        <v>26</v>
      </c>
      <c r="B22" s="28"/>
      <c r="C22" s="29"/>
      <c r="D22" s="29"/>
      <c r="E22" s="29"/>
      <c r="F22" s="30"/>
    </row>
    <row r="23" spans="1:6" ht="15.5" x14ac:dyDescent="0.35">
      <c r="A23" s="50" t="s">
        <v>27</v>
      </c>
      <c r="B23" s="28"/>
      <c r="C23" s="29"/>
      <c r="D23" s="29"/>
      <c r="E23" s="29"/>
      <c r="F23" s="30"/>
    </row>
    <row r="24" spans="1:6" ht="27" x14ac:dyDescent="0.35">
      <c r="A24" s="50" t="s">
        <v>28</v>
      </c>
      <c r="B24" s="28"/>
      <c r="C24" s="29"/>
      <c r="D24" s="29"/>
      <c r="E24" s="29"/>
      <c r="F24" s="30"/>
    </row>
    <row r="25" spans="1:6" x14ac:dyDescent="0.35">
      <c r="A25" s="36"/>
      <c r="B25" s="36"/>
      <c r="C25" s="37"/>
      <c r="D25" s="37"/>
      <c r="E25" s="36"/>
      <c r="F25" s="36"/>
    </row>
    <row r="26" spans="1:6" ht="33" customHeight="1" x14ac:dyDescent="0.35">
      <c r="A26" s="55" t="s">
        <v>41</v>
      </c>
      <c r="B26" s="55"/>
      <c r="C26" s="55"/>
      <c r="D26" s="55"/>
      <c r="E26" s="55"/>
      <c r="F26" s="55"/>
    </row>
  </sheetData>
  <mergeCells count="15">
    <mergeCell ref="B23:F23"/>
    <mergeCell ref="B24:F24"/>
    <mergeCell ref="A19:B19"/>
    <mergeCell ref="A26:F26"/>
    <mergeCell ref="A17:B17"/>
    <mergeCell ref="A18:B18"/>
    <mergeCell ref="B20:F20"/>
    <mergeCell ref="B21:F21"/>
    <mergeCell ref="B22:F22"/>
    <mergeCell ref="A8:F8"/>
    <mergeCell ref="A11:B11"/>
    <mergeCell ref="A12:B12"/>
    <mergeCell ref="A13:B13"/>
    <mergeCell ref="A14:B14"/>
    <mergeCell ref="A16:B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workbookViewId="0">
      <selection activeCell="C6" sqref="C6"/>
    </sheetView>
  </sheetViews>
  <sheetFormatPr defaultRowHeight="14.5" x14ac:dyDescent="0.35"/>
  <cols>
    <col min="1" max="1" width="2.54296875" style="10" customWidth="1"/>
    <col min="2" max="2" width="33.54296875" style="10" customWidth="1"/>
    <col min="3" max="3" width="9.1796875" style="10" customWidth="1"/>
    <col min="4" max="4" width="2.6328125" style="10" customWidth="1"/>
    <col min="5" max="5" width="99.6328125" style="10" customWidth="1"/>
    <col min="6" max="6" width="10.36328125" style="10" bestFit="1" customWidth="1"/>
    <col min="7" max="7" width="8.90625" style="10"/>
    <col min="8" max="8" width="10.36328125" style="10" bestFit="1" customWidth="1"/>
    <col min="9" max="13" width="8.90625" style="10"/>
    <col min="14" max="16384" width="8.7265625" style="10"/>
  </cols>
  <sheetData>
    <row r="1" spans="1:14" ht="16.5" x14ac:dyDescent="0.35">
      <c r="A1" s="9" t="s">
        <v>1</v>
      </c>
      <c r="B1" s="7"/>
      <c r="C1" s="7"/>
      <c r="D1" s="7"/>
      <c r="E1" s="7"/>
      <c r="N1" s="3"/>
    </row>
    <row r="2" spans="1:14" x14ac:dyDescent="0.35">
      <c r="A2" s="7"/>
      <c r="B2" s="7"/>
      <c r="C2" s="7"/>
      <c r="D2" s="7"/>
      <c r="E2" s="7"/>
      <c r="N2" s="3"/>
    </row>
    <row r="3" spans="1:14" x14ac:dyDescent="0.35">
      <c r="A3" s="7"/>
      <c r="B3" s="7"/>
      <c r="C3" s="7"/>
      <c r="D3" s="7"/>
      <c r="E3" s="11"/>
      <c r="N3" s="3"/>
    </row>
    <row r="4" spans="1:14" x14ac:dyDescent="0.35">
      <c r="A4" s="7"/>
      <c r="B4" s="22" t="s">
        <v>5</v>
      </c>
      <c r="C4" s="22"/>
      <c r="D4" s="7"/>
      <c r="E4" s="7"/>
      <c r="N4" s="3"/>
    </row>
    <row r="5" spans="1:14" ht="15" thickBot="1" x14ac:dyDescent="0.4">
      <c r="A5" s="7"/>
      <c r="B5" s="7"/>
      <c r="C5" s="7"/>
      <c r="D5" s="7"/>
      <c r="E5" s="11"/>
      <c r="N5" s="3"/>
    </row>
    <row r="6" spans="1:14" ht="15" thickBot="1" x14ac:dyDescent="0.4">
      <c r="A6" s="7"/>
      <c r="B6" s="7" t="str">
        <f>IF(B$4="trajecten re-integratie",Blad2!C13,Blad2!C18)</f>
        <v>Werkfit</v>
      </c>
      <c r="C6" s="12"/>
      <c r="D6" s="7"/>
      <c r="E6" s="13" t="s">
        <v>17</v>
      </c>
      <c r="N6" s="3"/>
    </row>
    <row r="7" spans="1:14" ht="15" thickBot="1" x14ac:dyDescent="0.4">
      <c r="A7" s="7"/>
      <c r="B7" s="7" t="str">
        <f>IF(B$4="trajecten re-integratie",Blad2!C14,Blad2!C19)</f>
        <v>Uitstroom naar regulier werk of scholing</v>
      </c>
      <c r="C7" s="12"/>
      <c r="D7" s="7"/>
      <c r="E7" s="11"/>
      <c r="N7" s="3"/>
    </row>
    <row r="8" spans="1:14" ht="15" thickBot="1" x14ac:dyDescent="0.4">
      <c r="A8" s="7"/>
      <c r="B8" s="7" t="str">
        <f>IF(B$4="trajecten re-integratie",Blad2!C15,Blad2!C20)</f>
        <v>Uitstroom naar werk met loonkostensubsidie</v>
      </c>
      <c r="C8" s="12"/>
      <c r="D8" s="7"/>
      <c r="E8" s="11"/>
      <c r="N8" s="3"/>
    </row>
    <row r="9" spans="1:14" ht="15" thickBot="1" x14ac:dyDescent="0.4">
      <c r="A9" s="7"/>
      <c r="B9" s="7" t="str">
        <f>IF(B$4="trajecten re-integratie",Blad2!C16,"")</f>
        <v>Uitstroom naar onbetaald werk</v>
      </c>
      <c r="C9" s="12"/>
      <c r="D9" s="7"/>
      <c r="E9" s="11"/>
      <c r="N9" s="3"/>
    </row>
    <row r="10" spans="1:14" x14ac:dyDescent="0.35">
      <c r="A10" s="7"/>
      <c r="B10" s="7"/>
      <c r="C10" s="7"/>
      <c r="D10" s="7"/>
      <c r="E10" s="11"/>
      <c r="N10" s="3"/>
    </row>
    <row r="11" spans="1:14" ht="15" thickBot="1" x14ac:dyDescent="0.4">
      <c r="A11" s="7"/>
      <c r="B11" s="7"/>
      <c r="C11" s="7"/>
      <c r="D11" s="7"/>
      <c r="E11" s="11"/>
      <c r="N11" s="3"/>
    </row>
    <row r="12" spans="1:14" ht="15" thickBot="1" x14ac:dyDescent="0.4">
      <c r="A12" s="7"/>
      <c r="B12" s="7" t="s">
        <v>16</v>
      </c>
      <c r="C12" s="20">
        <f>IF(B$4="trajecten re-integratie",((C6*Blad2!B13)+(tool!C7*Blad2!B14)+(tool!C8*Blad2!B15)+(tool!C9*Blad2!B16)),((tool!C6*Blad2!B18)+(tool!C7*Blad2!B19)+(tool!C8*Blad2!B20)+(tool!C9*Blad2!B21)))</f>
        <v>0</v>
      </c>
      <c r="D12" s="7"/>
      <c r="G12" s="14"/>
      <c r="N12" s="3"/>
    </row>
    <row r="13" spans="1:14" x14ac:dyDescent="0.35">
      <c r="A13" s="7"/>
      <c r="B13" s="7"/>
      <c r="C13" s="15"/>
      <c r="D13" s="13"/>
      <c r="E13" s="13"/>
      <c r="F13" s="14"/>
      <c r="G13" s="14"/>
      <c r="H13" s="16"/>
      <c r="N13" s="3"/>
    </row>
    <row r="14" spans="1:14" x14ac:dyDescent="0.35">
      <c r="A14" s="7" t="s">
        <v>23</v>
      </c>
      <c r="B14" s="7"/>
      <c r="C14" s="13"/>
      <c r="D14" s="13"/>
      <c r="E14" s="13"/>
      <c r="F14" s="16"/>
      <c r="G14" s="14"/>
      <c r="H14" s="16"/>
      <c r="N14" s="3"/>
    </row>
    <row r="15" spans="1:14" x14ac:dyDescent="0.35">
      <c r="A15" s="7"/>
      <c r="B15" s="7"/>
      <c r="C15" s="13"/>
      <c r="D15" s="13"/>
      <c r="E15" s="11"/>
      <c r="F15" s="14"/>
      <c r="G15" s="14"/>
      <c r="H15" s="16"/>
      <c r="N15" s="3"/>
    </row>
    <row r="16" spans="1:14" x14ac:dyDescent="0.35">
      <c r="A16" s="7"/>
      <c r="B16" s="7" t="s">
        <v>0</v>
      </c>
      <c r="C16" s="21">
        <f>IF(C12="","",IF(B4="trajecten re-integratie", Blad2!B3, Blad2!B2))</f>
        <v>0</v>
      </c>
      <c r="D16" s="13"/>
      <c r="E16" s="13"/>
      <c r="F16" s="16"/>
      <c r="G16" s="14"/>
      <c r="H16" s="16"/>
      <c r="N16" s="3"/>
    </row>
    <row r="17" spans="1:14" x14ac:dyDescent="0.35">
      <c r="A17" s="7"/>
      <c r="B17" s="7"/>
      <c r="C17" s="17"/>
      <c r="D17" s="7"/>
      <c r="E17" s="7"/>
      <c r="H17" s="18"/>
      <c r="N17" s="3"/>
    </row>
    <row r="18" spans="1:14" ht="17.5" x14ac:dyDescent="0.35">
      <c r="A18" s="6" t="s">
        <v>19</v>
      </c>
      <c r="B18" s="7"/>
      <c r="C18" s="7"/>
      <c r="D18" s="7"/>
      <c r="E18" s="7"/>
      <c r="N18" s="3"/>
    </row>
    <row r="19" spans="1:14" x14ac:dyDescent="0.35">
      <c r="A19" s="7"/>
      <c r="B19" s="7"/>
      <c r="C19" s="7"/>
      <c r="D19" s="7"/>
      <c r="E19" s="7"/>
      <c r="N19" s="3"/>
    </row>
    <row r="20" spans="1:14" x14ac:dyDescent="0.35">
      <c r="A20" s="7" t="s">
        <v>2</v>
      </c>
      <c r="B20" s="7"/>
      <c r="C20" s="7"/>
      <c r="D20" s="7"/>
      <c r="E20" s="7"/>
      <c r="N20" s="3"/>
    </row>
    <row r="21" spans="1:14" x14ac:dyDescent="0.35">
      <c r="A21" s="3"/>
      <c r="B21" s="7" t="s">
        <v>18</v>
      </c>
      <c r="C21" s="3"/>
      <c r="D21" s="3"/>
      <c r="E21" s="3"/>
    </row>
    <row r="22" spans="1:14" x14ac:dyDescent="0.35">
      <c r="A22" s="3"/>
      <c r="B22" s="7" t="s">
        <v>6</v>
      </c>
      <c r="C22" s="3"/>
      <c r="D22" s="3"/>
      <c r="E22" s="3"/>
    </row>
    <row r="23" spans="1:14" x14ac:dyDescent="0.35">
      <c r="A23" s="3"/>
      <c r="B23" s="7" t="s">
        <v>3</v>
      </c>
      <c r="C23" s="3"/>
      <c r="D23" s="3"/>
      <c r="E23" s="3"/>
    </row>
    <row r="24" spans="1:14" x14ac:dyDescent="0.35">
      <c r="A24" s="3"/>
      <c r="B24" s="7"/>
      <c r="C24" s="3"/>
      <c r="D24" s="3"/>
      <c r="E24" s="3"/>
    </row>
    <row r="25" spans="1:14" x14ac:dyDescent="0.35">
      <c r="A25" s="3"/>
      <c r="B25" s="7" t="s">
        <v>22</v>
      </c>
      <c r="C25" s="7"/>
      <c r="D25" s="7"/>
      <c r="E25" s="19"/>
    </row>
    <row r="26" spans="1:14" x14ac:dyDescent="0.35">
      <c r="A26" s="3"/>
      <c r="B26" s="7" t="s">
        <v>20</v>
      </c>
      <c r="C26" s="7"/>
      <c r="D26" s="7"/>
      <c r="E26" s="7"/>
    </row>
    <row r="27" spans="1:14" x14ac:dyDescent="0.35">
      <c r="A27" s="3"/>
      <c r="B27" s="7" t="s">
        <v>21</v>
      </c>
      <c r="C27" s="7"/>
      <c r="D27" s="7"/>
      <c r="E27" s="7"/>
    </row>
    <row r="28" spans="1:14" x14ac:dyDescent="0.35">
      <c r="A28" s="3"/>
      <c r="B28" s="3"/>
      <c r="C28" s="3"/>
      <c r="D28" s="3"/>
      <c r="E28" s="3"/>
    </row>
    <row r="29" spans="1:14" x14ac:dyDescent="0.35">
      <c r="A29" s="3"/>
      <c r="B29" s="3"/>
      <c r="C29" s="3"/>
      <c r="D29" s="3"/>
      <c r="E29" s="3"/>
    </row>
    <row r="30" spans="1:14" x14ac:dyDescent="0.35">
      <c r="C30" s="3"/>
    </row>
    <row r="35" spans="2:2" x14ac:dyDescent="0.35">
      <c r="B35" s="23"/>
    </row>
  </sheetData>
  <sheetProtection algorithmName="SHA-512" hashValue="xlb4OcIR3XSzG/iotNxFH4to8EbCBj2C+KPSApXAJ83uPLtGYLNrXu45v5cb3R+XvnQiKwURn1uSsIGiFqjG0w==" saltValue="zs5R6oqAmmPKURBwMNTNHQ==" spinCount="100000" sheet="1" selectLockedCells="1"/>
  <mergeCells count="1">
    <mergeCell ref="B4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workbookViewId="0"/>
  </sheetViews>
  <sheetFormatPr defaultRowHeight="14.5" x14ac:dyDescent="0.35"/>
  <sheetData>
    <row r="1" spans="1:13" ht="15" thickBot="1" x14ac:dyDescent="0.4">
      <c r="A1" s="1"/>
      <c r="B1" s="2"/>
      <c r="C1" s="1"/>
    </row>
    <row r="2" spans="1:13" ht="15" thickBot="1" x14ac:dyDescent="0.4">
      <c r="A2" s="1"/>
      <c r="B2" s="2">
        <f>IF(E2&gt;12000, 0, IF(E2&lt;8000, 0, (100-(50^(Blad2!C$4*((Blad2!$E2-C2)/C2))-1))/10))</f>
        <v>0</v>
      </c>
      <c r="C2" s="2">
        <v>8000</v>
      </c>
      <c r="E2" s="4">
        <f>tool!C12</f>
        <v>0</v>
      </c>
      <c r="L2">
        <v>6600</v>
      </c>
      <c r="M2" s="1">
        <v>6</v>
      </c>
    </row>
    <row r="3" spans="1:13" ht="15" thickBot="1" x14ac:dyDescent="0.4">
      <c r="A3" s="1"/>
      <c r="B3" s="2">
        <f>IF(E3&gt;6600, 0, IF(E3&lt;C3, 0, (100-(50^(C$5*(($E3-C3)/C3))-1))/10))</f>
        <v>0</v>
      </c>
      <c r="C3" s="2">
        <v>4400</v>
      </c>
      <c r="E3" s="4">
        <f>tool!C12</f>
        <v>0</v>
      </c>
      <c r="L3">
        <v>6400</v>
      </c>
      <c r="M3" s="1">
        <v>7.2</v>
      </c>
    </row>
    <row r="4" spans="1:13" x14ac:dyDescent="0.35">
      <c r="C4" s="5">
        <v>1.9</v>
      </c>
      <c r="L4">
        <v>6200</v>
      </c>
      <c r="M4" s="1">
        <v>8</v>
      </c>
    </row>
    <row r="5" spans="1:13" x14ac:dyDescent="0.35">
      <c r="C5" s="8">
        <v>1.9</v>
      </c>
      <c r="L5">
        <v>6000</v>
      </c>
      <c r="M5" s="1">
        <v>8.6</v>
      </c>
    </row>
    <row r="6" spans="1:13" x14ac:dyDescent="0.35">
      <c r="L6">
        <v>5800</v>
      </c>
      <c r="M6" s="1">
        <v>9</v>
      </c>
    </row>
    <row r="7" spans="1:13" x14ac:dyDescent="0.35">
      <c r="C7" s="1"/>
      <c r="L7">
        <v>5600</v>
      </c>
      <c r="M7" s="1">
        <v>9.3000000000000007</v>
      </c>
    </row>
    <row r="8" spans="1:13" x14ac:dyDescent="0.35">
      <c r="A8" s="1"/>
      <c r="B8" s="2"/>
      <c r="C8" s="1"/>
      <c r="L8">
        <v>5400</v>
      </c>
      <c r="M8" s="1">
        <v>9.6</v>
      </c>
    </row>
    <row r="9" spans="1:13" x14ac:dyDescent="0.35">
      <c r="A9" t="s">
        <v>4</v>
      </c>
      <c r="L9">
        <v>5200</v>
      </c>
      <c r="M9" s="1">
        <v>9.6999999999999993</v>
      </c>
    </row>
    <row r="10" spans="1:13" x14ac:dyDescent="0.35">
      <c r="A10" t="s">
        <v>5</v>
      </c>
      <c r="L10">
        <v>5000</v>
      </c>
      <c r="M10" s="1">
        <v>9.8000000000000007</v>
      </c>
    </row>
    <row r="11" spans="1:13" x14ac:dyDescent="0.35">
      <c r="L11">
        <v>4800</v>
      </c>
      <c r="M11" s="1">
        <v>9.9</v>
      </c>
    </row>
    <row r="12" spans="1:13" x14ac:dyDescent="0.35">
      <c r="A12" t="s">
        <v>7</v>
      </c>
      <c r="L12">
        <v>4600</v>
      </c>
      <c r="M12" s="1">
        <v>10</v>
      </c>
    </row>
    <row r="13" spans="1:13" x14ac:dyDescent="0.35">
      <c r="B13">
        <v>0.8</v>
      </c>
      <c r="C13" t="s">
        <v>11</v>
      </c>
      <c r="L13">
        <v>4400</v>
      </c>
      <c r="M13" s="1">
        <v>10</v>
      </c>
    </row>
    <row r="14" spans="1:13" x14ac:dyDescent="0.35">
      <c r="B14">
        <v>0.25</v>
      </c>
      <c r="C14" t="s">
        <v>12</v>
      </c>
    </row>
    <row r="15" spans="1:13" x14ac:dyDescent="0.35">
      <c r="B15">
        <v>0.25</v>
      </c>
      <c r="C15" t="s">
        <v>13</v>
      </c>
    </row>
    <row r="16" spans="1:13" x14ac:dyDescent="0.35">
      <c r="B16">
        <f>1-SUM(B14:B15)</f>
        <v>0.5</v>
      </c>
      <c r="C16" t="s">
        <v>14</v>
      </c>
    </row>
    <row r="17" spans="1:3" x14ac:dyDescent="0.35">
      <c r="A17" t="s">
        <v>8</v>
      </c>
    </row>
    <row r="18" spans="1:3" x14ac:dyDescent="0.35">
      <c r="B18">
        <v>0.5</v>
      </c>
      <c r="C18" t="s">
        <v>9</v>
      </c>
    </row>
    <row r="19" spans="1:3" x14ac:dyDescent="0.35">
      <c r="B19">
        <v>0.5</v>
      </c>
      <c r="C19" t="s">
        <v>10</v>
      </c>
    </row>
    <row r="20" spans="1:3" x14ac:dyDescent="0.35">
      <c r="B20">
        <v>0.4</v>
      </c>
      <c r="C20" t="s">
        <v>15</v>
      </c>
    </row>
  </sheetData>
  <sheetProtection algorithmName="SHA-512" hashValue="NFkEUrSDuuzOEoxWPwdrPqb/tmQHquKH/cYH1EmhKXy3wDruiWgwTHDV+J/0ec21IwqD8od6UjZ4TTA6zzc8Gw==" saltValue="+lbf1XaWha4Xso60jnDJvw==" spinCount="100000" sheet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Inschrijfblad</vt:lpstr>
      <vt:lpstr>tool</vt:lpstr>
      <vt:lpstr>Blad2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Magazijn13</dc:creator>
  <cp:lastModifiedBy>Arthur van de Meerendonk</cp:lastModifiedBy>
  <dcterms:created xsi:type="dcterms:W3CDTF">2010-12-20T08:23:14Z</dcterms:created>
  <dcterms:modified xsi:type="dcterms:W3CDTF">2026-04-01T11:40:31Z</dcterms:modified>
</cp:coreProperties>
</file>