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ekerwatt-my.sharepoint.com/personal/davidgodeschalk_zekerwatt_nl/Documents/Utrechtse Gemeenten S4E/Aanbesteding 2026/NvI 2/Publicatie/"/>
    </mc:Choice>
  </mc:AlternateContent>
  <xr:revisionPtr revIDLastSave="412" documentId="8_{0FD2BDEF-5CC3-4F54-ABC5-8D4BFDD40447}" xr6:coauthVersionLast="47" xr6:coauthVersionMax="47" xr10:uidLastSave="{04563C28-90FC-4956-9EFE-EB538BDA00A1}"/>
  <bookViews>
    <workbookView xWindow="-120" yWindow="-120" windowWidth="51840" windowHeight="21120" xr2:uid="{70992A4B-1BCB-43DB-84C1-07EECE9ECC4D}"/>
  </bookViews>
  <sheets>
    <sheet name="Perceel 1" sheetId="2" r:id="rId1"/>
  </sheets>
  <definedNames>
    <definedName name="_xlnm._FilterDatabase" localSheetId="0" hidden="1">'Perceel 1'!$A$1:$AB$82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2" l="1"/>
  <c r="F21" i="2"/>
  <c r="F20" i="2"/>
  <c r="F34" i="2"/>
  <c r="F33" i="2"/>
  <c r="F32" i="2"/>
  <c r="H58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84" i="2" l="1"/>
</calcChain>
</file>

<file path=xl/sharedStrings.xml><?xml version="1.0" encoding="utf-8"?>
<sst xmlns="http://schemas.openxmlformats.org/spreadsheetml/2006/main" count="1233" uniqueCount="436">
  <si>
    <t>Gemeente</t>
  </si>
  <si>
    <t>Klant
KvK-tenaamstelling</t>
  </si>
  <si>
    <t>Klant
KvK-nummer</t>
  </si>
  <si>
    <t>Perceel - Conventioneel / Zelflevering</t>
  </si>
  <si>
    <t xml:space="preserve">Productie kWp </t>
  </si>
  <si>
    <t>Aansluiting
EAN</t>
  </si>
  <si>
    <t>Aansluiting
Straatnaam</t>
  </si>
  <si>
    <t>Aansluiting
Huisnummer</t>
  </si>
  <si>
    <t>Aansluiting
Toevoeging</t>
  </si>
  <si>
    <t>Aansluiting
Postcode</t>
  </si>
  <si>
    <t>Aansluiting
Plaats</t>
  </si>
  <si>
    <t>Aansluiting
Producttype</t>
  </si>
  <si>
    <t>Aansluiting
Ingangsdatum</t>
  </si>
  <si>
    <t>Aansluiting
Meternummer</t>
  </si>
  <si>
    <t>Aansluiting
Type meter</t>
  </si>
  <si>
    <t>Aansluiting
Netbeheerder</t>
  </si>
  <si>
    <t>Aansluiting
Marketsegment</t>
  </si>
  <si>
    <t>Aansluiting
Profiel</t>
  </si>
  <si>
    <t>Aansluiting
Verwacht jaarverbruik kWh</t>
  </si>
  <si>
    <t>Aansluiting
Verwacht piekvolume (%)</t>
  </si>
  <si>
    <t>EDSN Volume (Supply Peak)</t>
  </si>
  <si>
    <t>EDSN Volume (Supply Off Peak)</t>
  </si>
  <si>
    <t>EDSN Volume (Back Delivery Peak)</t>
  </si>
  <si>
    <t>EDSN Volume (Back Delivery Off Peak)</t>
  </si>
  <si>
    <t>Booked Capacity</t>
  </si>
  <si>
    <t>Elektriciteit</t>
  </si>
  <si>
    <t>36</t>
  </si>
  <si>
    <t>Stedin Netbeheer Utrecht</t>
  </si>
  <si>
    <t>Kleinverbruik</t>
  </si>
  <si>
    <t>34</t>
  </si>
  <si>
    <t>Slimme meter</t>
  </si>
  <si>
    <t>E2B</t>
  </si>
  <si>
    <t>50</t>
  </si>
  <si>
    <t>1</t>
  </si>
  <si>
    <t>Grootverbruik</t>
  </si>
  <si>
    <t>TMT</t>
  </si>
  <si>
    <t>2</t>
  </si>
  <si>
    <t>13</t>
  </si>
  <si>
    <t>A</t>
  </si>
  <si>
    <t>49</t>
  </si>
  <si>
    <t>17</t>
  </si>
  <si>
    <t>3</t>
  </si>
  <si>
    <t>18</t>
  </si>
  <si>
    <t>B</t>
  </si>
  <si>
    <t>21</t>
  </si>
  <si>
    <t>Rembrandtlaan</t>
  </si>
  <si>
    <t>BY</t>
  </si>
  <si>
    <t>Raadhuisplein</t>
  </si>
  <si>
    <t>27</t>
  </si>
  <si>
    <t>E1B</t>
  </si>
  <si>
    <t>12</t>
  </si>
  <si>
    <t>Gemeente Soest</t>
  </si>
  <si>
    <t>32163787</t>
  </si>
  <si>
    <t>SOEST</t>
  </si>
  <si>
    <t>SOESTERBERG</t>
  </si>
  <si>
    <t>BIJ</t>
  </si>
  <si>
    <t>16</t>
  </si>
  <si>
    <t>7</t>
  </si>
  <si>
    <t>35</t>
  </si>
  <si>
    <t>40</t>
  </si>
  <si>
    <t>22</t>
  </si>
  <si>
    <t>Rijksstraatweg</t>
  </si>
  <si>
    <t>5</t>
  </si>
  <si>
    <t>9</t>
  </si>
  <si>
    <t>24</t>
  </si>
  <si>
    <t>10</t>
  </si>
  <si>
    <t>Dorpsstraat</t>
  </si>
  <si>
    <t>130</t>
  </si>
  <si>
    <t>TO</t>
  </si>
  <si>
    <t>30</t>
  </si>
  <si>
    <t>41</t>
  </si>
  <si>
    <t>Woudenbergseweg</t>
  </si>
  <si>
    <t>58</t>
  </si>
  <si>
    <t>14</t>
  </si>
  <si>
    <t>19</t>
  </si>
  <si>
    <t>46</t>
  </si>
  <si>
    <t>80</t>
  </si>
  <si>
    <t>Lekdijk</t>
  </si>
  <si>
    <t>Stationsweg</t>
  </si>
  <si>
    <t>57</t>
  </si>
  <si>
    <t>Gemeente Woerden</t>
  </si>
  <si>
    <t>50177214</t>
  </si>
  <si>
    <t>WOERDEN</t>
  </si>
  <si>
    <t>45</t>
  </si>
  <si>
    <t>HARMELEN</t>
  </si>
  <si>
    <t>Gemeente Wijk bij Duurstede</t>
  </si>
  <si>
    <t>30279669</t>
  </si>
  <si>
    <t>WIJK BIJ DUURSTEDE</t>
  </si>
  <si>
    <t>Stedin Utrecht</t>
  </si>
  <si>
    <t>E3B</t>
  </si>
  <si>
    <t>Slim uitleesbaar</t>
  </si>
  <si>
    <t>Gemeente Baarn</t>
  </si>
  <si>
    <t>32167607</t>
  </si>
  <si>
    <t>Conventioneel</t>
  </si>
  <si>
    <t>BAARN</t>
  </si>
  <si>
    <t>871687400008457520</t>
  </si>
  <si>
    <t>Laanstraat</t>
  </si>
  <si>
    <t>3743 BA</t>
  </si>
  <si>
    <t>Javalaan</t>
  </si>
  <si>
    <t>Gemeente Bunnik</t>
  </si>
  <si>
    <t>30278213</t>
  </si>
  <si>
    <t>BUNNIK</t>
  </si>
  <si>
    <t>871687400004749940</t>
  </si>
  <si>
    <t>Tolhuislaan</t>
  </si>
  <si>
    <t>3981 HR</t>
  </si>
  <si>
    <t>E0044006904204817</t>
  </si>
  <si>
    <t>Singelpark</t>
  </si>
  <si>
    <t>3984 NC</t>
  </si>
  <si>
    <t>ODIJK</t>
  </si>
  <si>
    <t>871687400008461985</t>
  </si>
  <si>
    <t>3981 AB</t>
  </si>
  <si>
    <t>De Meent</t>
  </si>
  <si>
    <t>53</t>
  </si>
  <si>
    <t>871687460010221717</t>
  </si>
  <si>
    <t>E0026300017298215</t>
  </si>
  <si>
    <t>33</t>
  </si>
  <si>
    <t>Gemeente De Bilt</t>
  </si>
  <si>
    <t>30286795</t>
  </si>
  <si>
    <t>BILTHOVEN</t>
  </si>
  <si>
    <t>Koningin Wilhelminaweg</t>
  </si>
  <si>
    <t>DE BILT</t>
  </si>
  <si>
    <t>MAARTENSDIJK</t>
  </si>
  <si>
    <t>HOLLANDSCHE RADING</t>
  </si>
  <si>
    <t>871687400004581120</t>
  </si>
  <si>
    <t>3738 JZ</t>
  </si>
  <si>
    <t>E0052004431261218</t>
  </si>
  <si>
    <t>Weltevreden</t>
  </si>
  <si>
    <t>3731 AL</t>
  </si>
  <si>
    <t>871687400004608650</t>
  </si>
  <si>
    <t>E0005001585395314</t>
  </si>
  <si>
    <t>WESTBROEK</t>
  </si>
  <si>
    <t>219</t>
  </si>
  <si>
    <t>Noordweg</t>
  </si>
  <si>
    <t>138</t>
  </si>
  <si>
    <t>Dennenlaan</t>
  </si>
  <si>
    <t>3739 KM</t>
  </si>
  <si>
    <t>72</t>
  </si>
  <si>
    <t>Leyenseweg</t>
  </si>
  <si>
    <t>3721 BD</t>
  </si>
  <si>
    <t>871687400010652050</t>
  </si>
  <si>
    <t>0014534953</t>
  </si>
  <si>
    <t>871687460011995358</t>
  </si>
  <si>
    <t>E0067005850767521</t>
  </si>
  <si>
    <t>871687460012179856</t>
  </si>
  <si>
    <t>Nedereindse Vaartdijk</t>
  </si>
  <si>
    <t>3615 BL</t>
  </si>
  <si>
    <t>E0079000013077923</t>
  </si>
  <si>
    <t>Gemeente Houten</t>
  </si>
  <si>
    <t>30279619</t>
  </si>
  <si>
    <t>SCHALKWIJK</t>
  </si>
  <si>
    <t>HOUTEN</t>
  </si>
  <si>
    <t>Binnenweg</t>
  </si>
  <si>
    <t>Onderdoor</t>
  </si>
  <si>
    <t>3995 DX</t>
  </si>
  <si>
    <t>871687400008463453</t>
  </si>
  <si>
    <t>3998 NJ</t>
  </si>
  <si>
    <t>871687400008784091</t>
  </si>
  <si>
    <t>Kruisboog</t>
  </si>
  <si>
    <t>3994 AE</t>
  </si>
  <si>
    <t>871687400009660424</t>
  </si>
  <si>
    <t>Spoorhaag</t>
  </si>
  <si>
    <t>3995 EA</t>
  </si>
  <si>
    <t>0013998199</t>
  </si>
  <si>
    <t>94</t>
  </si>
  <si>
    <t>871687400010242053</t>
  </si>
  <si>
    <t>0012880138</t>
  </si>
  <si>
    <t>Gemeente Leusden</t>
  </si>
  <si>
    <t>32167695</t>
  </si>
  <si>
    <t>871687400006498037</t>
  </si>
  <si>
    <t>Ruige Velddreef</t>
  </si>
  <si>
    <t>3831 PG</t>
  </si>
  <si>
    <t>LEUSDEN</t>
  </si>
  <si>
    <t>E0054008326156121</t>
  </si>
  <si>
    <t>Asschatterweg</t>
  </si>
  <si>
    <t>'t Erf</t>
  </si>
  <si>
    <t>3831 NA</t>
  </si>
  <si>
    <t>Bavoortseweg</t>
  </si>
  <si>
    <t>3833 BM</t>
  </si>
  <si>
    <t>ACHTERVELD</t>
  </si>
  <si>
    <t>Jan van Arkelweg</t>
  </si>
  <si>
    <t>De Biezenkamp</t>
  </si>
  <si>
    <t>3831 JA</t>
  </si>
  <si>
    <t>3831 JT</t>
  </si>
  <si>
    <t>871687460010336633</t>
  </si>
  <si>
    <t>871687460010519937</t>
  </si>
  <si>
    <t>Stichting Verschillend Onderwijs in Leusden Achterveld (VOILA)</t>
  </si>
  <si>
    <t>32155751</t>
  </si>
  <si>
    <t>871687400007413091</t>
  </si>
  <si>
    <t>3791 AC</t>
  </si>
  <si>
    <t>E0082009324564724</t>
  </si>
  <si>
    <t>871687460009749116</t>
  </si>
  <si>
    <t>284</t>
  </si>
  <si>
    <t>871687460009877420</t>
  </si>
  <si>
    <t>871687460011275160</t>
  </si>
  <si>
    <t>Berkelwijk</t>
  </si>
  <si>
    <t>3831 MN</t>
  </si>
  <si>
    <t>871687460011712504</t>
  </si>
  <si>
    <t>3833 EA</t>
  </si>
  <si>
    <t>Gemeente Montfoort</t>
  </si>
  <si>
    <t>30277195</t>
  </si>
  <si>
    <t>MONTFOORT</t>
  </si>
  <si>
    <t>Kasteelplein</t>
  </si>
  <si>
    <t>Anne Franklaan</t>
  </si>
  <si>
    <t>3417 GE</t>
  </si>
  <si>
    <t>871687400007146012</t>
  </si>
  <si>
    <t>IJsselveld</t>
  </si>
  <si>
    <t>3417 XH</t>
  </si>
  <si>
    <t>0013754407</t>
  </si>
  <si>
    <t>Bovenkerkweg</t>
  </si>
  <si>
    <t>3417 TA</t>
  </si>
  <si>
    <t>871687400008459487</t>
  </si>
  <si>
    <t>3417 JG</t>
  </si>
  <si>
    <t>871687400008459630</t>
  </si>
  <si>
    <t>E0005001559645214</t>
  </si>
  <si>
    <t>Waardsedijk</t>
  </si>
  <si>
    <t>871687400010585846</t>
  </si>
  <si>
    <t>0014193353</t>
  </si>
  <si>
    <t>871687460011506165</t>
  </si>
  <si>
    <t>E0060100000486119</t>
  </si>
  <si>
    <t>Gemeente Oudewater</t>
  </si>
  <si>
    <t>53878388</t>
  </si>
  <si>
    <t>OUDEWATER</t>
  </si>
  <si>
    <t>166</t>
  </si>
  <si>
    <t>3421 NE</t>
  </si>
  <si>
    <t>871692113000014135</t>
  </si>
  <si>
    <t>West IJsselkade</t>
  </si>
  <si>
    <t>3421 AZ</t>
  </si>
  <si>
    <t>E0052004463128119</t>
  </si>
  <si>
    <t>Stedin Netbeheer Midden-Holland</t>
  </si>
  <si>
    <t>871692150000029974</t>
  </si>
  <si>
    <t>871692160010252972</t>
  </si>
  <si>
    <t>Populierenweg</t>
  </si>
  <si>
    <t>3421 TX</t>
  </si>
  <si>
    <t>871692192900355005</t>
  </si>
  <si>
    <t>Biezenwal</t>
  </si>
  <si>
    <t>3421 BE</t>
  </si>
  <si>
    <t>E0052005309126519</t>
  </si>
  <si>
    <t>Dolderseweg</t>
  </si>
  <si>
    <t>871687400005300591</t>
  </si>
  <si>
    <t>Vedelaarpad</t>
  </si>
  <si>
    <t>3766 CM</t>
  </si>
  <si>
    <t>E0082009323939724</t>
  </si>
  <si>
    <t>871687400005633279</t>
  </si>
  <si>
    <t>Koppenlaan</t>
  </si>
  <si>
    <t>3769 BK</t>
  </si>
  <si>
    <t>E0005001568416114</t>
  </si>
  <si>
    <t>871687400008461312</t>
  </si>
  <si>
    <t>3762 AV</t>
  </si>
  <si>
    <t>Gemeente Stichtse Vecht</t>
  </si>
  <si>
    <t>51681897</t>
  </si>
  <si>
    <t>NIEUWER TER AA</t>
  </si>
  <si>
    <t>MAARSSEN</t>
  </si>
  <si>
    <t>KOCKENGEN</t>
  </si>
  <si>
    <t>NIEUWERSLUIS</t>
  </si>
  <si>
    <t>Endelhovenlaan</t>
  </si>
  <si>
    <t>3601 GR</t>
  </si>
  <si>
    <t>Diependaalsedijk</t>
  </si>
  <si>
    <t>3601 GH</t>
  </si>
  <si>
    <t>871687400006144859</t>
  </si>
  <si>
    <t>E0044006830046917</t>
  </si>
  <si>
    <t>BREUKELEN UT</t>
  </si>
  <si>
    <t>871687400008435610</t>
  </si>
  <si>
    <t>871687400008965858</t>
  </si>
  <si>
    <t>Sportweg</t>
  </si>
  <si>
    <t>3628 AZ</t>
  </si>
  <si>
    <t>E0030003035446015</t>
  </si>
  <si>
    <t>871687400009073965</t>
  </si>
  <si>
    <t>Brouwerij</t>
  </si>
  <si>
    <t>3621 AD</t>
  </si>
  <si>
    <t>871687400009143439</t>
  </si>
  <si>
    <t>3604 AC</t>
  </si>
  <si>
    <t>871687400010144494</t>
  </si>
  <si>
    <t>3631 AB</t>
  </si>
  <si>
    <t>E0082009293839624</t>
  </si>
  <si>
    <t>871687460011714584</t>
  </si>
  <si>
    <t>3626 AD</t>
  </si>
  <si>
    <t>E0060100002132020</t>
  </si>
  <si>
    <t>Boerendijk</t>
  </si>
  <si>
    <t>3442 AH</t>
  </si>
  <si>
    <t>871687400004916595</t>
  </si>
  <si>
    <t>3443 EH</t>
  </si>
  <si>
    <t>E0052004463029619</t>
  </si>
  <si>
    <t>871687400005142382</t>
  </si>
  <si>
    <t>Dr. Kuyperlaan</t>
  </si>
  <si>
    <t>3445 CK</t>
  </si>
  <si>
    <t>E0003300005219014</t>
  </si>
  <si>
    <t>Blekerijlaan</t>
  </si>
  <si>
    <t>3447 GR</t>
  </si>
  <si>
    <t>871687400008430233</t>
  </si>
  <si>
    <t>871687400009147758</t>
  </si>
  <si>
    <t>Stromenlaan</t>
  </si>
  <si>
    <t>3448 CH</t>
  </si>
  <si>
    <t>871687460010550831</t>
  </si>
  <si>
    <t>Oeralstraat</t>
  </si>
  <si>
    <t>3446 BT</t>
  </si>
  <si>
    <t>871687460010550855</t>
  </si>
  <si>
    <t>871687460011309049</t>
  </si>
  <si>
    <t>Essenlaan</t>
  </si>
  <si>
    <t>3442 JE</t>
  </si>
  <si>
    <t>Gemeente Nieuwegein</t>
  </si>
  <si>
    <t>30277029</t>
  </si>
  <si>
    <t>871687400008464382</t>
  </si>
  <si>
    <t>Aert de Gelderhage</t>
  </si>
  <si>
    <t>3437 KB</t>
  </si>
  <si>
    <t>NIEUWEGEIN</t>
  </si>
  <si>
    <t>871687460008196478</t>
  </si>
  <si>
    <t>Nachtwachtstede</t>
  </si>
  <si>
    <t>3431 HL</t>
  </si>
  <si>
    <t>871687460009455147</t>
  </si>
  <si>
    <t>Utrechthaven</t>
  </si>
  <si>
    <t>-1</t>
  </si>
  <si>
    <t>3433 PN</t>
  </si>
  <si>
    <t>Heemraadsweide</t>
  </si>
  <si>
    <t>3437 CA</t>
  </si>
  <si>
    <t>871687460012304074</t>
  </si>
  <si>
    <t>Parkhout</t>
  </si>
  <si>
    <t>3432 NE</t>
  </si>
  <si>
    <t>871687400007117180</t>
  </si>
  <si>
    <t>Geinoord</t>
  </si>
  <si>
    <t>3432 PE</t>
  </si>
  <si>
    <t>0012676966</t>
  </si>
  <si>
    <t>871687400009804651</t>
  </si>
  <si>
    <t>E0044006965648217</t>
  </si>
  <si>
    <t>871687400010133764</t>
  </si>
  <si>
    <t>0013664617</t>
  </si>
  <si>
    <t>871687460013067893</t>
  </si>
  <si>
    <t>E0082009150916323</t>
  </si>
  <si>
    <t>871687460013114306</t>
  </si>
  <si>
    <t>Groenling</t>
  </si>
  <si>
    <t>3435 BZ</t>
  </si>
  <si>
    <t>E0082009324229324</t>
  </si>
  <si>
    <t>871687460012519324</t>
  </si>
  <si>
    <t>Het Kleine Ros 3</t>
  </si>
  <si>
    <t>3961 RC</t>
  </si>
  <si>
    <t>E0079000012931323</t>
  </si>
  <si>
    <t>871687460012519331</t>
  </si>
  <si>
    <t>Het Kleine Ros 4</t>
  </si>
  <si>
    <t>E0079000012930623</t>
  </si>
  <si>
    <t>871687460012519348</t>
  </si>
  <si>
    <t>Het Kleine Ros 5</t>
  </si>
  <si>
    <t>E0079000012930923</t>
  </si>
  <si>
    <t>871687460012519379</t>
  </si>
  <si>
    <t>Het Kleine Ros 8</t>
  </si>
  <si>
    <t>E0079000012930223</t>
  </si>
  <si>
    <t>871687460012519393</t>
  </si>
  <si>
    <t>Het Kleine Ros 10</t>
  </si>
  <si>
    <t>E0079000012930423</t>
  </si>
  <si>
    <t>871687460012519768</t>
  </si>
  <si>
    <t>Het Kleine Ros 47</t>
  </si>
  <si>
    <t>E0079000012933023</t>
  </si>
  <si>
    <t>871687460012519775</t>
  </si>
  <si>
    <t>Het Kleine Ros 48</t>
  </si>
  <si>
    <t>E0079000012934223</t>
  </si>
  <si>
    <t>871687460012519782</t>
  </si>
  <si>
    <t>Het Kleine Ros 49</t>
  </si>
  <si>
    <t>E0079000012931423</t>
  </si>
  <si>
    <t>871687460012519799</t>
  </si>
  <si>
    <t>Het Kleine Ros 50</t>
  </si>
  <si>
    <t>E0079000012933923</t>
  </si>
  <si>
    <t>Gemeente Zeist</t>
  </si>
  <si>
    <t>51626268</t>
  </si>
  <si>
    <t>ZEIST</t>
  </si>
  <si>
    <t>3707 HX</t>
  </si>
  <si>
    <t>DEN DOLDER</t>
  </si>
  <si>
    <t>871687400004638824</t>
  </si>
  <si>
    <t>3734 BN</t>
  </si>
  <si>
    <t>E0030003289766716</t>
  </si>
  <si>
    <t>871687400006101784</t>
  </si>
  <si>
    <t>3701 BA</t>
  </si>
  <si>
    <t>0012691679</t>
  </si>
  <si>
    <t>871687400006101920</t>
  </si>
  <si>
    <t>0013754663</t>
  </si>
  <si>
    <t>871687400006448179</t>
  </si>
  <si>
    <t>Jagerlaan</t>
  </si>
  <si>
    <t>3701 XH</t>
  </si>
  <si>
    <t>E0045004207057418</t>
  </si>
  <si>
    <t>871687400006576483</t>
  </si>
  <si>
    <t>Zinzendorflaan</t>
  </si>
  <si>
    <t>3703 CG</t>
  </si>
  <si>
    <t>0012691689</t>
  </si>
  <si>
    <t>871687400006754676</t>
  </si>
  <si>
    <t>Fazantenlaan</t>
  </si>
  <si>
    <t>3704 EN</t>
  </si>
  <si>
    <t>0014028985</t>
  </si>
  <si>
    <t>871687400007173636</t>
  </si>
  <si>
    <t>GL</t>
  </si>
  <si>
    <t>3705 XA</t>
  </si>
  <si>
    <t>E0003300005042114</t>
  </si>
  <si>
    <t>871687400007429535</t>
  </si>
  <si>
    <t>Nicolaas Beetslaan</t>
  </si>
  <si>
    <t>3705 SW</t>
  </si>
  <si>
    <t>0012691677</t>
  </si>
  <si>
    <t>Laan van Vollenhove</t>
  </si>
  <si>
    <t>2195</t>
  </si>
  <si>
    <t>3706 GW</t>
  </si>
  <si>
    <t>Slimme meter GV</t>
  </si>
  <si>
    <t>871687400008466119</t>
  </si>
  <si>
    <t>Kroostweg</t>
  </si>
  <si>
    <t>3704 EA</t>
  </si>
  <si>
    <t>E0026300015716215</t>
  </si>
  <si>
    <t>871687460010298450</t>
  </si>
  <si>
    <t>871687460011096215</t>
  </si>
  <si>
    <t>871687460012518457</t>
  </si>
  <si>
    <t>3704 GN</t>
  </si>
  <si>
    <t>E0082009127512323</t>
  </si>
  <si>
    <t xml:space="preserve">13 + 30 panelen op -45 (ZO) </t>
  </si>
  <si>
    <t>onbekend</t>
  </si>
  <si>
    <t>30 panelen op 0 (Z)</t>
  </si>
  <si>
    <t>Orientatie / Azimuth</t>
  </si>
  <si>
    <t>30 panelen 22.5 (ZZW)</t>
  </si>
  <si>
    <t>16 panelen op -45 (ZO)</t>
  </si>
  <si>
    <t xml:space="preserve">70  panelen op 45 (ZW) </t>
  </si>
  <si>
    <t>67 panelen op -22.5 (ZZO)</t>
  </si>
  <si>
    <t>16 panelen op 0 (Z)</t>
  </si>
  <si>
    <t>Komt te vervallen in 2027</t>
  </si>
  <si>
    <t>Hoofdweg</t>
  </si>
  <si>
    <t>3474 JB</t>
  </si>
  <si>
    <t>ZEGVELD</t>
  </si>
  <si>
    <t>E0060100004561121</t>
  </si>
  <si>
    <t>Dorpeldijk</t>
  </si>
  <si>
    <t>3481 GW</t>
  </si>
  <si>
    <t>E0003300008634114</t>
  </si>
  <si>
    <t>871687400005825551</t>
  </si>
  <si>
    <t>871687400006284425</t>
  </si>
  <si>
    <t>871687400006381872</t>
  </si>
  <si>
    <t>Groenendaal</t>
  </si>
  <si>
    <t>3481 CT</t>
  </si>
  <si>
    <t>E0003300008642114</t>
  </si>
  <si>
    <t>871687460010656052</t>
  </si>
  <si>
    <t>Henri Dunantlaan</t>
  </si>
  <si>
    <t>3434 CH</t>
  </si>
  <si>
    <t>E0044007003139317</t>
  </si>
  <si>
    <t>Panelen uitgezet in 2026</t>
  </si>
  <si>
    <t>Geen teruglevering verwacht</t>
  </si>
  <si>
    <t>Verwachte opbrengst per jaar (kWh)</t>
  </si>
  <si>
    <t xml:space="preserve">Verwachte teruglevering per jaar (kWh)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</si>
</sst>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/mm/yyyy"/>
    <numFmt numFmtId="165" formatCode="_ * #,##0_ ;_ * \-#,##0_ ;_ * &quot;-&quot;??_ ;_ @_ "/>
  </numFmts>
  <fonts count="5" x14ac:knownFonts="1">
    <font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2"/>
      <color rgb="FF00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2071B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0" xfId="0" applyNumberFormat="1"/>
    <xf numFmtId="165" fontId="0" fillId="0" borderId="0" xfId="1" applyNumberFormat="1" applyFont="1" applyFill="1" applyBorder="1"/>
    <xf numFmtId="0" fontId="1" fillId="0" borderId="0" xfId="0" applyFon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5" borderId="0" xfId="0" applyFont="1" applyFill="1"/>
    <xf numFmtId="43" fontId="0" fillId="4" borderId="0" xfId="0" applyNumberFormat="1" applyFill="1"/>
    <xf numFmtId="43" fontId="0" fillId="0" borderId="0" xfId="0" applyNumberFormat="1"/>
    <xf numFmtId="43" fontId="0" fillId="0" borderId="0" xfId="1" applyFont="1" applyFill="1"/>
    <xf numFmtId="165" fontId="0" fillId="0" borderId="0" xfId="1" applyNumberFormat="1" applyFont="1" applyFill="1"/>
    <xf numFmtId="43" fontId="3" fillId="0" borderId="0" xfId="0" applyNumberFormat="1" applyFont="1"/>
    <xf numFmtId="0" fontId="0" fillId="0" borderId="0" xfId="0" applyAlignment="1">
      <alignment horizontal="left" vertical="center" wrapText="1"/>
    </xf>
  </cellXfs>
  <cellStyles count="3">
    <cellStyle name="Komma" xfId="1" builtinId="3"/>
    <cellStyle name="Standaard" xfId="0" builtinId="0"/>
    <cellStyle name="Standaard 2" xfId="2" xr:uid="{06AF5163-429B-4230-BA64-758494A42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BEB4-5613-4B65-B2DA-0580B46B5438}">
  <dimension ref="A1:AB119"/>
  <sheetViews>
    <sheetView tabSelected="1" topLeftCell="B1" workbookViewId="0">
      <pane ySplit="1" topLeftCell="A2" activePane="bottomLeft" state="frozen"/>
      <selection pane="bottomLeft" activeCell="E25" sqref="E25"/>
    </sheetView>
  </sheetViews>
  <sheetFormatPr defaultRowHeight="15" x14ac:dyDescent="0.25"/>
  <cols>
    <col min="1" max="1" width="29.7109375" bestFit="1" customWidth="1"/>
    <col min="2" max="2" width="40.7109375" customWidth="1"/>
    <col min="3" max="3" width="15.7109375" customWidth="1"/>
    <col min="4" max="8" width="40.7109375" customWidth="1"/>
    <col min="9" max="10" width="25.7109375" customWidth="1"/>
    <col min="11" max="13" width="15.7109375" customWidth="1"/>
    <col min="14" max="14" width="25.7109375" customWidth="1"/>
    <col min="15" max="15" width="15.7109375" customWidth="1"/>
    <col min="16" max="28" width="25.7109375" customWidth="1"/>
  </cols>
  <sheetData>
    <row r="1" spans="1:28" ht="30" x14ac:dyDescent="0.25">
      <c r="A1" s="2" t="s">
        <v>0</v>
      </c>
      <c r="B1" s="1" t="s">
        <v>1</v>
      </c>
      <c r="C1" s="3" t="s">
        <v>2</v>
      </c>
      <c r="D1" s="2" t="s">
        <v>3</v>
      </c>
      <c r="E1" s="2" t="s">
        <v>408</v>
      </c>
      <c r="F1" s="2" t="s">
        <v>4</v>
      </c>
      <c r="G1" s="2" t="s">
        <v>434</v>
      </c>
      <c r="H1" s="2" t="s">
        <v>435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3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</row>
    <row r="2" spans="1:28" x14ac:dyDescent="0.25">
      <c r="A2" t="s">
        <v>91</v>
      </c>
      <c r="B2" t="s">
        <v>91</v>
      </c>
      <c r="C2" s="4" t="s">
        <v>92</v>
      </c>
      <c r="D2" t="s">
        <v>93</v>
      </c>
      <c r="F2" s="15" t="s">
        <v>406</v>
      </c>
      <c r="G2" s="15"/>
      <c r="H2" s="6">
        <f t="shared" ref="H2" si="0">+Z2+AA2</f>
        <v>240</v>
      </c>
      <c r="I2" t="s">
        <v>95</v>
      </c>
      <c r="J2" t="s">
        <v>96</v>
      </c>
      <c r="K2" t="s">
        <v>33</v>
      </c>
      <c r="M2" t="s">
        <v>97</v>
      </c>
      <c r="N2" t="s">
        <v>94</v>
      </c>
      <c r="O2" t="s">
        <v>25</v>
      </c>
      <c r="P2" s="5">
        <v>44927</v>
      </c>
      <c r="S2" t="s">
        <v>27</v>
      </c>
      <c r="T2" t="s">
        <v>34</v>
      </c>
      <c r="U2" s="7" t="s">
        <v>35</v>
      </c>
      <c r="V2">
        <v>203762</v>
      </c>
      <c r="W2" s="4">
        <v>60</v>
      </c>
      <c r="X2">
        <v>123626</v>
      </c>
      <c r="Y2">
        <v>80136</v>
      </c>
      <c r="Z2">
        <v>0</v>
      </c>
      <c r="AA2">
        <v>240</v>
      </c>
      <c r="AB2">
        <v>128</v>
      </c>
    </row>
    <row r="3" spans="1:28" x14ac:dyDescent="0.25">
      <c r="A3" t="s">
        <v>99</v>
      </c>
      <c r="B3" t="s">
        <v>99</v>
      </c>
      <c r="C3" s="4" t="s">
        <v>100</v>
      </c>
      <c r="D3" t="s">
        <v>93</v>
      </c>
      <c r="F3" s="15" t="s">
        <v>406</v>
      </c>
      <c r="G3" s="15"/>
      <c r="H3" s="6">
        <f>+Z3+AA3</f>
        <v>6514</v>
      </c>
      <c r="I3" t="s">
        <v>102</v>
      </c>
      <c r="J3" t="s">
        <v>103</v>
      </c>
      <c r="K3" t="s">
        <v>36</v>
      </c>
      <c r="M3" t="s">
        <v>104</v>
      </c>
      <c r="N3" t="s">
        <v>101</v>
      </c>
      <c r="O3" t="s">
        <v>25</v>
      </c>
      <c r="P3" s="5">
        <v>45292</v>
      </c>
      <c r="Q3" t="s">
        <v>105</v>
      </c>
      <c r="R3" t="s">
        <v>30</v>
      </c>
      <c r="S3" t="s">
        <v>27</v>
      </c>
      <c r="T3" t="s">
        <v>28</v>
      </c>
      <c r="U3" t="s">
        <v>49</v>
      </c>
      <c r="V3">
        <v>3390</v>
      </c>
      <c r="W3" s="4">
        <v>41</v>
      </c>
      <c r="X3">
        <v>1411</v>
      </c>
      <c r="Y3">
        <v>1979</v>
      </c>
      <c r="Z3">
        <v>4692</v>
      </c>
      <c r="AA3">
        <v>1822</v>
      </c>
      <c r="AB3">
        <v>15</v>
      </c>
    </row>
    <row r="4" spans="1:28" x14ac:dyDescent="0.25">
      <c r="A4" t="s">
        <v>99</v>
      </c>
      <c r="B4" t="s">
        <v>99</v>
      </c>
      <c r="C4" s="4" t="s">
        <v>100</v>
      </c>
      <c r="D4" t="s">
        <v>93</v>
      </c>
      <c r="F4" s="15" t="s">
        <v>406</v>
      </c>
      <c r="G4" s="15"/>
      <c r="H4" s="6">
        <f>+Z4+AA4</f>
        <v>4133</v>
      </c>
      <c r="I4" t="s">
        <v>109</v>
      </c>
      <c r="J4" t="s">
        <v>106</v>
      </c>
      <c r="K4" t="s">
        <v>33</v>
      </c>
      <c r="M4" t="s">
        <v>107</v>
      </c>
      <c r="N4" t="s">
        <v>108</v>
      </c>
      <c r="O4" t="s">
        <v>25</v>
      </c>
      <c r="P4" s="5">
        <v>44927</v>
      </c>
      <c r="S4" t="s">
        <v>27</v>
      </c>
      <c r="T4" t="s">
        <v>34</v>
      </c>
      <c r="U4" s="7" t="s">
        <v>35</v>
      </c>
      <c r="V4">
        <v>175697</v>
      </c>
      <c r="W4" s="4">
        <v>63</v>
      </c>
      <c r="X4">
        <v>112201</v>
      </c>
      <c r="Y4">
        <v>63496</v>
      </c>
      <c r="Z4">
        <v>81</v>
      </c>
      <c r="AA4">
        <v>4052</v>
      </c>
      <c r="AB4">
        <v>109</v>
      </c>
    </row>
    <row r="5" spans="1:28" x14ac:dyDescent="0.25">
      <c r="A5" t="s">
        <v>99</v>
      </c>
      <c r="B5" t="s">
        <v>99</v>
      </c>
      <c r="C5" s="4" t="s">
        <v>100</v>
      </c>
      <c r="D5" t="s">
        <v>93</v>
      </c>
      <c r="F5" s="15" t="s">
        <v>406</v>
      </c>
      <c r="G5" s="15"/>
      <c r="H5" s="6">
        <f t="shared" ref="H5" si="1">+Z5+AA5</f>
        <v>3395</v>
      </c>
      <c r="I5" t="s">
        <v>113</v>
      </c>
      <c r="J5" t="s">
        <v>78</v>
      </c>
      <c r="K5" t="s">
        <v>39</v>
      </c>
      <c r="M5" t="s">
        <v>110</v>
      </c>
      <c r="N5" t="s">
        <v>101</v>
      </c>
      <c r="O5" t="s">
        <v>25</v>
      </c>
      <c r="P5" s="5">
        <v>44927</v>
      </c>
      <c r="Q5" t="s">
        <v>114</v>
      </c>
      <c r="R5" t="s">
        <v>30</v>
      </c>
      <c r="S5" t="s">
        <v>27</v>
      </c>
      <c r="T5" t="s">
        <v>28</v>
      </c>
      <c r="U5" t="s">
        <v>49</v>
      </c>
      <c r="V5">
        <v>10839</v>
      </c>
      <c r="W5" s="4">
        <v>38</v>
      </c>
      <c r="X5">
        <v>4196</v>
      </c>
      <c r="Y5">
        <v>6643</v>
      </c>
      <c r="Z5">
        <v>2293</v>
      </c>
      <c r="AA5">
        <v>1102</v>
      </c>
      <c r="AB5">
        <v>15</v>
      </c>
    </row>
    <row r="6" spans="1:28" x14ac:dyDescent="0.25">
      <c r="A6" t="s">
        <v>116</v>
      </c>
      <c r="B6" t="s">
        <v>116</v>
      </c>
      <c r="C6" s="4" t="s">
        <v>117</v>
      </c>
      <c r="D6" t="s">
        <v>93</v>
      </c>
      <c r="F6" s="15" t="s">
        <v>406</v>
      </c>
      <c r="G6" s="15"/>
      <c r="H6" s="6">
        <f t="shared" ref="H6:H7" si="2">+Z6+AA6</f>
        <v>4894</v>
      </c>
      <c r="I6" t="s">
        <v>123</v>
      </c>
      <c r="J6" t="s">
        <v>119</v>
      </c>
      <c r="K6" t="s">
        <v>63</v>
      </c>
      <c r="M6" t="s">
        <v>124</v>
      </c>
      <c r="N6" t="s">
        <v>121</v>
      </c>
      <c r="O6" t="s">
        <v>25</v>
      </c>
      <c r="P6" s="5">
        <v>44927</v>
      </c>
      <c r="Q6" t="s">
        <v>125</v>
      </c>
      <c r="R6" t="s">
        <v>30</v>
      </c>
      <c r="S6" t="s">
        <v>27</v>
      </c>
      <c r="T6" t="s">
        <v>28</v>
      </c>
      <c r="U6" t="s">
        <v>49</v>
      </c>
      <c r="V6">
        <v>27268</v>
      </c>
      <c r="W6" s="4">
        <v>40</v>
      </c>
      <c r="X6">
        <v>10936</v>
      </c>
      <c r="Y6">
        <v>16332</v>
      </c>
      <c r="Z6">
        <v>3330</v>
      </c>
      <c r="AA6">
        <v>1564</v>
      </c>
      <c r="AB6">
        <v>15</v>
      </c>
    </row>
    <row r="7" spans="1:28" x14ac:dyDescent="0.25">
      <c r="A7" t="s">
        <v>116</v>
      </c>
      <c r="B7" t="s">
        <v>116</v>
      </c>
      <c r="C7" s="4" t="s">
        <v>117</v>
      </c>
      <c r="D7" t="s">
        <v>93</v>
      </c>
      <c r="F7" s="15" t="s">
        <v>406</v>
      </c>
      <c r="G7" s="15"/>
      <c r="H7" s="6">
        <f t="shared" si="2"/>
        <v>16840</v>
      </c>
      <c r="I7" t="s">
        <v>128</v>
      </c>
      <c r="J7" t="s">
        <v>126</v>
      </c>
      <c r="K7" t="s">
        <v>60</v>
      </c>
      <c r="M7" t="s">
        <v>127</v>
      </c>
      <c r="N7" t="s">
        <v>120</v>
      </c>
      <c r="O7" t="s">
        <v>25</v>
      </c>
      <c r="P7" s="5">
        <v>44927</v>
      </c>
      <c r="Q7" t="s">
        <v>129</v>
      </c>
      <c r="R7" t="s">
        <v>30</v>
      </c>
      <c r="S7" t="s">
        <v>27</v>
      </c>
      <c r="T7" t="s">
        <v>28</v>
      </c>
      <c r="U7" t="s">
        <v>31</v>
      </c>
      <c r="V7">
        <v>33624</v>
      </c>
      <c r="W7" s="4">
        <v>64</v>
      </c>
      <c r="X7">
        <v>21705</v>
      </c>
      <c r="Y7">
        <v>11919</v>
      </c>
      <c r="Z7">
        <v>10385</v>
      </c>
      <c r="AA7">
        <v>6455</v>
      </c>
      <c r="AB7">
        <v>15</v>
      </c>
    </row>
    <row r="8" spans="1:28" x14ac:dyDescent="0.25">
      <c r="A8" t="s">
        <v>116</v>
      </c>
      <c r="B8" t="s">
        <v>116</v>
      </c>
      <c r="C8" s="4" t="s">
        <v>117</v>
      </c>
      <c r="D8" t="s">
        <v>93</v>
      </c>
      <c r="F8" s="15" t="s">
        <v>406</v>
      </c>
      <c r="G8" s="15"/>
      <c r="H8" s="6">
        <f t="shared" ref="H8" si="3">+Z8+AA8</f>
        <v>1529</v>
      </c>
      <c r="I8" t="s">
        <v>139</v>
      </c>
      <c r="J8" t="s">
        <v>134</v>
      </c>
      <c r="K8" t="s">
        <v>79</v>
      </c>
      <c r="M8" t="s">
        <v>135</v>
      </c>
      <c r="N8" t="s">
        <v>122</v>
      </c>
      <c r="O8" t="s">
        <v>25</v>
      </c>
      <c r="P8" s="5">
        <v>45323</v>
      </c>
      <c r="Q8" t="s">
        <v>140</v>
      </c>
      <c r="R8" t="s">
        <v>30</v>
      </c>
      <c r="S8" t="s">
        <v>27</v>
      </c>
      <c r="T8" t="s">
        <v>28</v>
      </c>
      <c r="U8" t="s">
        <v>31</v>
      </c>
      <c r="V8">
        <v>3178</v>
      </c>
      <c r="W8" s="4">
        <v>41</v>
      </c>
      <c r="X8">
        <v>1327</v>
      </c>
      <c r="Y8">
        <v>1851</v>
      </c>
      <c r="Z8">
        <v>1068</v>
      </c>
      <c r="AA8">
        <v>461</v>
      </c>
      <c r="AB8">
        <v>15</v>
      </c>
    </row>
    <row r="9" spans="1:28" x14ac:dyDescent="0.25">
      <c r="A9" t="s">
        <v>116</v>
      </c>
      <c r="B9" t="s">
        <v>116</v>
      </c>
      <c r="C9" s="4" t="s">
        <v>117</v>
      </c>
      <c r="D9" t="s">
        <v>93</v>
      </c>
      <c r="F9" s="15" t="s">
        <v>406</v>
      </c>
      <c r="G9" s="15"/>
      <c r="H9" s="6">
        <f t="shared" ref="H9:H10" si="4">+Z9+AA9</f>
        <v>27724</v>
      </c>
      <c r="I9" t="s">
        <v>141</v>
      </c>
      <c r="J9" t="s">
        <v>137</v>
      </c>
      <c r="K9" t="s">
        <v>59</v>
      </c>
      <c r="M9" t="s">
        <v>138</v>
      </c>
      <c r="N9" t="s">
        <v>118</v>
      </c>
      <c r="O9" t="s">
        <v>25</v>
      </c>
      <c r="P9" s="5">
        <v>44927</v>
      </c>
      <c r="Q9" t="s">
        <v>142</v>
      </c>
      <c r="R9" t="s">
        <v>30</v>
      </c>
      <c r="S9" t="s">
        <v>27</v>
      </c>
      <c r="T9" t="s">
        <v>28</v>
      </c>
      <c r="U9" t="s">
        <v>31</v>
      </c>
      <c r="V9">
        <v>32071</v>
      </c>
      <c r="W9" s="4">
        <v>39</v>
      </c>
      <c r="X9">
        <v>12677</v>
      </c>
      <c r="Y9">
        <v>19394</v>
      </c>
      <c r="Z9">
        <v>18602</v>
      </c>
      <c r="AA9">
        <v>9122</v>
      </c>
      <c r="AB9">
        <v>15</v>
      </c>
    </row>
    <row r="10" spans="1:28" x14ac:dyDescent="0.25">
      <c r="A10" t="s">
        <v>116</v>
      </c>
      <c r="B10" t="s">
        <v>116</v>
      </c>
      <c r="C10" s="4" t="s">
        <v>117</v>
      </c>
      <c r="D10" t="s">
        <v>93</v>
      </c>
      <c r="F10" s="15" t="s">
        <v>406</v>
      </c>
      <c r="G10" s="15"/>
      <c r="H10" s="6">
        <f t="shared" si="4"/>
        <v>4022</v>
      </c>
      <c r="I10" t="s">
        <v>143</v>
      </c>
      <c r="J10" t="s">
        <v>144</v>
      </c>
      <c r="K10" t="s">
        <v>36</v>
      </c>
      <c r="M10" t="s">
        <v>145</v>
      </c>
      <c r="N10" t="s">
        <v>130</v>
      </c>
      <c r="O10" t="s">
        <v>25</v>
      </c>
      <c r="P10" s="5">
        <v>45251</v>
      </c>
      <c r="Q10" t="s">
        <v>146</v>
      </c>
      <c r="R10" t="s">
        <v>30</v>
      </c>
      <c r="S10" t="s">
        <v>27</v>
      </c>
      <c r="T10" t="s">
        <v>28</v>
      </c>
      <c r="U10" t="s">
        <v>31</v>
      </c>
      <c r="V10">
        <v>19811</v>
      </c>
      <c r="W10" s="4">
        <v>43</v>
      </c>
      <c r="X10">
        <v>8570</v>
      </c>
      <c r="Y10">
        <v>11241</v>
      </c>
      <c r="Z10">
        <v>2731</v>
      </c>
      <c r="AA10">
        <v>1291</v>
      </c>
      <c r="AB10">
        <v>15</v>
      </c>
    </row>
    <row r="11" spans="1:28" x14ac:dyDescent="0.25">
      <c r="A11" t="s">
        <v>147</v>
      </c>
      <c r="B11" t="s">
        <v>147</v>
      </c>
      <c r="C11" s="4" t="s">
        <v>148</v>
      </c>
      <c r="D11" t="s">
        <v>93</v>
      </c>
      <c r="F11" s="15" t="s">
        <v>406</v>
      </c>
      <c r="G11" s="15"/>
      <c r="H11" s="6">
        <f>+Z11+AA11</f>
        <v>1151</v>
      </c>
      <c r="I11" t="s">
        <v>154</v>
      </c>
      <c r="J11" t="s">
        <v>77</v>
      </c>
      <c r="K11" t="s">
        <v>72</v>
      </c>
      <c r="M11" t="s">
        <v>155</v>
      </c>
      <c r="N11" t="s">
        <v>149</v>
      </c>
      <c r="O11" t="s">
        <v>25</v>
      </c>
      <c r="P11" s="5">
        <v>44927</v>
      </c>
      <c r="S11" t="s">
        <v>27</v>
      </c>
      <c r="T11" t="s">
        <v>34</v>
      </c>
      <c r="U11" s="7" t="s">
        <v>35</v>
      </c>
      <c r="V11">
        <v>132220</v>
      </c>
      <c r="W11" s="4">
        <v>48</v>
      </c>
      <c r="X11">
        <v>63784</v>
      </c>
      <c r="Y11">
        <v>68436</v>
      </c>
      <c r="Z11">
        <v>788</v>
      </c>
      <c r="AA11">
        <v>363</v>
      </c>
      <c r="AB11">
        <v>32</v>
      </c>
    </row>
    <row r="12" spans="1:28" x14ac:dyDescent="0.25">
      <c r="A12" t="s">
        <v>147</v>
      </c>
      <c r="B12" t="s">
        <v>147</v>
      </c>
      <c r="C12" s="4" t="s">
        <v>148</v>
      </c>
      <c r="D12" t="s">
        <v>93</v>
      </c>
      <c r="F12" s="15" t="s">
        <v>406</v>
      </c>
      <c r="G12" s="15"/>
      <c r="H12" s="6">
        <f>+Z12+AA12</f>
        <v>5020</v>
      </c>
      <c r="I12" t="s">
        <v>156</v>
      </c>
      <c r="J12" t="s">
        <v>157</v>
      </c>
      <c r="K12" t="s">
        <v>36</v>
      </c>
      <c r="M12" t="s">
        <v>158</v>
      </c>
      <c r="N12" t="s">
        <v>150</v>
      </c>
      <c r="O12" t="s">
        <v>25</v>
      </c>
      <c r="P12" s="5">
        <v>44927</v>
      </c>
      <c r="S12" t="s">
        <v>27</v>
      </c>
      <c r="T12" t="s">
        <v>34</v>
      </c>
      <c r="U12" s="7" t="s">
        <v>35</v>
      </c>
      <c r="V12">
        <v>62059</v>
      </c>
      <c r="W12" s="4">
        <v>54</v>
      </c>
      <c r="X12">
        <v>33703</v>
      </c>
      <c r="Y12">
        <v>28356</v>
      </c>
      <c r="Z12">
        <v>3926</v>
      </c>
      <c r="AA12">
        <v>1094</v>
      </c>
      <c r="AB12">
        <v>115</v>
      </c>
    </row>
    <row r="13" spans="1:28" x14ac:dyDescent="0.25">
      <c r="A13" t="s">
        <v>147</v>
      </c>
      <c r="B13" t="s">
        <v>147</v>
      </c>
      <c r="C13" s="4" t="s">
        <v>148</v>
      </c>
      <c r="D13" t="s">
        <v>93</v>
      </c>
      <c r="F13" s="15" t="s">
        <v>406</v>
      </c>
      <c r="G13" s="15"/>
      <c r="H13" s="6">
        <f t="shared" ref="H13" si="5">+Z13+AA13</f>
        <v>23</v>
      </c>
      <c r="I13" t="s">
        <v>159</v>
      </c>
      <c r="J13" t="s">
        <v>160</v>
      </c>
      <c r="K13" t="s">
        <v>133</v>
      </c>
      <c r="L13" t="s">
        <v>68</v>
      </c>
      <c r="M13" t="s">
        <v>161</v>
      </c>
      <c r="N13" t="s">
        <v>150</v>
      </c>
      <c r="O13" t="s">
        <v>25</v>
      </c>
      <c r="P13" s="5">
        <v>45555</v>
      </c>
      <c r="Q13" t="s">
        <v>162</v>
      </c>
      <c r="R13" t="s">
        <v>30</v>
      </c>
      <c r="S13" t="s">
        <v>27</v>
      </c>
      <c r="T13" t="s">
        <v>28</v>
      </c>
      <c r="U13" t="s">
        <v>31</v>
      </c>
      <c r="V13">
        <v>25</v>
      </c>
      <c r="W13" s="4">
        <v>48</v>
      </c>
      <c r="X13">
        <v>12</v>
      </c>
      <c r="Y13">
        <v>13</v>
      </c>
      <c r="Z13">
        <v>10</v>
      </c>
      <c r="AA13">
        <v>13</v>
      </c>
      <c r="AB13">
        <v>15</v>
      </c>
    </row>
    <row r="14" spans="1:28" x14ac:dyDescent="0.25">
      <c r="A14" t="s">
        <v>147</v>
      </c>
      <c r="B14" t="s">
        <v>147</v>
      </c>
      <c r="C14" s="4" t="s">
        <v>148</v>
      </c>
      <c r="D14" t="s">
        <v>93</v>
      </c>
      <c r="F14" s="15" t="s">
        <v>406</v>
      </c>
      <c r="G14" s="15"/>
      <c r="H14" s="6">
        <f t="shared" ref="H14" si="6">+Z14+AA14</f>
        <v>62</v>
      </c>
      <c r="I14" t="s">
        <v>164</v>
      </c>
      <c r="J14" t="s">
        <v>152</v>
      </c>
      <c r="K14" t="s">
        <v>76</v>
      </c>
      <c r="M14" t="s">
        <v>153</v>
      </c>
      <c r="N14" t="s">
        <v>150</v>
      </c>
      <c r="O14" t="s">
        <v>25</v>
      </c>
      <c r="P14" s="5">
        <v>44927</v>
      </c>
      <c r="Q14" t="s">
        <v>165</v>
      </c>
      <c r="R14" t="s">
        <v>30</v>
      </c>
      <c r="S14" t="s">
        <v>27</v>
      </c>
      <c r="T14" t="s">
        <v>28</v>
      </c>
      <c r="U14" t="s">
        <v>31</v>
      </c>
      <c r="V14">
        <v>5815</v>
      </c>
      <c r="W14" s="4">
        <v>69</v>
      </c>
      <c r="X14">
        <v>4043</v>
      </c>
      <c r="Y14">
        <v>1772</v>
      </c>
      <c r="Z14">
        <v>62</v>
      </c>
      <c r="AA14">
        <v>0</v>
      </c>
      <c r="AB14">
        <v>15</v>
      </c>
    </row>
    <row r="15" spans="1:28" x14ac:dyDescent="0.25">
      <c r="A15" t="s">
        <v>166</v>
      </c>
      <c r="B15" t="s">
        <v>166</v>
      </c>
      <c r="C15" s="4" t="s">
        <v>167</v>
      </c>
      <c r="D15" t="s">
        <v>93</v>
      </c>
      <c r="F15" s="15" t="s">
        <v>406</v>
      </c>
      <c r="G15" s="14"/>
      <c r="H15" s="6">
        <f t="shared" ref="H15:H22" si="7">+Z15+AA15</f>
        <v>1407</v>
      </c>
      <c r="I15" t="s">
        <v>168</v>
      </c>
      <c r="J15" t="s">
        <v>169</v>
      </c>
      <c r="K15" t="s">
        <v>136</v>
      </c>
      <c r="L15" t="s">
        <v>68</v>
      </c>
      <c r="M15" t="s">
        <v>170</v>
      </c>
      <c r="N15" t="s">
        <v>171</v>
      </c>
      <c r="O15" t="s">
        <v>25</v>
      </c>
      <c r="P15" s="5">
        <v>44927</v>
      </c>
      <c r="Q15" t="s">
        <v>172</v>
      </c>
      <c r="R15" t="s">
        <v>30</v>
      </c>
      <c r="S15" t="s">
        <v>27</v>
      </c>
      <c r="T15" t="s">
        <v>28</v>
      </c>
      <c r="U15" t="s">
        <v>49</v>
      </c>
      <c r="V15">
        <v>40</v>
      </c>
      <c r="W15" s="4">
        <v>62</v>
      </c>
      <c r="X15">
        <v>25</v>
      </c>
      <c r="Y15">
        <v>15</v>
      </c>
      <c r="Z15">
        <v>611</v>
      </c>
      <c r="AA15">
        <v>796</v>
      </c>
      <c r="AB15">
        <v>15</v>
      </c>
    </row>
    <row r="16" spans="1:28" x14ac:dyDescent="0.25">
      <c r="A16" t="s">
        <v>166</v>
      </c>
      <c r="B16" t="s">
        <v>166</v>
      </c>
      <c r="C16" s="4" t="s">
        <v>167</v>
      </c>
      <c r="D16" t="s">
        <v>93</v>
      </c>
      <c r="F16" s="14">
        <v>147</v>
      </c>
      <c r="G16" s="14"/>
      <c r="H16" s="6">
        <f t="shared" si="7"/>
        <v>81709</v>
      </c>
      <c r="I16" t="s">
        <v>183</v>
      </c>
      <c r="J16" t="s">
        <v>176</v>
      </c>
      <c r="K16" t="s">
        <v>48</v>
      </c>
      <c r="L16" t="s">
        <v>38</v>
      </c>
      <c r="M16" t="s">
        <v>177</v>
      </c>
      <c r="N16" t="s">
        <v>171</v>
      </c>
      <c r="O16" t="s">
        <v>25</v>
      </c>
      <c r="P16" s="5">
        <v>44927</v>
      </c>
      <c r="S16" t="s">
        <v>27</v>
      </c>
      <c r="T16" t="s">
        <v>34</v>
      </c>
      <c r="U16" s="7" t="s">
        <v>35</v>
      </c>
      <c r="V16">
        <v>96661</v>
      </c>
      <c r="W16" s="4">
        <v>44</v>
      </c>
      <c r="X16">
        <v>43240</v>
      </c>
      <c r="Y16">
        <v>53421</v>
      </c>
      <c r="Z16">
        <v>58195</v>
      </c>
      <c r="AA16">
        <v>23514</v>
      </c>
      <c r="AB16">
        <v>79</v>
      </c>
    </row>
    <row r="17" spans="1:28" x14ac:dyDescent="0.25">
      <c r="A17" t="s">
        <v>166</v>
      </c>
      <c r="B17" t="s">
        <v>166</v>
      </c>
      <c r="C17" s="4" t="s">
        <v>167</v>
      </c>
      <c r="D17" t="s">
        <v>93</v>
      </c>
      <c r="F17" s="14">
        <v>213.84</v>
      </c>
      <c r="G17" s="14"/>
      <c r="H17" s="6">
        <f t="shared" si="7"/>
        <v>56166</v>
      </c>
      <c r="I17" t="s">
        <v>184</v>
      </c>
      <c r="J17" t="s">
        <v>174</v>
      </c>
      <c r="K17" t="s">
        <v>33</v>
      </c>
      <c r="M17" t="s">
        <v>175</v>
      </c>
      <c r="N17" t="s">
        <v>171</v>
      </c>
      <c r="O17" t="s">
        <v>25</v>
      </c>
      <c r="P17" s="5">
        <v>44927</v>
      </c>
      <c r="S17" t="s">
        <v>27</v>
      </c>
      <c r="T17" t="s">
        <v>34</v>
      </c>
      <c r="U17" s="7" t="s">
        <v>35</v>
      </c>
      <c r="V17">
        <v>242308</v>
      </c>
      <c r="W17" s="4">
        <v>53</v>
      </c>
      <c r="X17">
        <v>130293</v>
      </c>
      <c r="Y17">
        <v>112015</v>
      </c>
      <c r="Z17">
        <v>30730</v>
      </c>
      <c r="AA17">
        <v>25436</v>
      </c>
      <c r="AB17">
        <v>108</v>
      </c>
    </row>
    <row r="18" spans="1:28" x14ac:dyDescent="0.25">
      <c r="A18" t="s">
        <v>166</v>
      </c>
      <c r="B18" t="s">
        <v>185</v>
      </c>
      <c r="C18" s="4" t="s">
        <v>186</v>
      </c>
      <c r="D18" t="s">
        <v>93</v>
      </c>
      <c r="F18" s="13" t="s">
        <v>432</v>
      </c>
      <c r="G18" s="14"/>
      <c r="H18" s="6">
        <f t="shared" si="7"/>
        <v>20615</v>
      </c>
      <c r="I18" t="s">
        <v>187</v>
      </c>
      <c r="J18" t="s">
        <v>179</v>
      </c>
      <c r="K18" t="s">
        <v>50</v>
      </c>
      <c r="M18" t="s">
        <v>188</v>
      </c>
      <c r="N18" t="s">
        <v>178</v>
      </c>
      <c r="O18" t="s">
        <v>25</v>
      </c>
      <c r="P18" s="5">
        <v>44927</v>
      </c>
      <c r="Q18" t="s">
        <v>189</v>
      </c>
      <c r="R18" t="s">
        <v>30</v>
      </c>
      <c r="S18" t="s">
        <v>27</v>
      </c>
      <c r="T18" t="s">
        <v>28</v>
      </c>
      <c r="U18" t="s">
        <v>31</v>
      </c>
      <c r="V18">
        <v>97200</v>
      </c>
      <c r="W18" s="4">
        <v>40</v>
      </c>
      <c r="X18">
        <v>39088</v>
      </c>
      <c r="Y18">
        <v>58112</v>
      </c>
      <c r="Z18">
        <v>14073</v>
      </c>
      <c r="AA18">
        <v>6542</v>
      </c>
      <c r="AB18">
        <v>15</v>
      </c>
    </row>
    <row r="19" spans="1:28" x14ac:dyDescent="0.25">
      <c r="A19" t="s">
        <v>166</v>
      </c>
      <c r="B19" t="s">
        <v>185</v>
      </c>
      <c r="C19" s="4" t="s">
        <v>186</v>
      </c>
      <c r="D19" t="s">
        <v>93</v>
      </c>
      <c r="F19" s="13" t="s">
        <v>433</v>
      </c>
      <c r="G19" s="14"/>
      <c r="H19" s="6">
        <f t="shared" si="7"/>
        <v>2557</v>
      </c>
      <c r="I19" t="s">
        <v>190</v>
      </c>
      <c r="J19" t="s">
        <v>180</v>
      </c>
      <c r="K19" t="s">
        <v>191</v>
      </c>
      <c r="M19" t="s">
        <v>181</v>
      </c>
      <c r="N19" t="s">
        <v>171</v>
      </c>
      <c r="O19" t="s">
        <v>25</v>
      </c>
      <c r="P19" s="5">
        <v>44927</v>
      </c>
      <c r="S19" t="s">
        <v>27</v>
      </c>
      <c r="T19" t="s">
        <v>34</v>
      </c>
      <c r="U19" s="7" t="s">
        <v>35</v>
      </c>
      <c r="V19">
        <v>111739</v>
      </c>
      <c r="W19" s="4">
        <v>62</v>
      </c>
      <c r="X19">
        <v>69755</v>
      </c>
      <c r="Y19">
        <v>41984</v>
      </c>
      <c r="Z19">
        <v>616</v>
      </c>
      <c r="AA19">
        <v>1941</v>
      </c>
      <c r="AB19">
        <v>51</v>
      </c>
    </row>
    <row r="20" spans="1:28" x14ac:dyDescent="0.25">
      <c r="A20" t="s">
        <v>166</v>
      </c>
      <c r="B20" t="s">
        <v>185</v>
      </c>
      <c r="C20" s="4" t="s">
        <v>186</v>
      </c>
      <c r="D20" t="s">
        <v>93</v>
      </c>
      <c r="F20" s="14">
        <f>819.9*0.16</f>
        <v>131.184</v>
      </c>
      <c r="G20" s="14"/>
      <c r="H20" s="6">
        <f t="shared" si="7"/>
        <v>28547</v>
      </c>
      <c r="I20" t="s">
        <v>192</v>
      </c>
      <c r="J20" t="s">
        <v>173</v>
      </c>
      <c r="K20" t="s">
        <v>26</v>
      </c>
      <c r="L20" t="s">
        <v>43</v>
      </c>
      <c r="M20" t="s">
        <v>182</v>
      </c>
      <c r="N20" t="s">
        <v>171</v>
      </c>
      <c r="O20" t="s">
        <v>25</v>
      </c>
      <c r="P20" s="5">
        <v>44927</v>
      </c>
      <c r="S20" t="s">
        <v>27</v>
      </c>
      <c r="T20" t="s">
        <v>34</v>
      </c>
      <c r="U20" s="7" t="s">
        <v>35</v>
      </c>
      <c r="V20">
        <v>73385</v>
      </c>
      <c r="W20" s="4">
        <v>69</v>
      </c>
      <c r="X20">
        <v>50771</v>
      </c>
      <c r="Y20">
        <v>22614</v>
      </c>
      <c r="Z20">
        <v>13094</v>
      </c>
      <c r="AA20">
        <v>15453</v>
      </c>
      <c r="AB20">
        <v>69</v>
      </c>
    </row>
    <row r="21" spans="1:28" x14ac:dyDescent="0.25">
      <c r="A21" t="s">
        <v>166</v>
      </c>
      <c r="B21" t="s">
        <v>185</v>
      </c>
      <c r="C21" s="4" t="s">
        <v>186</v>
      </c>
      <c r="D21" t="s">
        <v>93</v>
      </c>
      <c r="F21" s="14">
        <f>300*335/1000</f>
        <v>100.5</v>
      </c>
      <c r="G21" s="14"/>
      <c r="H21" s="6">
        <f t="shared" si="7"/>
        <v>66202</v>
      </c>
      <c r="I21" t="s">
        <v>193</v>
      </c>
      <c r="J21" t="s">
        <v>194</v>
      </c>
      <c r="K21" t="s">
        <v>58</v>
      </c>
      <c r="M21" t="s">
        <v>195</v>
      </c>
      <c r="N21" t="s">
        <v>171</v>
      </c>
      <c r="O21" t="s">
        <v>25</v>
      </c>
      <c r="P21" s="5">
        <v>44927</v>
      </c>
      <c r="S21" t="s">
        <v>27</v>
      </c>
      <c r="T21" t="s">
        <v>34</v>
      </c>
      <c r="U21" s="7" t="s">
        <v>35</v>
      </c>
      <c r="V21">
        <v>38582</v>
      </c>
      <c r="W21" s="4">
        <v>48</v>
      </c>
      <c r="X21">
        <v>18877</v>
      </c>
      <c r="Y21">
        <v>19705</v>
      </c>
      <c r="Z21">
        <v>42789</v>
      </c>
      <c r="AA21">
        <v>23413</v>
      </c>
      <c r="AB21">
        <v>38</v>
      </c>
    </row>
    <row r="22" spans="1:28" x14ac:dyDescent="0.25">
      <c r="A22" t="s">
        <v>166</v>
      </c>
      <c r="B22" t="s">
        <v>185</v>
      </c>
      <c r="C22" s="4" t="s">
        <v>186</v>
      </c>
      <c r="D22" t="s">
        <v>93</v>
      </c>
      <c r="F22" s="14">
        <f>220*0.385</f>
        <v>84.7</v>
      </c>
      <c r="G22" s="14"/>
      <c r="H22" s="6">
        <f t="shared" si="7"/>
        <v>39427</v>
      </c>
      <c r="I22" t="s">
        <v>196</v>
      </c>
      <c r="J22" t="s">
        <v>111</v>
      </c>
      <c r="K22" t="s">
        <v>36</v>
      </c>
      <c r="M22" t="s">
        <v>197</v>
      </c>
      <c r="N22" t="s">
        <v>171</v>
      </c>
      <c r="O22" t="s">
        <v>25</v>
      </c>
      <c r="P22" s="5">
        <v>44927</v>
      </c>
      <c r="S22" t="s">
        <v>27</v>
      </c>
      <c r="T22" t="s">
        <v>34</v>
      </c>
      <c r="U22" t="s">
        <v>89</v>
      </c>
      <c r="V22">
        <v>68196</v>
      </c>
      <c r="W22" s="4">
        <v>56</v>
      </c>
      <c r="X22">
        <v>38566</v>
      </c>
      <c r="Y22">
        <v>29630</v>
      </c>
      <c r="Z22">
        <v>20308</v>
      </c>
      <c r="AA22">
        <v>19119</v>
      </c>
      <c r="AB22">
        <v>52</v>
      </c>
    </row>
    <row r="23" spans="1:28" x14ac:dyDescent="0.25">
      <c r="A23" t="s">
        <v>198</v>
      </c>
      <c r="B23" t="s">
        <v>198</v>
      </c>
      <c r="C23" s="4" t="s">
        <v>199</v>
      </c>
      <c r="D23" t="s">
        <v>93</v>
      </c>
      <c r="F23" s="15">
        <v>24</v>
      </c>
      <c r="G23" s="16">
        <v>20400</v>
      </c>
      <c r="H23" s="6">
        <f t="shared" ref="H23:H25" si="8">+Z23+AA23</f>
        <v>10504</v>
      </c>
      <c r="I23" t="s">
        <v>204</v>
      </c>
      <c r="J23" t="s">
        <v>205</v>
      </c>
      <c r="K23" t="s">
        <v>42</v>
      </c>
      <c r="L23" t="s">
        <v>38</v>
      </c>
      <c r="M23" t="s">
        <v>206</v>
      </c>
      <c r="N23" t="s">
        <v>200</v>
      </c>
      <c r="O23" t="s">
        <v>25</v>
      </c>
      <c r="P23" s="5">
        <v>44927</v>
      </c>
      <c r="Q23" t="s">
        <v>207</v>
      </c>
      <c r="R23" t="s">
        <v>30</v>
      </c>
      <c r="S23" t="s">
        <v>27</v>
      </c>
      <c r="T23" t="s">
        <v>28</v>
      </c>
      <c r="U23" t="s">
        <v>31</v>
      </c>
      <c r="V23">
        <v>20238</v>
      </c>
      <c r="W23" s="4">
        <v>48</v>
      </c>
      <c r="X23">
        <v>9822</v>
      </c>
      <c r="Y23">
        <v>10416</v>
      </c>
      <c r="Z23">
        <v>6820</v>
      </c>
      <c r="AA23">
        <v>3684</v>
      </c>
      <c r="AB23">
        <v>15</v>
      </c>
    </row>
    <row r="24" spans="1:28" x14ac:dyDescent="0.25">
      <c r="A24" t="s">
        <v>198</v>
      </c>
      <c r="B24" t="s">
        <v>198</v>
      </c>
      <c r="C24" s="4" t="s">
        <v>199</v>
      </c>
      <c r="D24" t="s">
        <v>93</v>
      </c>
      <c r="F24" s="15">
        <v>85.99</v>
      </c>
      <c r="G24" s="16">
        <v>65000</v>
      </c>
      <c r="H24" s="6">
        <f t="shared" si="8"/>
        <v>19639</v>
      </c>
      <c r="I24" t="s">
        <v>210</v>
      </c>
      <c r="J24" t="s">
        <v>201</v>
      </c>
      <c r="K24" t="s">
        <v>62</v>
      </c>
      <c r="M24" t="s">
        <v>211</v>
      </c>
      <c r="N24" t="s">
        <v>200</v>
      </c>
      <c r="O24" t="s">
        <v>25</v>
      </c>
      <c r="P24" s="5">
        <v>44927</v>
      </c>
      <c r="S24" t="s">
        <v>27</v>
      </c>
      <c r="T24" t="s">
        <v>34</v>
      </c>
      <c r="U24" s="7" t="s">
        <v>35</v>
      </c>
      <c r="V24">
        <v>185816</v>
      </c>
      <c r="W24" s="4">
        <v>66</v>
      </c>
      <c r="X24">
        <v>122717</v>
      </c>
      <c r="Y24">
        <v>63099</v>
      </c>
      <c r="Z24">
        <v>4626</v>
      </c>
      <c r="AA24">
        <v>15013</v>
      </c>
      <c r="AB24">
        <v>171</v>
      </c>
    </row>
    <row r="25" spans="1:28" x14ac:dyDescent="0.25">
      <c r="A25" t="s">
        <v>198</v>
      </c>
      <c r="B25" t="s">
        <v>198</v>
      </c>
      <c r="C25" s="4" t="s">
        <v>199</v>
      </c>
      <c r="D25" t="s">
        <v>93</v>
      </c>
      <c r="F25" s="15">
        <v>40.32</v>
      </c>
      <c r="G25" s="16">
        <v>34600</v>
      </c>
      <c r="H25" s="6">
        <f t="shared" si="8"/>
        <v>21666</v>
      </c>
      <c r="I25" t="s">
        <v>212</v>
      </c>
      <c r="J25" t="s">
        <v>208</v>
      </c>
      <c r="K25" t="s">
        <v>76</v>
      </c>
      <c r="M25" t="s">
        <v>209</v>
      </c>
      <c r="N25" t="s">
        <v>200</v>
      </c>
      <c r="O25" t="s">
        <v>25</v>
      </c>
      <c r="P25" s="5">
        <v>45292</v>
      </c>
      <c r="Q25" t="s">
        <v>213</v>
      </c>
      <c r="R25" t="s">
        <v>30</v>
      </c>
      <c r="S25" t="s">
        <v>27</v>
      </c>
      <c r="T25" t="s">
        <v>28</v>
      </c>
      <c r="U25" t="s">
        <v>31</v>
      </c>
      <c r="V25">
        <v>23053</v>
      </c>
      <c r="W25" s="4">
        <v>57</v>
      </c>
      <c r="X25">
        <v>13211</v>
      </c>
      <c r="Y25">
        <v>9842</v>
      </c>
      <c r="Z25">
        <v>13816</v>
      </c>
      <c r="AA25">
        <v>7850</v>
      </c>
      <c r="AB25">
        <v>15</v>
      </c>
    </row>
    <row r="26" spans="1:28" x14ac:dyDescent="0.25">
      <c r="A26" t="s">
        <v>198</v>
      </c>
      <c r="B26" t="s">
        <v>198</v>
      </c>
      <c r="C26" s="4" t="s">
        <v>199</v>
      </c>
      <c r="D26" t="s">
        <v>93</v>
      </c>
      <c r="F26" s="15">
        <v>1.6</v>
      </c>
      <c r="G26" s="16">
        <v>1440</v>
      </c>
      <c r="H26" s="6">
        <f t="shared" ref="H26:H27" si="9">+Z26+AA26</f>
        <v>1254</v>
      </c>
      <c r="I26" t="s">
        <v>215</v>
      </c>
      <c r="J26" t="s">
        <v>208</v>
      </c>
      <c r="K26" t="s">
        <v>163</v>
      </c>
      <c r="L26" t="s">
        <v>55</v>
      </c>
      <c r="M26" t="s">
        <v>209</v>
      </c>
      <c r="N26" t="s">
        <v>200</v>
      </c>
      <c r="O26" t="s">
        <v>25</v>
      </c>
      <c r="P26" s="5">
        <v>44927</v>
      </c>
      <c r="Q26" t="s">
        <v>216</v>
      </c>
      <c r="R26" t="s">
        <v>30</v>
      </c>
      <c r="S26" t="s">
        <v>27</v>
      </c>
      <c r="T26" t="s">
        <v>28</v>
      </c>
      <c r="U26" t="s">
        <v>49</v>
      </c>
      <c r="V26">
        <v>2233</v>
      </c>
      <c r="W26" s="4">
        <v>46</v>
      </c>
      <c r="X26">
        <v>1035</v>
      </c>
      <c r="Y26">
        <v>1198</v>
      </c>
      <c r="Z26">
        <v>863</v>
      </c>
      <c r="AA26">
        <v>391</v>
      </c>
      <c r="AB26">
        <v>15</v>
      </c>
    </row>
    <row r="27" spans="1:28" x14ac:dyDescent="0.25">
      <c r="A27" t="s">
        <v>198</v>
      </c>
      <c r="B27" t="s">
        <v>198</v>
      </c>
      <c r="C27" s="4" t="s">
        <v>199</v>
      </c>
      <c r="D27" t="s">
        <v>93</v>
      </c>
      <c r="F27" s="15">
        <v>5.28</v>
      </c>
      <c r="G27" s="16">
        <v>4752</v>
      </c>
      <c r="H27" s="6">
        <f t="shared" si="9"/>
        <v>395</v>
      </c>
      <c r="I27" t="s">
        <v>217</v>
      </c>
      <c r="J27" t="s">
        <v>202</v>
      </c>
      <c r="K27" t="s">
        <v>56</v>
      </c>
      <c r="M27" t="s">
        <v>203</v>
      </c>
      <c r="N27" t="s">
        <v>200</v>
      </c>
      <c r="O27" t="s">
        <v>25</v>
      </c>
      <c r="P27" s="5">
        <v>44927</v>
      </c>
      <c r="Q27" t="s">
        <v>218</v>
      </c>
      <c r="R27" t="s">
        <v>30</v>
      </c>
      <c r="S27" t="s">
        <v>27</v>
      </c>
      <c r="T27" t="s">
        <v>28</v>
      </c>
      <c r="U27" t="s">
        <v>31</v>
      </c>
      <c r="V27">
        <v>31234</v>
      </c>
      <c r="W27" s="4">
        <v>44</v>
      </c>
      <c r="X27">
        <v>13766</v>
      </c>
      <c r="Y27">
        <v>17468</v>
      </c>
      <c r="Z27">
        <v>240</v>
      </c>
      <c r="AA27">
        <v>155</v>
      </c>
      <c r="AB27">
        <v>15</v>
      </c>
    </row>
    <row r="28" spans="1:28" x14ac:dyDescent="0.25">
      <c r="A28" t="s">
        <v>219</v>
      </c>
      <c r="B28" t="s">
        <v>219</v>
      </c>
      <c r="C28" s="4" t="s">
        <v>220</v>
      </c>
      <c r="D28" s="7" t="s">
        <v>93</v>
      </c>
      <c r="F28" s="14" t="s">
        <v>406</v>
      </c>
      <c r="G28" s="14"/>
      <c r="H28" s="6">
        <f t="shared" ref="H28:H31" si="10">+Z28+AA28</f>
        <v>34</v>
      </c>
      <c r="I28" t="s">
        <v>224</v>
      </c>
      <c r="J28" t="s">
        <v>225</v>
      </c>
      <c r="K28" t="s">
        <v>33</v>
      </c>
      <c r="L28" t="s">
        <v>55</v>
      </c>
      <c r="M28" t="s">
        <v>226</v>
      </c>
      <c r="N28" t="s">
        <v>221</v>
      </c>
      <c r="O28" t="s">
        <v>25</v>
      </c>
      <c r="P28" s="5">
        <v>44927</v>
      </c>
      <c r="Q28" t="s">
        <v>227</v>
      </c>
      <c r="R28" t="s">
        <v>30</v>
      </c>
      <c r="S28" t="s">
        <v>228</v>
      </c>
      <c r="T28" t="s">
        <v>28</v>
      </c>
      <c r="U28" t="s">
        <v>49</v>
      </c>
      <c r="V28">
        <v>2755</v>
      </c>
      <c r="W28" s="4">
        <v>44</v>
      </c>
      <c r="X28">
        <v>1222</v>
      </c>
      <c r="Y28">
        <v>1533</v>
      </c>
      <c r="Z28">
        <v>15</v>
      </c>
      <c r="AA28">
        <v>19</v>
      </c>
      <c r="AB28">
        <v>15</v>
      </c>
    </row>
    <row r="29" spans="1:28" x14ac:dyDescent="0.25">
      <c r="A29" t="s">
        <v>219</v>
      </c>
      <c r="B29" t="s">
        <v>219</v>
      </c>
      <c r="C29" s="4" t="s">
        <v>220</v>
      </c>
      <c r="D29" t="s">
        <v>93</v>
      </c>
      <c r="E29" s="12" t="s">
        <v>414</v>
      </c>
      <c r="F29" s="14">
        <v>59.89</v>
      </c>
      <c r="G29" s="14"/>
      <c r="H29" s="6">
        <f t="shared" si="10"/>
        <v>12180</v>
      </c>
      <c r="I29" t="s">
        <v>229</v>
      </c>
      <c r="J29" t="s">
        <v>214</v>
      </c>
      <c r="K29" t="s">
        <v>131</v>
      </c>
      <c r="M29" t="s">
        <v>223</v>
      </c>
      <c r="N29" t="s">
        <v>221</v>
      </c>
      <c r="O29" t="s">
        <v>25</v>
      </c>
      <c r="P29" s="5">
        <v>44927</v>
      </c>
      <c r="S29" t="s">
        <v>228</v>
      </c>
      <c r="T29" t="s">
        <v>34</v>
      </c>
      <c r="U29" s="7" t="s">
        <v>35</v>
      </c>
      <c r="V29">
        <v>55927</v>
      </c>
      <c r="W29" s="4">
        <v>45</v>
      </c>
      <c r="X29">
        <v>25723</v>
      </c>
      <c r="Y29">
        <v>30204</v>
      </c>
      <c r="Z29">
        <v>7361</v>
      </c>
      <c r="AA29">
        <v>4819</v>
      </c>
      <c r="AB29">
        <v>51</v>
      </c>
    </row>
    <row r="30" spans="1:28" x14ac:dyDescent="0.25">
      <c r="A30" t="s">
        <v>219</v>
      </c>
      <c r="B30" t="s">
        <v>219</v>
      </c>
      <c r="C30" s="4" t="s">
        <v>220</v>
      </c>
      <c r="D30" s="7" t="s">
        <v>93</v>
      </c>
      <c r="F30" s="14">
        <v>41.34</v>
      </c>
      <c r="G30" s="14"/>
      <c r="H30" s="6">
        <f t="shared" si="10"/>
        <v>22697</v>
      </c>
      <c r="I30" t="s">
        <v>230</v>
      </c>
      <c r="J30" t="s">
        <v>231</v>
      </c>
      <c r="K30" t="s">
        <v>44</v>
      </c>
      <c r="M30" t="s">
        <v>232</v>
      </c>
      <c r="N30" t="s">
        <v>221</v>
      </c>
      <c r="O30" t="s">
        <v>25</v>
      </c>
      <c r="P30" s="5">
        <v>44927</v>
      </c>
      <c r="S30" t="s">
        <v>228</v>
      </c>
      <c r="T30" t="s">
        <v>34</v>
      </c>
      <c r="U30" s="7" t="s">
        <v>35</v>
      </c>
      <c r="V30">
        <v>7965</v>
      </c>
      <c r="W30" s="4">
        <v>50</v>
      </c>
      <c r="X30">
        <v>4004</v>
      </c>
      <c r="Y30">
        <v>3961</v>
      </c>
      <c r="Z30">
        <v>15834</v>
      </c>
      <c r="AA30">
        <v>6863</v>
      </c>
      <c r="AB30">
        <v>51</v>
      </c>
    </row>
    <row r="31" spans="1:28" x14ac:dyDescent="0.25">
      <c r="A31" t="s">
        <v>219</v>
      </c>
      <c r="B31" t="s">
        <v>219</v>
      </c>
      <c r="C31" s="4" t="s">
        <v>220</v>
      </c>
      <c r="D31" s="7" t="s">
        <v>93</v>
      </c>
      <c r="F31" s="14">
        <v>4.9400000000000004</v>
      </c>
      <c r="G31" s="14"/>
      <c r="H31" s="6">
        <f t="shared" si="10"/>
        <v>1247</v>
      </c>
      <c r="I31" t="s">
        <v>233</v>
      </c>
      <c r="J31" t="s">
        <v>234</v>
      </c>
      <c r="K31" t="s">
        <v>41</v>
      </c>
      <c r="M31" t="s">
        <v>235</v>
      </c>
      <c r="N31" t="s">
        <v>221</v>
      </c>
      <c r="O31" t="s">
        <v>25</v>
      </c>
      <c r="P31" s="5">
        <v>44927</v>
      </c>
      <c r="Q31" t="s">
        <v>236</v>
      </c>
      <c r="R31" t="s">
        <v>30</v>
      </c>
      <c r="S31" t="s">
        <v>228</v>
      </c>
      <c r="T31" t="s">
        <v>28</v>
      </c>
      <c r="U31" t="s">
        <v>31</v>
      </c>
      <c r="V31">
        <v>12928</v>
      </c>
      <c r="W31" s="4">
        <v>48</v>
      </c>
      <c r="X31">
        <v>6273</v>
      </c>
      <c r="Y31">
        <v>6655</v>
      </c>
      <c r="Z31">
        <v>773</v>
      </c>
      <c r="AA31">
        <v>474</v>
      </c>
      <c r="AB31">
        <v>15</v>
      </c>
    </row>
    <row r="32" spans="1:28" x14ac:dyDescent="0.25">
      <c r="A32" t="s">
        <v>51</v>
      </c>
      <c r="B32" t="s">
        <v>51</v>
      </c>
      <c r="C32" s="4" t="s">
        <v>52</v>
      </c>
      <c r="D32" t="s">
        <v>93</v>
      </c>
      <c r="F32" s="14">
        <f>14*260/1000</f>
        <v>3.64</v>
      </c>
      <c r="G32" s="14"/>
      <c r="H32" s="6">
        <f>+Z32+AA32</f>
        <v>656</v>
      </c>
      <c r="I32" t="s">
        <v>238</v>
      </c>
      <c r="J32" t="s">
        <v>239</v>
      </c>
      <c r="K32" t="s">
        <v>112</v>
      </c>
      <c r="M32" t="s">
        <v>240</v>
      </c>
      <c r="N32" t="s">
        <v>53</v>
      </c>
      <c r="O32" t="s">
        <v>25</v>
      </c>
      <c r="P32" s="5">
        <v>44927</v>
      </c>
      <c r="Q32" t="s">
        <v>241</v>
      </c>
      <c r="R32" t="s">
        <v>30</v>
      </c>
      <c r="S32" t="s">
        <v>27</v>
      </c>
      <c r="T32" t="s">
        <v>28</v>
      </c>
      <c r="U32" t="s">
        <v>31</v>
      </c>
      <c r="V32">
        <v>40000</v>
      </c>
      <c r="W32" s="4">
        <v>49</v>
      </c>
      <c r="X32">
        <v>18162</v>
      </c>
      <c r="Y32">
        <v>18702</v>
      </c>
      <c r="Z32">
        <v>360</v>
      </c>
      <c r="AA32">
        <v>296</v>
      </c>
      <c r="AB32">
        <v>15</v>
      </c>
    </row>
    <row r="33" spans="1:28" x14ac:dyDescent="0.25">
      <c r="A33" t="s">
        <v>51</v>
      </c>
      <c r="B33" t="s">
        <v>51</v>
      </c>
      <c r="C33" s="4" t="s">
        <v>52</v>
      </c>
      <c r="D33" t="s">
        <v>93</v>
      </c>
      <c r="F33" s="14">
        <f>20*300/1000</f>
        <v>6</v>
      </c>
      <c r="G33" s="14"/>
      <c r="H33" s="6">
        <f>+Z33+AA33</f>
        <v>1776</v>
      </c>
      <c r="I33" t="s">
        <v>242</v>
      </c>
      <c r="J33" t="s">
        <v>243</v>
      </c>
      <c r="K33" t="s">
        <v>63</v>
      </c>
      <c r="M33" t="s">
        <v>244</v>
      </c>
      <c r="N33" t="s">
        <v>54</v>
      </c>
      <c r="O33" t="s">
        <v>25</v>
      </c>
      <c r="P33" s="5">
        <v>44927</v>
      </c>
      <c r="Q33" t="s">
        <v>245</v>
      </c>
      <c r="R33" t="s">
        <v>30</v>
      </c>
      <c r="S33" t="s">
        <v>27</v>
      </c>
      <c r="T33" t="s">
        <v>28</v>
      </c>
      <c r="U33" t="s">
        <v>31</v>
      </c>
      <c r="V33">
        <v>13380</v>
      </c>
      <c r="W33" s="4">
        <v>43</v>
      </c>
      <c r="X33">
        <v>5774</v>
      </c>
      <c r="Y33">
        <v>7606</v>
      </c>
      <c r="Z33">
        <v>1210</v>
      </c>
      <c r="AA33">
        <v>566</v>
      </c>
      <c r="AB33">
        <v>15</v>
      </c>
    </row>
    <row r="34" spans="1:28" x14ac:dyDescent="0.25">
      <c r="A34" t="s">
        <v>51</v>
      </c>
      <c r="B34" t="s">
        <v>51</v>
      </c>
      <c r="C34" s="4" t="s">
        <v>52</v>
      </c>
      <c r="D34" t="s">
        <v>93</v>
      </c>
      <c r="F34" s="14">
        <f>192*62/1000</f>
        <v>11.904</v>
      </c>
      <c r="G34" s="14"/>
      <c r="H34" s="6">
        <f t="shared" ref="H34" si="11">+Z34+AA34</f>
        <v>559</v>
      </c>
      <c r="I34" t="s">
        <v>246</v>
      </c>
      <c r="J34" t="s">
        <v>47</v>
      </c>
      <c r="K34" t="s">
        <v>33</v>
      </c>
      <c r="M34" t="s">
        <v>247</v>
      </c>
      <c r="N34" t="s">
        <v>53</v>
      </c>
      <c r="O34" t="s">
        <v>25</v>
      </c>
      <c r="P34" s="5">
        <v>44927</v>
      </c>
      <c r="S34" t="s">
        <v>27</v>
      </c>
      <c r="T34" t="s">
        <v>34</v>
      </c>
      <c r="U34" s="7" t="s">
        <v>35</v>
      </c>
      <c r="V34">
        <v>442854</v>
      </c>
      <c r="W34" s="4">
        <v>57</v>
      </c>
      <c r="X34">
        <v>255606</v>
      </c>
      <c r="Y34">
        <v>187248</v>
      </c>
      <c r="Z34">
        <v>56</v>
      </c>
      <c r="AA34">
        <v>503</v>
      </c>
      <c r="AB34">
        <v>177</v>
      </c>
    </row>
    <row r="35" spans="1:28" x14ac:dyDescent="0.25">
      <c r="A35" t="s">
        <v>248</v>
      </c>
      <c r="B35" t="s">
        <v>248</v>
      </c>
      <c r="C35" s="4" t="s">
        <v>249</v>
      </c>
      <c r="D35" t="s">
        <v>93</v>
      </c>
      <c r="F35" s="17">
        <v>8.4</v>
      </c>
      <c r="G35" s="17"/>
      <c r="H35" s="6">
        <f>+Z35+AA35</f>
        <v>1128</v>
      </c>
      <c r="I35" t="s">
        <v>258</v>
      </c>
      <c r="J35" t="s">
        <v>256</v>
      </c>
      <c r="K35" t="s">
        <v>74</v>
      </c>
      <c r="M35" t="s">
        <v>257</v>
      </c>
      <c r="N35" t="s">
        <v>251</v>
      </c>
      <c r="O35" t="s">
        <v>25</v>
      </c>
      <c r="P35" s="5">
        <v>44927</v>
      </c>
      <c r="Q35" t="s">
        <v>259</v>
      </c>
      <c r="R35" t="s">
        <v>30</v>
      </c>
      <c r="S35" t="s">
        <v>27</v>
      </c>
      <c r="T35" t="s">
        <v>28</v>
      </c>
      <c r="U35" t="s">
        <v>31</v>
      </c>
      <c r="V35">
        <v>15168</v>
      </c>
      <c r="W35" s="4">
        <v>63</v>
      </c>
      <c r="X35">
        <v>9661</v>
      </c>
      <c r="Y35">
        <v>5507</v>
      </c>
      <c r="Z35">
        <v>462</v>
      </c>
      <c r="AA35">
        <v>666</v>
      </c>
      <c r="AB35">
        <v>15</v>
      </c>
    </row>
    <row r="36" spans="1:28" x14ac:dyDescent="0.25">
      <c r="A36" t="s">
        <v>248</v>
      </c>
      <c r="B36" t="s">
        <v>248</v>
      </c>
      <c r="C36" s="4" t="s">
        <v>249</v>
      </c>
      <c r="D36" t="s">
        <v>93</v>
      </c>
      <c r="F36" s="17">
        <v>61.2</v>
      </c>
      <c r="G36" s="17"/>
      <c r="H36" s="6">
        <f t="shared" ref="H36" si="12">+Z36+AA36</f>
        <v>1688</v>
      </c>
      <c r="I36" t="s">
        <v>261</v>
      </c>
      <c r="J36" t="s">
        <v>254</v>
      </c>
      <c r="K36" t="s">
        <v>33</v>
      </c>
      <c r="M36" t="s">
        <v>255</v>
      </c>
      <c r="N36" t="s">
        <v>251</v>
      </c>
      <c r="O36" t="s">
        <v>25</v>
      </c>
      <c r="P36" s="5">
        <v>44927</v>
      </c>
      <c r="S36" t="s">
        <v>27</v>
      </c>
      <c r="T36" t="s">
        <v>34</v>
      </c>
      <c r="U36" s="7" t="s">
        <v>35</v>
      </c>
      <c r="V36">
        <v>303937</v>
      </c>
      <c r="W36" s="4">
        <v>68</v>
      </c>
      <c r="X36">
        <v>209572</v>
      </c>
      <c r="Y36">
        <v>94365</v>
      </c>
      <c r="Z36">
        <v>8</v>
      </c>
      <c r="AA36">
        <v>1680</v>
      </c>
      <c r="AB36">
        <v>186</v>
      </c>
    </row>
    <row r="37" spans="1:28" x14ac:dyDescent="0.25">
      <c r="A37" t="s">
        <v>248</v>
      </c>
      <c r="B37" t="s">
        <v>248</v>
      </c>
      <c r="C37" s="4" t="s">
        <v>249</v>
      </c>
      <c r="D37" t="s">
        <v>93</v>
      </c>
      <c r="F37" s="14">
        <v>8</v>
      </c>
      <c r="G37" s="14"/>
      <c r="H37" s="6">
        <f t="shared" ref="H37:H39" si="13">+Z37+AA37</f>
        <v>5535</v>
      </c>
      <c r="I37" t="s">
        <v>262</v>
      </c>
      <c r="J37" t="s">
        <v>263</v>
      </c>
      <c r="K37" t="s">
        <v>33</v>
      </c>
      <c r="L37" t="s">
        <v>38</v>
      </c>
      <c r="M37" t="s">
        <v>264</v>
      </c>
      <c r="N37" t="s">
        <v>252</v>
      </c>
      <c r="O37" t="s">
        <v>25</v>
      </c>
      <c r="P37" s="5">
        <v>44938</v>
      </c>
      <c r="Q37" t="s">
        <v>265</v>
      </c>
      <c r="R37" t="s">
        <v>30</v>
      </c>
      <c r="S37" t="s">
        <v>27</v>
      </c>
      <c r="T37" t="s">
        <v>28</v>
      </c>
      <c r="U37" t="s">
        <v>31</v>
      </c>
      <c r="V37">
        <v>10894</v>
      </c>
      <c r="W37" s="4">
        <v>38</v>
      </c>
      <c r="X37">
        <v>4243</v>
      </c>
      <c r="Y37">
        <v>6651</v>
      </c>
      <c r="Z37">
        <v>3745</v>
      </c>
      <c r="AA37">
        <v>1790</v>
      </c>
      <c r="AB37">
        <v>15</v>
      </c>
    </row>
    <row r="38" spans="1:28" x14ac:dyDescent="0.25">
      <c r="A38" t="s">
        <v>248</v>
      </c>
      <c r="B38" t="s">
        <v>248</v>
      </c>
      <c r="C38" s="4" t="s">
        <v>249</v>
      </c>
      <c r="D38" t="s">
        <v>93</v>
      </c>
      <c r="F38" s="14">
        <v>60</v>
      </c>
      <c r="G38" s="14"/>
      <c r="H38" s="6">
        <f t="shared" si="13"/>
        <v>31655</v>
      </c>
      <c r="I38" t="s">
        <v>266</v>
      </c>
      <c r="J38" t="s">
        <v>267</v>
      </c>
      <c r="K38" t="s">
        <v>62</v>
      </c>
      <c r="M38" t="s">
        <v>268</v>
      </c>
      <c r="N38" t="s">
        <v>260</v>
      </c>
      <c r="O38" t="s">
        <v>25</v>
      </c>
      <c r="P38" s="5">
        <v>44927</v>
      </c>
      <c r="S38" t="s">
        <v>27</v>
      </c>
      <c r="T38" t="s">
        <v>34</v>
      </c>
      <c r="U38" s="7" t="s">
        <v>35</v>
      </c>
      <c r="V38">
        <v>42904</v>
      </c>
      <c r="W38" s="4">
        <v>50</v>
      </c>
      <c r="X38">
        <v>21717</v>
      </c>
      <c r="Y38">
        <v>21187</v>
      </c>
      <c r="Z38">
        <v>21429</v>
      </c>
      <c r="AA38">
        <v>10226</v>
      </c>
      <c r="AB38">
        <v>118</v>
      </c>
    </row>
    <row r="39" spans="1:28" x14ac:dyDescent="0.25">
      <c r="A39" t="s">
        <v>248</v>
      </c>
      <c r="B39" t="s">
        <v>248</v>
      </c>
      <c r="C39" s="4" t="s">
        <v>249</v>
      </c>
      <c r="D39" t="s">
        <v>93</v>
      </c>
      <c r="F39" s="14">
        <v>70</v>
      </c>
      <c r="G39" s="14"/>
      <c r="H39" s="6">
        <f t="shared" si="13"/>
        <v>30254</v>
      </c>
      <c r="I39" t="s">
        <v>269</v>
      </c>
      <c r="J39" t="s">
        <v>151</v>
      </c>
      <c r="K39" t="s">
        <v>36</v>
      </c>
      <c r="M39" t="s">
        <v>270</v>
      </c>
      <c r="N39" t="s">
        <v>251</v>
      </c>
      <c r="O39" t="s">
        <v>25</v>
      </c>
      <c r="P39" s="5">
        <v>44927</v>
      </c>
      <c r="S39" t="s">
        <v>27</v>
      </c>
      <c r="T39" t="s">
        <v>34</v>
      </c>
      <c r="U39" s="7" t="s">
        <v>35</v>
      </c>
      <c r="V39">
        <v>159572</v>
      </c>
      <c r="W39" s="4">
        <v>45</v>
      </c>
      <c r="X39">
        <v>72337</v>
      </c>
      <c r="Y39">
        <v>87235</v>
      </c>
      <c r="Z39">
        <v>19788</v>
      </c>
      <c r="AA39">
        <v>10466</v>
      </c>
      <c r="AB39">
        <v>106</v>
      </c>
    </row>
    <row r="40" spans="1:28" x14ac:dyDescent="0.25">
      <c r="A40" t="s">
        <v>248</v>
      </c>
      <c r="B40" t="s">
        <v>248</v>
      </c>
      <c r="C40" s="4" t="s">
        <v>249</v>
      </c>
      <c r="D40" t="s">
        <v>93</v>
      </c>
      <c r="F40" s="14" t="s">
        <v>406</v>
      </c>
      <c r="G40" s="14"/>
      <c r="H40" s="6">
        <f t="shared" ref="H40" si="14">+Z40+AA40</f>
        <v>4981</v>
      </c>
      <c r="I40" t="s">
        <v>271</v>
      </c>
      <c r="J40" t="s">
        <v>61</v>
      </c>
      <c r="K40" t="s">
        <v>83</v>
      </c>
      <c r="L40" t="s">
        <v>68</v>
      </c>
      <c r="M40" t="s">
        <v>272</v>
      </c>
      <c r="N40" t="s">
        <v>253</v>
      </c>
      <c r="O40" t="s">
        <v>25</v>
      </c>
      <c r="P40" s="5">
        <v>45651</v>
      </c>
      <c r="Q40" t="s">
        <v>273</v>
      </c>
      <c r="R40" t="s">
        <v>30</v>
      </c>
      <c r="S40" t="s">
        <v>27</v>
      </c>
      <c r="T40" t="s">
        <v>28</v>
      </c>
      <c r="U40" t="s">
        <v>49</v>
      </c>
      <c r="V40">
        <v>8303</v>
      </c>
      <c r="W40" s="4">
        <v>41</v>
      </c>
      <c r="X40">
        <v>3423</v>
      </c>
      <c r="Y40">
        <v>4880</v>
      </c>
      <c r="Z40">
        <v>3637</v>
      </c>
      <c r="AA40">
        <v>1344</v>
      </c>
      <c r="AB40">
        <v>15</v>
      </c>
    </row>
    <row r="41" spans="1:28" x14ac:dyDescent="0.25">
      <c r="A41" t="s">
        <v>248</v>
      </c>
      <c r="B41" t="s">
        <v>248</v>
      </c>
      <c r="C41" s="4" t="s">
        <v>249</v>
      </c>
      <c r="D41" t="s">
        <v>93</v>
      </c>
      <c r="F41" s="14">
        <v>17.399999999999999</v>
      </c>
      <c r="G41" s="14"/>
      <c r="H41" s="6">
        <f>+Z41+AA41</f>
        <v>6977</v>
      </c>
      <c r="I41" t="s">
        <v>274</v>
      </c>
      <c r="J41" t="s">
        <v>66</v>
      </c>
      <c r="K41" t="s">
        <v>32</v>
      </c>
      <c r="M41" t="s">
        <v>275</v>
      </c>
      <c r="N41" t="s">
        <v>250</v>
      </c>
      <c r="O41" t="s">
        <v>25</v>
      </c>
      <c r="P41" s="5">
        <v>44927</v>
      </c>
      <c r="Q41" t="s">
        <v>276</v>
      </c>
      <c r="R41" t="s">
        <v>30</v>
      </c>
      <c r="S41" t="s">
        <v>27</v>
      </c>
      <c r="T41" t="s">
        <v>28</v>
      </c>
      <c r="U41" t="s">
        <v>31</v>
      </c>
      <c r="V41">
        <v>30308</v>
      </c>
      <c r="W41" s="4">
        <v>49</v>
      </c>
      <c r="X41">
        <v>14961</v>
      </c>
      <c r="Y41">
        <v>15347</v>
      </c>
      <c r="Z41">
        <v>4499</v>
      </c>
      <c r="AA41">
        <v>2478</v>
      </c>
      <c r="AB41">
        <v>15</v>
      </c>
    </row>
    <row r="42" spans="1:28" x14ac:dyDescent="0.25">
      <c r="A42" t="s">
        <v>80</v>
      </c>
      <c r="B42" t="s">
        <v>80</v>
      </c>
      <c r="C42" s="4" t="s">
        <v>81</v>
      </c>
      <c r="D42" s="7" t="s">
        <v>93</v>
      </c>
      <c r="F42" s="14">
        <v>19.524999999999999</v>
      </c>
      <c r="G42" s="14"/>
      <c r="H42" s="6">
        <f t="shared" ref="H42:H43" si="15">+Z42+AA42</f>
        <v>8875</v>
      </c>
      <c r="I42" t="s">
        <v>279</v>
      </c>
      <c r="J42" t="s">
        <v>45</v>
      </c>
      <c r="K42" t="s">
        <v>64</v>
      </c>
      <c r="M42" t="s">
        <v>280</v>
      </c>
      <c r="N42" t="s">
        <v>82</v>
      </c>
      <c r="O42" t="s">
        <v>25</v>
      </c>
      <c r="P42" s="5">
        <v>44927</v>
      </c>
      <c r="Q42" t="s">
        <v>281</v>
      </c>
      <c r="R42" t="s">
        <v>30</v>
      </c>
      <c r="S42" t="s">
        <v>27</v>
      </c>
      <c r="T42" t="s">
        <v>28</v>
      </c>
      <c r="U42" t="s">
        <v>31</v>
      </c>
      <c r="V42">
        <v>19953</v>
      </c>
      <c r="W42" s="4">
        <v>59</v>
      </c>
      <c r="X42">
        <v>11864</v>
      </c>
      <c r="Y42">
        <v>8089</v>
      </c>
      <c r="Z42">
        <v>5521</v>
      </c>
      <c r="AA42">
        <v>3354</v>
      </c>
      <c r="AB42">
        <v>15</v>
      </c>
    </row>
    <row r="43" spans="1:28" x14ac:dyDescent="0.25">
      <c r="A43" t="s">
        <v>80</v>
      </c>
      <c r="B43" t="s">
        <v>80</v>
      </c>
      <c r="C43" s="4" t="s">
        <v>81</v>
      </c>
      <c r="D43" s="7" t="s">
        <v>93</v>
      </c>
      <c r="F43" s="14">
        <v>21.815000000000001</v>
      </c>
      <c r="G43" s="14"/>
      <c r="H43" s="6">
        <f t="shared" si="15"/>
        <v>7512</v>
      </c>
      <c r="I43" t="s">
        <v>282</v>
      </c>
      <c r="J43" t="s">
        <v>283</v>
      </c>
      <c r="K43" t="s">
        <v>40</v>
      </c>
      <c r="M43" t="s">
        <v>284</v>
      </c>
      <c r="N43" t="s">
        <v>82</v>
      </c>
      <c r="O43" t="s">
        <v>25</v>
      </c>
      <c r="P43" s="5">
        <v>44927</v>
      </c>
      <c r="Q43" t="s">
        <v>285</v>
      </c>
      <c r="R43" t="s">
        <v>30</v>
      </c>
      <c r="S43" t="s">
        <v>27</v>
      </c>
      <c r="T43" t="s">
        <v>28</v>
      </c>
      <c r="U43" t="s">
        <v>31</v>
      </c>
      <c r="V43">
        <v>28970</v>
      </c>
      <c r="W43" s="4">
        <v>51</v>
      </c>
      <c r="X43">
        <v>15029</v>
      </c>
      <c r="Y43">
        <v>13941</v>
      </c>
      <c r="Z43">
        <v>4678</v>
      </c>
      <c r="AA43">
        <v>2834</v>
      </c>
      <c r="AB43">
        <v>15</v>
      </c>
    </row>
    <row r="44" spans="1:28" x14ac:dyDescent="0.25">
      <c r="A44" t="s">
        <v>80</v>
      </c>
      <c r="B44" t="s">
        <v>80</v>
      </c>
      <c r="C44" s="4" t="s">
        <v>81</v>
      </c>
      <c r="D44" s="7" t="s">
        <v>93</v>
      </c>
      <c r="F44" s="14">
        <v>91.5</v>
      </c>
      <c r="G44" s="14"/>
      <c r="H44" s="6">
        <f t="shared" ref="H44" si="16">+Z44+AA44</f>
        <v>2336</v>
      </c>
      <c r="I44" t="s">
        <v>288</v>
      </c>
      <c r="J44" t="s">
        <v>286</v>
      </c>
      <c r="K44" t="s">
        <v>73</v>
      </c>
      <c r="M44" t="s">
        <v>287</v>
      </c>
      <c r="N44" t="s">
        <v>82</v>
      </c>
      <c r="O44" t="s">
        <v>25</v>
      </c>
      <c r="P44" s="5">
        <v>44927</v>
      </c>
      <c r="S44" t="s">
        <v>27</v>
      </c>
      <c r="T44" t="s">
        <v>34</v>
      </c>
      <c r="U44" s="7" t="s">
        <v>35</v>
      </c>
      <c r="V44">
        <v>619431</v>
      </c>
      <c r="W44" s="4">
        <v>66</v>
      </c>
      <c r="X44">
        <v>411680</v>
      </c>
      <c r="Y44">
        <v>207751</v>
      </c>
      <c r="Z44">
        <v>86</v>
      </c>
      <c r="AA44">
        <v>2250</v>
      </c>
      <c r="AB44">
        <v>345</v>
      </c>
    </row>
    <row r="45" spans="1:28" x14ac:dyDescent="0.25">
      <c r="A45" t="s">
        <v>80</v>
      </c>
      <c r="B45" t="s">
        <v>80</v>
      </c>
      <c r="C45" s="4" t="s">
        <v>81</v>
      </c>
      <c r="D45" s="7" t="s">
        <v>93</v>
      </c>
      <c r="F45" s="14">
        <v>107.32</v>
      </c>
      <c r="G45" s="14"/>
      <c r="H45" s="6">
        <f t="shared" ref="H45" si="17">+Z45+AA45</f>
        <v>26121</v>
      </c>
      <c r="I45" t="s">
        <v>289</v>
      </c>
      <c r="J45" t="s">
        <v>277</v>
      </c>
      <c r="K45" t="s">
        <v>29</v>
      </c>
      <c r="M45" t="s">
        <v>278</v>
      </c>
      <c r="N45" t="s">
        <v>82</v>
      </c>
      <c r="O45" t="s">
        <v>25</v>
      </c>
      <c r="P45" s="5">
        <v>44927</v>
      </c>
      <c r="S45" t="s">
        <v>27</v>
      </c>
      <c r="T45" t="s">
        <v>34</v>
      </c>
      <c r="U45" s="7" t="s">
        <v>35</v>
      </c>
      <c r="V45">
        <v>157897</v>
      </c>
      <c r="W45" s="4">
        <v>58</v>
      </c>
      <c r="X45">
        <v>91896</v>
      </c>
      <c r="Y45">
        <v>66001</v>
      </c>
      <c r="Z45">
        <v>15729</v>
      </c>
      <c r="AA45">
        <v>10392</v>
      </c>
      <c r="AB45">
        <v>151</v>
      </c>
    </row>
    <row r="46" spans="1:28" x14ac:dyDescent="0.25">
      <c r="A46" t="s">
        <v>80</v>
      </c>
      <c r="B46" t="s">
        <v>80</v>
      </c>
      <c r="C46" s="4" t="s">
        <v>81</v>
      </c>
      <c r="D46" s="7" t="s">
        <v>93</v>
      </c>
      <c r="F46" s="14">
        <v>32.450000000000003</v>
      </c>
      <c r="G46" s="14"/>
      <c r="H46" s="6">
        <f t="shared" ref="H46:H48" si="18">+Z46+AA46</f>
        <v>15704</v>
      </c>
      <c r="I46" t="s">
        <v>292</v>
      </c>
      <c r="J46" t="s">
        <v>293</v>
      </c>
      <c r="K46" t="s">
        <v>62</v>
      </c>
      <c r="M46" t="s">
        <v>294</v>
      </c>
      <c r="N46" t="s">
        <v>82</v>
      </c>
      <c r="O46" t="s">
        <v>25</v>
      </c>
      <c r="P46" s="5">
        <v>44927</v>
      </c>
      <c r="S46" t="s">
        <v>27</v>
      </c>
      <c r="T46" t="s">
        <v>34</v>
      </c>
      <c r="U46" s="7" t="s">
        <v>35</v>
      </c>
      <c r="V46">
        <v>30929</v>
      </c>
      <c r="W46" s="4">
        <v>52</v>
      </c>
      <c r="X46">
        <v>16167</v>
      </c>
      <c r="Y46">
        <v>14762</v>
      </c>
      <c r="Z46">
        <v>10011</v>
      </c>
      <c r="AA46">
        <v>5693</v>
      </c>
      <c r="AB46">
        <v>51</v>
      </c>
    </row>
    <row r="47" spans="1:28" x14ac:dyDescent="0.25">
      <c r="A47" t="s">
        <v>80</v>
      </c>
      <c r="B47" t="s">
        <v>80</v>
      </c>
      <c r="C47" s="4" t="s">
        <v>81</v>
      </c>
      <c r="D47" s="7" t="s">
        <v>93</v>
      </c>
      <c r="F47" s="14">
        <v>58.5</v>
      </c>
      <c r="G47" s="14"/>
      <c r="H47" s="6">
        <f t="shared" si="18"/>
        <v>35653</v>
      </c>
      <c r="I47" t="s">
        <v>295</v>
      </c>
      <c r="J47" t="s">
        <v>290</v>
      </c>
      <c r="K47" t="s">
        <v>67</v>
      </c>
      <c r="M47" t="s">
        <v>291</v>
      </c>
      <c r="N47" t="s">
        <v>82</v>
      </c>
      <c r="O47" t="s">
        <v>25</v>
      </c>
      <c r="P47" s="5">
        <v>44927</v>
      </c>
      <c r="S47" t="s">
        <v>27</v>
      </c>
      <c r="T47" t="s">
        <v>34</v>
      </c>
      <c r="U47" s="7" t="s">
        <v>35</v>
      </c>
      <c r="V47">
        <v>51024</v>
      </c>
      <c r="W47" s="4">
        <v>61</v>
      </c>
      <c r="X47">
        <v>31612</v>
      </c>
      <c r="Y47">
        <v>19412</v>
      </c>
      <c r="Z47">
        <v>23767</v>
      </c>
      <c r="AA47">
        <v>11886</v>
      </c>
      <c r="AB47">
        <v>51</v>
      </c>
    </row>
    <row r="48" spans="1:28" x14ac:dyDescent="0.25">
      <c r="A48" t="s">
        <v>80</v>
      </c>
      <c r="B48" t="s">
        <v>80</v>
      </c>
      <c r="C48" s="4" t="s">
        <v>81</v>
      </c>
      <c r="D48" s="7" t="s">
        <v>93</v>
      </c>
      <c r="F48" s="14">
        <v>43.725000000000001</v>
      </c>
      <c r="G48" s="14"/>
      <c r="H48" s="6">
        <f t="shared" si="18"/>
        <v>25614</v>
      </c>
      <c r="I48" t="s">
        <v>296</v>
      </c>
      <c r="J48" t="s">
        <v>297</v>
      </c>
      <c r="K48" t="s">
        <v>41</v>
      </c>
      <c r="L48" t="s">
        <v>38</v>
      </c>
      <c r="M48" t="s">
        <v>298</v>
      </c>
      <c r="N48" t="s">
        <v>82</v>
      </c>
      <c r="O48" t="s">
        <v>25</v>
      </c>
      <c r="P48" s="5">
        <v>44927</v>
      </c>
      <c r="S48" t="s">
        <v>27</v>
      </c>
      <c r="T48" t="s">
        <v>34</v>
      </c>
      <c r="U48" s="7" t="s">
        <v>35</v>
      </c>
      <c r="V48">
        <v>39913</v>
      </c>
      <c r="W48" s="4">
        <v>63</v>
      </c>
      <c r="X48">
        <v>25515</v>
      </c>
      <c r="Y48">
        <v>14398</v>
      </c>
      <c r="Z48">
        <v>16490</v>
      </c>
      <c r="AA48">
        <v>9124</v>
      </c>
      <c r="AB48">
        <v>55</v>
      </c>
    </row>
    <row r="49" spans="1:28" x14ac:dyDescent="0.25">
      <c r="A49" t="s">
        <v>299</v>
      </c>
      <c r="B49" t="s">
        <v>299</v>
      </c>
      <c r="C49" s="4" t="s">
        <v>300</v>
      </c>
      <c r="D49" t="s">
        <v>93</v>
      </c>
      <c r="F49">
        <v>53.82</v>
      </c>
      <c r="H49" s="6">
        <f t="shared" ref="H49:H58" si="19">+Z49+AA49</f>
        <v>39166</v>
      </c>
      <c r="I49" t="s">
        <v>301</v>
      </c>
      <c r="J49" t="s">
        <v>302</v>
      </c>
      <c r="K49" t="s">
        <v>57</v>
      </c>
      <c r="M49" t="s">
        <v>303</v>
      </c>
      <c r="N49" t="s">
        <v>304</v>
      </c>
      <c r="O49" t="s">
        <v>25</v>
      </c>
      <c r="P49" s="5">
        <v>44927</v>
      </c>
      <c r="S49" t="s">
        <v>27</v>
      </c>
      <c r="T49" t="s">
        <v>34</v>
      </c>
      <c r="U49" s="7" t="s">
        <v>35</v>
      </c>
      <c r="V49">
        <v>28891</v>
      </c>
      <c r="W49" s="4">
        <v>53</v>
      </c>
      <c r="X49">
        <v>15573</v>
      </c>
      <c r="Y49">
        <v>13318</v>
      </c>
      <c r="Z49">
        <v>27797</v>
      </c>
      <c r="AA49">
        <v>11369</v>
      </c>
      <c r="AB49">
        <v>39</v>
      </c>
    </row>
    <row r="50" spans="1:28" x14ac:dyDescent="0.25">
      <c r="A50" t="s">
        <v>299</v>
      </c>
      <c r="B50" t="s">
        <v>299</v>
      </c>
      <c r="C50" s="4" t="s">
        <v>300</v>
      </c>
      <c r="D50" t="s">
        <v>93</v>
      </c>
      <c r="F50">
        <v>266</v>
      </c>
      <c r="H50" s="6">
        <f t="shared" si="19"/>
        <v>4743</v>
      </c>
      <c r="I50" t="s">
        <v>305</v>
      </c>
      <c r="J50" t="s">
        <v>306</v>
      </c>
      <c r="K50" t="s">
        <v>33</v>
      </c>
      <c r="M50" t="s">
        <v>307</v>
      </c>
      <c r="N50" t="s">
        <v>304</v>
      </c>
      <c r="O50" t="s">
        <v>25</v>
      </c>
      <c r="P50" s="5">
        <v>44927</v>
      </c>
      <c r="S50" t="s">
        <v>27</v>
      </c>
      <c r="T50" t="s">
        <v>34</v>
      </c>
      <c r="U50" s="7" t="s">
        <v>35</v>
      </c>
      <c r="V50">
        <v>672486</v>
      </c>
      <c r="W50" s="4">
        <v>55</v>
      </c>
      <c r="X50">
        <v>372541</v>
      </c>
      <c r="Y50">
        <v>299945</v>
      </c>
      <c r="Z50">
        <v>3473</v>
      </c>
      <c r="AA50">
        <v>1270</v>
      </c>
      <c r="AB50">
        <v>309</v>
      </c>
    </row>
    <row r="51" spans="1:28" x14ac:dyDescent="0.25">
      <c r="A51" t="s">
        <v>299</v>
      </c>
      <c r="B51" t="s">
        <v>299</v>
      </c>
      <c r="C51" s="4" t="s">
        <v>300</v>
      </c>
      <c r="D51" t="s">
        <v>93</v>
      </c>
      <c r="F51">
        <v>61.73</v>
      </c>
      <c r="H51" s="6">
        <f t="shared" si="19"/>
        <v>9834</v>
      </c>
      <c r="I51" t="s">
        <v>308</v>
      </c>
      <c r="J51" t="s">
        <v>309</v>
      </c>
      <c r="K51" t="s">
        <v>33</v>
      </c>
      <c r="L51" t="s">
        <v>310</v>
      </c>
      <c r="M51" t="s">
        <v>311</v>
      </c>
      <c r="N51" t="s">
        <v>304</v>
      </c>
      <c r="O51" t="s">
        <v>25</v>
      </c>
      <c r="P51" s="5">
        <v>44927</v>
      </c>
      <c r="S51" t="s">
        <v>27</v>
      </c>
      <c r="T51" t="s">
        <v>34</v>
      </c>
      <c r="U51" s="7" t="s">
        <v>35</v>
      </c>
      <c r="V51">
        <v>181776</v>
      </c>
      <c r="W51" s="4">
        <v>59</v>
      </c>
      <c r="X51">
        <v>108013</v>
      </c>
      <c r="Y51">
        <v>73763</v>
      </c>
      <c r="Z51">
        <v>3179</v>
      </c>
      <c r="AA51">
        <v>6655</v>
      </c>
      <c r="AB51">
        <v>67</v>
      </c>
    </row>
    <row r="52" spans="1:28" x14ac:dyDescent="0.25">
      <c r="A52" t="s">
        <v>299</v>
      </c>
      <c r="B52" t="s">
        <v>299</v>
      </c>
      <c r="C52" s="4" t="s">
        <v>300</v>
      </c>
      <c r="D52" t="s">
        <v>93</v>
      </c>
      <c r="F52">
        <v>42.93</v>
      </c>
      <c r="H52" s="6">
        <f t="shared" si="19"/>
        <v>1850</v>
      </c>
      <c r="I52" s="7" t="s">
        <v>314</v>
      </c>
      <c r="J52" s="7" t="s">
        <v>315</v>
      </c>
      <c r="K52" s="7" t="s">
        <v>41</v>
      </c>
      <c r="M52" t="s">
        <v>316</v>
      </c>
      <c r="N52" t="s">
        <v>304</v>
      </c>
      <c r="O52" t="s">
        <v>25</v>
      </c>
      <c r="P52" s="5">
        <v>45056</v>
      </c>
      <c r="S52" t="s">
        <v>27</v>
      </c>
      <c r="T52" t="s">
        <v>34</v>
      </c>
      <c r="U52" t="s">
        <v>89</v>
      </c>
      <c r="V52">
        <v>104273</v>
      </c>
      <c r="W52" s="4">
        <v>44</v>
      </c>
      <c r="X52">
        <v>46190</v>
      </c>
      <c r="Y52">
        <v>58083</v>
      </c>
      <c r="Z52">
        <v>1489</v>
      </c>
      <c r="AA52">
        <v>361</v>
      </c>
      <c r="AB52">
        <v>150</v>
      </c>
    </row>
    <row r="53" spans="1:28" x14ac:dyDescent="0.25">
      <c r="A53" t="s">
        <v>299</v>
      </c>
      <c r="B53" t="s">
        <v>299</v>
      </c>
      <c r="C53" s="4" t="s">
        <v>300</v>
      </c>
      <c r="D53" t="s">
        <v>93</v>
      </c>
      <c r="F53">
        <v>9</v>
      </c>
      <c r="H53" s="6">
        <f t="shared" si="19"/>
        <v>110</v>
      </c>
      <c r="I53" s="7" t="s">
        <v>317</v>
      </c>
      <c r="J53" s="7" t="s">
        <v>318</v>
      </c>
      <c r="K53" t="s">
        <v>50</v>
      </c>
      <c r="L53" t="s">
        <v>38</v>
      </c>
      <c r="M53" t="s">
        <v>319</v>
      </c>
      <c r="N53" t="s">
        <v>304</v>
      </c>
      <c r="O53" t="s">
        <v>25</v>
      </c>
      <c r="P53" s="5">
        <v>44927</v>
      </c>
      <c r="Q53" t="s">
        <v>320</v>
      </c>
      <c r="R53" t="s">
        <v>30</v>
      </c>
      <c r="S53" t="s">
        <v>27</v>
      </c>
      <c r="T53" t="s">
        <v>28</v>
      </c>
      <c r="U53" t="s">
        <v>31</v>
      </c>
      <c r="V53">
        <v>23434</v>
      </c>
      <c r="W53" s="4">
        <v>49</v>
      </c>
      <c r="X53">
        <v>11700</v>
      </c>
      <c r="Y53">
        <v>11734</v>
      </c>
      <c r="Z53">
        <v>82</v>
      </c>
      <c r="AA53">
        <v>28</v>
      </c>
      <c r="AB53">
        <v>15</v>
      </c>
    </row>
    <row r="54" spans="1:28" x14ac:dyDescent="0.25">
      <c r="A54" t="s">
        <v>299</v>
      </c>
      <c r="B54" t="s">
        <v>299</v>
      </c>
      <c r="C54" s="4" t="s">
        <v>300</v>
      </c>
      <c r="D54" t="s">
        <v>93</v>
      </c>
      <c r="F54">
        <v>11.96</v>
      </c>
      <c r="H54" s="6">
        <f t="shared" si="19"/>
        <v>1880</v>
      </c>
      <c r="I54" s="7" t="s">
        <v>321</v>
      </c>
      <c r="J54" s="7" t="s">
        <v>309</v>
      </c>
      <c r="K54" t="s">
        <v>41</v>
      </c>
      <c r="M54" t="s">
        <v>311</v>
      </c>
      <c r="N54" t="s">
        <v>304</v>
      </c>
      <c r="O54" t="s">
        <v>25</v>
      </c>
      <c r="P54" s="5">
        <v>44927</v>
      </c>
      <c r="Q54" t="s">
        <v>322</v>
      </c>
      <c r="R54" t="s">
        <v>30</v>
      </c>
      <c r="S54" t="s">
        <v>27</v>
      </c>
      <c r="T54" t="s">
        <v>28</v>
      </c>
      <c r="U54" t="s">
        <v>31</v>
      </c>
      <c r="V54">
        <v>11854</v>
      </c>
      <c r="W54" s="4">
        <v>63</v>
      </c>
      <c r="X54">
        <v>7515</v>
      </c>
      <c r="Y54">
        <v>4339</v>
      </c>
      <c r="Z54">
        <v>1303</v>
      </c>
      <c r="AA54">
        <v>577</v>
      </c>
      <c r="AB54">
        <v>15</v>
      </c>
    </row>
    <row r="55" spans="1:28" x14ac:dyDescent="0.25">
      <c r="A55" t="s">
        <v>299</v>
      </c>
      <c r="B55" t="s">
        <v>299</v>
      </c>
      <c r="C55" s="4" t="s">
        <v>300</v>
      </c>
      <c r="D55" t="s">
        <v>93</v>
      </c>
      <c r="F55">
        <v>23.92</v>
      </c>
      <c r="H55" s="6">
        <f t="shared" si="19"/>
        <v>6228</v>
      </c>
      <c r="I55" s="7" t="s">
        <v>323</v>
      </c>
      <c r="J55" s="7" t="s">
        <v>312</v>
      </c>
      <c r="K55" t="s">
        <v>37</v>
      </c>
      <c r="M55" t="s">
        <v>313</v>
      </c>
      <c r="N55" t="s">
        <v>304</v>
      </c>
      <c r="O55" t="s">
        <v>25</v>
      </c>
      <c r="P55" s="5">
        <v>44927</v>
      </c>
      <c r="Q55" t="s">
        <v>324</v>
      </c>
      <c r="R55" t="s">
        <v>30</v>
      </c>
      <c r="S55" t="s">
        <v>27</v>
      </c>
      <c r="T55" t="s">
        <v>28</v>
      </c>
      <c r="U55" t="s">
        <v>31</v>
      </c>
      <c r="V55">
        <v>37038</v>
      </c>
      <c r="W55" s="4">
        <v>56</v>
      </c>
      <c r="X55">
        <v>20904</v>
      </c>
      <c r="Y55">
        <v>16134</v>
      </c>
      <c r="Z55">
        <v>4050</v>
      </c>
      <c r="AA55">
        <v>2178</v>
      </c>
      <c r="AB55">
        <v>15</v>
      </c>
    </row>
    <row r="56" spans="1:28" x14ac:dyDescent="0.25">
      <c r="A56" t="s">
        <v>299</v>
      </c>
      <c r="B56" t="s">
        <v>299</v>
      </c>
      <c r="C56" s="4" t="s">
        <v>300</v>
      </c>
      <c r="D56" t="s">
        <v>93</v>
      </c>
      <c r="F56">
        <v>54.45</v>
      </c>
      <c r="H56" s="6">
        <f t="shared" si="19"/>
        <v>11078</v>
      </c>
      <c r="I56" s="7" t="s">
        <v>325</v>
      </c>
      <c r="J56" s="7" t="s">
        <v>318</v>
      </c>
      <c r="K56" t="s">
        <v>63</v>
      </c>
      <c r="M56" t="s">
        <v>319</v>
      </c>
      <c r="N56" t="s">
        <v>304</v>
      </c>
      <c r="O56" t="s">
        <v>25</v>
      </c>
      <c r="P56" s="5">
        <v>45487</v>
      </c>
      <c r="Q56" t="s">
        <v>326</v>
      </c>
      <c r="R56" t="s">
        <v>30</v>
      </c>
      <c r="S56" t="s">
        <v>27</v>
      </c>
      <c r="T56" t="s">
        <v>28</v>
      </c>
      <c r="U56" t="s">
        <v>31</v>
      </c>
      <c r="V56">
        <v>27673</v>
      </c>
      <c r="W56" s="4">
        <v>87</v>
      </c>
      <c r="X56">
        <v>24170</v>
      </c>
      <c r="Y56">
        <v>3503</v>
      </c>
      <c r="Z56">
        <v>3214</v>
      </c>
      <c r="AA56">
        <v>7864</v>
      </c>
      <c r="AB56">
        <v>15</v>
      </c>
    </row>
    <row r="57" spans="1:28" x14ac:dyDescent="0.25">
      <c r="A57" t="s">
        <v>299</v>
      </c>
      <c r="B57" t="s">
        <v>299</v>
      </c>
      <c r="C57" s="4" t="s">
        <v>300</v>
      </c>
      <c r="D57" t="s">
        <v>93</v>
      </c>
      <c r="F57">
        <v>8.1</v>
      </c>
      <c r="H57" s="6">
        <v>0</v>
      </c>
      <c r="I57" t="s">
        <v>428</v>
      </c>
      <c r="J57" t="s">
        <v>429</v>
      </c>
      <c r="K57" t="s">
        <v>33</v>
      </c>
      <c r="M57" t="s">
        <v>430</v>
      </c>
      <c r="N57" t="s">
        <v>304</v>
      </c>
      <c r="O57" t="s">
        <v>25</v>
      </c>
      <c r="P57" s="5">
        <v>44927</v>
      </c>
      <c r="Q57" t="s">
        <v>431</v>
      </c>
      <c r="S57" t="s">
        <v>27</v>
      </c>
      <c r="T57" t="s">
        <v>28</v>
      </c>
      <c r="U57" t="s">
        <v>31</v>
      </c>
      <c r="V57">
        <v>25802</v>
      </c>
      <c r="W57" s="4">
        <v>57</v>
      </c>
      <c r="X57">
        <v>14910</v>
      </c>
      <c r="Y57">
        <v>10892</v>
      </c>
      <c r="Z57">
        <v>0</v>
      </c>
      <c r="AA57">
        <v>0</v>
      </c>
      <c r="AB57">
        <v>15</v>
      </c>
    </row>
    <row r="58" spans="1:28" x14ac:dyDescent="0.25">
      <c r="A58" t="s">
        <v>299</v>
      </c>
      <c r="B58" t="s">
        <v>299</v>
      </c>
      <c r="C58" s="4" t="s">
        <v>300</v>
      </c>
      <c r="D58" t="s">
        <v>93</v>
      </c>
      <c r="F58">
        <v>37.800000000000004</v>
      </c>
      <c r="H58" s="6">
        <f t="shared" si="19"/>
        <v>28208</v>
      </c>
      <c r="I58" s="7" t="s">
        <v>327</v>
      </c>
      <c r="J58" s="7" t="s">
        <v>328</v>
      </c>
      <c r="K58" t="s">
        <v>33</v>
      </c>
      <c r="M58" t="s">
        <v>329</v>
      </c>
      <c r="N58" t="s">
        <v>304</v>
      </c>
      <c r="O58" t="s">
        <v>25</v>
      </c>
      <c r="P58" s="5">
        <v>45980</v>
      </c>
      <c r="Q58" t="s">
        <v>330</v>
      </c>
      <c r="R58" t="s">
        <v>30</v>
      </c>
      <c r="S58" t="s">
        <v>27</v>
      </c>
      <c r="T58" t="s">
        <v>28</v>
      </c>
      <c r="U58" t="s">
        <v>31</v>
      </c>
      <c r="V58">
        <v>3724</v>
      </c>
      <c r="W58" s="4">
        <v>43</v>
      </c>
      <c r="X58">
        <v>1610</v>
      </c>
      <c r="Y58">
        <v>2114</v>
      </c>
      <c r="Z58">
        <v>19494</v>
      </c>
      <c r="AA58">
        <v>8714</v>
      </c>
      <c r="AB58">
        <v>15</v>
      </c>
    </row>
    <row r="59" spans="1:28" x14ac:dyDescent="0.25">
      <c r="A59" t="s">
        <v>85</v>
      </c>
      <c r="B59" t="s">
        <v>85</v>
      </c>
      <c r="C59" s="4" t="s">
        <v>86</v>
      </c>
      <c r="D59" t="s">
        <v>93</v>
      </c>
      <c r="F59" s="14" t="s">
        <v>406</v>
      </c>
      <c r="G59" s="14"/>
      <c r="H59" s="6">
        <v>1097</v>
      </c>
      <c r="I59" s="7" t="s">
        <v>331</v>
      </c>
      <c r="J59" s="7" t="s">
        <v>332</v>
      </c>
      <c r="M59" t="s">
        <v>333</v>
      </c>
      <c r="N59" t="s">
        <v>87</v>
      </c>
      <c r="O59" t="s">
        <v>25</v>
      </c>
      <c r="P59" s="5">
        <v>45392</v>
      </c>
      <c r="Q59" t="s">
        <v>334</v>
      </c>
      <c r="R59" t="s">
        <v>90</v>
      </c>
      <c r="S59" t="s">
        <v>88</v>
      </c>
      <c r="T59" t="s">
        <v>28</v>
      </c>
      <c r="U59" t="s">
        <v>49</v>
      </c>
      <c r="V59">
        <v>4372</v>
      </c>
      <c r="W59" s="4"/>
    </row>
    <row r="60" spans="1:28" x14ac:dyDescent="0.25">
      <c r="A60" t="s">
        <v>85</v>
      </c>
      <c r="B60" t="s">
        <v>85</v>
      </c>
      <c r="C60" s="4" t="s">
        <v>86</v>
      </c>
      <c r="D60" t="s">
        <v>93</v>
      </c>
      <c r="F60" s="14" t="s">
        <v>406</v>
      </c>
      <c r="G60" s="14"/>
      <c r="H60" s="6">
        <v>403</v>
      </c>
      <c r="I60" s="7" t="s">
        <v>335</v>
      </c>
      <c r="J60" s="7" t="s">
        <v>336</v>
      </c>
      <c r="M60" t="s">
        <v>333</v>
      </c>
      <c r="N60" t="s">
        <v>87</v>
      </c>
      <c r="O60" t="s">
        <v>25</v>
      </c>
      <c r="P60" s="5">
        <v>45392</v>
      </c>
      <c r="Q60" t="s">
        <v>337</v>
      </c>
      <c r="R60" t="s">
        <v>90</v>
      </c>
      <c r="S60" t="s">
        <v>88</v>
      </c>
      <c r="T60" t="s">
        <v>28</v>
      </c>
      <c r="U60" t="s">
        <v>49</v>
      </c>
      <c r="V60">
        <v>3183</v>
      </c>
      <c r="W60" s="4"/>
    </row>
    <row r="61" spans="1:28" x14ac:dyDescent="0.25">
      <c r="A61" t="s">
        <v>85</v>
      </c>
      <c r="B61" t="s">
        <v>85</v>
      </c>
      <c r="C61" s="4" t="s">
        <v>86</v>
      </c>
      <c r="D61" t="s">
        <v>93</v>
      </c>
      <c r="F61" s="14" t="s">
        <v>406</v>
      </c>
      <c r="G61" s="14"/>
      <c r="H61" s="6">
        <v>1147</v>
      </c>
      <c r="I61" s="7" t="s">
        <v>338</v>
      </c>
      <c r="J61" s="7" t="s">
        <v>339</v>
      </c>
      <c r="M61" t="s">
        <v>333</v>
      </c>
      <c r="N61" t="s">
        <v>87</v>
      </c>
      <c r="O61" t="s">
        <v>25</v>
      </c>
      <c r="P61" s="5">
        <v>45392</v>
      </c>
      <c r="Q61" t="s">
        <v>340</v>
      </c>
      <c r="R61" t="s">
        <v>90</v>
      </c>
      <c r="S61" t="s">
        <v>88</v>
      </c>
      <c r="T61" t="s">
        <v>28</v>
      </c>
      <c r="U61" t="s">
        <v>49</v>
      </c>
      <c r="V61">
        <v>3477</v>
      </c>
      <c r="W61" s="4"/>
    </row>
    <row r="62" spans="1:28" x14ac:dyDescent="0.25">
      <c r="A62" t="s">
        <v>85</v>
      </c>
      <c r="B62" t="s">
        <v>85</v>
      </c>
      <c r="C62" s="4" t="s">
        <v>86</v>
      </c>
      <c r="D62" t="s">
        <v>93</v>
      </c>
      <c r="F62" s="14" t="s">
        <v>406</v>
      </c>
      <c r="G62" s="14"/>
      <c r="H62" s="6">
        <v>427</v>
      </c>
      <c r="I62" s="7" t="s">
        <v>341</v>
      </c>
      <c r="J62" s="7" t="s">
        <v>342</v>
      </c>
      <c r="M62" t="s">
        <v>333</v>
      </c>
      <c r="N62" t="s">
        <v>87</v>
      </c>
      <c r="O62" t="s">
        <v>25</v>
      </c>
      <c r="P62" s="5">
        <v>45392</v>
      </c>
      <c r="Q62" t="s">
        <v>343</v>
      </c>
      <c r="R62" t="s">
        <v>90</v>
      </c>
      <c r="S62" t="s">
        <v>88</v>
      </c>
      <c r="T62" t="s">
        <v>28</v>
      </c>
      <c r="U62" t="s">
        <v>49</v>
      </c>
      <c r="V62">
        <v>3993</v>
      </c>
      <c r="W62" s="4"/>
    </row>
    <row r="63" spans="1:28" x14ac:dyDescent="0.25">
      <c r="A63" t="s">
        <v>85</v>
      </c>
      <c r="B63" t="s">
        <v>85</v>
      </c>
      <c r="C63" s="4" t="s">
        <v>86</v>
      </c>
      <c r="D63" t="s">
        <v>93</v>
      </c>
      <c r="F63" s="14" t="s">
        <v>406</v>
      </c>
      <c r="G63" s="14"/>
      <c r="H63" s="6">
        <v>626</v>
      </c>
      <c r="I63" s="7" t="s">
        <v>344</v>
      </c>
      <c r="J63" s="7" t="s">
        <v>345</v>
      </c>
      <c r="M63" t="s">
        <v>333</v>
      </c>
      <c r="N63" t="s">
        <v>87</v>
      </c>
      <c r="O63" t="s">
        <v>25</v>
      </c>
      <c r="P63" s="5">
        <v>45392</v>
      </c>
      <c r="Q63" t="s">
        <v>346</v>
      </c>
      <c r="R63" t="s">
        <v>90</v>
      </c>
      <c r="S63" t="s">
        <v>88</v>
      </c>
      <c r="T63" t="s">
        <v>28</v>
      </c>
      <c r="U63" t="s">
        <v>49</v>
      </c>
      <c r="V63">
        <v>3265</v>
      </c>
      <c r="W63" s="4"/>
    </row>
    <row r="64" spans="1:28" x14ac:dyDescent="0.25">
      <c r="A64" t="s">
        <v>85</v>
      </c>
      <c r="B64" t="s">
        <v>85</v>
      </c>
      <c r="C64" s="4" t="s">
        <v>86</v>
      </c>
      <c r="D64" t="s">
        <v>93</v>
      </c>
      <c r="F64" s="14" t="s">
        <v>406</v>
      </c>
      <c r="G64" s="14"/>
      <c r="H64" s="6">
        <v>402</v>
      </c>
      <c r="I64" s="7" t="s">
        <v>347</v>
      </c>
      <c r="J64" s="7" t="s">
        <v>348</v>
      </c>
      <c r="M64" t="s">
        <v>333</v>
      </c>
      <c r="N64" t="s">
        <v>87</v>
      </c>
      <c r="O64" t="s">
        <v>25</v>
      </c>
      <c r="P64" s="5">
        <v>45392</v>
      </c>
      <c r="Q64" t="s">
        <v>349</v>
      </c>
      <c r="R64" t="s">
        <v>90</v>
      </c>
      <c r="S64" t="s">
        <v>88</v>
      </c>
      <c r="T64" t="s">
        <v>28</v>
      </c>
      <c r="U64" t="s">
        <v>49</v>
      </c>
      <c r="V64">
        <v>3025</v>
      </c>
      <c r="W64" s="4"/>
    </row>
    <row r="65" spans="1:28" x14ac:dyDescent="0.25">
      <c r="A65" t="s">
        <v>85</v>
      </c>
      <c r="B65" t="s">
        <v>85</v>
      </c>
      <c r="C65" s="4" t="s">
        <v>86</v>
      </c>
      <c r="D65" t="s">
        <v>93</v>
      </c>
      <c r="F65" s="14" t="s">
        <v>406</v>
      </c>
      <c r="G65" s="14"/>
      <c r="H65" s="6">
        <v>1128</v>
      </c>
      <c r="I65" s="7" t="s">
        <v>350</v>
      </c>
      <c r="J65" s="7" t="s">
        <v>351</v>
      </c>
      <c r="M65" t="s">
        <v>333</v>
      </c>
      <c r="N65" t="s">
        <v>87</v>
      </c>
      <c r="O65" t="s">
        <v>25</v>
      </c>
      <c r="P65" s="5">
        <v>45392</v>
      </c>
      <c r="Q65" t="s">
        <v>352</v>
      </c>
      <c r="R65" t="s">
        <v>90</v>
      </c>
      <c r="S65" t="s">
        <v>88</v>
      </c>
      <c r="T65" t="s">
        <v>28</v>
      </c>
      <c r="U65" t="s">
        <v>49</v>
      </c>
      <c r="V65">
        <v>2398</v>
      </c>
      <c r="W65" s="4"/>
    </row>
    <row r="66" spans="1:28" x14ac:dyDescent="0.25">
      <c r="A66" t="s">
        <v>85</v>
      </c>
      <c r="B66" t="s">
        <v>85</v>
      </c>
      <c r="C66" s="4" t="s">
        <v>86</v>
      </c>
      <c r="D66" t="s">
        <v>93</v>
      </c>
      <c r="F66" s="14" t="s">
        <v>406</v>
      </c>
      <c r="G66" s="14"/>
      <c r="H66" s="6">
        <v>577</v>
      </c>
      <c r="I66" s="7" t="s">
        <v>353</v>
      </c>
      <c r="J66" s="7" t="s">
        <v>354</v>
      </c>
      <c r="M66" t="s">
        <v>333</v>
      </c>
      <c r="N66" t="s">
        <v>87</v>
      </c>
      <c r="O66" t="s">
        <v>25</v>
      </c>
      <c r="P66" s="5">
        <v>45392</v>
      </c>
      <c r="Q66" t="s">
        <v>355</v>
      </c>
      <c r="R66" t="s">
        <v>90</v>
      </c>
      <c r="S66" t="s">
        <v>88</v>
      </c>
      <c r="T66" t="s">
        <v>28</v>
      </c>
      <c r="U66" t="s">
        <v>49</v>
      </c>
      <c r="V66">
        <v>3348</v>
      </c>
      <c r="W66" s="4"/>
    </row>
    <row r="67" spans="1:28" x14ac:dyDescent="0.25">
      <c r="A67" t="s">
        <v>85</v>
      </c>
      <c r="B67" t="s">
        <v>85</v>
      </c>
      <c r="C67" s="4" t="s">
        <v>86</v>
      </c>
      <c r="D67" t="s">
        <v>93</v>
      </c>
      <c r="F67" s="14" t="s">
        <v>406</v>
      </c>
      <c r="G67" s="14"/>
      <c r="H67" s="6">
        <v>1288</v>
      </c>
      <c r="I67" s="7" t="s">
        <v>356</v>
      </c>
      <c r="J67" s="7" t="s">
        <v>357</v>
      </c>
      <c r="M67" t="s">
        <v>333</v>
      </c>
      <c r="N67" t="s">
        <v>87</v>
      </c>
      <c r="O67" t="s">
        <v>25</v>
      </c>
      <c r="P67" s="5">
        <v>45392</v>
      </c>
      <c r="Q67" t="s">
        <v>358</v>
      </c>
      <c r="R67" t="s">
        <v>90</v>
      </c>
      <c r="S67" t="s">
        <v>88</v>
      </c>
      <c r="T67" t="s">
        <v>28</v>
      </c>
      <c r="U67" t="s">
        <v>49</v>
      </c>
      <c r="V67">
        <v>2583</v>
      </c>
      <c r="W67" s="4"/>
    </row>
    <row r="68" spans="1:28" x14ac:dyDescent="0.25">
      <c r="A68" t="s">
        <v>359</v>
      </c>
      <c r="B68" t="s">
        <v>359</v>
      </c>
      <c r="C68" s="4" t="s">
        <v>360</v>
      </c>
      <c r="D68" t="s">
        <v>93</v>
      </c>
      <c r="F68" s="14" t="s">
        <v>406</v>
      </c>
      <c r="G68" s="14"/>
      <c r="H68" s="6">
        <v>1430</v>
      </c>
      <c r="I68" s="7" t="s">
        <v>364</v>
      </c>
      <c r="J68" s="7" t="s">
        <v>237</v>
      </c>
      <c r="K68" t="s">
        <v>222</v>
      </c>
      <c r="M68" t="s">
        <v>365</v>
      </c>
      <c r="N68" t="s">
        <v>363</v>
      </c>
      <c r="O68" t="s">
        <v>25</v>
      </c>
      <c r="P68" s="5">
        <v>45443</v>
      </c>
      <c r="Q68" t="s">
        <v>366</v>
      </c>
      <c r="R68" t="s">
        <v>30</v>
      </c>
      <c r="S68" t="s">
        <v>27</v>
      </c>
      <c r="T68" t="s">
        <v>28</v>
      </c>
      <c r="U68" t="s">
        <v>31</v>
      </c>
      <c r="V68">
        <v>14428</v>
      </c>
      <c r="W68" s="4">
        <v>40</v>
      </c>
      <c r="X68">
        <v>5652</v>
      </c>
      <c r="Y68">
        <v>7734</v>
      </c>
      <c r="Z68">
        <v>1025</v>
      </c>
      <c r="AA68">
        <v>405</v>
      </c>
      <c r="AB68">
        <v>15</v>
      </c>
    </row>
    <row r="69" spans="1:28" x14ac:dyDescent="0.25">
      <c r="A69" t="s">
        <v>359</v>
      </c>
      <c r="B69" t="s">
        <v>359</v>
      </c>
      <c r="C69" s="4" t="s">
        <v>360</v>
      </c>
      <c r="D69" t="s">
        <v>93</v>
      </c>
      <c r="F69" s="14" t="s">
        <v>406</v>
      </c>
      <c r="G69" s="14"/>
      <c r="H69" s="8">
        <v>1838</v>
      </c>
      <c r="I69" t="s">
        <v>367</v>
      </c>
      <c r="J69" t="s">
        <v>71</v>
      </c>
      <c r="K69" t="s">
        <v>37</v>
      </c>
      <c r="L69" t="s">
        <v>46</v>
      </c>
      <c r="M69" t="s">
        <v>368</v>
      </c>
      <c r="N69" t="s">
        <v>361</v>
      </c>
      <c r="O69" t="s">
        <v>25</v>
      </c>
      <c r="P69" s="5">
        <v>44927</v>
      </c>
      <c r="Q69" t="s">
        <v>369</v>
      </c>
      <c r="R69" t="s">
        <v>30</v>
      </c>
      <c r="S69" t="s">
        <v>27</v>
      </c>
      <c r="T69" t="s">
        <v>28</v>
      </c>
      <c r="U69" t="s">
        <v>49</v>
      </c>
      <c r="V69">
        <v>4211</v>
      </c>
      <c r="W69" s="4">
        <v>70</v>
      </c>
      <c r="X69">
        <v>2963</v>
      </c>
      <c r="Y69">
        <v>1071</v>
      </c>
      <c r="Z69">
        <v>1253</v>
      </c>
      <c r="AA69">
        <v>585</v>
      </c>
      <c r="AB69">
        <v>15</v>
      </c>
    </row>
    <row r="70" spans="1:28" x14ac:dyDescent="0.25">
      <c r="A70" t="s">
        <v>359</v>
      </c>
      <c r="B70" t="s">
        <v>359</v>
      </c>
      <c r="C70" s="4" t="s">
        <v>360</v>
      </c>
      <c r="D70" t="s">
        <v>93</v>
      </c>
      <c r="E70" t="s">
        <v>405</v>
      </c>
      <c r="F70" s="14">
        <v>11.074999999999999</v>
      </c>
      <c r="G70" s="14"/>
      <c r="H70" s="8">
        <v>4175</v>
      </c>
      <c r="I70" t="s">
        <v>370</v>
      </c>
      <c r="J70" t="s">
        <v>71</v>
      </c>
      <c r="K70" t="s">
        <v>37</v>
      </c>
      <c r="M70" t="s">
        <v>368</v>
      </c>
      <c r="N70" t="s">
        <v>361</v>
      </c>
      <c r="O70" t="s">
        <v>25</v>
      </c>
      <c r="P70" s="5">
        <v>44927</v>
      </c>
      <c r="Q70" t="s">
        <v>371</v>
      </c>
      <c r="R70" t="s">
        <v>30</v>
      </c>
      <c r="S70" t="s">
        <v>27</v>
      </c>
      <c r="T70" t="s">
        <v>28</v>
      </c>
      <c r="U70" t="s">
        <v>31</v>
      </c>
      <c r="V70">
        <v>26051</v>
      </c>
      <c r="W70" s="4">
        <v>41</v>
      </c>
      <c r="X70">
        <v>11074</v>
      </c>
      <c r="Y70">
        <v>12946</v>
      </c>
      <c r="Z70">
        <v>3022</v>
      </c>
      <c r="AA70">
        <v>1153</v>
      </c>
      <c r="AB70">
        <v>15</v>
      </c>
    </row>
    <row r="71" spans="1:28" x14ac:dyDescent="0.25">
      <c r="A71" t="s">
        <v>359</v>
      </c>
      <c r="B71" t="s">
        <v>359</v>
      </c>
      <c r="C71" s="4" t="s">
        <v>360</v>
      </c>
      <c r="D71" t="s">
        <v>93</v>
      </c>
      <c r="E71" t="s">
        <v>407</v>
      </c>
      <c r="F71" s="14">
        <v>7.5</v>
      </c>
      <c r="G71" s="14"/>
      <c r="H71" s="8">
        <v>4760</v>
      </c>
      <c r="I71" t="s">
        <v>372</v>
      </c>
      <c r="J71" t="s">
        <v>373</v>
      </c>
      <c r="K71" t="s">
        <v>115</v>
      </c>
      <c r="M71" t="s">
        <v>374</v>
      </c>
      <c r="N71" t="s">
        <v>361</v>
      </c>
      <c r="O71" t="s">
        <v>25</v>
      </c>
      <c r="P71" s="5">
        <v>44927</v>
      </c>
      <c r="Q71" t="s">
        <v>375</v>
      </c>
      <c r="R71" t="s">
        <v>30</v>
      </c>
      <c r="S71" t="s">
        <v>27</v>
      </c>
      <c r="T71" t="s">
        <v>28</v>
      </c>
      <c r="U71" t="s">
        <v>49</v>
      </c>
      <c r="V71">
        <v>5113</v>
      </c>
      <c r="W71" s="4">
        <v>63</v>
      </c>
      <c r="X71">
        <v>3074</v>
      </c>
      <c r="Y71">
        <v>1537</v>
      </c>
      <c r="Z71">
        <v>3252</v>
      </c>
      <c r="AA71">
        <v>1508</v>
      </c>
      <c r="AB71">
        <v>15</v>
      </c>
    </row>
    <row r="72" spans="1:28" x14ac:dyDescent="0.25">
      <c r="A72" t="s">
        <v>359</v>
      </c>
      <c r="B72" t="s">
        <v>359</v>
      </c>
      <c r="C72" s="4" t="s">
        <v>360</v>
      </c>
      <c r="D72" t="s">
        <v>93</v>
      </c>
      <c r="F72" s="14" t="s">
        <v>406</v>
      </c>
      <c r="G72" s="14"/>
      <c r="H72" s="8">
        <v>1727</v>
      </c>
      <c r="I72" t="s">
        <v>376</v>
      </c>
      <c r="J72" t="s">
        <v>377</v>
      </c>
      <c r="K72" t="s">
        <v>36</v>
      </c>
      <c r="L72" t="s">
        <v>46</v>
      </c>
      <c r="M72" t="s">
        <v>378</v>
      </c>
      <c r="N72" t="s">
        <v>361</v>
      </c>
      <c r="O72" t="s">
        <v>25</v>
      </c>
      <c r="P72" s="5">
        <v>44927</v>
      </c>
      <c r="Q72" t="s">
        <v>379</v>
      </c>
      <c r="R72" t="s">
        <v>30</v>
      </c>
      <c r="S72" t="s">
        <v>27</v>
      </c>
      <c r="T72" t="s">
        <v>28</v>
      </c>
      <c r="U72" t="s">
        <v>31</v>
      </c>
      <c r="V72">
        <v>48791</v>
      </c>
      <c r="W72" s="4">
        <v>41</v>
      </c>
      <c r="X72">
        <v>20557</v>
      </c>
      <c r="Y72">
        <v>27863</v>
      </c>
      <c r="Z72">
        <v>1630</v>
      </c>
      <c r="AA72">
        <v>97</v>
      </c>
      <c r="AB72">
        <v>15</v>
      </c>
    </row>
    <row r="73" spans="1:28" x14ac:dyDescent="0.25">
      <c r="A73" t="s">
        <v>359</v>
      </c>
      <c r="B73" t="s">
        <v>359</v>
      </c>
      <c r="C73" s="4" t="s">
        <v>360</v>
      </c>
      <c r="D73" t="s">
        <v>93</v>
      </c>
      <c r="E73" t="s">
        <v>409</v>
      </c>
      <c r="F73" s="14">
        <v>9</v>
      </c>
      <c r="G73" s="14"/>
      <c r="H73" s="8">
        <v>5186</v>
      </c>
      <c r="I73" t="s">
        <v>380</v>
      </c>
      <c r="J73" t="s">
        <v>381</v>
      </c>
      <c r="K73" t="s">
        <v>136</v>
      </c>
      <c r="L73" t="s">
        <v>68</v>
      </c>
      <c r="M73" t="s">
        <v>382</v>
      </c>
      <c r="N73" t="s">
        <v>361</v>
      </c>
      <c r="O73" t="s">
        <v>25</v>
      </c>
      <c r="P73" s="5">
        <v>44927</v>
      </c>
      <c r="Q73" t="s">
        <v>383</v>
      </c>
      <c r="R73" t="s">
        <v>30</v>
      </c>
      <c r="S73" t="s">
        <v>27</v>
      </c>
      <c r="T73" t="s">
        <v>28</v>
      </c>
      <c r="U73" t="s">
        <v>49</v>
      </c>
      <c r="V73">
        <v>1601</v>
      </c>
      <c r="W73" s="4">
        <v>40</v>
      </c>
      <c r="X73">
        <v>497</v>
      </c>
      <c r="Y73">
        <v>745</v>
      </c>
      <c r="Z73">
        <v>3694</v>
      </c>
      <c r="AA73">
        <v>1492</v>
      </c>
      <c r="AB73">
        <v>15</v>
      </c>
    </row>
    <row r="74" spans="1:28" x14ac:dyDescent="0.25">
      <c r="A74" t="s">
        <v>359</v>
      </c>
      <c r="B74" t="s">
        <v>359</v>
      </c>
      <c r="C74" s="4" t="s">
        <v>360</v>
      </c>
      <c r="D74" t="s">
        <v>93</v>
      </c>
      <c r="E74" t="s">
        <v>407</v>
      </c>
      <c r="F74" s="14">
        <v>7.5</v>
      </c>
      <c r="G74" s="14"/>
      <c r="H74" s="8">
        <v>2036</v>
      </c>
      <c r="I74" t="s">
        <v>384</v>
      </c>
      <c r="J74" t="s">
        <v>98</v>
      </c>
      <c r="K74" t="s">
        <v>70</v>
      </c>
      <c r="L74" t="s">
        <v>385</v>
      </c>
      <c r="M74" t="s">
        <v>386</v>
      </c>
      <c r="N74" t="s">
        <v>361</v>
      </c>
      <c r="O74" t="s">
        <v>25</v>
      </c>
      <c r="P74" s="5">
        <v>44927</v>
      </c>
      <c r="Q74" t="s">
        <v>387</v>
      </c>
      <c r="R74" t="s">
        <v>30</v>
      </c>
      <c r="S74" t="s">
        <v>27</v>
      </c>
      <c r="T74" t="s">
        <v>28</v>
      </c>
      <c r="U74" t="s">
        <v>31</v>
      </c>
      <c r="V74">
        <v>23296</v>
      </c>
      <c r="W74" s="4">
        <v>53</v>
      </c>
      <c r="X74">
        <v>13058</v>
      </c>
      <c r="Y74">
        <v>9285</v>
      </c>
      <c r="Z74">
        <v>1399</v>
      </c>
      <c r="AA74">
        <v>637</v>
      </c>
      <c r="AB74">
        <v>15</v>
      </c>
    </row>
    <row r="75" spans="1:28" x14ac:dyDescent="0.25">
      <c r="A75" t="s">
        <v>359</v>
      </c>
      <c r="B75" t="s">
        <v>359</v>
      </c>
      <c r="C75" s="4" t="s">
        <v>360</v>
      </c>
      <c r="D75" t="s">
        <v>93</v>
      </c>
      <c r="E75" t="s">
        <v>410</v>
      </c>
      <c r="F75" s="14">
        <v>4</v>
      </c>
      <c r="G75" s="14"/>
      <c r="H75" s="8">
        <v>855</v>
      </c>
      <c r="I75" t="s">
        <v>388</v>
      </c>
      <c r="J75" t="s">
        <v>389</v>
      </c>
      <c r="K75" t="s">
        <v>69</v>
      </c>
      <c r="L75" t="s">
        <v>68</v>
      </c>
      <c r="M75" t="s">
        <v>390</v>
      </c>
      <c r="N75" t="s">
        <v>361</v>
      </c>
      <c r="O75" t="s">
        <v>25</v>
      </c>
      <c r="P75" s="5">
        <v>44927</v>
      </c>
      <c r="Q75" t="s">
        <v>391</v>
      </c>
      <c r="R75" t="s">
        <v>30</v>
      </c>
      <c r="S75" t="s">
        <v>27</v>
      </c>
      <c r="T75" t="s">
        <v>28</v>
      </c>
      <c r="U75" t="s">
        <v>49</v>
      </c>
      <c r="V75">
        <v>4147</v>
      </c>
      <c r="W75" s="4">
        <v>54</v>
      </c>
      <c r="X75">
        <v>1939</v>
      </c>
      <c r="Y75">
        <v>1328</v>
      </c>
      <c r="Z75">
        <v>544</v>
      </c>
      <c r="AA75">
        <v>311</v>
      </c>
      <c r="AB75">
        <v>15</v>
      </c>
    </row>
    <row r="76" spans="1:28" x14ac:dyDescent="0.25">
      <c r="A76" t="s">
        <v>359</v>
      </c>
      <c r="B76" t="s">
        <v>359</v>
      </c>
      <c r="C76" s="4" t="s">
        <v>360</v>
      </c>
      <c r="D76" t="s">
        <v>93</v>
      </c>
      <c r="E76" t="s">
        <v>411</v>
      </c>
      <c r="F76" s="14">
        <v>21</v>
      </c>
      <c r="G76" s="14"/>
      <c r="H76" s="8">
        <v>18785</v>
      </c>
      <c r="I76" t="s">
        <v>396</v>
      </c>
      <c r="J76" t="s">
        <v>397</v>
      </c>
      <c r="K76" t="s">
        <v>57</v>
      </c>
      <c r="L76" t="s">
        <v>46</v>
      </c>
      <c r="M76" t="s">
        <v>398</v>
      </c>
      <c r="N76" t="s">
        <v>361</v>
      </c>
      <c r="O76" t="s">
        <v>25</v>
      </c>
      <c r="P76" s="5">
        <v>44927</v>
      </c>
      <c r="Q76" t="s">
        <v>399</v>
      </c>
      <c r="R76" t="s">
        <v>30</v>
      </c>
      <c r="S76" t="s">
        <v>27</v>
      </c>
      <c r="T76" t="s">
        <v>28</v>
      </c>
      <c r="U76" t="s">
        <v>31</v>
      </c>
      <c r="V76">
        <v>1786</v>
      </c>
      <c r="W76" s="4">
        <v>38</v>
      </c>
      <c r="X76">
        <v>729</v>
      </c>
      <c r="Y76">
        <v>1063</v>
      </c>
      <c r="Z76">
        <v>13341</v>
      </c>
      <c r="AA76">
        <v>5444</v>
      </c>
      <c r="AB76">
        <v>15</v>
      </c>
    </row>
    <row r="77" spans="1:28" x14ac:dyDescent="0.25">
      <c r="A77" t="s">
        <v>359</v>
      </c>
      <c r="B77" t="s">
        <v>359</v>
      </c>
      <c r="C77" s="4" t="s">
        <v>360</v>
      </c>
      <c r="D77" t="s">
        <v>93</v>
      </c>
      <c r="F77" s="14" t="s">
        <v>406</v>
      </c>
      <c r="G77" s="14"/>
      <c r="H77" s="8">
        <v>4556</v>
      </c>
      <c r="I77" t="s">
        <v>400</v>
      </c>
      <c r="J77" t="s">
        <v>392</v>
      </c>
      <c r="K77" t="s">
        <v>393</v>
      </c>
      <c r="M77" t="s">
        <v>394</v>
      </c>
      <c r="N77" t="s">
        <v>361</v>
      </c>
      <c r="O77" t="s">
        <v>25</v>
      </c>
      <c r="P77" s="5">
        <v>44927</v>
      </c>
      <c r="R77" t="s">
        <v>395</v>
      </c>
      <c r="S77" t="s">
        <v>27</v>
      </c>
      <c r="T77" t="s">
        <v>34</v>
      </c>
      <c r="U77" s="7" t="s">
        <v>35</v>
      </c>
      <c r="V77">
        <v>11121</v>
      </c>
      <c r="W77" s="4">
        <v>58</v>
      </c>
      <c r="X77">
        <v>6552</v>
      </c>
      <c r="Y77">
        <v>4818</v>
      </c>
      <c r="Z77">
        <v>2995</v>
      </c>
      <c r="AA77">
        <v>1561</v>
      </c>
      <c r="AB77">
        <v>51</v>
      </c>
    </row>
    <row r="78" spans="1:28" x14ac:dyDescent="0.25">
      <c r="A78" t="s">
        <v>359</v>
      </c>
      <c r="B78" t="s">
        <v>359</v>
      </c>
      <c r="C78" s="4" t="s">
        <v>360</v>
      </c>
      <c r="D78" t="s">
        <v>93</v>
      </c>
      <c r="E78" t="s">
        <v>412</v>
      </c>
      <c r="F78" s="14">
        <v>20.099999999999998</v>
      </c>
      <c r="G78" s="14"/>
      <c r="H78" s="8">
        <v>37</v>
      </c>
      <c r="I78" t="s">
        <v>401</v>
      </c>
      <c r="J78" t="s">
        <v>71</v>
      </c>
      <c r="K78" t="s">
        <v>75</v>
      </c>
      <c r="M78" t="s">
        <v>362</v>
      </c>
      <c r="N78" t="s">
        <v>361</v>
      </c>
      <c r="O78" t="s">
        <v>25</v>
      </c>
      <c r="P78" s="5">
        <v>44927</v>
      </c>
      <c r="R78" t="s">
        <v>395</v>
      </c>
      <c r="S78" t="s">
        <v>27</v>
      </c>
      <c r="T78" t="s">
        <v>34</v>
      </c>
      <c r="U78" s="7" t="s">
        <v>35</v>
      </c>
      <c r="V78">
        <v>220426</v>
      </c>
      <c r="W78" s="4">
        <v>49</v>
      </c>
      <c r="X78">
        <v>116933</v>
      </c>
      <c r="Y78">
        <v>117153</v>
      </c>
      <c r="Z78">
        <v>11</v>
      </c>
      <c r="AA78">
        <v>26</v>
      </c>
      <c r="AB78">
        <v>151</v>
      </c>
    </row>
    <row r="79" spans="1:28" x14ac:dyDescent="0.25">
      <c r="A79" t="s">
        <v>359</v>
      </c>
      <c r="B79" t="s">
        <v>359</v>
      </c>
      <c r="C79" s="4" t="s">
        <v>360</v>
      </c>
      <c r="D79" t="s">
        <v>93</v>
      </c>
      <c r="E79" t="s">
        <v>413</v>
      </c>
      <c r="F79" s="14">
        <v>4</v>
      </c>
      <c r="G79" s="14"/>
      <c r="H79" s="8">
        <v>134</v>
      </c>
      <c r="I79" t="s">
        <v>402</v>
      </c>
      <c r="J79" t="s">
        <v>132</v>
      </c>
      <c r="K79" t="s">
        <v>65</v>
      </c>
      <c r="M79" t="s">
        <v>403</v>
      </c>
      <c r="N79" t="s">
        <v>361</v>
      </c>
      <c r="O79" t="s">
        <v>25</v>
      </c>
      <c r="P79" s="5">
        <v>45140</v>
      </c>
      <c r="Q79" t="s">
        <v>404</v>
      </c>
      <c r="R79" t="s">
        <v>30</v>
      </c>
      <c r="S79" t="s">
        <v>27</v>
      </c>
      <c r="T79" t="s">
        <v>28</v>
      </c>
      <c r="U79" t="s">
        <v>31</v>
      </c>
      <c r="V79">
        <v>68059</v>
      </c>
      <c r="W79" s="4">
        <v>57</v>
      </c>
      <c r="X79">
        <v>36869</v>
      </c>
      <c r="Y79">
        <v>27833</v>
      </c>
      <c r="Z79">
        <v>69</v>
      </c>
      <c r="AA79">
        <v>65</v>
      </c>
      <c r="AB79">
        <v>15</v>
      </c>
    </row>
    <row r="80" spans="1:28" x14ac:dyDescent="0.25">
      <c r="A80" t="s">
        <v>80</v>
      </c>
      <c r="B80" t="s">
        <v>80</v>
      </c>
      <c r="C80" s="4">
        <v>50177214</v>
      </c>
      <c r="D80" t="s">
        <v>93</v>
      </c>
      <c r="F80" s="14">
        <v>15</v>
      </c>
      <c r="G80" s="14"/>
      <c r="H80" s="8">
        <v>0</v>
      </c>
      <c r="I80" t="s">
        <v>422</v>
      </c>
      <c r="J80" t="s">
        <v>415</v>
      </c>
      <c r="K80">
        <v>101</v>
      </c>
      <c r="M80" t="s">
        <v>416</v>
      </c>
      <c r="N80" t="s">
        <v>417</v>
      </c>
      <c r="O80" t="s">
        <v>25</v>
      </c>
      <c r="P80" s="5">
        <v>44927</v>
      </c>
      <c r="Q80" t="s">
        <v>418</v>
      </c>
      <c r="R80" t="s">
        <v>30</v>
      </c>
      <c r="S80" t="s">
        <v>27</v>
      </c>
      <c r="T80" t="s">
        <v>28</v>
      </c>
      <c r="U80" s="7" t="s">
        <v>31</v>
      </c>
      <c r="V80">
        <v>12500</v>
      </c>
      <c r="W80" s="4">
        <v>52</v>
      </c>
      <c r="X80">
        <v>6515</v>
      </c>
      <c r="Y80">
        <v>5985</v>
      </c>
      <c r="Z80">
        <v>0</v>
      </c>
      <c r="AA80">
        <v>0</v>
      </c>
      <c r="AB80">
        <v>15</v>
      </c>
    </row>
    <row r="81" spans="1:28" x14ac:dyDescent="0.25">
      <c r="A81" t="s">
        <v>80</v>
      </c>
      <c r="B81" t="s">
        <v>80</v>
      </c>
      <c r="C81" s="4">
        <v>50177214</v>
      </c>
      <c r="D81" t="s">
        <v>93</v>
      </c>
      <c r="F81" s="14">
        <v>5.28</v>
      </c>
      <c r="G81" s="14"/>
      <c r="H81" s="8">
        <v>0</v>
      </c>
      <c r="I81" t="s">
        <v>423</v>
      </c>
      <c r="J81" t="s">
        <v>419</v>
      </c>
      <c r="K81">
        <v>1</v>
      </c>
      <c r="M81" t="s">
        <v>420</v>
      </c>
      <c r="N81" t="s">
        <v>84</v>
      </c>
      <c r="O81" t="s">
        <v>25</v>
      </c>
      <c r="P81" s="5">
        <v>44927</v>
      </c>
      <c r="Q81" t="s">
        <v>421</v>
      </c>
      <c r="R81" t="s">
        <v>30</v>
      </c>
      <c r="S81" t="s">
        <v>27</v>
      </c>
      <c r="T81" t="s">
        <v>28</v>
      </c>
      <c r="U81" t="s">
        <v>49</v>
      </c>
      <c r="V81">
        <v>416</v>
      </c>
      <c r="W81" s="4">
        <v>42</v>
      </c>
      <c r="X81">
        <v>176</v>
      </c>
      <c r="Y81">
        <v>240</v>
      </c>
      <c r="Z81">
        <v>0</v>
      </c>
      <c r="AA81">
        <v>0</v>
      </c>
      <c r="AB81">
        <v>15</v>
      </c>
    </row>
    <row r="82" spans="1:28" x14ac:dyDescent="0.25">
      <c r="A82" t="s">
        <v>80</v>
      </c>
      <c r="B82" t="s">
        <v>80</v>
      </c>
      <c r="C82" s="4">
        <v>50177214</v>
      </c>
      <c r="D82" t="s">
        <v>93</v>
      </c>
      <c r="F82" s="14">
        <v>25.85</v>
      </c>
      <c r="G82" s="14"/>
      <c r="H82" s="8">
        <v>0</v>
      </c>
      <c r="I82" t="s">
        <v>424</v>
      </c>
      <c r="J82" t="s">
        <v>425</v>
      </c>
      <c r="K82" t="s">
        <v>33</v>
      </c>
      <c r="L82" t="s">
        <v>43</v>
      </c>
      <c r="M82" t="s">
        <v>426</v>
      </c>
      <c r="N82" t="s">
        <v>84</v>
      </c>
      <c r="O82" t="s">
        <v>25</v>
      </c>
      <c r="P82" s="5">
        <v>44927</v>
      </c>
      <c r="Q82" t="s">
        <v>427</v>
      </c>
      <c r="R82" t="s">
        <v>30</v>
      </c>
      <c r="S82" t="s">
        <v>27</v>
      </c>
      <c r="T82" t="s">
        <v>28</v>
      </c>
      <c r="U82" t="s">
        <v>49</v>
      </c>
      <c r="V82">
        <v>6676</v>
      </c>
      <c r="W82" s="4">
        <v>44</v>
      </c>
      <c r="X82">
        <v>2973</v>
      </c>
      <c r="Y82">
        <v>3703</v>
      </c>
      <c r="Z82">
        <v>0</v>
      </c>
      <c r="AA82">
        <v>0</v>
      </c>
      <c r="AB82">
        <v>15</v>
      </c>
    </row>
    <row r="84" spans="1:28" x14ac:dyDescent="0.25">
      <c r="H84" s="9">
        <f>SUM(H2:H82)</f>
        <v>824528</v>
      </c>
    </row>
    <row r="92" spans="1:28" ht="15.75" x14ac:dyDescent="0.25">
      <c r="F92" s="11"/>
      <c r="G92" s="11"/>
      <c r="H92" s="10"/>
      <c r="I92" s="10"/>
      <c r="J92" s="10"/>
      <c r="K92" s="10"/>
      <c r="L92" s="10"/>
      <c r="M92" s="10"/>
    </row>
    <row r="93" spans="1:28" ht="15.75" x14ac:dyDescent="0.25">
      <c r="F93" s="11"/>
      <c r="G93" s="11"/>
      <c r="H93" s="11"/>
      <c r="I93" s="10"/>
      <c r="J93" s="11"/>
      <c r="K93" s="11"/>
      <c r="L93" s="11"/>
      <c r="M93" s="11"/>
    </row>
    <row r="94" spans="1:28" ht="15.75" x14ac:dyDescent="0.25">
      <c r="F94" s="11"/>
      <c r="G94" s="11"/>
      <c r="H94" s="11"/>
      <c r="I94" s="11"/>
      <c r="J94" s="11"/>
      <c r="K94" s="11"/>
      <c r="L94" s="11"/>
      <c r="M94" s="10"/>
    </row>
    <row r="95" spans="1:28" ht="15.75" x14ac:dyDescent="0.25">
      <c r="F95" s="11"/>
      <c r="G95" s="11"/>
      <c r="H95" s="11"/>
      <c r="I95" s="11"/>
      <c r="J95" s="11"/>
      <c r="K95" s="11"/>
      <c r="L95" s="11"/>
      <c r="M95" s="11"/>
      <c r="N95" s="10"/>
    </row>
    <row r="96" spans="1:28" x14ac:dyDescent="0.25">
      <c r="F96" s="10"/>
      <c r="G96" s="10"/>
      <c r="H96" s="10"/>
      <c r="I96" s="10"/>
      <c r="J96" s="10"/>
      <c r="K96" s="10"/>
      <c r="L96" s="10"/>
      <c r="M96" s="10"/>
      <c r="N96" s="10"/>
    </row>
    <row r="97" spans="6:14" ht="15.75" x14ac:dyDescent="0.25">
      <c r="F97" s="11"/>
      <c r="G97" s="11"/>
      <c r="H97" s="11"/>
      <c r="I97" s="11"/>
      <c r="J97" s="11"/>
      <c r="K97" s="11"/>
      <c r="L97" s="11"/>
      <c r="M97" s="11"/>
      <c r="N97" s="10"/>
    </row>
    <row r="98" spans="6:14" ht="15.75" x14ac:dyDescent="0.25">
      <c r="F98" s="11"/>
      <c r="G98" s="11"/>
      <c r="H98" s="11"/>
      <c r="I98" s="11"/>
      <c r="J98" s="11"/>
      <c r="K98" s="11"/>
      <c r="L98" s="11"/>
      <c r="M98" s="11"/>
      <c r="N98" s="10"/>
    </row>
    <row r="99" spans="6:14" ht="15.75" x14ac:dyDescent="0.25">
      <c r="F99" s="11"/>
      <c r="G99" s="11"/>
      <c r="H99" s="11"/>
      <c r="I99" s="11"/>
      <c r="J99" s="11"/>
      <c r="K99" s="11"/>
      <c r="L99" s="11"/>
      <c r="M99" s="11"/>
      <c r="N99" s="10"/>
    </row>
    <row r="100" spans="6:14" ht="15.75" x14ac:dyDescent="0.25">
      <c r="F100" s="11"/>
      <c r="G100" s="11"/>
      <c r="H100" s="11"/>
      <c r="I100" s="11"/>
      <c r="J100" s="11"/>
      <c r="K100" s="11"/>
      <c r="L100" s="11"/>
      <c r="M100" s="11"/>
      <c r="N100" s="10"/>
    </row>
    <row r="101" spans="6:14" ht="15.75" x14ac:dyDescent="0.25">
      <c r="F101" s="11"/>
      <c r="G101" s="11"/>
      <c r="H101" s="11"/>
      <c r="I101" s="11"/>
      <c r="J101" s="11"/>
      <c r="K101" s="11"/>
      <c r="L101" s="11"/>
      <c r="M101" s="11"/>
      <c r="N101" s="10"/>
    </row>
    <row r="102" spans="6:14" ht="15.75" x14ac:dyDescent="0.25">
      <c r="F102" s="11"/>
      <c r="G102" s="11"/>
      <c r="H102" s="11"/>
      <c r="I102" s="11"/>
      <c r="J102" s="11"/>
      <c r="K102" s="11"/>
      <c r="L102" s="11"/>
      <c r="M102" s="11"/>
      <c r="N102" s="10"/>
    </row>
    <row r="103" spans="6:14" ht="15.75" x14ac:dyDescent="0.25">
      <c r="F103" s="11"/>
      <c r="G103" s="11"/>
      <c r="H103" s="11"/>
      <c r="I103" s="11"/>
      <c r="J103" s="11"/>
      <c r="K103" s="11"/>
      <c r="L103" s="11"/>
      <c r="M103" s="11"/>
      <c r="N103" s="10"/>
    </row>
    <row r="104" spans="6:14" ht="15.75" x14ac:dyDescent="0.25">
      <c r="F104" s="11"/>
      <c r="G104" s="11"/>
      <c r="H104" s="11"/>
      <c r="I104" s="11"/>
      <c r="J104" s="11"/>
      <c r="K104" s="11"/>
      <c r="L104" s="11"/>
      <c r="M104" s="11"/>
      <c r="N104" s="10"/>
    </row>
    <row r="105" spans="6:14" ht="15.75" x14ac:dyDescent="0.25">
      <c r="F105" s="11"/>
      <c r="G105" s="11"/>
      <c r="H105" s="11"/>
      <c r="I105" s="11"/>
      <c r="J105" s="11"/>
      <c r="K105" s="11"/>
      <c r="L105" s="11"/>
      <c r="M105" s="11"/>
      <c r="N105" s="10"/>
    </row>
    <row r="106" spans="6:14" ht="15.75" x14ac:dyDescent="0.25">
      <c r="F106" s="11"/>
      <c r="G106" s="11"/>
      <c r="H106" s="11"/>
      <c r="I106" s="11"/>
      <c r="J106" s="11"/>
      <c r="K106" s="11"/>
      <c r="L106" s="11"/>
      <c r="M106" s="11"/>
      <c r="N106" s="10"/>
    </row>
    <row r="107" spans="6:14" ht="15.75" x14ac:dyDescent="0.25">
      <c r="F107" s="11"/>
      <c r="G107" s="11"/>
      <c r="H107" s="11"/>
      <c r="I107" s="11"/>
      <c r="J107" s="11"/>
      <c r="K107" s="11"/>
      <c r="L107" s="11"/>
      <c r="M107" s="11"/>
      <c r="N107" s="10"/>
    </row>
    <row r="108" spans="6:14" ht="15.75" x14ac:dyDescent="0.25">
      <c r="F108" s="11"/>
      <c r="G108" s="11"/>
      <c r="H108" s="11"/>
      <c r="I108" s="11"/>
      <c r="J108" s="11"/>
      <c r="K108" s="11"/>
      <c r="L108" s="11"/>
      <c r="M108" s="11"/>
      <c r="N108" s="10"/>
    </row>
    <row r="109" spans="6:14" ht="15.75" x14ac:dyDescent="0.25">
      <c r="F109" s="11"/>
      <c r="G109" s="11"/>
      <c r="H109" s="11"/>
      <c r="I109" s="11"/>
      <c r="J109" s="11"/>
      <c r="K109" s="11"/>
      <c r="L109" s="11"/>
      <c r="M109" s="11"/>
      <c r="N109" s="10"/>
    </row>
    <row r="110" spans="6:14" ht="15.75" x14ac:dyDescent="0.25">
      <c r="F110" s="11"/>
      <c r="G110" s="11"/>
      <c r="H110" s="11"/>
      <c r="I110" s="11"/>
      <c r="J110" s="11"/>
      <c r="K110" s="11"/>
      <c r="L110" s="11"/>
      <c r="M110" s="11"/>
      <c r="N110" s="10"/>
    </row>
    <row r="111" spans="6:14" x14ac:dyDescent="0.25"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6:14" x14ac:dyDescent="0.25">
      <c r="F112" s="10"/>
      <c r="G112" s="10"/>
    </row>
    <row r="113" spans="6:14" x14ac:dyDescent="0.25">
      <c r="F113" s="10"/>
      <c r="G113" s="10"/>
    </row>
    <row r="114" spans="6:14" x14ac:dyDescent="0.25">
      <c r="F114" s="10"/>
      <c r="G114" s="10"/>
    </row>
    <row r="115" spans="6:14" x14ac:dyDescent="0.25">
      <c r="F115" s="10"/>
      <c r="G115" s="10"/>
    </row>
    <row r="116" spans="6:14" x14ac:dyDescent="0.25">
      <c r="F116" s="10"/>
      <c r="G116" s="10"/>
    </row>
    <row r="117" spans="6:14" x14ac:dyDescent="0.25"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6:14" x14ac:dyDescent="0.25"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6:14" x14ac:dyDescent="0.25">
      <c r="F119" s="10"/>
      <c r="G119" s="10"/>
      <c r="H119" s="10"/>
      <c r="I119" s="10"/>
      <c r="J119" s="10"/>
      <c r="K119" s="10"/>
      <c r="L119" s="18"/>
      <c r="M119" s="18"/>
      <c r="N119" s="18"/>
    </row>
  </sheetData>
  <autoFilter ref="A1:AB82" xr:uid="{00000000-0001-0000-0000-000000000000}"/>
  <mergeCells count="1">
    <mergeCell ref="L119:N119"/>
  </mergeCells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Godeschalk</dc:creator>
  <cp:lastModifiedBy>David Godeschalk</cp:lastModifiedBy>
  <dcterms:created xsi:type="dcterms:W3CDTF">2026-04-21T06:36:40Z</dcterms:created>
  <dcterms:modified xsi:type="dcterms:W3CDTF">2026-05-12T13:59:49Z</dcterms:modified>
</cp:coreProperties>
</file>