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ld.sharepoint.com/sites/swk-team-parkeren-AanbestedingScanautoenparkeerdienstverlening/Gedeelde documenten/Aanbesteding Scanauto en parkeerdienstverlening/Aanbestedingsdocumenten/Goudappel/"/>
    </mc:Choice>
  </mc:AlternateContent>
  <xr:revisionPtr revIDLastSave="116" documentId="8_{DD6E70A3-024A-475E-B2A9-654914D7ADD5}" xr6:coauthVersionLast="47" xr6:coauthVersionMax="47" xr10:uidLastSave="{B861C063-FB42-4C1D-AAA7-FA4CBE1CE314}"/>
  <bookViews>
    <workbookView xWindow="-108" yWindow="-108" windowWidth="23256" windowHeight="13896" xr2:uid="{568D0E53-1C85-48DA-AAF7-8C561D2BA60C}"/>
  </bookViews>
  <sheets>
    <sheet name="Handhavingsindex"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F46" i="1" s="1"/>
  <c r="C44" i="1"/>
  <c r="C47" i="1"/>
  <c r="G47" i="1" s="1"/>
  <c r="C45" i="1"/>
  <c r="G45" i="1" s="1"/>
  <c r="C48" i="1" l="1"/>
  <c r="F47" i="1"/>
  <c r="F45" i="1"/>
  <c r="F44" i="1" l="1"/>
  <c r="G44" i="1"/>
  <c r="G48" i="1" s="1"/>
  <c r="F48" i="1" l="1"/>
</calcChain>
</file>

<file path=xl/sharedStrings.xml><?xml version="1.0" encoding="utf-8"?>
<sst xmlns="http://schemas.openxmlformats.org/spreadsheetml/2006/main" count="82" uniqueCount="50">
  <si>
    <t>Buurt</t>
  </si>
  <si>
    <t>Uren</t>
  </si>
  <si>
    <t>Vakken</t>
  </si>
  <si>
    <t>Gebied</t>
  </si>
  <si>
    <t>Buurt: Achterhakkers en Omgeving</t>
  </si>
  <si>
    <t>B-gebied</t>
  </si>
  <si>
    <t>Buurt: Augustijnenkamp en omgeving</t>
  </si>
  <si>
    <t>A-gebied</t>
  </si>
  <si>
    <t>Buurt: Beverwijcksplein en omgeving</t>
  </si>
  <si>
    <t>Buurt: Bleijenhoek</t>
  </si>
  <si>
    <t>Buurt: Boogjes</t>
  </si>
  <si>
    <t>Buurt: Burgemeester de Raadtsingel en omgeving</t>
  </si>
  <si>
    <t>Buurt: Centrum</t>
  </si>
  <si>
    <t>Buurt: Geldelozepad en omgeving</t>
  </si>
  <si>
    <t>Buurt: Groenmarkt en omgeving</t>
  </si>
  <si>
    <t>Buurt: Grote Markt en omgeving</t>
  </si>
  <si>
    <t>Buurt: Indische Buurt-Noord</t>
  </si>
  <si>
    <t>Buurt: Indische Buurt-Zuid</t>
  </si>
  <si>
    <t>Buurt: Kalkhaven</t>
  </si>
  <si>
    <t>Buurt: Kasperspad en omgeving</t>
  </si>
  <si>
    <t>Buurt: Kon. Wilhelminastraat en omgeving</t>
  </si>
  <si>
    <t>Buurt: Lijnbaan</t>
  </si>
  <si>
    <t>Buurt: Locatie Karel Lotsyweg</t>
  </si>
  <si>
    <t>D-gebied</t>
  </si>
  <si>
    <t>Buurt: Lombard en omgeving</t>
  </si>
  <si>
    <t>Buurt: Maria Montessorilaan en omgeving</t>
  </si>
  <si>
    <t>C-gebied</t>
  </si>
  <si>
    <t>Buurt: Matena's Pad en omgeving</t>
  </si>
  <si>
    <t>Buurt: Merwestein-Noord</t>
  </si>
  <si>
    <t>Buurt: Nieuwe Haven en omgeving</t>
  </si>
  <si>
    <t>Buurt: Park Merwestein en omgeving</t>
  </si>
  <si>
    <t>Buurt: Rozenhof en omgeving</t>
  </si>
  <si>
    <t>Buurt: Staart</t>
  </si>
  <si>
    <t>Buurt: Stadswerven</t>
  </si>
  <si>
    <t>Buurt: Transvaalstraat en omgeving</t>
  </si>
  <si>
    <t>Buurt: Vogelbuurt</t>
  </si>
  <si>
    <t>Buurt: Wantijpark en omgeving</t>
  </si>
  <si>
    <t>Buurt: Weeskinderendijk en Dokweg</t>
  </si>
  <si>
    <t>Buurt: Wijnstraat en omgeving</t>
  </si>
  <si>
    <t>Buurt: Nieuwe wijk 1</t>
  </si>
  <si>
    <t>Type gebied</t>
  </si>
  <si>
    <t>code</t>
  </si>
  <si>
    <t>aantal parkeervakken</t>
  </si>
  <si>
    <t>controlefrequentie per parkeervak per week ma t/m vrij</t>
  </si>
  <si>
    <t>Indexwaarde ma t/m vrij</t>
  </si>
  <si>
    <t>Indexwaarde za &amp; zo</t>
  </si>
  <si>
    <t>Totaal</t>
  </si>
  <si>
    <t xml:space="preserve">Indien er tijdens de uitvoering van de werkzaamheden  wordt gewijzigd in het aantal vakken  of in de controlefrequentie per parkeervak (aanpassen intensiteit van handhaving) in een type gebied dan verandert de indexwaarde. De ingediende prijs kan dan worden herberekend op basis van de vastgestelde basisindexwaarde (de waarde die bij de aanbesteding in het prijzenformulier is opgenomen) voor zowel de periode maaandag t/m vrijdag en de periodezaterdag &amp; zondag door de volgende formule (nieuwe prijs = (ingediende prijs /vastgestelde basisindexwaarde) * nieuwe indexwaarde). </t>
  </si>
  <si>
    <t>controlefrequentie per parkeervak per week     za &amp; zo</t>
  </si>
  <si>
    <t>Versie 31 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</si>
</sst>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name val="Aptos Narrow"/>
      <family val="2"/>
      <scheme val="minor"/>
    </font>
    <font>
      <i/>
      <sz val="14"/>
      <color theme="1"/>
      <name val="Aptos Narrow"/>
      <family val="2"/>
      <scheme val="minor"/>
    </font>
  </fonts>
  <fills count="6">
    <fill>
      <patternFill patternType="none"/>
    </fill>
    <fill>
      <patternFill patternType="gray125"/>
    </fill>
    <fill>
      <patternFill patternType="solid">
        <fgColor rgb="FF0064AF"/>
        <bgColor indexed="64"/>
      </patternFill>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xf>
    <xf numFmtId="0" fontId="1" fillId="2" borderId="6" xfId="0" applyFont="1" applyFill="1" applyBorder="1" applyAlignment="1">
      <alignment horizontal="center"/>
    </xf>
    <xf numFmtId="0" fontId="0" fillId="3" borderId="11" xfId="0" applyFill="1" applyBorder="1"/>
    <xf numFmtId="0" fontId="0" fillId="3" borderId="9" xfId="0" applyFill="1" applyBorder="1"/>
    <xf numFmtId="0" fontId="0" fillId="3" borderId="14" xfId="0" applyFill="1" applyBorder="1"/>
    <xf numFmtId="0" fontId="0" fillId="3" borderId="16" xfId="0" applyFill="1" applyBorder="1" applyAlignment="1">
      <alignment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7" xfId="0" applyFont="1" applyFill="1" applyBorder="1" applyAlignment="1">
      <alignment horizontal="left" vertical="top" wrapText="1"/>
    </xf>
    <xf numFmtId="0" fontId="0" fillId="4" borderId="19" xfId="0" quotePrefix="1" applyFill="1" applyBorder="1" applyAlignment="1">
      <alignment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5" xfId="0" applyFont="1" applyFill="1" applyBorder="1" applyAlignment="1">
      <alignment horizontal="right" vertical="top" wrapText="1"/>
    </xf>
    <xf numFmtId="0" fontId="5" fillId="5" borderId="0" xfId="0" applyFont="1" applyFill="1" applyAlignment="1">
      <alignment horizontal="center" vertical="top" wrapText="1"/>
    </xf>
    <xf numFmtId="0" fontId="0" fillId="3" borderId="0" xfId="0" applyFill="1"/>
    <xf numFmtId="0" fontId="0" fillId="3" borderId="10" xfId="0" applyFill="1" applyBorder="1"/>
    <xf numFmtId="0" fontId="0" fillId="3" borderId="7" xfId="0" applyFill="1" applyBorder="1"/>
    <xf numFmtId="0" fontId="0" fillId="3" borderId="13" xfId="0" applyFill="1" applyBorder="1"/>
    <xf numFmtId="0" fontId="4" fillId="3" borderId="11" xfId="0" applyFont="1" applyFill="1" applyBorder="1"/>
    <xf numFmtId="0" fontId="4" fillId="3" borderId="9" xfId="0" applyFont="1" applyFill="1" applyBorder="1"/>
    <xf numFmtId="0" fontId="4" fillId="3" borderId="14" xfId="0" applyFont="1" applyFill="1" applyBorder="1"/>
    <xf numFmtId="0" fontId="0" fillId="3" borderId="12" xfId="0" applyFill="1" applyBorder="1"/>
    <xf numFmtId="0" fontId="0" fillId="3" borderId="8" xfId="0" applyFill="1" applyBorder="1"/>
    <xf numFmtId="0" fontId="0" fillId="3" borderId="15" xfId="0" applyFill="1" applyBorder="1"/>
    <xf numFmtId="0" fontId="2" fillId="3" borderId="0" xfId="0" applyFont="1" applyFill="1" applyAlignment="1">
      <alignment horizontal="center" wrapText="1"/>
    </xf>
    <xf numFmtId="0" fontId="3" fillId="3" borderId="18" xfId="0" applyFont="1" applyFill="1" applyBorder="1"/>
    <xf numFmtId="0" fontId="0" fillId="3" borderId="16" xfId="0" applyFill="1" applyBorder="1"/>
    <xf numFmtId="0" fontId="0" fillId="3" borderId="16" xfId="0" quotePrefix="1" applyFill="1" applyBorder="1" applyAlignment="1">
      <alignment wrapText="1"/>
    </xf>
    <xf numFmtId="0" fontId="0" fillId="3" borderId="19" xfId="0" quotePrefix="1" applyFill="1" applyBorder="1" applyAlignment="1">
      <alignment wrapText="1"/>
    </xf>
    <xf numFmtId="0" fontId="6" fillId="3" borderId="0" xfId="0" applyFont="1" applyFill="1"/>
    <xf numFmtId="1" fontId="1" fillId="2" borderId="5" xfId="0" applyNumberFormat="1" applyFont="1" applyFill="1" applyBorder="1" applyAlignment="1">
      <alignment horizontal="right" vertical="top" wrapText="1"/>
    </xf>
    <xf numFmtId="1" fontId="1" fillId="2" borderId="20" xfId="0" applyNumberFormat="1" applyFont="1" applyFill="1" applyBorder="1" applyAlignment="1">
      <alignment horizontal="right" vertical="top" wrapText="1"/>
    </xf>
  </cellXfs>
  <cellStyles count="1">
    <cellStyle name="Standaard" xfId="0" builtinId="0"/>
  </cellStyles>
  <dxfs count="0"/>
  <tableStyles count="0" defaultTableStyle="TableStyleMedium2" defaultPivotStyle="PivotStyleLight16"/>
  <colors>
    <mruColors>
      <color rgb="FF0064AF"/>
      <color rgb="FFF67272"/>
      <color rgb="FFE60F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201386</xdr:colOff>
      <xdr:row>2</xdr:row>
      <xdr:rowOff>17687</xdr:rowOff>
    </xdr:from>
    <xdr:to>
      <xdr:col>10</xdr:col>
      <xdr:colOff>217404</xdr:colOff>
      <xdr:row>39</xdr:row>
      <xdr:rowOff>108857</xdr:rowOff>
    </xdr:to>
    <xdr:pic>
      <xdr:nvPicPr>
        <xdr:cNvPr id="5" name="Afbeelding 4">
          <a:extLst>
            <a:ext uri="{FF2B5EF4-FFF2-40B4-BE49-F238E27FC236}">
              <a16:creationId xmlns:a16="http://schemas.microsoft.com/office/drawing/2014/main" id="{01527370-7698-D867-E37E-5F375177BBDB}"/>
            </a:ext>
          </a:extLst>
        </xdr:cNvPr>
        <xdr:cNvPicPr>
          <a:picLocks noChangeAspect="1"/>
        </xdr:cNvPicPr>
      </xdr:nvPicPr>
      <xdr:blipFill rotWithShape="1">
        <a:blip xmlns:r="http://schemas.openxmlformats.org/officeDocument/2006/relationships" r:embed="rId1"/>
        <a:srcRect l="7252" t="2784"/>
        <a:stretch>
          <a:fillRect/>
        </a:stretch>
      </xdr:blipFill>
      <xdr:spPr>
        <a:xfrm>
          <a:off x="6351815" y="398687"/>
          <a:ext cx="5622160" cy="7180491"/>
        </a:xfrm>
        <a:prstGeom prst="rect">
          <a:avLst/>
        </a:prstGeom>
      </xdr:spPr>
    </xdr:pic>
    <xdr:clientData/>
  </xdr:twoCellAnchor>
  <xdr:twoCellAnchor editAs="oneCell">
    <xdr:from>
      <xdr:col>10</xdr:col>
      <xdr:colOff>340178</xdr:colOff>
      <xdr:row>2</xdr:row>
      <xdr:rowOff>13608</xdr:rowOff>
    </xdr:from>
    <xdr:to>
      <xdr:col>18</xdr:col>
      <xdr:colOff>13606</xdr:colOff>
      <xdr:row>39</xdr:row>
      <xdr:rowOff>128934</xdr:rowOff>
    </xdr:to>
    <xdr:pic>
      <xdr:nvPicPr>
        <xdr:cNvPr id="3" name="Afbeelding 2">
          <a:extLst>
            <a:ext uri="{FF2B5EF4-FFF2-40B4-BE49-F238E27FC236}">
              <a16:creationId xmlns:a16="http://schemas.microsoft.com/office/drawing/2014/main" id="{282BD6E9-344A-FF4A-FDED-D30A4C5924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6749" y="394608"/>
          <a:ext cx="4803321" cy="7204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40822</xdr:colOff>
      <xdr:row>30</xdr:row>
      <xdr:rowOff>118382</xdr:rowOff>
    </xdr:from>
    <xdr:to>
      <xdr:col>17</xdr:col>
      <xdr:colOff>374197</xdr:colOff>
      <xdr:row>35</xdr:row>
      <xdr:rowOff>118382</xdr:rowOff>
    </xdr:to>
    <xdr:pic>
      <xdr:nvPicPr>
        <xdr:cNvPr id="2" name="Afbeelding 1">
          <a:extLst>
            <a:ext uri="{FF2B5EF4-FFF2-40B4-BE49-F238E27FC236}">
              <a16:creationId xmlns:a16="http://schemas.microsoft.com/office/drawing/2014/main" id="{191D2B35-6D2D-1E7A-590C-8806CA95B882}"/>
            </a:ext>
            <a:ext uri="{147F2762-F138-4A5C-976F-8EAC2B608ADB}">
              <a16:predDERef xmlns:a16="http://schemas.microsoft.com/office/drawing/2014/main" pred="{2E883204-17FB-F077-2BEF-9BEAD479794B}"/>
            </a:ext>
          </a:extLst>
        </xdr:cNvPr>
        <xdr:cNvPicPr>
          <a:picLocks noChangeAspect="1"/>
        </xdr:cNvPicPr>
      </xdr:nvPicPr>
      <xdr:blipFill>
        <a:blip xmlns:r="http://schemas.openxmlformats.org/officeDocument/2006/relationships" r:embed="rId3"/>
        <a:stretch>
          <a:fillRect/>
        </a:stretch>
      </xdr:blipFill>
      <xdr:spPr>
        <a:xfrm>
          <a:off x="14478001" y="5860596"/>
          <a:ext cx="2170339" cy="952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30EC9-485F-4D96-92DE-C98E75DE00E5}">
  <sheetPr>
    <tabColor rgb="FF0064AF"/>
  </sheetPr>
  <dimension ref="A2:G48"/>
  <sheetViews>
    <sheetView tabSelected="1" zoomScale="70" zoomScaleNormal="70" workbookViewId="0"/>
  </sheetViews>
  <sheetFormatPr defaultRowHeight="14.4" x14ac:dyDescent="0.3"/>
  <cols>
    <col min="1" max="1" width="44.5546875" style="15" customWidth="1"/>
    <col min="2" max="2" width="5.109375" style="15" bestFit="1" customWidth="1"/>
    <col min="3" max="3" width="19.5546875" style="15" customWidth="1"/>
    <col min="4" max="5" width="21" style="15" customWidth="1"/>
    <col min="6" max="6" width="13.88671875" style="15" customWidth="1"/>
    <col min="7" max="7" width="13.21875" style="15" customWidth="1"/>
    <col min="8" max="8" width="17.44140625" style="15" customWidth="1"/>
    <col min="9" max="10" width="8.88671875" style="15"/>
    <col min="11" max="11" width="12.5546875" style="15" customWidth="1"/>
    <col min="12" max="16384" width="8.88671875" style="15"/>
  </cols>
  <sheetData>
    <row r="2" spans="1:4" ht="18" x14ac:dyDescent="0.35">
      <c r="A2" s="30" t="s">
        <v>49</v>
      </c>
    </row>
    <row r="4" spans="1:4" ht="15" thickBot="1" x14ac:dyDescent="0.35"/>
    <row r="5" spans="1:4" ht="15" thickBot="1" x14ac:dyDescent="0.35">
      <c r="A5" s="1" t="s">
        <v>0</v>
      </c>
      <c r="B5" s="2" t="s">
        <v>1</v>
      </c>
      <c r="C5" s="1" t="s">
        <v>2</v>
      </c>
      <c r="D5" s="1" t="s">
        <v>3</v>
      </c>
    </row>
    <row r="6" spans="1:4" x14ac:dyDescent="0.3">
      <c r="A6" s="16" t="s">
        <v>4</v>
      </c>
      <c r="B6" s="17">
        <v>83</v>
      </c>
      <c r="C6" s="17">
        <v>48</v>
      </c>
      <c r="D6" s="18" t="s">
        <v>5</v>
      </c>
    </row>
    <row r="7" spans="1:4" x14ac:dyDescent="0.3">
      <c r="A7" s="3" t="s">
        <v>6</v>
      </c>
      <c r="B7" s="4">
        <v>83</v>
      </c>
      <c r="C7" s="4">
        <v>67</v>
      </c>
      <c r="D7" s="5" t="s">
        <v>7</v>
      </c>
    </row>
    <row r="8" spans="1:4" x14ac:dyDescent="0.3">
      <c r="A8" s="3" t="s">
        <v>8</v>
      </c>
      <c r="B8" s="4">
        <v>83</v>
      </c>
      <c r="C8" s="4">
        <v>239</v>
      </c>
      <c r="D8" s="5" t="s">
        <v>7</v>
      </c>
    </row>
    <row r="9" spans="1:4" x14ac:dyDescent="0.3">
      <c r="A9" s="3" t="s">
        <v>9</v>
      </c>
      <c r="B9" s="4">
        <v>83</v>
      </c>
      <c r="C9" s="4">
        <v>759</v>
      </c>
      <c r="D9" s="5" t="s">
        <v>7</v>
      </c>
    </row>
    <row r="10" spans="1:4" x14ac:dyDescent="0.3">
      <c r="A10" s="3" t="s">
        <v>10</v>
      </c>
      <c r="B10" s="4">
        <v>83</v>
      </c>
      <c r="C10" s="4">
        <v>39</v>
      </c>
      <c r="D10" s="5" t="s">
        <v>7</v>
      </c>
    </row>
    <row r="11" spans="1:4" x14ac:dyDescent="0.3">
      <c r="A11" s="3" t="s">
        <v>11</v>
      </c>
      <c r="B11" s="4">
        <v>83</v>
      </c>
      <c r="C11" s="4">
        <v>200</v>
      </c>
      <c r="D11" s="5" t="s">
        <v>7</v>
      </c>
    </row>
    <row r="12" spans="1:4" x14ac:dyDescent="0.3">
      <c r="A12" s="3" t="s">
        <v>12</v>
      </c>
      <c r="B12" s="4">
        <v>83</v>
      </c>
      <c r="C12" s="4">
        <v>88</v>
      </c>
      <c r="D12" s="5" t="s">
        <v>7</v>
      </c>
    </row>
    <row r="13" spans="1:4" x14ac:dyDescent="0.3">
      <c r="A13" s="3" t="s">
        <v>13</v>
      </c>
      <c r="B13" s="4">
        <v>83</v>
      </c>
      <c r="C13" s="4">
        <v>225</v>
      </c>
      <c r="D13" s="5" t="s">
        <v>7</v>
      </c>
    </row>
    <row r="14" spans="1:4" x14ac:dyDescent="0.3">
      <c r="A14" s="3" t="s">
        <v>14</v>
      </c>
      <c r="B14" s="4">
        <v>83</v>
      </c>
      <c r="C14" s="4">
        <v>201</v>
      </c>
      <c r="D14" s="5" t="s">
        <v>7</v>
      </c>
    </row>
    <row r="15" spans="1:4" x14ac:dyDescent="0.3">
      <c r="A15" s="3" t="s">
        <v>15</v>
      </c>
      <c r="B15" s="4">
        <v>83</v>
      </c>
      <c r="C15" s="4">
        <v>200</v>
      </c>
      <c r="D15" s="5" t="s">
        <v>7</v>
      </c>
    </row>
    <row r="16" spans="1:4" x14ac:dyDescent="0.3">
      <c r="A16" s="3" t="s">
        <v>16</v>
      </c>
      <c r="B16" s="4">
        <v>83</v>
      </c>
      <c r="C16" s="4">
        <v>527</v>
      </c>
      <c r="D16" s="5" t="s">
        <v>5</v>
      </c>
    </row>
    <row r="17" spans="1:4" x14ac:dyDescent="0.3">
      <c r="A17" s="3" t="s">
        <v>17</v>
      </c>
      <c r="B17" s="4">
        <v>83</v>
      </c>
      <c r="C17" s="4">
        <v>428</v>
      </c>
      <c r="D17" s="5" t="s">
        <v>5</v>
      </c>
    </row>
    <row r="18" spans="1:4" x14ac:dyDescent="0.3">
      <c r="A18" s="3" t="s">
        <v>18</v>
      </c>
      <c r="B18" s="4">
        <v>83</v>
      </c>
      <c r="C18" s="4">
        <v>298</v>
      </c>
      <c r="D18" s="5" t="s">
        <v>7</v>
      </c>
    </row>
    <row r="19" spans="1:4" x14ac:dyDescent="0.3">
      <c r="A19" s="3" t="s">
        <v>19</v>
      </c>
      <c r="B19" s="4">
        <v>83</v>
      </c>
      <c r="C19" s="4">
        <v>333</v>
      </c>
      <c r="D19" s="5" t="s">
        <v>7</v>
      </c>
    </row>
    <row r="20" spans="1:4" x14ac:dyDescent="0.3">
      <c r="A20" s="3" t="s">
        <v>20</v>
      </c>
      <c r="B20" s="4">
        <v>83</v>
      </c>
      <c r="C20" s="4">
        <v>233</v>
      </c>
      <c r="D20" s="5" t="s">
        <v>7</v>
      </c>
    </row>
    <row r="21" spans="1:4" x14ac:dyDescent="0.3">
      <c r="A21" s="3" t="s">
        <v>21</v>
      </c>
      <c r="B21" s="4">
        <v>83</v>
      </c>
      <c r="C21" s="4">
        <v>451</v>
      </c>
      <c r="D21" s="5" t="s">
        <v>7</v>
      </c>
    </row>
    <row r="22" spans="1:4" x14ac:dyDescent="0.3">
      <c r="A22" s="19" t="s">
        <v>22</v>
      </c>
      <c r="B22" s="20">
        <v>91</v>
      </c>
      <c r="C22" s="20">
        <v>103</v>
      </c>
      <c r="D22" s="21" t="s">
        <v>23</v>
      </c>
    </row>
    <row r="23" spans="1:4" x14ac:dyDescent="0.3">
      <c r="A23" s="3" t="s">
        <v>24</v>
      </c>
      <c r="B23" s="4">
        <v>83</v>
      </c>
      <c r="C23" s="4">
        <v>56</v>
      </c>
      <c r="D23" s="5" t="s">
        <v>7</v>
      </c>
    </row>
    <row r="24" spans="1:4" x14ac:dyDescent="0.3">
      <c r="A24" s="3" t="s">
        <v>25</v>
      </c>
      <c r="B24" s="4">
        <v>35</v>
      </c>
      <c r="C24" s="4">
        <v>650</v>
      </c>
      <c r="D24" s="5" t="s">
        <v>26</v>
      </c>
    </row>
    <row r="25" spans="1:4" x14ac:dyDescent="0.3">
      <c r="A25" s="3" t="s">
        <v>27</v>
      </c>
      <c r="B25" s="4">
        <v>83</v>
      </c>
      <c r="C25" s="4">
        <v>283</v>
      </c>
      <c r="D25" s="5" t="s">
        <v>7</v>
      </c>
    </row>
    <row r="26" spans="1:4" x14ac:dyDescent="0.3">
      <c r="A26" s="3" t="s">
        <v>28</v>
      </c>
      <c r="B26" s="4">
        <v>83</v>
      </c>
      <c r="C26" s="4">
        <v>250</v>
      </c>
      <c r="D26" s="5" t="s">
        <v>7</v>
      </c>
    </row>
    <row r="27" spans="1:4" x14ac:dyDescent="0.3">
      <c r="A27" s="3" t="s">
        <v>29</v>
      </c>
      <c r="B27" s="4">
        <v>83</v>
      </c>
      <c r="C27" s="4">
        <v>329</v>
      </c>
      <c r="D27" s="5" t="s">
        <v>7</v>
      </c>
    </row>
    <row r="28" spans="1:4" x14ac:dyDescent="0.3">
      <c r="A28" s="3" t="s">
        <v>30</v>
      </c>
      <c r="B28" s="4">
        <v>83</v>
      </c>
      <c r="C28" s="4">
        <v>412</v>
      </c>
      <c r="D28" s="5" t="s">
        <v>7</v>
      </c>
    </row>
    <row r="29" spans="1:4" x14ac:dyDescent="0.3">
      <c r="A29" s="3" t="s">
        <v>31</v>
      </c>
      <c r="B29" s="4">
        <v>83</v>
      </c>
      <c r="C29" s="4">
        <v>250</v>
      </c>
      <c r="D29" s="5" t="s">
        <v>7</v>
      </c>
    </row>
    <row r="30" spans="1:4" x14ac:dyDescent="0.3">
      <c r="A30" s="3" t="s">
        <v>32</v>
      </c>
      <c r="B30" s="4">
        <v>83</v>
      </c>
      <c r="C30" s="4">
        <v>22</v>
      </c>
      <c r="D30" s="5" t="s">
        <v>5</v>
      </c>
    </row>
    <row r="31" spans="1:4" x14ac:dyDescent="0.3">
      <c r="A31" s="3" t="s">
        <v>33</v>
      </c>
      <c r="B31" s="4">
        <v>83</v>
      </c>
      <c r="C31" s="4">
        <v>121</v>
      </c>
      <c r="D31" s="5" t="s">
        <v>5</v>
      </c>
    </row>
    <row r="32" spans="1:4" x14ac:dyDescent="0.3">
      <c r="A32" s="3" t="s">
        <v>34</v>
      </c>
      <c r="B32" s="4">
        <v>83</v>
      </c>
      <c r="C32" s="4">
        <v>371</v>
      </c>
      <c r="D32" s="5" t="s">
        <v>5</v>
      </c>
    </row>
    <row r="33" spans="1:7" x14ac:dyDescent="0.3">
      <c r="A33" s="3" t="s">
        <v>35</v>
      </c>
      <c r="B33" s="4">
        <v>83</v>
      </c>
      <c r="C33" s="4">
        <v>340</v>
      </c>
      <c r="D33" s="5" t="s">
        <v>5</v>
      </c>
    </row>
    <row r="34" spans="1:7" x14ac:dyDescent="0.3">
      <c r="A34" s="3" t="s">
        <v>36</v>
      </c>
      <c r="B34" s="4">
        <v>83</v>
      </c>
      <c r="C34" s="4">
        <v>119</v>
      </c>
      <c r="D34" s="5" t="s">
        <v>5</v>
      </c>
    </row>
    <row r="35" spans="1:7" x14ac:dyDescent="0.3">
      <c r="A35" s="3" t="s">
        <v>37</v>
      </c>
      <c r="B35" s="4">
        <v>83</v>
      </c>
      <c r="C35" s="4">
        <v>547</v>
      </c>
      <c r="D35" s="5" t="s">
        <v>7</v>
      </c>
    </row>
    <row r="36" spans="1:7" x14ac:dyDescent="0.3">
      <c r="A36" s="3" t="s">
        <v>38</v>
      </c>
      <c r="B36" s="4">
        <v>83</v>
      </c>
      <c r="C36" s="4">
        <v>144</v>
      </c>
      <c r="D36" s="5" t="s">
        <v>7</v>
      </c>
    </row>
    <row r="37" spans="1:7" ht="15" thickBot="1" x14ac:dyDescent="0.35">
      <c r="A37" s="22" t="s">
        <v>39</v>
      </c>
      <c r="B37" s="23">
        <v>0</v>
      </c>
      <c r="C37" s="23">
        <v>0</v>
      </c>
      <c r="D37" s="24" t="s">
        <v>23</v>
      </c>
    </row>
    <row r="41" spans="1:7" x14ac:dyDescent="0.3">
      <c r="A41" s="25"/>
      <c r="B41" s="25"/>
      <c r="C41" s="25"/>
      <c r="D41" s="25"/>
      <c r="E41" s="25"/>
      <c r="F41" s="25"/>
      <c r="G41" s="25"/>
    </row>
    <row r="42" spans="1:7" ht="69.599999999999994" customHeight="1" thickBot="1" x14ac:dyDescent="0.35">
      <c r="A42" s="14" t="s">
        <v>47</v>
      </c>
      <c r="B42" s="14"/>
      <c r="C42" s="14"/>
      <c r="D42" s="14"/>
      <c r="E42" s="14"/>
      <c r="F42" s="14"/>
      <c r="G42" s="14"/>
    </row>
    <row r="43" spans="1:7" ht="49.2" customHeight="1" x14ac:dyDescent="0.3">
      <c r="A43" s="7" t="s">
        <v>40</v>
      </c>
      <c r="B43" s="8" t="s">
        <v>41</v>
      </c>
      <c r="C43" s="8" t="s">
        <v>42</v>
      </c>
      <c r="D43" s="8" t="s">
        <v>43</v>
      </c>
      <c r="E43" s="8" t="s">
        <v>48</v>
      </c>
      <c r="F43" s="8" t="s">
        <v>44</v>
      </c>
      <c r="G43" s="9" t="s">
        <v>45</v>
      </c>
    </row>
    <row r="44" spans="1:7" x14ac:dyDescent="0.3">
      <c r="A44" s="26" t="s">
        <v>7</v>
      </c>
      <c r="B44" s="27">
        <v>1</v>
      </c>
      <c r="C44" s="28">
        <f>SUMIF(D6:D40,"A-gebied",C6:C40)</f>
        <v>5604</v>
      </c>
      <c r="D44" s="6">
        <v>7</v>
      </c>
      <c r="E44" s="6">
        <v>2</v>
      </c>
      <c r="F44" s="28">
        <f>$C44*D44</f>
        <v>39228</v>
      </c>
      <c r="G44" s="29">
        <f>$C44*E44</f>
        <v>11208</v>
      </c>
    </row>
    <row r="45" spans="1:7" x14ac:dyDescent="0.3">
      <c r="A45" s="26" t="s">
        <v>5</v>
      </c>
      <c r="B45" s="27">
        <v>2</v>
      </c>
      <c r="C45" s="28">
        <f>SUMIF(D6:D40,"B-gebied",C6:C40)</f>
        <v>1976</v>
      </c>
      <c r="D45" s="6">
        <v>6</v>
      </c>
      <c r="E45" s="6">
        <v>2</v>
      </c>
      <c r="F45" s="28">
        <f>$C45*D45</f>
        <v>11856</v>
      </c>
      <c r="G45" s="29">
        <f t="shared" ref="G45" si="0">$C45*E45</f>
        <v>3952</v>
      </c>
    </row>
    <row r="46" spans="1:7" x14ac:dyDescent="0.3">
      <c r="A46" s="26" t="s">
        <v>26</v>
      </c>
      <c r="B46" s="27">
        <v>3</v>
      </c>
      <c r="C46" s="28">
        <f>SUMIF(D6:D40,"C-gebied",C6:C40)</f>
        <v>650</v>
      </c>
      <c r="D46" s="6">
        <v>6</v>
      </c>
      <c r="E46" s="6"/>
      <c r="F46" s="28">
        <f>$C46*D46</f>
        <v>3900</v>
      </c>
      <c r="G46" s="10"/>
    </row>
    <row r="47" spans="1:7" x14ac:dyDescent="0.3">
      <c r="A47" s="26" t="s">
        <v>23</v>
      </c>
      <c r="B47" s="27">
        <v>4</v>
      </c>
      <c r="C47" s="28">
        <f>SUMIF(D7:D41,"D-gebied",C7:C41)</f>
        <v>103</v>
      </c>
      <c r="D47" s="6">
        <v>1.5</v>
      </c>
      <c r="E47" s="6">
        <v>1</v>
      </c>
      <c r="F47" s="28">
        <f>$C47*D47</f>
        <v>154.5</v>
      </c>
      <c r="G47" s="29">
        <f t="shared" ref="G47" si="1">$C47*E47</f>
        <v>103</v>
      </c>
    </row>
    <row r="48" spans="1:7" ht="15" thickBot="1" x14ac:dyDescent="0.35">
      <c r="A48" s="11" t="s">
        <v>46</v>
      </c>
      <c r="B48" s="12"/>
      <c r="C48" s="13">
        <f>SUM(C44:C47)</f>
        <v>8333</v>
      </c>
      <c r="D48" s="12"/>
      <c r="E48" s="12"/>
      <c r="F48" s="31">
        <f>SUM(F44:F47)</f>
        <v>55138.5</v>
      </c>
      <c r="G48" s="32">
        <f>SUM(G44:G47)</f>
        <v>15263</v>
      </c>
    </row>
  </sheetData>
  <mergeCells count="2">
    <mergeCell ref="A42:G42"/>
    <mergeCell ref="A41:G4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f52719ceab826e0e200d592d949b05ae">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3147855e258a5313b20d1fe2b324510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Props1.xml><?xml version="1.0" encoding="utf-8"?>
<ds:datastoreItem xmlns:ds="http://schemas.openxmlformats.org/officeDocument/2006/customXml" ds:itemID="{F875E83B-C456-4850-96F7-46E4C5D69FFA}"/>
</file>

<file path=customXml/itemProps2.xml><?xml version="1.0" encoding="utf-8"?>
<ds:datastoreItem xmlns:ds="http://schemas.openxmlformats.org/officeDocument/2006/customXml" ds:itemID="{64581F1B-46E3-42E7-A7B1-2C770E9BB587}">
  <ds:schemaRefs>
    <ds:schemaRef ds:uri="http://schemas.microsoft.com/sharepoint/v3/contenttype/forms"/>
  </ds:schemaRefs>
</ds:datastoreItem>
</file>

<file path=customXml/itemProps3.xml><?xml version="1.0" encoding="utf-8"?>
<ds:datastoreItem xmlns:ds="http://schemas.openxmlformats.org/officeDocument/2006/customXml" ds:itemID="{2F8FCC43-22E3-4B20-A8BD-4B17255412EF}">
  <ds:schemaRef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d5918362-a77f-4149-9d09-8a0b29167695"/>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Handhavingsindex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Coskun, S (Seref)</dc:creator>
  <cp:keywords/>
  <dc:description/>
  <cp:lastModifiedBy>Niels Voogt</cp:lastModifiedBy>
  <cp:revision/>
  <dcterms:created xsi:type="dcterms:W3CDTF">2025-09-23T07:05:39Z</dcterms:created>
  <dcterms:modified xsi:type="dcterms:W3CDTF">2026-03-31T09:44:25Z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ies>
</file>