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stichtingtechnotrend-my.sharepoint.com/personal/cloud_jma_nl/Documents/Bestanden/Project/Kampen/2025 EUA OC's en Minis/01 Concept Aanbestedingsdocumenten/Bijlage 3 Inschrijvingstabel/"/>
    </mc:Choice>
  </mc:AlternateContent>
  <xr:revisionPtr revIDLastSave="171" documentId="13_ncr:1_{73B94DC4-26D5-45D4-A6B9-9D26F794F12D}" xr6:coauthVersionLast="47" xr6:coauthVersionMax="47" xr10:uidLastSave="{B64C2BCC-3BA7-4888-B875-BAA3E0C3F0B6}"/>
  <bookViews>
    <workbookView xWindow="-23148" yWindow="588" windowWidth="23256" windowHeight="12456" xr2:uid="{00000000-000D-0000-FFFF-FFFF00000000}"/>
  </bookViews>
  <sheets>
    <sheet name="Inschrijftabel" sheetId="1" r:id="rId1"/>
    <sheet name="Scoreblad circulariteit" sheetId="6" r:id="rId2"/>
  </sheets>
  <externalReferences>
    <externalReference r:id="rId3"/>
  </externalReferences>
  <definedNames>
    <definedName name="aantal_jaren_garantie">[1]Inschrijftabel!$G$26:$G$30</definedName>
    <definedName name="_xlnm.Print_Area" localSheetId="0">Inschrijftabel!$A$1:$E$93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 l="1"/>
  <c r="B48" i="1"/>
  <c r="B27" i="1" l="1"/>
  <c r="B29" i="1"/>
  <c r="D28" i="1"/>
  <c r="D24" i="1"/>
  <c r="D11" i="1"/>
  <c r="B8" i="1"/>
  <c r="D37" i="1" l="1"/>
  <c r="D38" i="1"/>
  <c r="F50" i="6"/>
  <c r="F49" i="6"/>
  <c r="J34" i="6"/>
  <c r="K33" i="6"/>
  <c r="K32" i="6"/>
  <c r="J18" i="6"/>
  <c r="K17" i="6"/>
  <c r="K16" i="6"/>
  <c r="K19" i="6" l="1"/>
  <c r="K20" i="6" s="1"/>
  <c r="I24" i="6" s="1"/>
  <c r="K35" i="6"/>
  <c r="K36" i="6" s="1"/>
  <c r="I40" i="6" s="1"/>
  <c r="D39" i="1"/>
  <c r="I45" i="6" l="1"/>
  <c r="E48" i="1"/>
  <c r="B56" i="1"/>
  <c r="D56" i="1" s="1"/>
  <c r="D55" i="1"/>
  <c r="D54" i="1"/>
  <c r="D53" i="1"/>
  <c r="E49" i="1"/>
  <c r="E50" i="1" l="1"/>
  <c r="D59" i="1" s="1"/>
  <c r="D57" i="1"/>
  <c r="D60" i="1" s="1"/>
  <c r="D61" i="1" l="1"/>
  <c r="D29" i="1"/>
  <c r="D18" i="1"/>
  <c r="D16" i="1"/>
  <c r="D25" i="1" l="1"/>
  <c r="D26" i="1"/>
  <c r="D9" i="1"/>
  <c r="D12" i="1"/>
  <c r="D13" i="1"/>
  <c r="D14" i="1"/>
  <c r="D15" i="1"/>
  <c r="D17" i="1"/>
  <c r="D10" i="1"/>
  <c r="D27" i="1"/>
  <c r="D23" i="1"/>
  <c r="D32" i="1" l="1"/>
  <c r="D31" i="1"/>
  <c r="D30" i="1"/>
  <c r="D33" i="1" l="1"/>
  <c r="D8" i="1"/>
  <c r="D19" i="1" s="1"/>
  <c r="D42" i="1" l="1"/>
  <c r="E66" i="1" s="1"/>
</calcChain>
</file>

<file path=xl/sharedStrings.xml><?xml version="1.0" encoding="utf-8"?>
<sst xmlns="http://schemas.openxmlformats.org/spreadsheetml/2006/main" count="149" uniqueCount="124">
  <si>
    <t>Totaal
(A*B)</t>
  </si>
  <si>
    <t>Leveren van een inwerpzuil ter vervanging van een bestaande inwerpzuil voor restafval*</t>
  </si>
  <si>
    <t>Leveren van een inwerpzuil ter vervanging van een bestaande inwerpzuil voor OPK*</t>
  </si>
  <si>
    <t>*tbv prijsstelling.</t>
  </si>
  <si>
    <t>Leveren en plaatsen van ondergrondse containers</t>
  </si>
  <si>
    <t>Leveren van een voetgangersplatform voor een ondergrondse container van 5 m3*</t>
  </si>
  <si>
    <t>Leveren van een veiligheidsvloer voor een ondergrondse container van 5 m3*</t>
  </si>
  <si>
    <t>Leveren van een binnenbak voor een ondergrondse container van 5 m3*</t>
  </si>
  <si>
    <t>Leveren van een OPK sleuf*</t>
  </si>
  <si>
    <t>Preventief onderhoud ondergrondse containers restafval</t>
  </si>
  <si>
    <t xml:space="preserve"> </t>
  </si>
  <si>
    <t>Inzet wagen/kraan met 1 chauffeur</t>
  </si>
  <si>
    <t>Inzet wagen/kraan met 1 chauffeur + 1 onderhoudsmonteur</t>
  </si>
  <si>
    <t>Inzet servicewagen met 1 onderhoudsmonteur</t>
  </si>
  <si>
    <t>Voorrijkosten (per storing)</t>
  </si>
  <si>
    <t>Inschrijftabel</t>
  </si>
  <si>
    <t>Deel 1: Leveren en plaatsen van ondergrondse containers</t>
  </si>
  <si>
    <t>Deel 2: Onderhouden van ondergrondse containers</t>
  </si>
  <si>
    <t xml:space="preserve">A. Levering van ondergrondse containers </t>
  </si>
  <si>
    <t>Preventief onderhoud ondergrondse containers OPK</t>
  </si>
  <si>
    <t>Aantal maal per jaar
(B)</t>
  </si>
  <si>
    <t xml:space="preserve">€ per container
(C) </t>
  </si>
  <si>
    <t>Prijs per jaar
(A*B*C)</t>
  </si>
  <si>
    <t xml:space="preserve">Totaal leveren van ondergrondse containers </t>
  </si>
  <si>
    <t>Totaal transporteren, plaatsen en gebruiksklaar opleveren ondergrondse containers</t>
  </si>
  <si>
    <t>Aantal containers
(A)</t>
  </si>
  <si>
    <t>Indicatieve uren per jaar
(A)</t>
  </si>
  <si>
    <t xml:space="preserve"> € per uur 
(B)</t>
  </si>
  <si>
    <t>Prijs per jaar
(A*B)</t>
  </si>
  <si>
    <t>Indicatief aantal 
(A)</t>
  </si>
  <si>
    <t>Prijs per eenheid 
(B)</t>
  </si>
  <si>
    <t>Totale inschrijfprijs onderhoud ondergrondse containers</t>
  </si>
  <si>
    <t>Totale inschrijfprijs leveren en plaatsen ondergrondse containers</t>
  </si>
  <si>
    <t>TOTALE INSCHRIJFPRIJS HELE OPDRACHT COMPLEET</t>
  </si>
  <si>
    <t xml:space="preserve">Door ondertekening van deze inschrijftabel verklaart de inschrijver zich bereid en in staat de diensten, goederen en werken te leveren conform de eisen gesteld in de aankondiging in het 'Supplement op het Publicatieblad van de Europese Gemeenschappen', de onderhavige aanbestedingsleidraad, de verstrekte Nota’s van Inlichtingen en de eventuele overige aanbestedingsdocumenten.
</t>
  </si>
  <si>
    <t>Naam inschrijver:</t>
  </si>
  <si>
    <t>Naam (dhr/mevr):</t>
  </si>
  <si>
    <t>Functie:</t>
  </si>
  <si>
    <t>Handtekening:</t>
  </si>
  <si>
    <t>Aldus naar waarheid opgemaakt te ................... op …................. 2026</t>
  </si>
  <si>
    <t>Alle aantallen in kolom B in deze inschrijftabel zijn indicatief. Er kunnen geen rechten aan worden ontleend.</t>
  </si>
  <si>
    <t>Invulblad Gunningscriterium Circulariteit van grondstoffen</t>
  </si>
  <si>
    <t>Alle GELE vakken invullen!</t>
  </si>
  <si>
    <t>Inschrijver:</t>
  </si>
  <si>
    <t>Scoring samenstelling circulaire container</t>
  </si>
  <si>
    <t>Ondergrondse container (stalen gedeelte)</t>
  </si>
  <si>
    <t>Type-aanduiding en markering leverancier</t>
  </si>
  <si>
    <t>SAMENSTELLING</t>
  </si>
  <si>
    <t>Waardering¹</t>
  </si>
  <si>
    <t>Massa percentage in container</t>
  </si>
  <si>
    <t>Product 'score circulair'</t>
  </si>
  <si>
    <t>Virgin (primaire) grondstoffen (staal), max. 50%</t>
  </si>
  <si>
    <t>Secundaire grondstoffen (staal)</t>
  </si>
  <si>
    <t>Check massa</t>
  </si>
  <si>
    <t>Factor Samenstelling</t>
  </si>
  <si>
    <t>Score samenstelling container</t>
  </si>
  <si>
    <t>=</t>
  </si>
  <si>
    <t>¹ op basis van de beschikbare informatie en expert guess</t>
  </si>
  <si>
    <t>Score</t>
  </si>
  <si>
    <t>Scoring samenstelling circulaire betonput</t>
  </si>
  <si>
    <t>Betonput (betonnen gedeelte)</t>
  </si>
  <si>
    <t>Massa percentage in betonput</t>
  </si>
  <si>
    <t>Virgin (primaire) grondstoffen (beton), max. 90%</t>
  </si>
  <si>
    <t>Secundaire grondstoffen (beton)</t>
  </si>
  <si>
    <t>Score samenstelling betonput</t>
  </si>
  <si>
    <t>Score totaal</t>
  </si>
  <si>
    <t>De totaalscore op het onderdeel circulariteit wordt getoond in de donkergele cellen.</t>
  </si>
  <si>
    <r>
      <t xml:space="preserve">De theoretisch maximale score op het onderdeel kwaliteit is </t>
    </r>
    <r>
      <rPr>
        <b/>
        <sz val="11"/>
        <color theme="1"/>
        <rFont val="Calibri"/>
        <family val="2"/>
        <scheme val="minor"/>
      </rPr>
      <t xml:space="preserve">maximaal </t>
    </r>
  </si>
  <si>
    <t>Gunningscriterium - Verlengde Garantie</t>
  </si>
  <si>
    <t>Antwoord (keuzemenu)</t>
  </si>
  <si>
    <t>8 jaar</t>
  </si>
  <si>
    <t>Garantie periode ondergrondse containers aantal jaren (minimaal 6)</t>
  </si>
  <si>
    <t>6 jaar</t>
  </si>
  <si>
    <t>7 jaar</t>
  </si>
  <si>
    <t>9 jaar</t>
  </si>
  <si>
    <t>10 jaar</t>
  </si>
  <si>
    <t>12 jaar</t>
  </si>
  <si>
    <t>Garantie container</t>
  </si>
  <si>
    <t>Gunningscriterium - Duurzaamheid organisatie</t>
  </si>
  <si>
    <t>CO2-prestatieladder</t>
  </si>
  <si>
    <t>Nee</t>
  </si>
  <si>
    <t>Ja, trede 1</t>
  </si>
  <si>
    <t>Ja, trede 2</t>
  </si>
  <si>
    <t>Ja, trede 3</t>
  </si>
  <si>
    <t>Extra transportkosten per container bovenop opgegeven inschrijfprijs bij Onderdeel B, uitgaande van 2 containers per transport*</t>
  </si>
  <si>
    <t>Extra transportkosten per betonput bovenop opgegeven inschrijfprijs bij Onderdeel B, uitgaande van 2 betonputten per transport*</t>
  </si>
  <si>
    <t>prijs per eenheid 
(B)</t>
  </si>
  <si>
    <t>B. Transporteren, plaatsen en gebruiksklaar opleveren van ondergrondse containers</t>
  </si>
  <si>
    <t>Onderdeel D: OPTIONEEL: Meerkosten bij transport met minder containers of betonputten</t>
  </si>
  <si>
    <r>
      <t xml:space="preserve">Leveren van een complete ondergrondse container voor restafval 
</t>
    </r>
    <r>
      <rPr>
        <sz val="8"/>
        <rFont val="Verdana"/>
        <family val="2"/>
      </rPr>
      <t>(excl. betonput, inclusief veiligheidsvloer, inwerpzuil, voetgangersplatform, uitsparing IRDC-systeem)</t>
    </r>
    <r>
      <rPr>
        <sz val="8"/>
        <color indexed="8"/>
        <rFont val="Verdana"/>
        <family val="2"/>
      </rPr>
      <t>, 5 m3</t>
    </r>
  </si>
  <si>
    <t>Leveren van een complete ondergrondse container voor OPK 
(excl. betonput, inclusief veiligheidsvloer, inwerpzuil, voetgangersplatform, uitsparing IRDC-systeem), 5 m3</t>
  </si>
  <si>
    <t>Leveren van een inwerptrommel inclusief bevestigingsmateriaal (40 liter) voor restafval*</t>
  </si>
  <si>
    <t>Vervangen van een binnenbak bij bestaande ondergrondse containers, inclusief transport en afvoer van vrijkomende delen en herplaatsen van bruikbare onderdelen*</t>
  </si>
  <si>
    <t>Vervangen van een inwerpzuil bij bestaande ondergrondse containers, inclusief transport en afvoer van vrijkomende delen en herplaatsen van bruikbare onderdelen*</t>
  </si>
  <si>
    <t xml:space="preserve">Vervangen van een veiligheidsvloer bij bestaande ondergrondse containers, inclusief transport en afvoer van vrijkomende delen en herplaatsen van bruikbare onderdelen* </t>
  </si>
  <si>
    <t>11 jaar</t>
  </si>
  <si>
    <t>B. Correctief onderhoud en service bij storingen - buiten garantieperiode</t>
  </si>
  <si>
    <t>Totaal meerkosten bij transport met minder containers of betonputten</t>
  </si>
  <si>
    <t>Leveren van een betonput voor een ondergrondse container van 5 m3 voor OPK</t>
  </si>
  <si>
    <t>Leveren van een betonput voor een ondergrondse container van 5 m3 voor restafval</t>
  </si>
  <si>
    <t>Transporteren en plaatsen van een complete ondergrondse container (excl. betonput) voor restafval in betonput
incl. standaard plaatsingswerkzaamheden, uitgaande van 4 containers per transport</t>
  </si>
  <si>
    <t>Transporteren en plaatsen van een complete ondergrondse container (excl. betonput) voor OPK in betonput
incl. standaard plaatsingswerkzaamheden, uitgaande van 4 containers per transport</t>
  </si>
  <si>
    <t>Verwijderen van een bestaande container en betonput t.b.v. clusteren of verplaatsen locaties 
inclusief het volledig  afdichten en afwerken (bestraten of planten van groen) op de locatie</t>
  </si>
  <si>
    <t>Totaal preventief onderhoud per jaar</t>
  </si>
  <si>
    <t>Totaal correctief onderhoud en storingen per jaar</t>
  </si>
  <si>
    <t>Totale inschrijfprijs preventief onderhoud*</t>
  </si>
  <si>
    <t>*uitgaande van een contractduur van 12 jaar en een garantieperiode van 6 jaar. Dit is in inschatting en kan in werkelijkheid afwijken.</t>
  </si>
  <si>
    <t>kosten correctief onderhoud gelden vanaf aflopen garantieperiode, die verschilt. Hier ingesteld op minimale garantieperiode (6 jaar)</t>
  </si>
  <si>
    <t>Berekening afhankelijk van gekozen totale contractduur voor onderhoudswerkzaamheden. Nu uitgegaan van 8 jaar + 2 * 2 jaar optie tot verlenging = 12 jaar</t>
  </si>
  <si>
    <t>excl. BTW</t>
  </si>
  <si>
    <t>Inschrijver beschikt over een cerfiticaat CO2-prestatieladder voor de organisatie*</t>
  </si>
  <si>
    <t>*o.b.v. de nieuwe categorisering van de CO2-prestatieladder (versie 4.0)</t>
  </si>
  <si>
    <t>A. Preventief onderhoud - buiten garantieperiode</t>
  </si>
  <si>
    <t>kosten preventief onderhoud gelden vanaf aflopen garantieperiode, die verschilt. Hier ingesteld op minimale garantieperiode (6 jaar)</t>
  </si>
  <si>
    <t>Totale inschrijfprijs correctief onderhoud*</t>
  </si>
  <si>
    <t>Subscore circulariteit containers, uitgedrukt in behaalde waarde in €</t>
  </si>
  <si>
    <t>Subscore circulariteit betonputten, uitgedrukt in behaalde waarde in €</t>
  </si>
  <si>
    <t>Totaalscore circulariteit, uitgedrukt in behaalde waarde in €</t>
  </si>
  <si>
    <t>€ per onderdeel;</t>
  </si>
  <si>
    <t>€ voor dit scoreblad.</t>
  </si>
  <si>
    <t>Transporteren en vervangen van bestaande betonput voor nieuwe betonput op dezelfde locatie, met dezelfde afmetingen/ inhoudsmaat (5 m3)
incl. standaard plaatsingswerkzaamheden en verwijderen en afvoeren van oude betonput en container, uitgaande van 4 betonputten per transport</t>
  </si>
  <si>
    <t>Transporteren en plaatsen van een betonput voor restafval op nieuwe locatie (5 m3)
incl. standaard plaatsingswerkzaamheden, uitgaande van 4 betonputten per transport</t>
  </si>
  <si>
    <t>Transporteren en plaatsen van een betonput voor OPK op nieuwe locatie (5 m3)
incl. standaard plaatsingswerkzaamheden, uitgaande van 4 betonputten per transport</t>
  </si>
  <si>
    <t>Transporteren en vervangen van bestaande betonput voor nieuwe betonput op dezelfde locatie, met andere afmetingen (5 m3)
incl. standaard plaatsingswerkzaamheden en verwijderen en afvoeren van oude betonput en container, uitgaande van 4 betonputten per transport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</si>
</sst>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00"/>
    <numFmt numFmtId="165" formatCode="&quot;€&quot;\ #,##0.00_-"/>
  </numFmts>
  <fonts count="42" x14ac:knownFonts="1">
    <font>
      <sz val="11"/>
      <color theme="1"/>
      <name val="Calibri"/>
      <family val="2"/>
      <scheme val="minor"/>
    </font>
    <font>
      <b/>
      <sz val="12"/>
      <color indexed="8"/>
      <name val="Verdana"/>
      <family val="2"/>
    </font>
    <font>
      <b/>
      <sz val="8"/>
      <color indexed="8"/>
      <name val="Verdana"/>
      <family val="2"/>
    </font>
    <font>
      <sz val="8"/>
      <color indexed="8"/>
      <name val="Verdana"/>
      <family val="2"/>
    </font>
    <font>
      <sz val="8"/>
      <name val="Verdana"/>
      <family val="2"/>
    </font>
    <font>
      <i/>
      <sz val="8"/>
      <color indexed="8"/>
      <name val="Verdana"/>
      <family val="2"/>
    </font>
    <font>
      <b/>
      <sz val="10"/>
      <color indexed="8"/>
      <name val="Verdana"/>
      <family val="2"/>
    </font>
    <font>
      <sz val="8"/>
      <color theme="1"/>
      <name val="Verdana"/>
      <family val="2"/>
    </font>
    <font>
      <b/>
      <sz val="11"/>
      <color theme="1"/>
      <name val="Calibri"/>
      <family val="2"/>
      <scheme val="minor"/>
    </font>
    <font>
      <sz val="10"/>
      <name val="Arial"/>
      <family val="2"/>
    </font>
    <font>
      <sz val="10"/>
      <color theme="1"/>
      <name val="Arial"/>
      <family val="2"/>
    </font>
    <font>
      <b/>
      <sz val="12"/>
      <color theme="1"/>
      <name val="Calibri"/>
      <family val="2"/>
      <scheme val="minor"/>
    </font>
    <font>
      <b/>
      <sz val="14"/>
      <color theme="1"/>
      <name val="Calibri"/>
      <family val="2"/>
      <scheme val="minor"/>
    </font>
    <font>
      <sz val="11"/>
      <color theme="1"/>
      <name val="Calibri"/>
      <family val="2"/>
      <scheme val="minor"/>
    </font>
    <font>
      <sz val="8"/>
      <color rgb="FF000000"/>
      <name val="Verdana"/>
      <family val="2"/>
    </font>
    <font>
      <b/>
      <sz val="12"/>
      <color theme="1"/>
      <name val="Verdana"/>
      <family val="2"/>
    </font>
    <font>
      <sz val="8"/>
      <color rgb="FFFF0000"/>
      <name val="Verdana"/>
      <family val="2"/>
    </font>
    <font>
      <b/>
      <sz val="10"/>
      <color rgb="FFFF0000"/>
      <name val="Verdana"/>
      <family val="2"/>
    </font>
    <font>
      <b/>
      <sz val="9"/>
      <color theme="1"/>
      <name val="Source Sans Pro"/>
      <family val="2"/>
    </font>
    <font>
      <b/>
      <sz val="8"/>
      <name val="Verdana"/>
      <family val="2"/>
    </font>
    <font>
      <b/>
      <sz val="9"/>
      <color indexed="8"/>
      <name val="Verdana"/>
      <family val="2"/>
    </font>
    <font>
      <sz val="9"/>
      <color indexed="8"/>
      <name val="Verdana"/>
      <family val="2"/>
    </font>
    <font>
      <b/>
      <sz val="9"/>
      <name val="Verdana"/>
      <family val="2"/>
    </font>
    <font>
      <i/>
      <sz val="10"/>
      <color theme="1"/>
      <name val="Calibri"/>
      <family val="2"/>
      <scheme val="minor"/>
    </font>
    <font>
      <b/>
      <sz val="10"/>
      <color theme="1"/>
      <name val="Verdana"/>
      <family val="2"/>
    </font>
    <font>
      <b/>
      <sz val="14"/>
      <color indexed="8"/>
      <name val="Verdana"/>
      <family val="2"/>
    </font>
    <font>
      <b/>
      <sz val="14"/>
      <color theme="1"/>
      <name val="Verdana"/>
      <family val="2"/>
    </font>
    <font>
      <b/>
      <sz val="16"/>
      <color theme="1"/>
      <name val="Calibri"/>
      <family val="2"/>
      <scheme val="minor"/>
    </font>
    <font>
      <b/>
      <i/>
      <sz val="16"/>
      <color rgb="FFFF0000"/>
      <name val="Calibri"/>
      <family val="2"/>
      <scheme val="minor"/>
    </font>
    <font>
      <i/>
      <sz val="11"/>
      <color theme="1"/>
      <name val="Calibri"/>
      <family val="2"/>
      <scheme val="minor"/>
    </font>
    <font>
      <sz val="10"/>
      <name val="Calibri"/>
      <family val="2"/>
      <scheme val="minor"/>
    </font>
    <font>
      <i/>
      <u/>
      <sz val="10"/>
      <color indexed="8"/>
      <name val="Verdana"/>
      <family val="2"/>
    </font>
    <font>
      <b/>
      <sz val="12"/>
      <color theme="1"/>
      <name val="Arial"/>
      <family val="2"/>
    </font>
    <font>
      <b/>
      <sz val="11"/>
      <color theme="1"/>
      <name val="Arial"/>
      <family val="2"/>
    </font>
    <font>
      <b/>
      <sz val="10"/>
      <color theme="1"/>
      <name val="Calibri"/>
      <family val="2"/>
      <scheme val="minor"/>
    </font>
    <font>
      <b/>
      <sz val="10"/>
      <color theme="1"/>
      <name val="Arial"/>
      <family val="2"/>
    </font>
    <font>
      <b/>
      <i/>
      <sz val="10"/>
      <color theme="1"/>
      <name val="Calibri"/>
      <family val="2"/>
      <scheme val="minor"/>
    </font>
    <font>
      <sz val="8"/>
      <color theme="1"/>
      <name val="Calibri"/>
      <family val="2"/>
      <scheme val="minor"/>
    </font>
    <font>
      <sz val="8"/>
      <color theme="1"/>
      <name val="Arial"/>
      <family val="2"/>
    </font>
    <font>
      <b/>
      <i/>
      <sz val="11"/>
      <color theme="1"/>
      <name val="Calibri"/>
      <family val="2"/>
      <scheme val="minor"/>
    </font>
    <font>
      <b/>
      <sz val="11"/>
      <color rgb="FFFF0000"/>
      <name val="Calibri"/>
      <family val="2"/>
      <scheme val="minor"/>
    </font>
    <font>
      <b/>
      <sz val="8"/>
      <color rgb="FF000000"/>
      <name val="Verdana"/>
      <family val="2"/>
    </font>
  </fonts>
  <fills count="15">
    <fill>
      <patternFill patternType="none"/>
    </fill>
    <fill>
      <patternFill patternType="gray125"/>
    </fill>
    <fill>
      <patternFill patternType="solid">
        <fgColor theme="0" tint="-4.9989318521683403E-2"/>
        <bgColor indexed="64"/>
      </patternFill>
    </fill>
    <fill>
      <patternFill patternType="solid">
        <fgColor indexed="13"/>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theme="6" tint="0.39997558519241921"/>
        <bgColor indexed="64"/>
      </patternFill>
    </fill>
    <fill>
      <patternFill patternType="solid">
        <fgColor rgb="FFFAF9E6"/>
        <bgColor indexed="64"/>
      </patternFill>
    </fill>
    <fill>
      <patternFill patternType="solid">
        <fgColor theme="9" tint="0.59999389629810485"/>
        <bgColor indexed="64"/>
      </patternFill>
    </fill>
    <fill>
      <patternFill patternType="solid">
        <fgColor rgb="FF00B0F0"/>
        <bgColor indexed="64"/>
      </patternFill>
    </fill>
    <fill>
      <patternFill patternType="solid">
        <fgColor rgb="FFEBE57B"/>
        <bgColor indexed="64"/>
      </patternFill>
    </fill>
    <fill>
      <patternFill patternType="solid">
        <fgColor theme="8" tint="0.79998168889431442"/>
        <bgColor rgb="FF000000"/>
      </patternFill>
    </fill>
  </fills>
  <borders count="51">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medium">
        <color indexed="64"/>
      </right>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9" fontId="13" fillId="0" borderId="0" applyFont="0" applyFill="0" applyBorder="0" applyAlignment="0" applyProtection="0"/>
    <xf numFmtId="0" fontId="9" fillId="0" borderId="0"/>
  </cellStyleXfs>
  <cellXfs count="249">
    <xf numFmtId="0" fontId="0" fillId="0" borderId="0" xfId="0"/>
    <xf numFmtId="0" fontId="1" fillId="0" borderId="0" xfId="0" applyFont="1" applyAlignment="1">
      <alignment vertical="center" wrapText="1"/>
    </xf>
    <xf numFmtId="0" fontId="2" fillId="2" borderId="2" xfId="0" applyFont="1" applyFill="1" applyBorder="1" applyAlignment="1">
      <alignment vertical="center" wrapText="1"/>
    </xf>
    <xf numFmtId="0" fontId="2" fillId="2" borderId="3" xfId="0" applyFont="1" applyFill="1" applyBorder="1" applyAlignment="1">
      <alignment horizontal="center" vertical="center" wrapText="1"/>
    </xf>
    <xf numFmtId="164" fontId="3" fillId="3" borderId="6" xfId="0" applyNumberFormat="1" applyFont="1" applyFill="1" applyBorder="1" applyAlignment="1" applyProtection="1">
      <alignment horizontal="center" vertical="center"/>
      <protection locked="0"/>
    </xf>
    <xf numFmtId="0" fontId="2" fillId="2" borderId="17" xfId="0" applyFont="1" applyFill="1" applyBorder="1" applyAlignment="1">
      <alignment vertical="center" wrapText="1"/>
    </xf>
    <xf numFmtId="0" fontId="3" fillId="0" borderId="6" xfId="0" applyFont="1" applyBorder="1" applyAlignment="1">
      <alignment vertical="center" wrapText="1"/>
    </xf>
    <xf numFmtId="0" fontId="3" fillId="6" borderId="6" xfId="0" applyFont="1" applyFill="1" applyBorder="1" applyAlignment="1">
      <alignment vertical="center" wrapText="1"/>
    </xf>
    <xf numFmtId="0" fontId="4" fillId="5" borderId="6" xfId="0" applyFont="1" applyFill="1" applyBorder="1" applyAlignment="1">
      <alignment vertical="center" wrapText="1"/>
    </xf>
    <xf numFmtId="0" fontId="3" fillId="5" borderId="6" xfId="0" applyFont="1" applyFill="1" applyBorder="1" applyAlignment="1">
      <alignment vertical="center" wrapText="1"/>
    </xf>
    <xf numFmtId="0" fontId="4" fillId="5" borderId="9" xfId="0" applyFont="1" applyFill="1" applyBorder="1" applyAlignment="1">
      <alignment vertical="center" wrapText="1"/>
    </xf>
    <xf numFmtId="0" fontId="4" fillId="5" borderId="16"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6" xfId="0" applyFont="1" applyFill="1" applyBorder="1" applyAlignment="1">
      <alignment horizontal="center" vertical="center" wrapText="1"/>
    </xf>
    <xf numFmtId="164" fontId="3" fillId="3" borderId="18" xfId="0" applyNumberFormat="1" applyFont="1" applyFill="1" applyBorder="1" applyAlignment="1" applyProtection="1">
      <alignment horizontal="center" vertical="center"/>
      <protection locked="0"/>
    </xf>
    <xf numFmtId="0" fontId="4" fillId="5" borderId="21" xfId="0" applyFont="1" applyFill="1" applyBorder="1" applyAlignment="1">
      <alignment vertical="center" wrapText="1"/>
    </xf>
    <xf numFmtId="0" fontId="4" fillId="5" borderId="20" xfId="0" applyFont="1" applyFill="1" applyBorder="1" applyAlignment="1">
      <alignment horizontal="center" vertical="center" wrapText="1"/>
    </xf>
    <xf numFmtId="0" fontId="1" fillId="0" borderId="0" xfId="0" applyFont="1" applyAlignment="1">
      <alignment horizontal="left" vertical="center" wrapText="1"/>
    </xf>
    <xf numFmtId="0" fontId="14" fillId="0" borderId="6" xfId="0" applyFont="1" applyBorder="1" applyAlignment="1">
      <alignment vertical="center" wrapText="1"/>
    </xf>
    <xf numFmtId="0" fontId="3" fillId="0" borderId="5" xfId="0" applyFont="1" applyBorder="1" applyAlignment="1">
      <alignment vertical="center" wrapText="1"/>
    </xf>
    <xf numFmtId="0" fontId="3" fillId="0" borderId="9" xfId="0" applyFont="1" applyBorder="1" applyAlignment="1">
      <alignment vertical="center" wrapText="1"/>
    </xf>
    <xf numFmtId="0" fontId="3" fillId="5" borderId="25" xfId="0" applyFont="1" applyFill="1" applyBorder="1" applyAlignment="1">
      <alignment vertical="center" wrapText="1"/>
    </xf>
    <xf numFmtId="164" fontId="4" fillId="7" borderId="6" xfId="0" applyNumberFormat="1" applyFont="1" applyFill="1" applyBorder="1" applyAlignment="1" applyProtection="1">
      <alignment horizontal="center" vertical="center" wrapText="1"/>
      <protection locked="0"/>
    </xf>
    <xf numFmtId="0" fontId="2" fillId="2" borderId="4" xfId="0" applyFont="1" applyFill="1" applyBorder="1" applyAlignment="1">
      <alignment horizontal="center" vertical="center" wrapText="1"/>
    </xf>
    <xf numFmtId="165" fontId="3" fillId="0" borderId="7" xfId="0" applyNumberFormat="1" applyFont="1" applyBorder="1" applyAlignment="1">
      <alignment horizontal="center" vertical="center" wrapText="1"/>
    </xf>
    <xf numFmtId="165" fontId="3" fillId="8" borderId="7" xfId="0" applyNumberFormat="1" applyFont="1" applyFill="1" applyBorder="1" applyAlignment="1">
      <alignment horizontal="center" vertical="center" wrapText="1"/>
    </xf>
    <xf numFmtId="165" fontId="3" fillId="5" borderId="7" xfId="0" applyNumberFormat="1" applyFont="1" applyFill="1" applyBorder="1" applyAlignment="1">
      <alignment horizontal="center" vertical="center" wrapText="1"/>
    </xf>
    <xf numFmtId="165" fontId="3" fillId="5" borderId="23" xfId="0" applyNumberFormat="1" applyFont="1" applyFill="1" applyBorder="1" applyAlignment="1">
      <alignment horizontal="center" vertical="center" wrapText="1"/>
    </xf>
    <xf numFmtId="164" fontId="4" fillId="7" borderId="18" xfId="0" applyNumberFormat="1" applyFont="1" applyFill="1" applyBorder="1" applyAlignment="1" applyProtection="1">
      <alignment horizontal="center" vertical="center" wrapText="1"/>
      <protection locked="0"/>
    </xf>
    <xf numFmtId="0" fontId="7" fillId="0" borderId="0" xfId="0" applyFont="1" applyAlignment="1">
      <alignment vertical="center"/>
    </xf>
    <xf numFmtId="0" fontId="25" fillId="9" borderId="33" xfId="0" applyFont="1" applyFill="1" applyBorder="1" applyAlignment="1">
      <alignment vertical="center"/>
    </xf>
    <xf numFmtId="165" fontId="2" fillId="9" borderId="8" xfId="0" applyNumberFormat="1" applyFont="1" applyFill="1" applyBorder="1" applyAlignment="1">
      <alignment horizontal="right" vertical="center"/>
    </xf>
    <xf numFmtId="0" fontId="3" fillId="3" borderId="28" xfId="0" applyFont="1" applyFill="1" applyBorder="1" applyAlignment="1" applyProtection="1">
      <alignment vertical="center"/>
      <protection locked="0"/>
    </xf>
    <xf numFmtId="0" fontId="3" fillId="0" borderId="35" xfId="0" applyFont="1" applyBorder="1" applyAlignment="1">
      <alignment vertical="center" wrapText="1"/>
    </xf>
    <xf numFmtId="0" fontId="3" fillId="0" borderId="15" xfId="0" applyFont="1" applyBorder="1" applyAlignment="1">
      <alignment horizontal="center" vertical="center"/>
    </xf>
    <xf numFmtId="0" fontId="3" fillId="0" borderId="30" xfId="0" applyFont="1" applyBorder="1" applyAlignment="1">
      <alignment vertical="center"/>
    </xf>
    <xf numFmtId="0" fontId="3" fillId="3" borderId="11" xfId="0" applyFont="1" applyFill="1" applyBorder="1" applyAlignment="1" applyProtection="1">
      <alignment vertical="center"/>
      <protection locked="0"/>
    </xf>
    <xf numFmtId="0" fontId="3" fillId="7" borderId="0" xfId="0" applyFont="1" applyFill="1" applyAlignment="1" applyProtection="1">
      <alignment vertical="center"/>
      <protection locked="0"/>
    </xf>
    <xf numFmtId="0" fontId="3" fillId="3" borderId="38" xfId="0" applyFont="1" applyFill="1" applyBorder="1" applyAlignment="1" applyProtection="1">
      <alignment vertical="center"/>
      <protection locked="0"/>
    </xf>
    <xf numFmtId="0" fontId="3" fillId="7" borderId="39" xfId="0" applyFont="1" applyFill="1" applyBorder="1" applyAlignment="1" applyProtection="1">
      <alignment vertical="center"/>
      <protection locked="0"/>
    </xf>
    <xf numFmtId="0" fontId="3" fillId="7" borderId="26" xfId="0" applyFont="1" applyFill="1" applyBorder="1" applyAlignment="1" applyProtection="1">
      <alignment vertical="center"/>
      <protection locked="0"/>
    </xf>
    <xf numFmtId="0" fontId="3" fillId="0" borderId="28" xfId="0" applyFont="1" applyBorder="1" applyAlignment="1">
      <alignment vertical="center"/>
    </xf>
    <xf numFmtId="0" fontId="3" fillId="0" borderId="32" xfId="0" applyFont="1" applyBorder="1" applyAlignment="1">
      <alignment vertical="center" wrapText="1"/>
    </xf>
    <xf numFmtId="0" fontId="3" fillId="0" borderId="36" xfId="0" applyFont="1" applyBorder="1" applyAlignment="1">
      <alignment horizontal="center" vertical="center"/>
    </xf>
    <xf numFmtId="0" fontId="3" fillId="7" borderId="40" xfId="0" applyFont="1" applyFill="1" applyBorder="1" applyAlignment="1" applyProtection="1">
      <alignment vertical="center"/>
      <protection locked="0"/>
    </xf>
    <xf numFmtId="0" fontId="3" fillId="7" borderId="1" xfId="0" applyFont="1" applyFill="1" applyBorder="1" applyAlignment="1" applyProtection="1">
      <alignment vertical="center"/>
      <protection locked="0"/>
    </xf>
    <xf numFmtId="0" fontId="3" fillId="7" borderId="41" xfId="0" applyFont="1" applyFill="1" applyBorder="1" applyAlignment="1" applyProtection="1">
      <alignment vertical="center"/>
      <protection locked="0"/>
    </xf>
    <xf numFmtId="0" fontId="3" fillId="0" borderId="31" xfId="0" applyFont="1" applyBorder="1" applyAlignment="1">
      <alignment vertical="center"/>
    </xf>
    <xf numFmtId="0" fontId="0" fillId="6" borderId="0" xfId="0" applyFill="1"/>
    <xf numFmtId="0" fontId="27" fillId="6" borderId="0" xfId="0" applyFont="1" applyFill="1" applyAlignment="1">
      <alignment vertical="center" wrapText="1"/>
    </xf>
    <xf numFmtId="0" fontId="28" fillId="0" borderId="0" xfId="0" applyFont="1"/>
    <xf numFmtId="0" fontId="29" fillId="6" borderId="0" xfId="0" applyFont="1" applyFill="1"/>
    <xf numFmtId="0" fontId="30" fillId="6" borderId="0" xfId="2" applyFont="1" applyFill="1"/>
    <xf numFmtId="0" fontId="12" fillId="6" borderId="0" xfId="0" applyFont="1" applyFill="1" applyAlignment="1">
      <alignment horizontal="left" vertical="center" wrapText="1"/>
    </xf>
    <xf numFmtId="0" fontId="12" fillId="6" borderId="0" xfId="0" applyFont="1" applyFill="1" applyAlignment="1">
      <alignment vertical="center"/>
    </xf>
    <xf numFmtId="0" fontId="12" fillId="6" borderId="0" xfId="0" applyFont="1" applyFill="1" applyAlignment="1">
      <alignment vertical="center" wrapText="1"/>
    </xf>
    <xf numFmtId="0" fontId="31" fillId="0" borderId="0" xfId="0" applyFont="1" applyAlignment="1">
      <alignment horizontal="left" vertical="center" wrapText="1"/>
    </xf>
    <xf numFmtId="0" fontId="12" fillId="6" borderId="33" xfId="0" applyFont="1" applyFill="1" applyBorder="1" applyAlignment="1">
      <alignment horizontal="left" vertical="center" wrapText="1"/>
    </xf>
    <xf numFmtId="0" fontId="32" fillId="6" borderId="0" xfId="0" applyFont="1" applyFill="1" applyAlignment="1">
      <alignment vertical="center"/>
    </xf>
    <xf numFmtId="0" fontId="32" fillId="6" borderId="0" xfId="0" applyFont="1" applyFill="1" applyAlignment="1">
      <alignment horizontal="left" vertical="center"/>
    </xf>
    <xf numFmtId="4" fontId="32" fillId="6" borderId="0" xfId="0" applyNumberFormat="1" applyFont="1" applyFill="1" applyAlignment="1">
      <alignment vertical="center"/>
    </xf>
    <xf numFmtId="0" fontId="33" fillId="6" borderId="0" xfId="0" applyFont="1" applyFill="1" applyAlignment="1">
      <alignment vertical="center"/>
    </xf>
    <xf numFmtId="1" fontId="0" fillId="11" borderId="5" xfId="0" applyNumberFormat="1" applyFill="1" applyBorder="1"/>
    <xf numFmtId="0" fontId="0" fillId="7" borderId="6" xfId="0" applyFill="1" applyBorder="1" applyProtection="1">
      <protection locked="0"/>
    </xf>
    <xf numFmtId="0" fontId="0" fillId="0" borderId="7" xfId="0" applyBorder="1"/>
    <xf numFmtId="0" fontId="0" fillId="11" borderId="5" xfId="0" applyFill="1" applyBorder="1"/>
    <xf numFmtId="0" fontId="0" fillId="0" borderId="44" xfId="0" applyBorder="1"/>
    <xf numFmtId="0" fontId="0" fillId="0" borderId="6" xfId="0" applyBorder="1"/>
    <xf numFmtId="0" fontId="0" fillId="0" borderId="23" xfId="0" applyBorder="1"/>
    <xf numFmtId="0" fontId="0" fillId="0" borderId="39" xfId="0" applyBorder="1"/>
    <xf numFmtId="0" fontId="0" fillId="0" borderId="45" xfId="0" applyBorder="1"/>
    <xf numFmtId="1" fontId="0" fillId="0" borderId="46" xfId="0" applyNumberFormat="1" applyBorder="1"/>
    <xf numFmtId="0" fontId="36" fillId="0" borderId="29" xfId="0" applyFont="1" applyBorder="1" applyAlignment="1">
      <alignment horizontal="right"/>
    </xf>
    <xf numFmtId="0" fontId="0" fillId="0" borderId="47" xfId="0" applyBorder="1" applyAlignment="1">
      <alignment horizontal="right"/>
    </xf>
    <xf numFmtId="0" fontId="0" fillId="0" borderId="48" xfId="0" applyBorder="1" applyAlignment="1">
      <alignment horizontal="right"/>
    </xf>
    <xf numFmtId="0" fontId="0" fillId="11" borderId="49" xfId="0" quotePrefix="1" applyFill="1" applyBorder="1" applyAlignment="1">
      <alignment horizontal="left"/>
    </xf>
    <xf numFmtId="0" fontId="0" fillId="12" borderId="48" xfId="0" quotePrefix="1" applyFill="1" applyBorder="1" applyAlignment="1">
      <alignment horizontal="left"/>
    </xf>
    <xf numFmtId="0" fontId="0" fillId="0" borderId="29" xfId="0" applyBorder="1"/>
    <xf numFmtId="0" fontId="0" fillId="0" borderId="16" xfId="0" applyBorder="1"/>
    <xf numFmtId="2" fontId="39" fillId="0" borderId="43" xfId="0" applyNumberFormat="1" applyFont="1" applyBorder="1"/>
    <xf numFmtId="10" fontId="29" fillId="6" borderId="0" xfId="1" applyNumberFormat="1" applyFont="1" applyFill="1" applyBorder="1" applyAlignment="1">
      <alignment vertical="center"/>
    </xf>
    <xf numFmtId="0" fontId="0" fillId="6" borderId="33" xfId="0" applyFill="1" applyBorder="1"/>
    <xf numFmtId="0" fontId="0" fillId="6" borderId="8" xfId="0" applyFill="1" applyBorder="1"/>
    <xf numFmtId="0" fontId="0" fillId="6" borderId="13" xfId="0" applyFill="1" applyBorder="1"/>
    <xf numFmtId="0" fontId="0" fillId="6" borderId="1" xfId="0" applyFill="1" applyBorder="1"/>
    <xf numFmtId="0" fontId="40" fillId="0" borderId="0" xfId="0" applyFont="1"/>
    <xf numFmtId="0" fontId="0" fillId="6" borderId="39" xfId="0" applyFill="1" applyBorder="1"/>
    <xf numFmtId="0" fontId="0" fillId="6" borderId="26" xfId="0" applyFill="1" applyBorder="1"/>
    <xf numFmtId="0" fontId="0" fillId="6" borderId="40" xfId="0" applyFill="1" applyBorder="1"/>
    <xf numFmtId="0" fontId="8" fillId="12" borderId="1" xfId="0" applyFont="1" applyFill="1" applyBorder="1" applyAlignment="1">
      <alignment vertical="center"/>
    </xf>
    <xf numFmtId="0" fontId="8" fillId="12" borderId="1" xfId="0" applyFont="1" applyFill="1" applyBorder="1"/>
    <xf numFmtId="0" fontId="0" fillId="12" borderId="1" xfId="0" applyFill="1" applyBorder="1"/>
    <xf numFmtId="0" fontId="0" fillId="6" borderId="41" xfId="0" applyFill="1" applyBorder="1"/>
    <xf numFmtId="0" fontId="4" fillId="5" borderId="5" xfId="0" applyFont="1" applyFill="1" applyBorder="1" applyAlignment="1">
      <alignment vertical="center" wrapText="1"/>
    </xf>
    <xf numFmtId="165" fontId="3" fillId="5" borderId="26" xfId="0" applyNumberFormat="1" applyFont="1" applyFill="1" applyBorder="1" applyAlignment="1">
      <alignment horizontal="center" vertical="center" wrapText="1"/>
    </xf>
    <xf numFmtId="0" fontId="19" fillId="0" borderId="0" xfId="0" applyFont="1" applyAlignment="1">
      <alignment vertical="center"/>
    </xf>
    <xf numFmtId="0" fontId="0" fillId="0" borderId="0" xfId="0" applyAlignment="1">
      <alignment vertical="center"/>
    </xf>
    <xf numFmtId="0" fontId="16" fillId="0" borderId="0" xfId="0" applyFont="1" applyAlignment="1">
      <alignment vertical="center"/>
    </xf>
    <xf numFmtId="0" fontId="23" fillId="0" borderId="0" xfId="0" applyFont="1" applyAlignment="1">
      <alignment vertical="center"/>
    </xf>
    <xf numFmtId="0" fontId="16" fillId="0" borderId="0" xfId="0" applyFont="1" applyAlignment="1">
      <alignment vertical="center" wrapText="1"/>
    </xf>
    <xf numFmtId="0" fontId="6" fillId="0" borderId="0" xfId="0" applyFont="1" applyAlignment="1">
      <alignment vertical="center"/>
    </xf>
    <xf numFmtId="0" fontId="7" fillId="0" borderId="0" xfId="0" quotePrefix="1" applyFont="1" applyAlignment="1">
      <alignment vertical="center"/>
    </xf>
    <xf numFmtId="0" fontId="16" fillId="0" borderId="0" xfId="0" quotePrefix="1" applyFont="1" applyAlignment="1">
      <alignment vertical="center"/>
    </xf>
    <xf numFmtId="0" fontId="2" fillId="2" borderId="33" xfId="0" applyFont="1" applyFill="1" applyBorder="1" applyAlignment="1">
      <alignment vertical="center" wrapText="1"/>
    </xf>
    <xf numFmtId="0" fontId="21" fillId="2" borderId="22" xfId="0" applyFont="1" applyFill="1" applyBorder="1" applyAlignment="1">
      <alignment horizontal="center" vertical="center" wrapText="1"/>
    </xf>
    <xf numFmtId="165" fontId="20" fillId="2" borderId="8" xfId="0" applyNumberFormat="1" applyFont="1" applyFill="1" applyBorder="1" applyAlignment="1">
      <alignment vertical="center" wrapText="1"/>
    </xf>
    <xf numFmtId="165" fontId="20" fillId="2" borderId="13" xfId="0" applyNumberFormat="1" applyFont="1" applyFill="1" applyBorder="1" applyAlignment="1">
      <alignment horizontal="center" vertical="center" wrapText="1"/>
    </xf>
    <xf numFmtId="0" fontId="5" fillId="0" borderId="0" xfId="0" applyFont="1" applyAlignment="1">
      <alignment vertical="center" wrapText="1"/>
    </xf>
    <xf numFmtId="0" fontId="3" fillId="0" borderId="0" xfId="0" applyFont="1" applyAlignment="1">
      <alignment horizontal="center" vertical="center" wrapText="1"/>
    </xf>
    <xf numFmtId="165" fontId="2" fillId="0" borderId="0" xfId="0" applyNumberFormat="1" applyFont="1" applyAlignment="1">
      <alignment horizontal="right" vertical="center" wrapText="1"/>
    </xf>
    <xf numFmtId="0" fontId="10" fillId="0" borderId="0" xfId="0" applyFont="1" applyAlignment="1">
      <alignment vertical="center"/>
    </xf>
    <xf numFmtId="0" fontId="7" fillId="0" borderId="0" xfId="0" applyFont="1" applyAlignment="1">
      <alignment horizontal="center" vertical="center"/>
    </xf>
    <xf numFmtId="0" fontId="1" fillId="4" borderId="12" xfId="0" applyFont="1" applyFill="1" applyBorder="1" applyAlignment="1">
      <alignment vertical="center"/>
    </xf>
    <xf numFmtId="0" fontId="1" fillId="4" borderId="8" xfId="0" applyFont="1" applyFill="1" applyBorder="1" applyAlignment="1">
      <alignment vertical="center"/>
    </xf>
    <xf numFmtId="165" fontId="1" fillId="4" borderId="8" xfId="0" applyNumberFormat="1" applyFont="1" applyFill="1" applyBorder="1" applyAlignment="1">
      <alignment vertical="center"/>
    </xf>
    <xf numFmtId="165" fontId="1" fillId="4" borderId="13" xfId="0" applyNumberFormat="1" applyFont="1" applyFill="1" applyBorder="1" applyAlignment="1">
      <alignment horizontal="center" vertical="center"/>
    </xf>
    <xf numFmtId="0" fontId="2" fillId="0" borderId="0" xfId="0" applyFont="1" applyAlignment="1">
      <alignment vertical="center"/>
    </xf>
    <xf numFmtId="165" fontId="2" fillId="0" borderId="0" xfId="0" applyNumberFormat="1" applyFont="1" applyAlignment="1">
      <alignment horizontal="right" vertical="center"/>
    </xf>
    <xf numFmtId="0" fontId="1" fillId="0" borderId="0" xfId="0" applyFont="1" applyAlignment="1">
      <alignment vertical="center"/>
    </xf>
    <xf numFmtId="0" fontId="7" fillId="0" borderId="0" xfId="0" applyFont="1" applyAlignment="1">
      <alignment vertical="center" wrapText="1"/>
    </xf>
    <xf numFmtId="0" fontId="6" fillId="5" borderId="12" xfId="0" applyFont="1" applyFill="1" applyBorder="1" applyAlignment="1">
      <alignment vertical="center"/>
    </xf>
    <xf numFmtId="0" fontId="6" fillId="5" borderId="8" xfId="0" applyFont="1" applyFill="1" applyBorder="1" applyAlignment="1">
      <alignment vertical="center"/>
    </xf>
    <xf numFmtId="165" fontId="6" fillId="5" borderId="8" xfId="0" applyNumberFormat="1" applyFont="1" applyFill="1" applyBorder="1" applyAlignment="1">
      <alignment vertical="center"/>
    </xf>
    <xf numFmtId="165" fontId="6" fillId="5" borderId="13" xfId="0" applyNumberFormat="1" applyFont="1" applyFill="1" applyBorder="1" applyAlignment="1">
      <alignment horizontal="center" vertical="center"/>
    </xf>
    <xf numFmtId="164" fontId="24" fillId="0" borderId="0" xfId="0" applyNumberFormat="1" applyFont="1" applyAlignment="1">
      <alignment horizontal="center" vertical="center"/>
    </xf>
    <xf numFmtId="164" fontId="15" fillId="0" borderId="0" xfId="0" applyNumberFormat="1" applyFont="1" applyAlignment="1">
      <alignment horizontal="center" vertical="center"/>
    </xf>
    <xf numFmtId="0" fontId="3" fillId="0" borderId="37" xfId="0" applyFont="1" applyBorder="1" applyAlignment="1">
      <alignment vertical="center"/>
    </xf>
    <xf numFmtId="0" fontId="3" fillId="6" borderId="0" xfId="0" applyFont="1" applyFill="1" applyAlignment="1">
      <alignment vertical="center"/>
    </xf>
    <xf numFmtId="0" fontId="3" fillId="6" borderId="0" xfId="0" applyFont="1" applyFill="1" applyAlignment="1">
      <alignment vertical="center" wrapText="1"/>
    </xf>
    <xf numFmtId="164" fontId="3" fillId="6" borderId="0" xfId="0" applyNumberFormat="1" applyFont="1" applyFill="1" applyAlignment="1">
      <alignment vertical="center"/>
    </xf>
    <xf numFmtId="0" fontId="41" fillId="14" borderId="27" xfId="0" applyFont="1" applyFill="1" applyBorder="1" applyAlignment="1">
      <alignment horizontal="left" vertical="center"/>
    </xf>
    <xf numFmtId="0" fontId="41" fillId="14" borderId="24" xfId="0" applyFont="1" applyFill="1" applyBorder="1" applyAlignment="1">
      <alignment horizontal="center" vertical="center" wrapText="1"/>
    </xf>
    <xf numFmtId="0" fontId="3" fillId="0" borderId="6" xfId="0" applyFont="1" applyBorder="1" applyAlignment="1">
      <alignment horizontal="center" vertical="center" wrapText="1"/>
    </xf>
    <xf numFmtId="164" fontId="3" fillId="7" borderId="6" xfId="0" applyNumberFormat="1" applyFont="1" applyFill="1" applyBorder="1" applyAlignment="1" applyProtection="1">
      <alignment horizontal="center" vertical="center" wrapText="1"/>
      <protection locked="0"/>
    </xf>
    <xf numFmtId="0" fontId="2" fillId="2" borderId="2" xfId="0" applyFont="1" applyFill="1" applyBorder="1" applyAlignment="1">
      <alignment vertical="center"/>
    </xf>
    <xf numFmtId="0" fontId="19" fillId="2" borderId="3" xfId="0" applyFont="1" applyFill="1" applyBorder="1" applyAlignment="1">
      <alignment horizontal="center" vertical="center" wrapText="1"/>
    </xf>
    <xf numFmtId="0" fontId="3" fillId="6" borderId="5" xfId="0" applyFont="1" applyFill="1" applyBorder="1" applyAlignment="1">
      <alignment vertical="center" wrapText="1"/>
    </xf>
    <xf numFmtId="164" fontId="3" fillId="6" borderId="7" xfId="0" applyNumberFormat="1" applyFont="1" applyFill="1" applyBorder="1" applyAlignment="1">
      <alignment horizontal="center" vertical="center" wrapText="1"/>
    </xf>
    <xf numFmtId="0" fontId="3" fillId="6" borderId="44" xfId="0" applyFont="1" applyFill="1" applyBorder="1" applyAlignment="1">
      <alignment vertical="center" wrapText="1"/>
    </xf>
    <xf numFmtId="0" fontId="3" fillId="0" borderId="18" xfId="0" applyFont="1" applyBorder="1" applyAlignment="1">
      <alignment horizontal="center" vertical="center" wrapText="1"/>
    </xf>
    <xf numFmtId="164" fontId="3" fillId="7" borderId="18" xfId="0" applyNumberFormat="1" applyFont="1" applyFill="1" applyBorder="1" applyAlignment="1" applyProtection="1">
      <alignment horizontal="center" vertical="center" wrapText="1"/>
      <protection locked="0"/>
    </xf>
    <xf numFmtId="164" fontId="3" fillId="6" borderId="23" xfId="0" applyNumberFormat="1" applyFont="1" applyFill="1" applyBorder="1" applyAlignment="1">
      <alignment horizontal="center" vertical="center" wrapText="1"/>
    </xf>
    <xf numFmtId="0" fontId="2" fillId="6" borderId="12" xfId="0" applyFont="1" applyFill="1" applyBorder="1" applyAlignment="1">
      <alignment vertical="center" wrapText="1"/>
    </xf>
    <xf numFmtId="0" fontId="2" fillId="6" borderId="19" xfId="0" applyFont="1" applyFill="1" applyBorder="1" applyAlignment="1">
      <alignment vertical="center" wrapText="1"/>
    </xf>
    <xf numFmtId="164" fontId="2" fillId="6" borderId="19" xfId="0" applyNumberFormat="1" applyFont="1" applyFill="1" applyBorder="1" applyAlignment="1">
      <alignment horizontal="center" vertical="center" wrapText="1"/>
    </xf>
    <xf numFmtId="164" fontId="20" fillId="6" borderId="50" xfId="0" applyNumberFormat="1" applyFont="1" applyFill="1" applyBorder="1" applyAlignment="1">
      <alignment horizontal="center" vertical="center" wrapText="1"/>
    </xf>
    <xf numFmtId="0" fontId="19" fillId="2" borderId="2" xfId="0" applyFont="1" applyFill="1" applyBorder="1" applyAlignment="1">
      <alignment vertical="center"/>
    </xf>
    <xf numFmtId="0" fontId="19" fillId="2" borderId="4" xfId="0" applyFont="1" applyFill="1" applyBorder="1" applyAlignment="1">
      <alignment horizontal="center" vertical="center" wrapText="1"/>
    </xf>
    <xf numFmtId="0" fontId="4" fillId="6" borderId="5" xfId="0" applyFont="1" applyFill="1" applyBorder="1" applyAlignment="1">
      <alignment vertical="center" wrapText="1"/>
    </xf>
    <xf numFmtId="164" fontId="4" fillId="6" borderId="7" xfId="0" applyNumberFormat="1" applyFont="1" applyFill="1" applyBorder="1" applyAlignment="1">
      <alignment horizontal="center" vertical="center" wrapText="1"/>
    </xf>
    <xf numFmtId="0" fontId="4" fillId="6" borderId="44" xfId="0" applyFont="1" applyFill="1" applyBorder="1" applyAlignment="1">
      <alignment vertical="center" wrapText="1"/>
    </xf>
    <xf numFmtId="164" fontId="4" fillId="6" borderId="23" xfId="0" applyNumberFormat="1" applyFont="1" applyFill="1" applyBorder="1" applyAlignment="1">
      <alignment horizontal="center" vertical="center" wrapText="1"/>
    </xf>
    <xf numFmtId="0" fontId="19" fillId="6" borderId="12" xfId="0" applyFont="1" applyFill="1" applyBorder="1" applyAlignment="1">
      <alignment vertical="center" wrapText="1"/>
    </xf>
    <xf numFmtId="0" fontId="19" fillId="6" borderId="19" xfId="0" applyFont="1" applyFill="1" applyBorder="1" applyAlignment="1">
      <alignment vertical="center" wrapText="1"/>
    </xf>
    <xf numFmtId="164" fontId="19" fillId="6" borderId="19" xfId="0" applyNumberFormat="1" applyFont="1" applyFill="1" applyBorder="1" applyAlignment="1">
      <alignment horizontal="center" vertical="center" wrapText="1"/>
    </xf>
    <xf numFmtId="164" fontId="22" fillId="6" borderId="50" xfId="0" applyNumberFormat="1" applyFont="1" applyFill="1" applyBorder="1" applyAlignment="1">
      <alignment horizontal="center" vertical="center" wrapText="1"/>
    </xf>
    <xf numFmtId="0" fontId="18" fillId="0" borderId="0" xfId="0" applyFont="1" applyAlignment="1">
      <alignment vertical="center"/>
    </xf>
    <xf numFmtId="0" fontId="4" fillId="0" borderId="37" xfId="0" applyFont="1" applyBorder="1" applyAlignment="1">
      <alignment vertical="center"/>
    </xf>
    <xf numFmtId="0" fontId="4" fillId="0" borderId="0" xfId="0" applyFont="1" applyAlignment="1">
      <alignment vertical="center"/>
    </xf>
    <xf numFmtId="0" fontId="17" fillId="0" borderId="0" xfId="0" applyFont="1" applyAlignment="1">
      <alignment vertical="center"/>
    </xf>
    <xf numFmtId="0" fontId="3" fillId="0" borderId="16"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8" xfId="0" applyFont="1" applyBorder="1" applyAlignment="1">
      <alignment horizontal="center" vertical="center" wrapText="1"/>
    </xf>
    <xf numFmtId="0" fontId="5" fillId="0" borderId="0" xfId="0" applyFont="1" applyAlignment="1">
      <alignment vertical="center"/>
    </xf>
    <xf numFmtId="0" fontId="2" fillId="9" borderId="8" xfId="0" applyFont="1" applyFill="1" applyBorder="1" applyAlignment="1">
      <alignment vertical="center"/>
    </xf>
    <xf numFmtId="165" fontId="26" fillId="9" borderId="8" xfId="0" applyNumberFormat="1" applyFont="1" applyFill="1" applyBorder="1" applyAlignment="1">
      <alignment horizontal="center" vertical="center"/>
    </xf>
    <xf numFmtId="0" fontId="26" fillId="9" borderId="13" xfId="0" applyFont="1" applyFill="1" applyBorder="1" applyAlignment="1">
      <alignment vertical="center"/>
    </xf>
    <xf numFmtId="0" fontId="3" fillId="0" borderId="10" xfId="0" applyFont="1" applyBorder="1" applyAlignment="1">
      <alignment horizontal="center" vertical="center" wrapText="1"/>
    </xf>
    <xf numFmtId="0" fontId="3" fillId="7" borderId="46" xfId="0" applyFont="1" applyFill="1" applyBorder="1" applyAlignment="1" applyProtection="1">
      <alignment horizontal="center" vertical="center"/>
      <protection locked="0"/>
    </xf>
    <xf numFmtId="0" fontId="35" fillId="6" borderId="0" xfId="0" applyFont="1" applyFill="1" applyAlignment="1">
      <alignment vertical="center"/>
    </xf>
    <xf numFmtId="0" fontId="5" fillId="2" borderId="34" xfId="0" applyFont="1" applyFill="1" applyBorder="1" applyAlignment="1">
      <alignment horizontal="left" vertical="top" wrapText="1"/>
    </xf>
    <xf numFmtId="0" fontId="5" fillId="2" borderId="35" xfId="0" applyFont="1" applyFill="1" applyBorder="1" applyAlignment="1">
      <alignment horizontal="left" vertical="top" wrapText="1"/>
    </xf>
    <xf numFmtId="0" fontId="5" fillId="2" borderId="14" xfId="0" applyFont="1" applyFill="1" applyBorder="1" applyAlignment="1">
      <alignment horizontal="left" vertical="top"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0" fillId="6" borderId="33" xfId="0" applyFill="1" applyBorder="1" applyAlignment="1">
      <alignment horizontal="center"/>
    </xf>
    <xf numFmtId="0" fontId="0" fillId="6" borderId="8" xfId="0" applyFill="1" applyBorder="1" applyAlignment="1">
      <alignment horizontal="center"/>
    </xf>
    <xf numFmtId="0" fontId="0" fillId="6" borderId="13" xfId="0" applyFill="1" applyBorder="1" applyAlignment="1">
      <alignment horizontal="center"/>
    </xf>
    <xf numFmtId="0" fontId="12" fillId="6" borderId="33" xfId="0" applyFont="1" applyFill="1" applyBorder="1" applyAlignment="1">
      <alignment horizontal="center" vertical="center"/>
    </xf>
    <xf numFmtId="0" fontId="12" fillId="6" borderId="8" xfId="0" applyFont="1" applyFill="1" applyBorder="1" applyAlignment="1">
      <alignment horizontal="center" vertical="center"/>
    </xf>
    <xf numFmtId="0" fontId="12" fillId="6" borderId="13" xfId="0" applyFont="1" applyFill="1" applyBorder="1" applyAlignment="1">
      <alignment horizontal="center" vertical="center"/>
    </xf>
    <xf numFmtId="0" fontId="27" fillId="6" borderId="0" xfId="0" applyFont="1" applyFill="1" applyAlignment="1">
      <alignment horizontal="center" vertical="center"/>
    </xf>
    <xf numFmtId="0" fontId="12" fillId="13" borderId="40" xfId="0" applyFont="1" applyFill="1" applyBorder="1" applyAlignment="1">
      <alignment horizontal="left" vertical="center"/>
    </xf>
    <xf numFmtId="0" fontId="12" fillId="13" borderId="1" xfId="0" applyFont="1" applyFill="1" applyBorder="1" applyAlignment="1">
      <alignment horizontal="left" vertical="center"/>
    </xf>
    <xf numFmtId="0" fontId="12" fillId="13" borderId="41" xfId="0" applyFont="1" applyFill="1" applyBorder="1" applyAlignment="1">
      <alignment horizontal="left" vertical="center"/>
    </xf>
    <xf numFmtId="164" fontId="12" fillId="13" borderId="40" xfId="0" applyNumberFormat="1" applyFont="1" applyFill="1" applyBorder="1" applyAlignment="1">
      <alignment horizontal="center" vertical="center"/>
    </xf>
    <xf numFmtId="164" fontId="12" fillId="13" borderId="1" xfId="0" applyNumberFormat="1" applyFont="1" applyFill="1" applyBorder="1" applyAlignment="1">
      <alignment horizontal="center" vertical="center"/>
    </xf>
    <xf numFmtId="164" fontId="12" fillId="13" borderId="41" xfId="0" applyNumberFormat="1" applyFont="1" applyFill="1" applyBorder="1" applyAlignment="1">
      <alignment horizontal="center" vertical="center"/>
    </xf>
    <xf numFmtId="10" fontId="12" fillId="6" borderId="0" xfId="1" applyNumberFormat="1" applyFont="1" applyFill="1" applyBorder="1" applyAlignment="1">
      <alignment horizontal="center" vertical="center"/>
    </xf>
    <xf numFmtId="0" fontId="37" fillId="6" borderId="33" xfId="0" applyFont="1" applyFill="1" applyBorder="1" applyAlignment="1">
      <alignment horizontal="left"/>
    </xf>
    <xf numFmtId="0" fontId="37" fillId="6" borderId="8" xfId="0" applyFont="1" applyFill="1" applyBorder="1" applyAlignment="1">
      <alignment horizontal="left"/>
    </xf>
    <xf numFmtId="0" fontId="11" fillId="6" borderId="33" xfId="0" applyFont="1" applyFill="1" applyBorder="1" applyAlignment="1">
      <alignment horizontal="center" vertical="center"/>
    </xf>
    <xf numFmtId="0" fontId="11" fillId="6" borderId="8" xfId="0" applyFont="1" applyFill="1" applyBorder="1" applyAlignment="1">
      <alignment horizontal="center" vertical="center"/>
    </xf>
    <xf numFmtId="0" fontId="11" fillId="6" borderId="13" xfId="0" applyFont="1" applyFill="1" applyBorder="1" applyAlignment="1">
      <alignment horizontal="center" vertical="center"/>
    </xf>
    <xf numFmtId="0" fontId="11" fillId="6" borderId="0" xfId="0" applyFont="1" applyFill="1" applyAlignment="1">
      <alignment horizontal="center" vertical="center"/>
    </xf>
    <xf numFmtId="0" fontId="11" fillId="4" borderId="33" xfId="0" applyFont="1" applyFill="1" applyBorder="1" applyAlignment="1">
      <alignment horizontal="left" vertical="center"/>
    </xf>
    <xf numFmtId="0" fontId="11" fillId="4" borderId="8" xfId="0" applyFont="1" applyFill="1" applyBorder="1" applyAlignment="1">
      <alignment horizontal="left" vertical="center"/>
    </xf>
    <xf numFmtId="0" fontId="11" fillId="4" borderId="13" xfId="0" applyFont="1" applyFill="1" applyBorder="1" applyAlignment="1">
      <alignment horizontal="left" vertical="center"/>
    </xf>
    <xf numFmtId="164" fontId="11" fillId="4" borderId="33" xfId="0" applyNumberFormat="1" applyFont="1" applyFill="1" applyBorder="1" applyAlignment="1">
      <alignment horizontal="center" vertical="center"/>
    </xf>
    <xf numFmtId="164" fontId="11" fillId="4" borderId="8" xfId="0" applyNumberFormat="1" applyFont="1" applyFill="1" applyBorder="1" applyAlignment="1">
      <alignment horizontal="center" vertical="center"/>
    </xf>
    <xf numFmtId="164" fontId="11" fillId="4" borderId="13" xfId="0" applyNumberFormat="1" applyFont="1" applyFill="1" applyBorder="1" applyAlignment="1">
      <alignment horizontal="center" vertical="center"/>
    </xf>
    <xf numFmtId="10" fontId="11" fillId="6" borderId="0" xfId="1" applyNumberFormat="1" applyFont="1" applyFill="1" applyBorder="1" applyAlignment="1">
      <alignment horizontal="center" vertical="center"/>
    </xf>
    <xf numFmtId="0" fontId="0" fillId="6" borderId="33" xfId="0" applyFill="1" applyBorder="1" applyAlignment="1">
      <alignment horizontal="left"/>
    </xf>
    <xf numFmtId="0" fontId="0" fillId="6" borderId="8" xfId="0" applyFill="1" applyBorder="1" applyAlignment="1">
      <alignment horizontal="left"/>
    </xf>
    <xf numFmtId="0" fontId="34" fillId="10" borderId="33" xfId="0" applyFont="1" applyFill="1" applyBorder="1" applyAlignment="1">
      <alignment horizontal="left" vertical="center"/>
    </xf>
    <xf numFmtId="0" fontId="34" fillId="10" borderId="8" xfId="0" applyFont="1" applyFill="1" applyBorder="1" applyAlignment="1">
      <alignment horizontal="left" vertical="center"/>
    </xf>
    <xf numFmtId="0" fontId="34" fillId="7" borderId="33" xfId="0" applyFont="1" applyFill="1" applyBorder="1" applyAlignment="1" applyProtection="1">
      <alignment horizontal="center" vertical="center"/>
      <protection locked="0"/>
    </xf>
    <xf numFmtId="0" fontId="34" fillId="7" borderId="8" xfId="0" applyFont="1" applyFill="1" applyBorder="1" applyAlignment="1" applyProtection="1">
      <alignment horizontal="center" vertical="center"/>
      <protection locked="0"/>
    </xf>
    <xf numFmtId="0" fontId="34" fillId="7" borderId="13" xfId="0" applyFont="1" applyFill="1" applyBorder="1" applyAlignment="1" applyProtection="1">
      <alignment horizontal="center" vertical="center"/>
      <protection locked="0"/>
    </xf>
    <xf numFmtId="0" fontId="36" fillId="10" borderId="27" xfId="0" applyFont="1" applyFill="1" applyBorder="1" applyAlignment="1">
      <alignment horizontal="left"/>
    </xf>
    <xf numFmtId="0" fontId="36" fillId="10" borderId="11" xfId="0" applyFont="1" applyFill="1" applyBorder="1" applyAlignment="1">
      <alignment horizontal="left"/>
    </xf>
    <xf numFmtId="0" fontId="36" fillId="10" borderId="39" xfId="0" applyFont="1" applyFill="1" applyBorder="1" applyAlignment="1">
      <alignment horizontal="left"/>
    </xf>
    <xf numFmtId="0" fontId="36" fillId="10" borderId="0" xfId="0" applyFont="1" applyFill="1" applyAlignment="1">
      <alignment horizontal="left"/>
    </xf>
    <xf numFmtId="0" fontId="37" fillId="10" borderId="21" xfId="0" applyFont="1" applyFill="1" applyBorder="1" applyAlignment="1">
      <alignment horizontal="center"/>
    </xf>
    <xf numFmtId="0" fontId="37" fillId="10" borderId="9" xfId="0" applyFont="1" applyFill="1" applyBorder="1" applyAlignment="1">
      <alignment horizontal="center"/>
    </xf>
    <xf numFmtId="0" fontId="37" fillId="10" borderId="20" xfId="0" applyFont="1" applyFill="1" applyBorder="1" applyAlignment="1">
      <alignment horizontal="center" wrapText="1"/>
    </xf>
    <xf numFmtId="0" fontId="37" fillId="10" borderId="10" xfId="0" applyFont="1" applyFill="1" applyBorder="1" applyAlignment="1">
      <alignment horizontal="center" wrapText="1"/>
    </xf>
    <xf numFmtId="0" fontId="37" fillId="10" borderId="42" xfId="0" applyFont="1" applyFill="1" applyBorder="1" applyAlignment="1">
      <alignment horizontal="center" wrapText="1"/>
    </xf>
    <xf numFmtId="0" fontId="37" fillId="10" borderId="43" xfId="0" applyFont="1" applyFill="1" applyBorder="1" applyAlignment="1">
      <alignment horizontal="center" wrapText="1"/>
    </xf>
    <xf numFmtId="0" fontId="38" fillId="6" borderId="0" xfId="0" applyFont="1" applyFill="1" applyAlignment="1">
      <alignment horizontal="center" wrapText="1"/>
    </xf>
    <xf numFmtId="0" fontId="0" fillId="0" borderId="39" xfId="0" applyBorder="1" applyAlignment="1">
      <alignment horizontal="left"/>
    </xf>
    <xf numFmtId="0" fontId="0" fillId="0" borderId="0" xfId="0" applyAlignment="1">
      <alignment horizontal="left"/>
    </xf>
    <xf numFmtId="0" fontId="0" fillId="0" borderId="39" xfId="0" applyBorder="1" applyAlignment="1">
      <alignment horizontal="right"/>
    </xf>
    <xf numFmtId="0" fontId="0" fillId="0" borderId="0" xfId="0" applyAlignment="1">
      <alignment horizontal="right"/>
    </xf>
    <xf numFmtId="0" fontId="36" fillId="0" borderId="39" xfId="0" applyFont="1" applyBorder="1" applyAlignment="1">
      <alignment horizontal="left"/>
    </xf>
    <xf numFmtId="0" fontId="36" fillId="0" borderId="0" xfId="0" applyFont="1" applyAlignment="1">
      <alignment horizontal="left"/>
    </xf>
    <xf numFmtId="0" fontId="12" fillId="10" borderId="27" xfId="0" applyFont="1" applyFill="1" applyBorder="1" applyAlignment="1">
      <alignment horizontal="left" vertical="center" wrapText="1"/>
    </xf>
    <xf numFmtId="0" fontId="12" fillId="10" borderId="11" xfId="0" applyFont="1" applyFill="1" applyBorder="1" applyAlignment="1">
      <alignment horizontal="left" vertical="center" wrapText="1"/>
    </xf>
    <xf numFmtId="0" fontId="12" fillId="10" borderId="40" xfId="0" applyFont="1" applyFill="1" applyBorder="1" applyAlignment="1">
      <alignment horizontal="left" vertical="center" wrapText="1"/>
    </xf>
    <xf numFmtId="0" fontId="12" fillId="10" borderId="1" xfId="0" applyFont="1" applyFill="1" applyBorder="1" applyAlignment="1">
      <alignment horizontal="left" vertical="center" wrapText="1"/>
    </xf>
    <xf numFmtId="0" fontId="8" fillId="10" borderId="27" xfId="0" applyFont="1" applyFill="1" applyBorder="1" applyAlignment="1">
      <alignment horizontal="center" vertical="center"/>
    </xf>
    <xf numFmtId="0" fontId="8" fillId="10" borderId="11" xfId="0" applyFont="1" applyFill="1" applyBorder="1" applyAlignment="1">
      <alignment horizontal="center" vertical="center"/>
    </xf>
    <xf numFmtId="0" fontId="8" fillId="10" borderId="38" xfId="0" applyFont="1" applyFill="1" applyBorder="1" applyAlignment="1">
      <alignment horizontal="center" vertical="center"/>
    </xf>
    <xf numFmtId="0" fontId="8" fillId="10" borderId="40" xfId="0" applyFont="1" applyFill="1" applyBorder="1" applyAlignment="1">
      <alignment horizontal="center" vertical="center"/>
    </xf>
    <xf numFmtId="0" fontId="8" fillId="10" borderId="1" xfId="0" applyFont="1" applyFill="1" applyBorder="1" applyAlignment="1">
      <alignment horizontal="center" vertical="center"/>
    </xf>
    <xf numFmtId="0" fontId="8" fillId="10" borderId="41" xfId="0" applyFont="1" applyFill="1" applyBorder="1" applyAlignment="1">
      <alignment horizontal="center" vertical="center"/>
    </xf>
    <xf numFmtId="0" fontId="27" fillId="0" borderId="0" xfId="0" applyFont="1" applyAlignment="1">
      <alignment horizontal="left" vertical="center" wrapText="1"/>
    </xf>
    <xf numFmtId="0" fontId="12" fillId="7" borderId="33" xfId="0" applyFont="1" applyFill="1" applyBorder="1" applyAlignment="1" applyProtection="1">
      <alignment horizontal="center" vertical="center" wrapText="1"/>
      <protection locked="0"/>
    </xf>
    <xf numFmtId="0" fontId="12" fillId="7" borderId="8" xfId="0" applyFont="1" applyFill="1" applyBorder="1" applyAlignment="1" applyProtection="1">
      <alignment horizontal="center" vertical="center" wrapText="1"/>
      <protection locked="0"/>
    </xf>
    <xf numFmtId="0" fontId="12" fillId="7" borderId="13" xfId="0" applyFont="1" applyFill="1" applyBorder="1" applyAlignment="1" applyProtection="1">
      <alignment horizontal="center" vertical="center" wrapText="1"/>
      <protection locked="0"/>
    </xf>
    <xf numFmtId="0" fontId="12" fillId="6" borderId="0" xfId="0" applyFont="1" applyFill="1" applyAlignment="1">
      <alignment horizontal="left" vertical="center" wrapText="1"/>
    </xf>
    <xf numFmtId="0" fontId="0" fillId="6" borderId="27" xfId="0" applyFill="1" applyBorder="1"/>
    <xf numFmtId="0" fontId="0" fillId="6" borderId="11" xfId="0" applyFill="1" applyBorder="1"/>
    <xf numFmtId="0" fontId="0" fillId="6" borderId="38" xfId="0" applyFill="1" applyBorder="1"/>
    <xf numFmtId="0" fontId="0" fillId="6" borderId="0" xfId="0" applyFill="1" applyBorder="1"/>
    <xf numFmtId="0" fontId="8" fillId="12" borderId="0" xfId="0" applyFont="1" applyFill="1" applyBorder="1" applyAlignment="1">
      <alignment vertical="center"/>
    </xf>
    <xf numFmtId="0" fontId="8" fillId="12" borderId="0" xfId="0" applyFont="1" applyFill="1" applyBorder="1"/>
    <xf numFmtId="0" fontId="0" fillId="12" borderId="0" xfId="0" applyFill="1" applyBorder="1"/>
  </cellXfs>
  <cellStyles count="3">
    <cellStyle name="Procent" xfId="1" builtinId="5"/>
    <cellStyle name="Standaard" xfId="0" builtinId="0"/>
    <cellStyle name="Standaard 3" xfId="2" xr:uid="{FC63F506-1984-47B7-8E9E-08EBD8690E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1060796</xdr:colOff>
      <xdr:row>0</xdr:row>
      <xdr:rowOff>310365</xdr:rowOff>
    </xdr:from>
    <xdr:to>
      <xdr:col>3</xdr:col>
      <xdr:colOff>591204</xdr:colOff>
      <xdr:row>3</xdr:row>
      <xdr:rowOff>173941</xdr:rowOff>
    </xdr:to>
    <xdr:pic>
      <xdr:nvPicPr>
        <xdr:cNvPr id="2" name="Afbeelding 1" descr="Home | Gemeente Kampen">
          <a:extLst>
            <a:ext uri="{FF2B5EF4-FFF2-40B4-BE49-F238E27FC236}">
              <a16:creationId xmlns:a16="http://schemas.microsoft.com/office/drawing/2014/main" id="{EB832436-1A4E-5431-5B0E-DAE1A653D2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26529" y="310365"/>
          <a:ext cx="2573752" cy="7479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745914</xdr:colOff>
      <xdr:row>1</xdr:row>
      <xdr:rowOff>185843</xdr:rowOff>
    </xdr:from>
    <xdr:to>
      <xdr:col>12</xdr:col>
      <xdr:colOff>481427</xdr:colOff>
      <xdr:row>5</xdr:row>
      <xdr:rowOff>58944</xdr:rowOff>
    </xdr:to>
    <xdr:pic>
      <xdr:nvPicPr>
        <xdr:cNvPr id="2" name="Afbeelding 1" descr="Home | Gemeente Kampen">
          <a:extLst>
            <a:ext uri="{FF2B5EF4-FFF2-40B4-BE49-F238E27FC236}">
              <a16:creationId xmlns:a16="http://schemas.microsoft.com/office/drawing/2014/main" id="{756C4432-A4E6-4354-AAEC-5B20FBB59E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74181" y="372110"/>
          <a:ext cx="2580313" cy="7396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stichtingtechnotrend-my.sharepoint.com/personal/cloud_jma_nl/Documents/Bestanden/Project/Kampen/2025%20EUA%20OC's%20en%20Minis/01%20Concept%20Aanbestedingsdocumenten/Bijlage%202%20Gunningscriteria%20en%20wijze%20van%20beoordelen/Bijlage%203%20Inschrijvingstabel%20GFT+E%20zuilen.xlsx" TargetMode="External"/><Relationship Id="rId2" Type="http://schemas.microsoft.com/office/2019/04/relationships/externalLinkLongPath" Target="/personal/cloud_jma_nl/Documents/Bestanden/Project/Kampen/2025%20EUA%20OC's%20en%20Minis/01%20Concept%20Aanbestedingsdocumenten/Bijlage%202%20Gunningscriteria%20en%20wijze%20van%20beoordelen/Bijlage%203%20Inschrijvingstabel%20GFT+E%20zuilen.xlsx?B8CE04BF" TargetMode="External"/><Relationship Id="rId1" Type="http://schemas.openxmlformats.org/officeDocument/2006/relationships/externalLinkPath" Target="file:///\\B8CE04BF\Bijlage%203%20Inschrijvingstabel%20GFT+E%20zuilen.xlsx" TargetMode="External"/><Relationship Id="rId4" Type="http://schemas.openxmlformats.org/officeDocument/2006/relationships/externalLinkPath" Target="../Bijlage%202%20Gunningscriteria%20en%20wijze%20van%20beoordelen/Bijlage%203%20Inschrijvingstabel%20GFT+E%20zuil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Inschrijftabel"/>
      <sheetName val="Scoreblad circulariteit"/>
    </sheetNames>
    <sheetDataSet>
      <sheetData sheetId="0">
        <row r="26">
          <cell r="G26" t="str">
            <v>5 jaar</v>
          </cell>
        </row>
        <row r="27">
          <cell r="G27" t="str">
            <v>6 jaar</v>
          </cell>
        </row>
        <row r="28">
          <cell r="G28" t="str">
            <v>7 jaar</v>
          </cell>
        </row>
        <row r="29">
          <cell r="G29" t="str">
            <v>8 jaar</v>
          </cell>
        </row>
        <row r="30">
          <cell r="G30" t="str">
            <v>9 jaar</v>
          </cell>
        </row>
      </sheetData>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95"/>
  <sheetViews>
    <sheetView tabSelected="1" zoomScale="80" zoomScaleNormal="80" workbookViewId="0">
      <selection activeCell="C8" sqref="C8"/>
    </sheetView>
  </sheetViews>
  <sheetFormatPr defaultColWidth="8.81640625" defaultRowHeight="14.5" x14ac:dyDescent="0.35"/>
  <cols>
    <col min="1" max="1" width="135.453125" style="96" customWidth="1"/>
    <col min="2" max="2" width="22.81640625" style="96" customWidth="1"/>
    <col min="3" max="3" width="20.81640625" style="96" customWidth="1"/>
    <col min="4" max="4" width="24.453125" style="96" customWidth="1"/>
    <col min="5" max="5" width="28.54296875" style="96" customWidth="1"/>
    <col min="6" max="6" width="16.453125" style="96" bestFit="1" customWidth="1"/>
    <col min="7" max="7" width="14.81640625" style="96" hidden="1" customWidth="1"/>
    <col min="8" max="8" width="14.54296875" style="96" customWidth="1"/>
    <col min="9" max="9" width="167.453125" style="96" bestFit="1" customWidth="1"/>
    <col min="10" max="14" width="8.81640625" style="96"/>
    <col min="15" max="16" width="8.54296875" style="96" customWidth="1"/>
    <col min="17" max="16384" width="8.81640625" style="96"/>
  </cols>
  <sheetData>
    <row r="1" spans="1:9" ht="27" customHeight="1" x14ac:dyDescent="0.35">
      <c r="A1" s="1" t="s">
        <v>15</v>
      </c>
      <c r="B1" s="174"/>
      <c r="C1" s="174"/>
      <c r="D1" s="174"/>
      <c r="E1" s="29"/>
      <c r="F1" s="29"/>
      <c r="G1" s="29"/>
      <c r="H1" s="29"/>
      <c r="I1" s="95"/>
    </row>
    <row r="2" spans="1:9" x14ac:dyDescent="0.35">
      <c r="B2" s="174"/>
      <c r="C2" s="174"/>
      <c r="D2" s="174"/>
      <c r="E2" s="29"/>
      <c r="F2" s="29"/>
      <c r="G2" s="29"/>
      <c r="H2" s="29"/>
      <c r="I2" s="97"/>
    </row>
    <row r="3" spans="1:9" ht="27" customHeight="1" x14ac:dyDescent="0.35">
      <c r="A3" s="98" t="s">
        <v>40</v>
      </c>
      <c r="B3" s="174"/>
      <c r="C3" s="174"/>
      <c r="D3" s="174"/>
      <c r="E3" s="29"/>
      <c r="F3" s="29"/>
      <c r="G3" s="29"/>
      <c r="H3" s="29"/>
      <c r="I3" s="97"/>
    </row>
    <row r="4" spans="1:9" x14ac:dyDescent="0.35">
      <c r="B4" s="174"/>
      <c r="C4" s="174"/>
      <c r="D4" s="174"/>
      <c r="E4" s="29"/>
      <c r="F4" s="29"/>
      <c r="G4" s="29"/>
      <c r="H4" s="29"/>
      <c r="I4" s="97"/>
    </row>
    <row r="5" spans="1:9" ht="15" x14ac:dyDescent="0.35">
      <c r="A5" s="17" t="s">
        <v>16</v>
      </c>
      <c r="B5" s="174"/>
      <c r="C5" s="174"/>
      <c r="D5" s="174"/>
      <c r="E5" s="29"/>
      <c r="F5" s="29"/>
      <c r="G5" s="29"/>
      <c r="H5" s="29"/>
      <c r="I5" s="99"/>
    </row>
    <row r="6" spans="1:9" ht="15" thickBot="1" x14ac:dyDescent="0.4">
      <c r="A6" s="100"/>
      <c r="B6" s="175"/>
      <c r="C6" s="175"/>
      <c r="D6" s="175"/>
      <c r="E6" s="29"/>
      <c r="F6" s="29"/>
      <c r="G6" s="29"/>
      <c r="H6" s="29"/>
      <c r="I6" s="159"/>
    </row>
    <row r="7" spans="1:9" ht="30" customHeight="1" x14ac:dyDescent="0.35">
      <c r="A7" s="5" t="s">
        <v>18</v>
      </c>
      <c r="B7" s="3" t="s">
        <v>29</v>
      </c>
      <c r="C7" s="3" t="s">
        <v>30</v>
      </c>
      <c r="D7" s="23" t="s">
        <v>0</v>
      </c>
      <c r="E7" s="29"/>
      <c r="F7" s="29"/>
      <c r="G7" s="29"/>
      <c r="H7" s="29"/>
      <c r="I7" s="97"/>
    </row>
    <row r="8" spans="1:9" ht="27" customHeight="1" x14ac:dyDescent="0.35">
      <c r="A8" s="6" t="s">
        <v>89</v>
      </c>
      <c r="B8" s="161">
        <f>70+8</f>
        <v>78</v>
      </c>
      <c r="C8" s="4">
        <v>0</v>
      </c>
      <c r="D8" s="24">
        <f t="shared" ref="D8:D18" si="0">B8*C8</f>
        <v>0</v>
      </c>
      <c r="E8" s="29"/>
      <c r="F8" s="29"/>
      <c r="G8" s="29"/>
      <c r="H8" s="29"/>
      <c r="I8" s="97"/>
    </row>
    <row r="9" spans="1:9" ht="25" customHeight="1" x14ac:dyDescent="0.35">
      <c r="A9" s="7" t="s">
        <v>90</v>
      </c>
      <c r="B9" s="160">
        <v>47</v>
      </c>
      <c r="C9" s="4">
        <v>0</v>
      </c>
      <c r="D9" s="24">
        <f t="shared" si="0"/>
        <v>0</v>
      </c>
      <c r="E9" s="29"/>
      <c r="F9" s="29"/>
      <c r="G9" s="29"/>
      <c r="H9" s="29"/>
      <c r="I9" s="97"/>
    </row>
    <row r="10" spans="1:9" x14ac:dyDescent="0.35">
      <c r="A10" s="7" t="s">
        <v>99</v>
      </c>
      <c r="B10" s="160">
        <f>69+8</f>
        <v>77</v>
      </c>
      <c r="C10" s="4">
        <v>0</v>
      </c>
      <c r="D10" s="24">
        <f t="shared" si="0"/>
        <v>0</v>
      </c>
      <c r="E10" s="29"/>
      <c r="F10" s="29"/>
      <c r="G10" s="29"/>
      <c r="H10" s="29"/>
      <c r="I10" s="97"/>
    </row>
    <row r="11" spans="1:9" x14ac:dyDescent="0.35">
      <c r="A11" s="7" t="s">
        <v>98</v>
      </c>
      <c r="B11" s="160">
        <v>47</v>
      </c>
      <c r="C11" s="4">
        <v>0</v>
      </c>
      <c r="D11" s="24">
        <f t="shared" si="0"/>
        <v>0</v>
      </c>
      <c r="E11" s="29"/>
      <c r="F11" s="29"/>
      <c r="G11" s="29"/>
      <c r="H11" s="29"/>
      <c r="I11" s="97"/>
    </row>
    <row r="12" spans="1:9" ht="15" customHeight="1" x14ac:dyDescent="0.35">
      <c r="A12" s="8" t="s">
        <v>7</v>
      </c>
      <c r="B12" s="11">
        <v>1</v>
      </c>
      <c r="C12" s="4">
        <v>0</v>
      </c>
      <c r="D12" s="26">
        <f t="shared" si="0"/>
        <v>0</v>
      </c>
      <c r="E12" s="101"/>
      <c r="F12" s="101"/>
      <c r="G12" s="101"/>
      <c r="H12" s="101"/>
      <c r="I12" s="97"/>
    </row>
    <row r="13" spans="1:9" ht="15" customHeight="1" x14ac:dyDescent="0.35">
      <c r="A13" s="8" t="s">
        <v>6</v>
      </c>
      <c r="B13" s="11">
        <v>1</v>
      </c>
      <c r="C13" s="4">
        <v>0</v>
      </c>
      <c r="D13" s="26">
        <f t="shared" si="0"/>
        <v>0</v>
      </c>
      <c r="E13" s="101"/>
      <c r="F13" s="101"/>
      <c r="G13" s="101"/>
      <c r="H13" s="101"/>
      <c r="I13" s="102"/>
    </row>
    <row r="14" spans="1:9" ht="15" customHeight="1" x14ac:dyDescent="0.35">
      <c r="A14" s="9" t="s">
        <v>5</v>
      </c>
      <c r="B14" s="13">
        <v>1</v>
      </c>
      <c r="C14" s="4">
        <v>0</v>
      </c>
      <c r="D14" s="26">
        <f t="shared" si="0"/>
        <v>0</v>
      </c>
      <c r="E14" s="29"/>
      <c r="F14" s="29"/>
      <c r="G14" s="29"/>
      <c r="H14" s="29"/>
      <c r="I14" s="97"/>
    </row>
    <row r="15" spans="1:9" ht="15" customHeight="1" x14ac:dyDescent="0.35">
      <c r="A15" s="9" t="s">
        <v>1</v>
      </c>
      <c r="B15" s="11">
        <v>1</v>
      </c>
      <c r="C15" s="4">
        <v>0</v>
      </c>
      <c r="D15" s="26">
        <f t="shared" si="0"/>
        <v>0</v>
      </c>
      <c r="E15" s="29"/>
      <c r="F15" s="29"/>
      <c r="G15" s="29"/>
      <c r="H15" s="29"/>
      <c r="I15" s="97"/>
    </row>
    <row r="16" spans="1:9" ht="15" customHeight="1" x14ac:dyDescent="0.35">
      <c r="A16" s="9" t="s">
        <v>2</v>
      </c>
      <c r="B16" s="11">
        <v>1</v>
      </c>
      <c r="C16" s="4">
        <v>0</v>
      </c>
      <c r="D16" s="26">
        <f t="shared" si="0"/>
        <v>0</v>
      </c>
      <c r="E16" s="29"/>
      <c r="F16" s="29"/>
      <c r="G16" s="29"/>
      <c r="H16" s="29"/>
      <c r="I16" s="97"/>
    </row>
    <row r="17" spans="1:9" ht="15" customHeight="1" x14ac:dyDescent="0.35">
      <c r="A17" s="9" t="s">
        <v>91</v>
      </c>
      <c r="B17" s="13">
        <v>1</v>
      </c>
      <c r="C17" s="4">
        <v>0</v>
      </c>
      <c r="D17" s="26">
        <f t="shared" si="0"/>
        <v>0</v>
      </c>
      <c r="E17" s="29"/>
      <c r="F17" s="29"/>
      <c r="G17" s="29"/>
      <c r="H17" s="29"/>
      <c r="I17" s="97"/>
    </row>
    <row r="18" spans="1:9" ht="15" customHeight="1" thickBot="1" x14ac:dyDescent="0.4">
      <c r="A18" s="21" t="s">
        <v>8</v>
      </c>
      <c r="B18" s="16">
        <v>1</v>
      </c>
      <c r="C18" s="14">
        <v>0</v>
      </c>
      <c r="D18" s="94">
        <f t="shared" si="0"/>
        <v>0</v>
      </c>
      <c r="E18" s="29"/>
      <c r="F18" s="29"/>
      <c r="G18" s="29"/>
      <c r="H18" s="29"/>
      <c r="I18" s="158"/>
    </row>
    <row r="19" spans="1:9" ht="15" customHeight="1" thickBot="1" x14ac:dyDescent="0.4">
      <c r="A19" s="103" t="s">
        <v>23</v>
      </c>
      <c r="B19" s="104"/>
      <c r="C19" s="105"/>
      <c r="D19" s="106">
        <f>SUM(D8:D18)</f>
        <v>0</v>
      </c>
      <c r="E19" s="29"/>
      <c r="F19" s="29"/>
      <c r="G19" s="29"/>
      <c r="H19" s="29"/>
      <c r="I19" s="97"/>
    </row>
    <row r="20" spans="1:9" ht="15" customHeight="1" x14ac:dyDescent="0.35">
      <c r="A20" s="107" t="s">
        <v>3</v>
      </c>
      <c r="B20" s="108"/>
      <c r="C20" s="109"/>
      <c r="D20" s="109"/>
      <c r="E20" s="29"/>
      <c r="F20" s="29"/>
      <c r="G20" s="29"/>
      <c r="H20" s="29"/>
      <c r="I20" s="97"/>
    </row>
    <row r="21" spans="1:9" ht="15" customHeight="1" thickBot="1" x14ac:dyDescent="0.4">
      <c r="A21" s="107"/>
      <c r="B21" s="108"/>
      <c r="C21" s="109"/>
      <c r="D21" s="109"/>
      <c r="E21" s="29"/>
      <c r="F21" s="29"/>
      <c r="G21" s="29"/>
      <c r="H21" s="29"/>
      <c r="I21" s="97"/>
    </row>
    <row r="22" spans="1:9" ht="33.75" customHeight="1" x14ac:dyDescent="0.35">
      <c r="A22" s="2" t="s">
        <v>87</v>
      </c>
      <c r="B22" s="3" t="s">
        <v>29</v>
      </c>
      <c r="C22" s="3" t="s">
        <v>30</v>
      </c>
      <c r="D22" s="23" t="s">
        <v>0</v>
      </c>
      <c r="E22" s="29"/>
      <c r="F22" s="29"/>
      <c r="G22" s="29"/>
      <c r="H22" s="29"/>
      <c r="I22" s="97"/>
    </row>
    <row r="23" spans="1:9" ht="25.5" customHeight="1" x14ac:dyDescent="0.35">
      <c r="A23" s="18" t="s">
        <v>121</v>
      </c>
      <c r="B23" s="132">
        <v>8</v>
      </c>
      <c r="C23" s="4">
        <v>0</v>
      </c>
      <c r="D23" s="25">
        <f>B23*C23</f>
        <v>0</v>
      </c>
      <c r="E23" s="29"/>
      <c r="F23" s="29"/>
      <c r="G23" s="29"/>
      <c r="H23" s="29"/>
      <c r="I23" s="97"/>
    </row>
    <row r="24" spans="1:9" ht="25.5" customHeight="1" x14ac:dyDescent="0.35">
      <c r="A24" s="18" t="s">
        <v>122</v>
      </c>
      <c r="B24" s="132">
        <v>47</v>
      </c>
      <c r="C24" s="4">
        <v>0</v>
      </c>
      <c r="D24" s="25">
        <f>B24*C24</f>
        <v>0</v>
      </c>
      <c r="E24" s="29"/>
      <c r="F24" s="29"/>
      <c r="G24" s="29"/>
      <c r="H24" s="29"/>
      <c r="I24" s="97"/>
    </row>
    <row r="25" spans="1:9" s="110" customFormat="1" ht="24" customHeight="1" x14ac:dyDescent="0.35">
      <c r="A25" s="6" t="s">
        <v>123</v>
      </c>
      <c r="B25" s="162">
        <v>67</v>
      </c>
      <c r="C25" s="4">
        <v>0</v>
      </c>
      <c r="D25" s="25">
        <f t="shared" ref="D25:D29" si="1">B25*C25</f>
        <v>0</v>
      </c>
      <c r="E25" s="29"/>
      <c r="F25" s="29"/>
      <c r="G25" s="29"/>
      <c r="H25" s="29"/>
      <c r="I25" s="99"/>
    </row>
    <row r="26" spans="1:9" s="110" customFormat="1" ht="25.5" customHeight="1" x14ac:dyDescent="0.35">
      <c r="A26" s="6" t="s">
        <v>120</v>
      </c>
      <c r="B26" s="162">
        <v>2</v>
      </c>
      <c r="C26" s="4">
        <v>0</v>
      </c>
      <c r="D26" s="25">
        <f t="shared" si="1"/>
        <v>0</v>
      </c>
      <c r="E26" s="111"/>
      <c r="F26" s="111"/>
      <c r="G26" s="111"/>
      <c r="H26" s="111"/>
      <c r="I26" s="99"/>
    </row>
    <row r="27" spans="1:9" s="110" customFormat="1" ht="26.15" customHeight="1" x14ac:dyDescent="0.35">
      <c r="A27" s="19" t="s">
        <v>100</v>
      </c>
      <c r="B27" s="132">
        <f>70+8</f>
        <v>78</v>
      </c>
      <c r="C27" s="4">
        <v>0</v>
      </c>
      <c r="D27" s="25">
        <f t="shared" si="1"/>
        <v>0</v>
      </c>
      <c r="E27" s="29"/>
      <c r="F27" s="29"/>
      <c r="G27" s="29"/>
      <c r="H27" s="29"/>
      <c r="I27" s="97"/>
    </row>
    <row r="28" spans="1:9" s="110" customFormat="1" ht="26.15" customHeight="1" x14ac:dyDescent="0.35">
      <c r="A28" s="19" t="s">
        <v>101</v>
      </c>
      <c r="B28" s="168">
        <v>47</v>
      </c>
      <c r="C28" s="4">
        <v>0</v>
      </c>
      <c r="D28" s="25">
        <f t="shared" si="1"/>
        <v>0</v>
      </c>
      <c r="E28" s="29"/>
      <c r="F28" s="29"/>
      <c r="G28" s="29"/>
      <c r="H28" s="29"/>
      <c r="I28" s="97"/>
    </row>
    <row r="29" spans="1:9" s="110" customFormat="1" ht="25.5" customHeight="1" x14ac:dyDescent="0.35">
      <c r="A29" s="20" t="s">
        <v>102</v>
      </c>
      <c r="B29" s="168">
        <f>16+13</f>
        <v>29</v>
      </c>
      <c r="C29" s="4">
        <v>0</v>
      </c>
      <c r="D29" s="25">
        <f t="shared" si="1"/>
        <v>0</v>
      </c>
      <c r="E29" s="29"/>
      <c r="F29" s="29"/>
      <c r="G29" s="29"/>
      <c r="H29" s="29"/>
      <c r="I29" s="97"/>
    </row>
    <row r="30" spans="1:9" ht="15" customHeight="1" x14ac:dyDescent="0.35">
      <c r="A30" s="10" t="s">
        <v>92</v>
      </c>
      <c r="B30" s="12">
        <v>1</v>
      </c>
      <c r="C30" s="4">
        <v>0</v>
      </c>
      <c r="D30" s="26">
        <f>B30*C30</f>
        <v>0</v>
      </c>
      <c r="E30" s="29"/>
      <c r="F30" s="29"/>
      <c r="G30" s="29"/>
      <c r="H30" s="29"/>
      <c r="I30" s="97"/>
    </row>
    <row r="31" spans="1:9" ht="15" customHeight="1" x14ac:dyDescent="0.35">
      <c r="A31" s="10" t="s">
        <v>93</v>
      </c>
      <c r="B31" s="12">
        <v>1</v>
      </c>
      <c r="C31" s="4">
        <v>0</v>
      </c>
      <c r="D31" s="26">
        <f>B31*C31</f>
        <v>0</v>
      </c>
      <c r="E31" s="29"/>
      <c r="F31" s="29"/>
      <c r="G31" s="29"/>
      <c r="H31" s="29"/>
      <c r="I31" s="158"/>
    </row>
    <row r="32" spans="1:9" ht="15" customHeight="1" thickBot="1" x14ac:dyDescent="0.4">
      <c r="A32" s="15" t="s">
        <v>94</v>
      </c>
      <c r="B32" s="16">
        <v>1</v>
      </c>
      <c r="C32" s="14">
        <v>0</v>
      </c>
      <c r="D32" s="27">
        <f>B32*C32</f>
        <v>0</v>
      </c>
      <c r="E32" s="29"/>
      <c r="F32" s="29"/>
      <c r="G32" s="29"/>
      <c r="H32" s="29"/>
      <c r="I32" s="158"/>
    </row>
    <row r="33" spans="1:9" ht="15" customHeight="1" thickBot="1" x14ac:dyDescent="0.4">
      <c r="A33" s="103" t="s">
        <v>24</v>
      </c>
      <c r="B33" s="104"/>
      <c r="C33" s="105"/>
      <c r="D33" s="106">
        <f>SUM(D23:D32)</f>
        <v>0</v>
      </c>
      <c r="E33" s="29"/>
      <c r="F33" s="29"/>
      <c r="G33" s="29"/>
      <c r="H33" s="29"/>
      <c r="I33" s="158"/>
    </row>
    <row r="34" spans="1:9" ht="15" customHeight="1" x14ac:dyDescent="0.35">
      <c r="A34" s="107" t="s">
        <v>3</v>
      </c>
      <c r="B34" s="108"/>
      <c r="C34" s="108"/>
      <c r="D34" s="108"/>
      <c r="E34" s="29"/>
      <c r="F34" s="29"/>
      <c r="G34" s="29"/>
      <c r="H34" s="29"/>
      <c r="I34" s="97"/>
    </row>
    <row r="35" spans="1:9" ht="15" customHeight="1" thickBot="1" x14ac:dyDescent="0.4">
      <c r="A35" s="107"/>
      <c r="B35" s="108"/>
      <c r="C35" s="108"/>
      <c r="D35" s="108"/>
      <c r="E35" s="29"/>
      <c r="F35" s="29"/>
      <c r="G35" s="29"/>
      <c r="H35" s="29"/>
      <c r="I35" s="97"/>
    </row>
    <row r="36" spans="1:9" ht="28.75" customHeight="1" x14ac:dyDescent="0.35">
      <c r="A36" s="2" t="s">
        <v>88</v>
      </c>
      <c r="B36" s="3" t="s">
        <v>29</v>
      </c>
      <c r="C36" s="3" t="s">
        <v>86</v>
      </c>
      <c r="D36" s="23" t="s">
        <v>0</v>
      </c>
      <c r="E36" s="29"/>
      <c r="F36" s="29"/>
      <c r="G36" s="29"/>
      <c r="H36" s="29"/>
      <c r="I36" s="158"/>
    </row>
    <row r="37" spans="1:9" s="110" customFormat="1" ht="12.5" x14ac:dyDescent="0.35">
      <c r="A37" s="93" t="s">
        <v>84</v>
      </c>
      <c r="B37" s="13">
        <v>1</v>
      </c>
      <c r="C37" s="4">
        <v>0</v>
      </c>
      <c r="D37" s="26">
        <f t="shared" ref="D37:D38" si="2">B37*C37</f>
        <v>0</v>
      </c>
      <c r="E37" s="29"/>
      <c r="F37" s="29"/>
      <c r="G37" s="29"/>
      <c r="H37" s="29"/>
      <c r="I37" s="158"/>
    </row>
    <row r="38" spans="1:9" s="110" customFormat="1" ht="13" thickBot="1" x14ac:dyDescent="0.4">
      <c r="A38" s="93" t="s">
        <v>85</v>
      </c>
      <c r="B38" s="13">
        <v>1</v>
      </c>
      <c r="C38" s="4">
        <v>0</v>
      </c>
      <c r="D38" s="26">
        <f t="shared" si="2"/>
        <v>0</v>
      </c>
      <c r="E38" s="29"/>
      <c r="F38" s="29"/>
      <c r="G38" s="29"/>
      <c r="H38" s="29"/>
      <c r="I38" s="97"/>
    </row>
    <row r="39" spans="1:9" s="110" customFormat="1" ht="13" thickBot="1" x14ac:dyDescent="0.4">
      <c r="A39" s="103" t="s">
        <v>97</v>
      </c>
      <c r="B39" s="104"/>
      <c r="C39" s="105"/>
      <c r="D39" s="106">
        <f>SUM(D37:D38)</f>
        <v>0</v>
      </c>
      <c r="E39" s="29"/>
      <c r="F39" s="29"/>
      <c r="G39" s="29"/>
      <c r="H39" s="29"/>
      <c r="I39" s="97"/>
    </row>
    <row r="40" spans="1:9" ht="15" customHeight="1" x14ac:dyDescent="0.35">
      <c r="A40" s="107" t="s">
        <v>3</v>
      </c>
      <c r="B40" s="108"/>
      <c r="C40" s="108"/>
      <c r="D40" s="108"/>
      <c r="E40" s="29"/>
      <c r="F40" s="29"/>
      <c r="G40" s="29"/>
      <c r="H40" s="29"/>
      <c r="I40" s="97"/>
    </row>
    <row r="41" spans="1:9" ht="15" customHeight="1" thickBot="1" x14ac:dyDescent="0.4">
      <c r="A41" s="107"/>
      <c r="B41" s="108"/>
      <c r="C41" s="108"/>
      <c r="D41" s="108"/>
      <c r="E41" s="29"/>
      <c r="F41" s="29"/>
      <c r="G41" s="29"/>
      <c r="H41" s="29"/>
      <c r="I41" s="97"/>
    </row>
    <row r="42" spans="1:9" ht="18" customHeight="1" thickBot="1" x14ac:dyDescent="0.4">
      <c r="A42" s="112" t="s">
        <v>32</v>
      </c>
      <c r="B42" s="113"/>
      <c r="C42" s="114"/>
      <c r="D42" s="115">
        <f>SUM(D19,D33,D39)</f>
        <v>0</v>
      </c>
      <c r="E42" s="29"/>
      <c r="F42" s="29"/>
      <c r="G42" s="29"/>
      <c r="H42" s="29"/>
      <c r="I42" s="158"/>
    </row>
    <row r="43" spans="1:9" ht="15" customHeight="1" x14ac:dyDescent="0.35">
      <c r="A43" s="116"/>
      <c r="B43" s="116"/>
      <c r="C43" s="117"/>
      <c r="D43" s="117"/>
      <c r="E43" s="29"/>
      <c r="F43" s="29"/>
      <c r="G43" s="29"/>
      <c r="H43" s="29"/>
      <c r="I43" s="97"/>
    </row>
    <row r="44" spans="1:9" ht="15" customHeight="1" x14ac:dyDescent="0.35">
      <c r="A44" s="116"/>
      <c r="B44" s="116"/>
      <c r="C44" s="117"/>
      <c r="D44" s="117"/>
      <c r="E44" s="29"/>
      <c r="F44" s="29"/>
      <c r="G44" s="29"/>
      <c r="H44" s="29"/>
      <c r="I44" s="97"/>
    </row>
    <row r="45" spans="1:9" ht="15" customHeight="1" x14ac:dyDescent="0.35">
      <c r="A45" s="118" t="s">
        <v>17</v>
      </c>
      <c r="B45" s="116"/>
      <c r="C45" s="117"/>
      <c r="D45" s="117"/>
      <c r="E45" s="29"/>
      <c r="F45" s="29"/>
      <c r="G45" s="29"/>
      <c r="H45" s="29"/>
      <c r="I45" s="97"/>
    </row>
    <row r="46" spans="1:9" ht="15" customHeight="1" thickBot="1" x14ac:dyDescent="0.4">
      <c r="A46" s="116"/>
      <c r="B46" s="116"/>
      <c r="C46" s="117"/>
      <c r="D46" s="117"/>
      <c r="E46" s="29"/>
      <c r="F46" s="29"/>
      <c r="G46" s="29"/>
      <c r="H46" s="29"/>
      <c r="I46" s="97"/>
    </row>
    <row r="47" spans="1:9" ht="30" customHeight="1" x14ac:dyDescent="0.35">
      <c r="A47" s="134" t="s">
        <v>112</v>
      </c>
      <c r="B47" s="3" t="s">
        <v>25</v>
      </c>
      <c r="C47" s="3" t="s">
        <v>20</v>
      </c>
      <c r="D47" s="135" t="s">
        <v>21</v>
      </c>
      <c r="E47" s="23" t="s">
        <v>22</v>
      </c>
      <c r="F47" s="29"/>
      <c r="G47" s="29"/>
      <c r="H47" s="29"/>
      <c r="I47" s="97"/>
    </row>
    <row r="48" spans="1:9" ht="15" customHeight="1" x14ac:dyDescent="0.35">
      <c r="A48" s="136" t="s">
        <v>9</v>
      </c>
      <c r="B48" s="132">
        <f>70+8</f>
        <v>78</v>
      </c>
      <c r="C48" s="132">
        <v>1</v>
      </c>
      <c r="D48" s="133">
        <v>0</v>
      </c>
      <c r="E48" s="137">
        <f>B48*C48*D48</f>
        <v>0</v>
      </c>
      <c r="F48" s="29"/>
      <c r="G48" s="29"/>
      <c r="H48" s="29"/>
      <c r="I48" s="97"/>
    </row>
    <row r="49" spans="1:9" ht="15" customHeight="1" thickBot="1" x14ac:dyDescent="0.4">
      <c r="A49" s="138" t="s">
        <v>19</v>
      </c>
      <c r="B49" s="139">
        <v>47</v>
      </c>
      <c r="C49" s="139">
        <v>1</v>
      </c>
      <c r="D49" s="140">
        <v>0</v>
      </c>
      <c r="E49" s="141">
        <f>B49*C49*D49</f>
        <v>0</v>
      </c>
      <c r="F49" s="29"/>
      <c r="G49" s="29"/>
      <c r="H49" s="29"/>
      <c r="I49" s="97"/>
    </row>
    <row r="50" spans="1:9" ht="15" customHeight="1" thickBot="1" x14ac:dyDescent="0.4">
      <c r="A50" s="142" t="s">
        <v>103</v>
      </c>
      <c r="B50" s="143" t="s">
        <v>10</v>
      </c>
      <c r="C50" s="143" t="s">
        <v>10</v>
      </c>
      <c r="D50" s="144" t="s">
        <v>10</v>
      </c>
      <c r="E50" s="145">
        <f>SUM(E48:E49)</f>
        <v>0</v>
      </c>
      <c r="F50" s="29"/>
      <c r="G50" s="29"/>
      <c r="H50" s="29"/>
      <c r="I50" s="97"/>
    </row>
    <row r="51" spans="1:9" ht="15" customHeight="1" thickBot="1" x14ac:dyDescent="0.4">
      <c r="A51" s="29"/>
      <c r="B51" s="29"/>
      <c r="C51" s="119"/>
      <c r="D51" s="29"/>
      <c r="E51" s="29"/>
      <c r="F51" s="29"/>
      <c r="G51" s="29"/>
      <c r="H51" s="29"/>
      <c r="I51" s="97"/>
    </row>
    <row r="52" spans="1:9" ht="27.65" customHeight="1" x14ac:dyDescent="0.35">
      <c r="A52" s="146" t="s">
        <v>96</v>
      </c>
      <c r="B52" s="135" t="s">
        <v>26</v>
      </c>
      <c r="C52" s="135" t="s">
        <v>27</v>
      </c>
      <c r="D52" s="147" t="s">
        <v>28</v>
      </c>
      <c r="E52" s="29"/>
      <c r="F52" s="29"/>
      <c r="G52" s="29"/>
      <c r="H52" s="29"/>
      <c r="I52" s="97"/>
    </row>
    <row r="53" spans="1:9" ht="15" customHeight="1" x14ac:dyDescent="0.35">
      <c r="A53" s="148" t="s">
        <v>11</v>
      </c>
      <c r="B53" s="162">
        <v>10</v>
      </c>
      <c r="C53" s="22">
        <v>0</v>
      </c>
      <c r="D53" s="149">
        <f>B53*C53</f>
        <v>0</v>
      </c>
      <c r="E53" s="29"/>
      <c r="F53" s="29"/>
      <c r="G53" s="29"/>
      <c r="H53" s="29"/>
      <c r="I53" s="97"/>
    </row>
    <row r="54" spans="1:9" ht="15" customHeight="1" x14ac:dyDescent="0.35">
      <c r="A54" s="148" t="s">
        <v>12</v>
      </c>
      <c r="B54" s="162">
        <v>10</v>
      </c>
      <c r="C54" s="22">
        <v>0</v>
      </c>
      <c r="D54" s="149">
        <f>B54*C54</f>
        <v>0</v>
      </c>
      <c r="E54" s="29"/>
      <c r="F54" s="29"/>
      <c r="G54" s="29"/>
      <c r="H54" s="29"/>
      <c r="I54" s="97"/>
    </row>
    <row r="55" spans="1:9" ht="15" customHeight="1" x14ac:dyDescent="0.35">
      <c r="A55" s="148" t="s">
        <v>13</v>
      </c>
      <c r="B55" s="162">
        <v>10</v>
      </c>
      <c r="C55" s="22">
        <v>0</v>
      </c>
      <c r="D55" s="149">
        <f>B55*C55</f>
        <v>0</v>
      </c>
      <c r="E55" s="29"/>
      <c r="F55" s="29"/>
      <c r="G55" s="29"/>
      <c r="H55" s="29"/>
      <c r="I55" s="97"/>
    </row>
    <row r="56" spans="1:9" ht="15" customHeight="1" thickBot="1" x14ac:dyDescent="0.4">
      <c r="A56" s="150" t="s">
        <v>14</v>
      </c>
      <c r="B56" s="163">
        <f>B53+B54+B55</f>
        <v>30</v>
      </c>
      <c r="C56" s="28">
        <v>0</v>
      </c>
      <c r="D56" s="151">
        <f>B56*C56</f>
        <v>0</v>
      </c>
      <c r="E56" s="29"/>
      <c r="F56" s="29"/>
      <c r="G56" s="29"/>
      <c r="H56" s="29"/>
      <c r="I56" s="97"/>
    </row>
    <row r="57" spans="1:9" ht="15" customHeight="1" thickBot="1" x14ac:dyDescent="0.4">
      <c r="A57" s="152" t="s">
        <v>104</v>
      </c>
      <c r="B57" s="153" t="s">
        <v>10</v>
      </c>
      <c r="C57" s="154"/>
      <c r="D57" s="155">
        <f>SUM(D53:D56)</f>
        <v>0</v>
      </c>
      <c r="E57" s="29"/>
      <c r="F57" s="29"/>
      <c r="G57" s="29"/>
      <c r="H57" s="29"/>
      <c r="I57" s="97"/>
    </row>
    <row r="58" spans="1:9" ht="15" customHeight="1" thickBot="1" x14ac:dyDescent="0.4">
      <c r="A58" s="116"/>
      <c r="B58" s="116"/>
      <c r="C58" s="117"/>
      <c r="D58" s="117"/>
      <c r="E58" s="29"/>
      <c r="F58" s="29"/>
      <c r="G58" s="29"/>
      <c r="H58" s="29"/>
      <c r="I58" s="97"/>
    </row>
    <row r="59" spans="1:9" ht="15" customHeight="1" thickBot="1" x14ac:dyDescent="0.4">
      <c r="A59" s="120" t="s">
        <v>105</v>
      </c>
      <c r="B59" s="121"/>
      <c r="C59" s="122"/>
      <c r="D59" s="123">
        <f>E50*6</f>
        <v>0</v>
      </c>
      <c r="E59" s="124"/>
      <c r="F59" s="29"/>
      <c r="G59" s="29"/>
      <c r="H59" s="29"/>
      <c r="I59" s="97" t="s">
        <v>113</v>
      </c>
    </row>
    <row r="60" spans="1:9" ht="15" customHeight="1" thickBot="1" x14ac:dyDescent="0.4">
      <c r="A60" s="120" t="s">
        <v>114</v>
      </c>
      <c r="B60" s="121"/>
      <c r="C60" s="122"/>
      <c r="D60" s="123">
        <f>D57*6</f>
        <v>0</v>
      </c>
      <c r="E60" s="124"/>
      <c r="F60" s="29"/>
      <c r="G60" s="29"/>
      <c r="H60" s="29"/>
      <c r="I60" s="97" t="s">
        <v>107</v>
      </c>
    </row>
    <row r="61" spans="1:9" ht="15" customHeight="1" thickBot="1" x14ac:dyDescent="0.4">
      <c r="A61" s="112" t="s">
        <v>31</v>
      </c>
      <c r="B61" s="113"/>
      <c r="C61" s="114"/>
      <c r="D61" s="115">
        <f>SUM(D59:D60)</f>
        <v>0</v>
      </c>
      <c r="E61" s="125"/>
      <c r="F61" s="29"/>
      <c r="G61" s="29"/>
      <c r="H61" s="29"/>
      <c r="I61" s="97" t="s">
        <v>108</v>
      </c>
    </row>
    <row r="62" spans="1:9" ht="15" customHeight="1" x14ac:dyDescent="0.35">
      <c r="A62" s="164" t="s">
        <v>106</v>
      </c>
      <c r="B62" s="116"/>
      <c r="C62" s="117"/>
      <c r="D62" s="117"/>
      <c r="E62" s="29"/>
      <c r="F62" s="29"/>
      <c r="G62" s="29"/>
      <c r="H62" s="29"/>
      <c r="I62" s="29"/>
    </row>
    <row r="63" spans="1:9" ht="15" customHeight="1" x14ac:dyDescent="0.35">
      <c r="A63" s="164"/>
      <c r="B63" s="116"/>
      <c r="C63" s="117"/>
      <c r="D63" s="117"/>
      <c r="E63" s="29"/>
      <c r="F63" s="29"/>
      <c r="G63" s="29"/>
      <c r="H63" s="29"/>
      <c r="I63" s="29"/>
    </row>
    <row r="64" spans="1:9" ht="15" customHeight="1" x14ac:dyDescent="0.35">
      <c r="A64" s="116"/>
      <c r="B64" s="116"/>
      <c r="C64" s="117"/>
      <c r="D64" s="117"/>
      <c r="E64" s="29"/>
      <c r="F64" s="29"/>
      <c r="G64" s="29"/>
      <c r="H64" s="29"/>
      <c r="I64" s="29"/>
    </row>
    <row r="65" spans="1:9" ht="15" customHeight="1" thickBot="1" x14ac:dyDescent="0.4">
      <c r="A65" s="116"/>
      <c r="B65" s="116"/>
      <c r="C65" s="117"/>
      <c r="D65" s="117"/>
      <c r="E65" s="29"/>
      <c r="F65" s="29"/>
      <c r="G65" s="29"/>
      <c r="H65" s="29"/>
      <c r="I65" s="29"/>
    </row>
    <row r="66" spans="1:9" ht="25.5" customHeight="1" thickBot="1" x14ac:dyDescent="0.4">
      <c r="A66" s="30" t="s">
        <v>33</v>
      </c>
      <c r="B66" s="165"/>
      <c r="C66" s="31"/>
      <c r="D66" s="31"/>
      <c r="E66" s="166">
        <f>SUM(D42,D61)</f>
        <v>0</v>
      </c>
      <c r="F66" s="167" t="s">
        <v>109</v>
      </c>
      <c r="G66" s="29"/>
      <c r="H66" s="29"/>
      <c r="I66" s="29"/>
    </row>
    <row r="67" spans="1:9" ht="15" customHeight="1" x14ac:dyDescent="0.35">
      <c r="A67" s="116"/>
      <c r="B67" s="116"/>
      <c r="C67" s="117"/>
      <c r="D67" s="117"/>
      <c r="E67" s="29"/>
      <c r="F67" s="29"/>
      <c r="G67" s="29"/>
      <c r="H67" s="29"/>
      <c r="I67" s="29"/>
    </row>
    <row r="68" spans="1:9" ht="15" customHeight="1" x14ac:dyDescent="0.35">
      <c r="A68" s="116"/>
      <c r="B68" s="116"/>
      <c r="C68" s="117"/>
      <c r="D68" s="117"/>
      <c r="E68" s="29"/>
      <c r="F68" s="29"/>
      <c r="G68" s="29"/>
      <c r="H68" s="29"/>
      <c r="I68" s="29"/>
    </row>
    <row r="69" spans="1:9" ht="15" customHeight="1" thickBot="1" x14ac:dyDescent="0.4">
      <c r="A69" s="116"/>
      <c r="B69" s="116"/>
      <c r="C69" s="117"/>
      <c r="D69" s="117"/>
      <c r="E69" s="29"/>
      <c r="F69" s="29"/>
      <c r="G69" s="29" t="s">
        <v>77</v>
      </c>
      <c r="H69" s="29"/>
      <c r="I69" s="29"/>
    </row>
    <row r="70" spans="1:9" ht="31" customHeight="1" x14ac:dyDescent="0.35">
      <c r="A70" s="130" t="s">
        <v>68</v>
      </c>
      <c r="B70" s="131" t="s">
        <v>69</v>
      </c>
      <c r="C70" s="117"/>
      <c r="D70" s="117"/>
      <c r="E70" s="29"/>
      <c r="F70" s="29"/>
      <c r="G70" s="29" t="s">
        <v>72</v>
      </c>
      <c r="H70" s="29"/>
      <c r="I70" s="29"/>
    </row>
    <row r="71" spans="1:9" ht="15" thickBot="1" x14ac:dyDescent="0.4">
      <c r="A71" s="157" t="s">
        <v>71</v>
      </c>
      <c r="B71" s="169" t="s">
        <v>72</v>
      </c>
      <c r="C71" s="117"/>
      <c r="D71" s="117"/>
      <c r="E71" s="29"/>
      <c r="F71" s="29"/>
      <c r="G71" s="29" t="s">
        <v>73</v>
      </c>
      <c r="H71" s="29"/>
      <c r="I71" s="29"/>
    </row>
    <row r="72" spans="1:9" ht="15" customHeight="1" thickBot="1" x14ac:dyDescent="0.4">
      <c r="A72" s="116"/>
      <c r="B72" s="116"/>
      <c r="C72" s="117"/>
      <c r="D72" s="117"/>
      <c r="E72" s="29"/>
      <c r="F72" s="29"/>
      <c r="G72" s="29" t="s">
        <v>70</v>
      </c>
      <c r="H72" s="29"/>
      <c r="I72" s="29"/>
    </row>
    <row r="73" spans="1:9" ht="29.5" customHeight="1" x14ac:dyDescent="0.35">
      <c r="A73" s="130" t="s">
        <v>78</v>
      </c>
      <c r="B73" s="131" t="s">
        <v>69</v>
      </c>
      <c r="C73" s="117"/>
      <c r="D73" s="117"/>
      <c r="E73" s="29"/>
      <c r="F73" s="29"/>
      <c r="G73" s="29" t="s">
        <v>74</v>
      </c>
      <c r="H73" s="29"/>
      <c r="I73" s="29"/>
    </row>
    <row r="74" spans="1:9" ht="15" customHeight="1" thickBot="1" x14ac:dyDescent="0.4">
      <c r="A74" s="126" t="s">
        <v>110</v>
      </c>
      <c r="B74" s="169" t="s">
        <v>80</v>
      </c>
      <c r="C74" s="117"/>
      <c r="D74" s="117"/>
      <c r="E74" s="29"/>
      <c r="F74" s="29"/>
      <c r="G74" s="29" t="s">
        <v>75</v>
      </c>
      <c r="H74" s="29"/>
      <c r="I74" s="29"/>
    </row>
    <row r="75" spans="1:9" ht="15" customHeight="1" x14ac:dyDescent="0.35">
      <c r="A75" s="164" t="s">
        <v>111</v>
      </c>
      <c r="B75" s="116"/>
      <c r="C75" s="117"/>
      <c r="D75" s="117"/>
      <c r="E75" s="29"/>
      <c r="F75" s="29"/>
      <c r="G75" s="29" t="s">
        <v>95</v>
      </c>
      <c r="H75" s="29"/>
      <c r="I75" s="29"/>
    </row>
    <row r="76" spans="1:9" ht="15" customHeight="1" x14ac:dyDescent="0.35">
      <c r="A76" s="116"/>
      <c r="B76" s="116"/>
      <c r="C76" s="117"/>
      <c r="D76" s="117"/>
      <c r="E76" s="29"/>
      <c r="F76" s="29"/>
      <c r="G76" s="29" t="s">
        <v>76</v>
      </c>
      <c r="H76" s="29"/>
      <c r="I76" s="29"/>
    </row>
    <row r="77" spans="1:9" ht="23.5" customHeight="1" x14ac:dyDescent="0.35">
      <c r="A77" s="171" t="s">
        <v>34</v>
      </c>
      <c r="B77" s="172"/>
      <c r="C77" s="172"/>
      <c r="D77" s="173"/>
      <c r="E77" s="29"/>
      <c r="F77" s="29"/>
      <c r="G77" s="29"/>
      <c r="H77" s="29"/>
      <c r="I77" s="29"/>
    </row>
    <row r="78" spans="1:9" ht="15" customHeight="1" thickBot="1" x14ac:dyDescent="0.4">
      <c r="A78" s="127"/>
      <c r="B78" s="127"/>
      <c r="C78" s="128"/>
      <c r="D78" s="129"/>
      <c r="E78" s="29"/>
      <c r="F78" s="29"/>
      <c r="G78" s="29" t="s">
        <v>79</v>
      </c>
      <c r="H78" s="29"/>
      <c r="I78" s="29"/>
    </row>
    <row r="79" spans="1:9" ht="15" customHeight="1" thickBot="1" x14ac:dyDescent="0.4">
      <c r="A79" s="32" t="s">
        <v>39</v>
      </c>
      <c r="B79" s="36"/>
      <c r="C79" s="36"/>
      <c r="D79" s="38"/>
      <c r="E79" s="29"/>
      <c r="F79" s="29"/>
      <c r="G79" s="29" t="s">
        <v>80</v>
      </c>
      <c r="H79" s="29"/>
      <c r="I79" s="29"/>
    </row>
    <row r="80" spans="1:9" ht="15" customHeight="1" x14ac:dyDescent="0.35">
      <c r="A80" s="35"/>
      <c r="B80" s="41"/>
      <c r="C80" s="42"/>
      <c r="D80" s="43"/>
      <c r="E80" s="29"/>
      <c r="F80" s="29"/>
      <c r="G80" s="29" t="s">
        <v>81</v>
      </c>
      <c r="H80" s="29"/>
      <c r="I80" s="29"/>
    </row>
    <row r="81" spans="1:9" ht="15" customHeight="1" x14ac:dyDescent="0.35">
      <c r="A81" s="35" t="s">
        <v>35</v>
      </c>
      <c r="B81" s="39"/>
      <c r="C81" s="37"/>
      <c r="D81" s="40"/>
      <c r="E81" s="29"/>
      <c r="F81" s="29"/>
      <c r="G81" s="29" t="s">
        <v>82</v>
      </c>
      <c r="H81" s="29"/>
      <c r="I81" s="29"/>
    </row>
    <row r="82" spans="1:9" ht="15" customHeight="1" x14ac:dyDescent="0.35">
      <c r="A82" s="35"/>
      <c r="B82" s="35"/>
      <c r="C82" s="33"/>
      <c r="D82" s="34"/>
      <c r="E82" s="29"/>
      <c r="F82" s="29"/>
      <c r="G82" s="29" t="s">
        <v>83</v>
      </c>
      <c r="H82" s="29"/>
      <c r="I82" s="29"/>
    </row>
    <row r="83" spans="1:9" ht="15" customHeight="1" x14ac:dyDescent="0.35">
      <c r="A83" s="35" t="s">
        <v>36</v>
      </c>
      <c r="B83" s="39"/>
      <c r="C83" s="37"/>
      <c r="D83" s="40"/>
      <c r="E83" s="29"/>
      <c r="F83" s="29"/>
      <c r="G83" s="29"/>
      <c r="H83" s="29"/>
      <c r="I83" s="29"/>
    </row>
    <row r="84" spans="1:9" ht="15" customHeight="1" x14ac:dyDescent="0.35">
      <c r="A84" s="35"/>
      <c r="B84" s="35"/>
      <c r="C84" s="33"/>
      <c r="D84" s="34"/>
      <c r="E84" s="29"/>
      <c r="F84" s="29"/>
      <c r="G84" s="29"/>
      <c r="H84" s="29"/>
      <c r="I84" s="29"/>
    </row>
    <row r="85" spans="1:9" ht="15" customHeight="1" x14ac:dyDescent="0.35">
      <c r="A85" s="35" t="s">
        <v>37</v>
      </c>
      <c r="B85" s="39"/>
      <c r="C85" s="37"/>
      <c r="D85" s="40"/>
      <c r="E85" s="29"/>
      <c r="F85" s="29"/>
      <c r="G85" s="29"/>
      <c r="H85" s="29"/>
      <c r="I85" s="29"/>
    </row>
    <row r="86" spans="1:9" ht="15" customHeight="1" x14ac:dyDescent="0.35">
      <c r="A86" s="35"/>
      <c r="B86" s="35"/>
      <c r="C86" s="33"/>
      <c r="D86" s="34"/>
      <c r="E86" s="29"/>
      <c r="F86" s="29"/>
      <c r="G86" s="29"/>
      <c r="H86" s="29"/>
      <c r="I86" s="29"/>
    </row>
    <row r="87" spans="1:9" ht="15" customHeight="1" thickBot="1" x14ac:dyDescent="0.4">
      <c r="A87" s="47" t="s">
        <v>38</v>
      </c>
      <c r="B87" s="44"/>
      <c r="C87" s="45"/>
      <c r="D87" s="46"/>
      <c r="E87" s="29"/>
      <c r="F87" s="29"/>
      <c r="G87" s="29"/>
      <c r="I87" s="29"/>
    </row>
    <row r="88" spans="1:9" ht="15" customHeight="1" x14ac:dyDescent="0.35">
      <c r="A88" s="116"/>
      <c r="B88" s="116"/>
      <c r="C88" s="117"/>
      <c r="D88" s="117"/>
      <c r="E88" s="29"/>
      <c r="F88" s="29"/>
      <c r="G88" s="29"/>
      <c r="I88" s="29"/>
    </row>
    <row r="89" spans="1:9" ht="15" customHeight="1" x14ac:dyDescent="0.35">
      <c r="A89" s="116"/>
      <c r="B89" s="116"/>
      <c r="C89" s="117"/>
      <c r="D89" s="117"/>
      <c r="E89" s="29"/>
      <c r="F89" s="29"/>
      <c r="G89" s="29"/>
      <c r="I89" s="29"/>
    </row>
    <row r="90" spans="1:9" ht="15" customHeight="1" x14ac:dyDescent="0.35">
      <c r="A90" s="116"/>
      <c r="B90" s="116"/>
      <c r="C90" s="117"/>
      <c r="D90" s="117"/>
      <c r="E90" s="29"/>
      <c r="F90" s="29"/>
      <c r="G90" s="29"/>
      <c r="I90" s="29"/>
    </row>
    <row r="91" spans="1:9" ht="15" customHeight="1" x14ac:dyDescent="0.35">
      <c r="A91" s="116"/>
      <c r="B91" s="116"/>
      <c r="C91" s="117"/>
      <c r="D91" s="117"/>
      <c r="E91" s="29"/>
      <c r="F91" s="29"/>
      <c r="G91" s="29"/>
      <c r="I91" s="29"/>
    </row>
    <row r="92" spans="1:9" ht="15" customHeight="1" x14ac:dyDescent="0.35">
      <c r="A92" s="116"/>
      <c r="B92" s="116"/>
      <c r="C92" s="117"/>
      <c r="D92" s="117"/>
      <c r="E92" s="29"/>
      <c r="F92" s="29"/>
      <c r="G92" s="29"/>
      <c r="I92" s="29"/>
    </row>
    <row r="93" spans="1:9" ht="15" customHeight="1" x14ac:dyDescent="0.35">
      <c r="A93" s="116"/>
      <c r="B93" s="116"/>
      <c r="C93" s="117"/>
      <c r="D93" s="117"/>
      <c r="E93" s="29"/>
      <c r="F93" s="29"/>
      <c r="G93" s="29"/>
      <c r="I93" s="29"/>
    </row>
    <row r="94" spans="1:9" x14ac:dyDescent="0.35">
      <c r="E94" s="29"/>
      <c r="F94" s="29"/>
      <c r="G94" s="29"/>
      <c r="I94" s="29"/>
    </row>
    <row r="95" spans="1:9" x14ac:dyDescent="0.35">
      <c r="A95" s="156"/>
    </row>
  </sheetData>
  <sheetProtection algorithmName="SHA-512" hashValue="2Kkr5e/FsHz0yGvRo2Agj0TuNej1Rz4Y8jSBAnG4svdPXMjGWFcX3BLY+W9b2AZVWoMKQbxEUhfXdQxsBDK1RQ==" saltValue="exlGbmkjukxKiHB6M2pJ4g==" spinCount="100000" sheet="1" selectLockedCells="1"/>
  <protectedRanges>
    <protectedRange sqref="C8:C18 C23:C32 C37:C38 D48:D49 C53:C56 B71 B74 A79 B79:D79 B81:D81 B83:D83 B85:D85 B87:D87" name="Bereik1"/>
  </protectedRanges>
  <mergeCells count="2">
    <mergeCell ref="A77:D77"/>
    <mergeCell ref="B1:D6"/>
  </mergeCells>
  <dataValidations count="2">
    <dataValidation type="list" allowBlank="1" showInputMessage="1" showErrorMessage="1" sqref="B74" xr:uid="{ED0BE7A3-0BE3-4B24-B317-DD98ECBE4BCB}">
      <formula1>$G$79:$G$82</formula1>
    </dataValidation>
    <dataValidation type="list" allowBlank="1" showInputMessage="1" showErrorMessage="1" sqref="B71" xr:uid="{6B7F4361-6FD5-4348-8CB9-0147B0E46734}">
      <formula1>$G$70:$G$76</formula1>
    </dataValidation>
  </dataValidations>
  <pageMargins left="0.70866141732283472" right="0.70866141732283472" top="0.74803149606299213" bottom="0.74803149606299213" header="0.31496062992125984" footer="0.31496062992125984"/>
  <pageSetup paperSize="9" scale="4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F257F-30E1-4CD8-A8EA-5E65BDE08BF1}">
  <dimension ref="A1:P51"/>
  <sheetViews>
    <sheetView zoomScale="80" zoomScaleNormal="80" workbookViewId="0">
      <selection activeCell="C8" sqref="C8:M8"/>
    </sheetView>
  </sheetViews>
  <sheetFormatPr defaultRowHeight="14.5" x14ac:dyDescent="0.35"/>
  <cols>
    <col min="1" max="1" width="2.54296875" customWidth="1"/>
    <col min="2" max="2" width="47.54296875" customWidth="1"/>
    <col min="3" max="3" width="5.453125" bestFit="1" customWidth="1"/>
    <col min="4" max="4" width="2.453125" bestFit="1" customWidth="1"/>
    <col min="5" max="5" width="8.1796875" customWidth="1"/>
    <col min="6" max="6" width="9.54296875" customWidth="1"/>
    <col min="7" max="7" width="2.453125" bestFit="1" customWidth="1"/>
    <col min="8" max="8" width="8.26953125" customWidth="1"/>
    <col min="9" max="9" width="9.7265625" customWidth="1"/>
    <col min="10" max="10" width="14.54296875" customWidth="1"/>
    <col min="11" max="11" width="14" customWidth="1"/>
    <col min="12" max="12" width="12.1796875" customWidth="1"/>
    <col min="13" max="13" width="14.54296875" customWidth="1"/>
    <col min="14" max="14" width="17.54296875" customWidth="1"/>
  </cols>
  <sheetData>
    <row r="1" spans="1:16" x14ac:dyDescent="0.35">
      <c r="A1" s="48"/>
      <c r="B1" s="48"/>
      <c r="C1" s="48"/>
      <c r="D1" s="48"/>
      <c r="E1" s="48"/>
      <c r="F1" s="48"/>
      <c r="G1" s="48"/>
      <c r="H1" s="48"/>
      <c r="I1" s="48"/>
      <c r="J1" s="48"/>
      <c r="K1" s="48"/>
      <c r="L1" s="48"/>
      <c r="M1" s="48"/>
      <c r="N1" s="48"/>
    </row>
    <row r="2" spans="1:16" ht="21" x14ac:dyDescent="0.5">
      <c r="A2" s="48"/>
      <c r="B2" s="237" t="s">
        <v>4</v>
      </c>
      <c r="C2" s="237"/>
      <c r="D2" s="237"/>
      <c r="E2" s="237"/>
      <c r="F2" s="237"/>
      <c r="G2" s="237"/>
      <c r="H2" s="237"/>
      <c r="I2" s="237"/>
      <c r="J2" s="237"/>
      <c r="K2" s="237"/>
      <c r="L2" s="49"/>
      <c r="M2" s="49"/>
      <c r="N2" s="49"/>
      <c r="P2" s="50"/>
    </row>
    <row r="3" spans="1:16" x14ac:dyDescent="0.35">
      <c r="A3" s="48"/>
      <c r="B3" s="48"/>
      <c r="C3" s="48"/>
      <c r="D3" s="48"/>
      <c r="E3" s="48"/>
      <c r="F3" s="48"/>
      <c r="G3" s="48"/>
      <c r="H3" s="48"/>
      <c r="I3" s="48"/>
      <c r="J3" s="48"/>
      <c r="K3" s="48"/>
      <c r="L3" s="48"/>
      <c r="M3" s="48"/>
      <c r="N3" s="48"/>
    </row>
    <row r="4" spans="1:16" x14ac:dyDescent="0.35">
      <c r="A4" s="48"/>
      <c r="B4" s="51" t="s">
        <v>41</v>
      </c>
      <c r="C4" s="48"/>
      <c r="D4" s="48"/>
      <c r="E4" s="48"/>
      <c r="F4" s="48"/>
      <c r="G4" s="48"/>
      <c r="H4" s="48"/>
      <c r="I4" s="48"/>
      <c r="J4" s="48"/>
      <c r="K4" s="48"/>
      <c r="L4" s="48"/>
      <c r="M4" s="48"/>
      <c r="N4" s="48"/>
    </row>
    <row r="5" spans="1:16" ht="18.5" x14ac:dyDescent="0.35">
      <c r="A5" s="52"/>
      <c r="B5" s="53"/>
      <c r="C5" s="53"/>
      <c r="D5" s="54"/>
      <c r="E5" s="55"/>
      <c r="F5" s="55"/>
      <c r="G5" s="55"/>
      <c r="H5" s="55"/>
      <c r="I5" s="52"/>
      <c r="J5" s="54"/>
      <c r="K5" s="54"/>
      <c r="L5" s="52"/>
      <c r="M5" s="52"/>
      <c r="N5" s="52"/>
    </row>
    <row r="6" spans="1:16" ht="18.5" x14ac:dyDescent="0.35">
      <c r="A6" s="52"/>
      <c r="B6" s="56" t="s">
        <v>42</v>
      </c>
      <c r="C6" s="53"/>
      <c r="D6" s="54"/>
      <c r="E6" s="55"/>
      <c r="F6" s="55"/>
      <c r="G6" s="55"/>
      <c r="H6" s="55"/>
      <c r="I6" s="52"/>
      <c r="J6" s="54"/>
      <c r="K6" s="54"/>
      <c r="L6" s="52"/>
      <c r="M6" s="52"/>
      <c r="N6" s="52"/>
    </row>
    <row r="7" spans="1:16" ht="19" thickBot="1" x14ac:dyDescent="0.4">
      <c r="A7" s="52"/>
      <c r="B7" s="53"/>
      <c r="C7" s="53"/>
      <c r="D7" s="54"/>
      <c r="E7" s="55"/>
      <c r="F7" s="55"/>
      <c r="G7" s="55"/>
      <c r="H7" s="55"/>
      <c r="I7" s="52"/>
      <c r="J7" s="54"/>
      <c r="K7" s="54"/>
      <c r="L7" s="52"/>
      <c r="M7" s="52"/>
      <c r="N7" s="52"/>
    </row>
    <row r="8" spans="1:16" ht="19" thickBot="1" x14ac:dyDescent="0.4">
      <c r="A8" s="52"/>
      <c r="B8" s="57" t="s">
        <v>43</v>
      </c>
      <c r="C8" s="238"/>
      <c r="D8" s="239"/>
      <c r="E8" s="239"/>
      <c r="F8" s="239"/>
      <c r="G8" s="239"/>
      <c r="H8" s="239"/>
      <c r="I8" s="239"/>
      <c r="J8" s="239"/>
      <c r="K8" s="239"/>
      <c r="L8" s="239"/>
      <c r="M8" s="240"/>
      <c r="N8" s="55"/>
    </row>
    <row r="9" spans="1:16" ht="18.5" x14ac:dyDescent="0.35">
      <c r="A9" s="54"/>
      <c r="B9" s="241"/>
      <c r="C9" s="241"/>
      <c r="D9" s="241"/>
      <c r="E9" s="241"/>
      <c r="F9" s="241"/>
      <c r="G9" s="241"/>
      <c r="H9" s="241"/>
      <c r="I9" s="54"/>
      <c r="J9" s="54"/>
      <c r="K9" s="54"/>
      <c r="L9" s="55"/>
      <c r="M9" s="54"/>
      <c r="N9" s="54"/>
    </row>
    <row r="10" spans="1:16" ht="16" thickBot="1" x14ac:dyDescent="0.4">
      <c r="A10" s="58"/>
      <c r="B10" s="59"/>
      <c r="C10" s="59"/>
      <c r="D10" s="59"/>
      <c r="E10" s="59"/>
      <c r="F10" s="59"/>
      <c r="G10" s="59"/>
      <c r="H10" s="59"/>
      <c r="I10" s="58"/>
      <c r="J10" s="58"/>
      <c r="K10" s="60"/>
      <c r="L10" s="58"/>
      <c r="M10" s="58"/>
      <c r="N10" s="60"/>
    </row>
    <row r="11" spans="1:16" ht="15.5" x14ac:dyDescent="0.35">
      <c r="A11" s="58"/>
      <c r="B11" s="227" t="s">
        <v>44</v>
      </c>
      <c r="C11" s="228"/>
      <c r="D11" s="228"/>
      <c r="E11" s="228"/>
      <c r="F11" s="228"/>
      <c r="G11" s="228"/>
      <c r="H11" s="228"/>
      <c r="I11" s="231" t="s">
        <v>45</v>
      </c>
      <c r="J11" s="232"/>
      <c r="K11" s="233"/>
      <c r="L11" s="61"/>
      <c r="M11" s="58"/>
      <c r="N11" s="60"/>
    </row>
    <row r="12" spans="1:16" ht="16" thickBot="1" x14ac:dyDescent="0.4">
      <c r="A12" s="58"/>
      <c r="B12" s="229"/>
      <c r="C12" s="230"/>
      <c r="D12" s="230"/>
      <c r="E12" s="230"/>
      <c r="F12" s="230"/>
      <c r="G12" s="230"/>
      <c r="H12" s="230"/>
      <c r="I12" s="234"/>
      <c r="J12" s="235"/>
      <c r="K12" s="236"/>
      <c r="L12" s="61"/>
      <c r="M12" s="58"/>
      <c r="N12" s="60"/>
    </row>
    <row r="13" spans="1:16" ht="16" thickBot="1" x14ac:dyDescent="0.4">
      <c r="A13" s="58"/>
      <c r="B13" s="205" t="s">
        <v>46</v>
      </c>
      <c r="C13" s="206"/>
      <c r="D13" s="206"/>
      <c r="E13" s="206"/>
      <c r="F13" s="206"/>
      <c r="G13" s="206"/>
      <c r="H13" s="206"/>
      <c r="I13" s="207"/>
      <c r="J13" s="208"/>
      <c r="K13" s="209"/>
      <c r="L13" s="170"/>
      <c r="M13" s="58"/>
      <c r="N13" s="60"/>
    </row>
    <row r="14" spans="1:16" ht="15.5" x14ac:dyDescent="0.35">
      <c r="A14" s="58"/>
      <c r="B14" s="210" t="s">
        <v>47</v>
      </c>
      <c r="C14" s="211"/>
      <c r="D14" s="211"/>
      <c r="E14" s="211"/>
      <c r="F14" s="211"/>
      <c r="G14" s="211"/>
      <c r="H14" s="211"/>
      <c r="I14" s="214" t="s">
        <v>48</v>
      </c>
      <c r="J14" s="216" t="s">
        <v>49</v>
      </c>
      <c r="K14" s="218" t="s">
        <v>50</v>
      </c>
      <c r="L14" s="220"/>
      <c r="M14" s="58"/>
      <c r="N14" s="60"/>
    </row>
    <row r="15" spans="1:16" ht="15.5" x14ac:dyDescent="0.35">
      <c r="A15" s="58"/>
      <c r="B15" s="212"/>
      <c r="C15" s="213"/>
      <c r="D15" s="213"/>
      <c r="E15" s="213"/>
      <c r="F15" s="213"/>
      <c r="G15" s="213"/>
      <c r="H15" s="213"/>
      <c r="I15" s="215"/>
      <c r="J15" s="217"/>
      <c r="K15" s="219"/>
      <c r="L15" s="220"/>
      <c r="M15" s="58"/>
      <c r="N15" s="60"/>
    </row>
    <row r="16" spans="1:16" ht="15.5" x14ac:dyDescent="0.35">
      <c r="A16" s="58"/>
      <c r="B16" s="221" t="s">
        <v>51</v>
      </c>
      <c r="C16" s="222"/>
      <c r="D16" s="222"/>
      <c r="E16" s="222"/>
      <c r="F16" s="222"/>
      <c r="G16" s="222"/>
      <c r="H16" s="222"/>
      <c r="I16" s="62">
        <v>1</v>
      </c>
      <c r="J16" s="63">
        <v>0</v>
      </c>
      <c r="K16" s="64">
        <f>I16*J16</f>
        <v>0</v>
      </c>
      <c r="L16" s="58"/>
      <c r="M16" s="58"/>
      <c r="N16" s="60"/>
    </row>
    <row r="17" spans="1:16" ht="15.5" x14ac:dyDescent="0.35">
      <c r="A17" s="58"/>
      <c r="B17" s="221" t="s">
        <v>52</v>
      </c>
      <c r="C17" s="222"/>
      <c r="D17" s="222"/>
      <c r="E17" s="222"/>
      <c r="F17" s="222"/>
      <c r="G17" s="222"/>
      <c r="H17" s="222"/>
      <c r="I17" s="65">
        <v>6</v>
      </c>
      <c r="J17" s="63">
        <v>0</v>
      </c>
      <c r="K17" s="64">
        <f>I17*J17</f>
        <v>0</v>
      </c>
      <c r="L17" s="58"/>
      <c r="M17" s="58"/>
      <c r="N17" s="60"/>
    </row>
    <row r="18" spans="1:16" ht="15.5" x14ac:dyDescent="0.35">
      <c r="A18" s="58"/>
      <c r="B18" s="223" t="s">
        <v>53</v>
      </c>
      <c r="C18" s="224"/>
      <c r="D18" s="224"/>
      <c r="E18" s="224"/>
      <c r="F18" s="224"/>
      <c r="G18" s="224"/>
      <c r="H18" s="224"/>
      <c r="I18" s="66"/>
      <c r="J18" s="67">
        <f>J16+J17</f>
        <v>0</v>
      </c>
      <c r="K18" s="68"/>
      <c r="L18" s="58"/>
      <c r="M18" s="58"/>
      <c r="N18" s="60"/>
    </row>
    <row r="19" spans="1:16" ht="16" thickBot="1" x14ac:dyDescent="0.4">
      <c r="A19" s="58"/>
      <c r="B19" s="225" t="s">
        <v>54</v>
      </c>
      <c r="C19" s="226"/>
      <c r="D19" s="226"/>
      <c r="E19" s="226"/>
      <c r="F19" s="226"/>
      <c r="G19" s="226"/>
      <c r="H19" s="226"/>
      <c r="I19" s="69"/>
      <c r="J19" s="70"/>
      <c r="K19" s="71">
        <f>SUM(K16:K17)</f>
        <v>0</v>
      </c>
      <c r="L19" s="58"/>
      <c r="M19" s="58"/>
      <c r="N19" s="60"/>
    </row>
    <row r="20" spans="1:16" ht="16" thickBot="1" x14ac:dyDescent="0.4">
      <c r="A20" s="58"/>
      <c r="B20" s="72" t="s">
        <v>55</v>
      </c>
      <c r="C20" s="73">
        <v>350</v>
      </c>
      <c r="D20" s="74" t="s">
        <v>56</v>
      </c>
      <c r="E20" s="75">
        <v>0</v>
      </c>
      <c r="F20" s="73">
        <v>600</v>
      </c>
      <c r="G20" s="74" t="s">
        <v>56</v>
      </c>
      <c r="H20" s="76">
        <v>120000</v>
      </c>
      <c r="I20" s="77"/>
      <c r="J20" s="78"/>
      <c r="K20" s="79">
        <f>MAX(0,(IF(J18=100,((K19-$C$20)/(($F$20-$C$20)/$H$20)),0)))</f>
        <v>0</v>
      </c>
      <c r="L20" s="80"/>
      <c r="M20" s="58"/>
      <c r="N20" s="60"/>
    </row>
    <row r="21" spans="1:16" ht="16" thickBot="1" x14ac:dyDescent="0.4">
      <c r="A21" s="58"/>
      <c r="B21" s="203"/>
      <c r="C21" s="204"/>
      <c r="D21" s="204"/>
      <c r="E21" s="204"/>
      <c r="F21" s="204"/>
      <c r="G21" s="204"/>
      <c r="H21" s="204"/>
      <c r="I21" s="81"/>
      <c r="J21" s="82"/>
      <c r="K21" s="83"/>
      <c r="L21" s="58"/>
      <c r="M21" s="58"/>
      <c r="N21" s="60"/>
    </row>
    <row r="22" spans="1:16" ht="16" thickBot="1" x14ac:dyDescent="0.4">
      <c r="A22" s="58"/>
      <c r="B22" s="190" t="s">
        <v>57</v>
      </c>
      <c r="C22" s="191"/>
      <c r="D22" s="191"/>
      <c r="E22" s="191"/>
      <c r="F22" s="191"/>
      <c r="G22" s="191"/>
      <c r="H22" s="191"/>
      <c r="I22" s="84"/>
      <c r="J22" s="84"/>
      <c r="K22" s="84"/>
      <c r="L22" s="58"/>
      <c r="M22" s="58"/>
      <c r="N22" s="60"/>
    </row>
    <row r="23" spans="1:16" ht="16" thickBot="1" x14ac:dyDescent="0.4">
      <c r="A23" s="58"/>
      <c r="B23" s="176"/>
      <c r="C23" s="177"/>
      <c r="D23" s="177"/>
      <c r="E23" s="177"/>
      <c r="F23" s="177"/>
      <c r="G23" s="177"/>
      <c r="H23" s="178"/>
      <c r="I23" s="192" t="s">
        <v>58</v>
      </c>
      <c r="J23" s="193"/>
      <c r="K23" s="194"/>
      <c r="L23" s="195"/>
      <c r="M23" s="195"/>
      <c r="N23" s="60"/>
    </row>
    <row r="24" spans="1:16" ht="16" thickBot="1" x14ac:dyDescent="0.4">
      <c r="A24" s="58"/>
      <c r="B24" s="196" t="s">
        <v>115</v>
      </c>
      <c r="C24" s="197"/>
      <c r="D24" s="197"/>
      <c r="E24" s="197"/>
      <c r="F24" s="197"/>
      <c r="G24" s="197"/>
      <c r="H24" s="198"/>
      <c r="I24" s="199">
        <f>K20</f>
        <v>0</v>
      </c>
      <c r="J24" s="200"/>
      <c r="K24" s="201"/>
      <c r="L24" s="202"/>
      <c r="M24" s="202"/>
      <c r="N24" s="60"/>
    </row>
    <row r="25" spans="1:16" ht="15.5" x14ac:dyDescent="0.35">
      <c r="A25" s="58"/>
      <c r="B25" s="59"/>
      <c r="C25" s="59"/>
      <c r="D25" s="59"/>
      <c r="E25" s="59"/>
      <c r="F25" s="59"/>
      <c r="G25" s="59"/>
      <c r="H25" s="59"/>
      <c r="I25" s="58"/>
      <c r="J25" s="58"/>
      <c r="K25" s="60"/>
      <c r="L25" s="58"/>
      <c r="M25" s="58"/>
      <c r="N25" s="60"/>
    </row>
    <row r="26" spans="1:16" ht="16" thickBot="1" x14ac:dyDescent="0.4">
      <c r="A26" s="58"/>
      <c r="B26" s="59"/>
      <c r="C26" s="59"/>
      <c r="D26" s="59"/>
      <c r="E26" s="59"/>
      <c r="F26" s="59"/>
      <c r="G26" s="59"/>
      <c r="H26" s="59"/>
      <c r="I26" s="58"/>
      <c r="J26" s="58"/>
      <c r="K26" s="60"/>
      <c r="L26" s="58"/>
      <c r="M26" s="58"/>
      <c r="N26" s="60"/>
    </row>
    <row r="27" spans="1:16" ht="15.5" x14ac:dyDescent="0.35">
      <c r="A27" s="58"/>
      <c r="B27" s="227" t="s">
        <v>59</v>
      </c>
      <c r="C27" s="228"/>
      <c r="D27" s="228"/>
      <c r="E27" s="228"/>
      <c r="F27" s="228"/>
      <c r="G27" s="228"/>
      <c r="H27" s="228"/>
      <c r="I27" s="231" t="s">
        <v>60</v>
      </c>
      <c r="J27" s="232"/>
      <c r="K27" s="233"/>
      <c r="L27" s="61"/>
      <c r="M27" s="58"/>
      <c r="N27" s="60"/>
    </row>
    <row r="28" spans="1:16" ht="16" thickBot="1" x14ac:dyDescent="0.4">
      <c r="A28" s="58"/>
      <c r="B28" s="229"/>
      <c r="C28" s="230"/>
      <c r="D28" s="230"/>
      <c r="E28" s="230"/>
      <c r="F28" s="230"/>
      <c r="G28" s="230"/>
      <c r="H28" s="230"/>
      <c r="I28" s="234"/>
      <c r="J28" s="235"/>
      <c r="K28" s="236"/>
      <c r="L28" s="61"/>
      <c r="M28" s="58"/>
      <c r="N28" s="60"/>
    </row>
    <row r="29" spans="1:16" ht="16" thickBot="1" x14ac:dyDescent="0.4">
      <c r="A29" s="58"/>
      <c r="B29" s="205" t="s">
        <v>46</v>
      </c>
      <c r="C29" s="206"/>
      <c r="D29" s="206"/>
      <c r="E29" s="206"/>
      <c r="F29" s="206"/>
      <c r="G29" s="206"/>
      <c r="H29" s="206"/>
      <c r="I29" s="207"/>
      <c r="J29" s="208"/>
      <c r="K29" s="209"/>
      <c r="L29" s="170"/>
      <c r="M29" s="58"/>
      <c r="N29" s="60"/>
    </row>
    <row r="30" spans="1:16" ht="15.5" x14ac:dyDescent="0.35">
      <c r="A30" s="58"/>
      <c r="B30" s="210" t="s">
        <v>47</v>
      </c>
      <c r="C30" s="211"/>
      <c r="D30" s="211"/>
      <c r="E30" s="211"/>
      <c r="F30" s="211"/>
      <c r="G30" s="211"/>
      <c r="H30" s="211"/>
      <c r="I30" s="214" t="s">
        <v>48</v>
      </c>
      <c r="J30" s="216" t="s">
        <v>61</v>
      </c>
      <c r="K30" s="218" t="s">
        <v>50</v>
      </c>
      <c r="L30" s="220"/>
      <c r="M30" s="58"/>
      <c r="N30" s="60"/>
    </row>
    <row r="31" spans="1:16" ht="15.5" x14ac:dyDescent="0.35">
      <c r="A31" s="58"/>
      <c r="B31" s="212"/>
      <c r="C31" s="213"/>
      <c r="D31" s="213"/>
      <c r="E31" s="213"/>
      <c r="F31" s="213"/>
      <c r="G31" s="213"/>
      <c r="H31" s="213"/>
      <c r="I31" s="215"/>
      <c r="J31" s="217"/>
      <c r="K31" s="219"/>
      <c r="L31" s="220"/>
      <c r="M31" s="58"/>
      <c r="N31" s="60"/>
    </row>
    <row r="32" spans="1:16" ht="15.5" x14ac:dyDescent="0.35">
      <c r="A32" s="58"/>
      <c r="B32" s="221" t="s">
        <v>62</v>
      </c>
      <c r="C32" s="222"/>
      <c r="D32" s="222"/>
      <c r="E32" s="222"/>
      <c r="F32" s="222"/>
      <c r="G32" s="222"/>
      <c r="H32" s="222"/>
      <c r="I32" s="62">
        <v>1</v>
      </c>
      <c r="J32" s="63">
        <v>0</v>
      </c>
      <c r="K32" s="64">
        <f>I32*J32</f>
        <v>0</v>
      </c>
      <c r="L32" s="58"/>
      <c r="M32" s="58"/>
      <c r="N32" s="60"/>
      <c r="P32" s="85"/>
    </row>
    <row r="33" spans="1:14" ht="15.5" x14ac:dyDescent="0.35">
      <c r="A33" s="58"/>
      <c r="B33" s="221" t="s">
        <v>63</v>
      </c>
      <c r="C33" s="222"/>
      <c r="D33" s="222"/>
      <c r="E33" s="222"/>
      <c r="F33" s="222"/>
      <c r="G33" s="222"/>
      <c r="H33" s="222"/>
      <c r="I33" s="65">
        <v>6</v>
      </c>
      <c r="J33" s="63">
        <v>0</v>
      </c>
      <c r="K33" s="64">
        <f>I33*J33</f>
        <v>0</v>
      </c>
      <c r="L33" s="58"/>
      <c r="M33" s="58"/>
      <c r="N33" s="60"/>
    </row>
    <row r="34" spans="1:14" ht="15.5" x14ac:dyDescent="0.35">
      <c r="A34" s="58"/>
      <c r="B34" s="223" t="s">
        <v>53</v>
      </c>
      <c r="C34" s="224"/>
      <c r="D34" s="224"/>
      <c r="E34" s="224"/>
      <c r="F34" s="224"/>
      <c r="G34" s="224"/>
      <c r="H34" s="224"/>
      <c r="I34" s="66"/>
      <c r="J34" s="67">
        <f>J32+J33</f>
        <v>0</v>
      </c>
      <c r="K34" s="68"/>
      <c r="L34" s="58"/>
      <c r="M34" s="58"/>
      <c r="N34" s="60"/>
    </row>
    <row r="35" spans="1:14" ht="16" thickBot="1" x14ac:dyDescent="0.4">
      <c r="A35" s="58"/>
      <c r="B35" s="225" t="s">
        <v>54</v>
      </c>
      <c r="C35" s="226"/>
      <c r="D35" s="226"/>
      <c r="E35" s="226"/>
      <c r="F35" s="226"/>
      <c r="G35" s="226"/>
      <c r="H35" s="226"/>
      <c r="I35" s="69"/>
      <c r="J35" s="70"/>
      <c r="K35" s="71">
        <f>SUM(K32:K33)</f>
        <v>0</v>
      </c>
      <c r="L35" s="58"/>
      <c r="M35" s="58"/>
      <c r="N35" s="60"/>
    </row>
    <row r="36" spans="1:14" ht="16" thickBot="1" x14ac:dyDescent="0.4">
      <c r="A36" s="58"/>
      <c r="B36" s="72" t="s">
        <v>64</v>
      </c>
      <c r="C36" s="73">
        <v>250</v>
      </c>
      <c r="D36" s="74" t="s">
        <v>56</v>
      </c>
      <c r="E36" s="75">
        <v>0</v>
      </c>
      <c r="F36" s="73">
        <v>600</v>
      </c>
      <c r="G36" s="74" t="s">
        <v>56</v>
      </c>
      <c r="H36" s="76">
        <v>120000</v>
      </c>
      <c r="I36" s="77"/>
      <c r="J36" s="78"/>
      <c r="K36" s="79">
        <f>MAX(0,(IF(J34=100,((K35-$C$36)/(($F$36-$C$36)/$H$36)),0)))</f>
        <v>0</v>
      </c>
      <c r="L36" s="80"/>
      <c r="M36" s="58"/>
      <c r="N36" s="60"/>
    </row>
    <row r="37" spans="1:14" ht="16" thickBot="1" x14ac:dyDescent="0.4">
      <c r="A37" s="58"/>
      <c r="B37" s="203"/>
      <c r="C37" s="204"/>
      <c r="D37" s="204"/>
      <c r="E37" s="204"/>
      <c r="F37" s="204"/>
      <c r="G37" s="204"/>
      <c r="H37" s="204"/>
      <c r="I37" s="81"/>
      <c r="J37" s="82"/>
      <c r="K37" s="83"/>
      <c r="L37" s="58"/>
      <c r="M37" s="58"/>
      <c r="N37" s="60"/>
    </row>
    <row r="38" spans="1:14" ht="16" thickBot="1" x14ac:dyDescent="0.4">
      <c r="A38" s="58"/>
      <c r="B38" s="190" t="s">
        <v>57</v>
      </c>
      <c r="C38" s="191"/>
      <c r="D38" s="191"/>
      <c r="E38" s="191"/>
      <c r="F38" s="191"/>
      <c r="G38" s="191"/>
      <c r="H38" s="191"/>
      <c r="I38" s="84"/>
      <c r="J38" s="84"/>
      <c r="K38" s="84"/>
      <c r="L38" s="58"/>
      <c r="M38" s="58"/>
      <c r="N38" s="60"/>
    </row>
    <row r="39" spans="1:14" ht="16" thickBot="1" x14ac:dyDescent="0.4">
      <c r="A39" s="58"/>
      <c r="B39" s="176"/>
      <c r="C39" s="177"/>
      <c r="D39" s="177"/>
      <c r="E39" s="177"/>
      <c r="F39" s="177"/>
      <c r="G39" s="177"/>
      <c r="H39" s="178"/>
      <c r="I39" s="192" t="s">
        <v>58</v>
      </c>
      <c r="J39" s="193"/>
      <c r="K39" s="194"/>
      <c r="L39" s="195"/>
      <c r="M39" s="195"/>
      <c r="N39" s="60"/>
    </row>
    <row r="40" spans="1:14" ht="16" thickBot="1" x14ac:dyDescent="0.4">
      <c r="A40" s="58"/>
      <c r="B40" s="196" t="s">
        <v>116</v>
      </c>
      <c r="C40" s="197"/>
      <c r="D40" s="197"/>
      <c r="E40" s="197"/>
      <c r="F40" s="197"/>
      <c r="G40" s="197"/>
      <c r="H40" s="198"/>
      <c r="I40" s="199">
        <f>K36</f>
        <v>0</v>
      </c>
      <c r="J40" s="200"/>
      <c r="K40" s="201"/>
      <c r="L40" s="202"/>
      <c r="M40" s="202"/>
      <c r="N40" s="60"/>
    </row>
    <row r="41" spans="1:14" ht="15.5" x14ac:dyDescent="0.35">
      <c r="A41" s="58"/>
      <c r="B41" s="59"/>
      <c r="C41" s="59"/>
      <c r="D41" s="59"/>
      <c r="E41" s="59"/>
      <c r="F41" s="59"/>
      <c r="G41" s="59"/>
      <c r="H41" s="59"/>
      <c r="I41" s="58"/>
      <c r="J41" s="58"/>
      <c r="K41" s="60"/>
      <c r="L41" s="58"/>
      <c r="M41" s="58"/>
      <c r="N41" s="60"/>
    </row>
    <row r="42" spans="1:14" ht="15.5" x14ac:dyDescent="0.35">
      <c r="A42" s="58"/>
      <c r="B42" s="59"/>
      <c r="C42" s="59"/>
      <c r="D42" s="59"/>
      <c r="E42" s="59"/>
      <c r="F42" s="59"/>
      <c r="G42" s="59"/>
      <c r="H42" s="59"/>
      <c r="I42" s="58"/>
      <c r="J42" s="58"/>
      <c r="K42" s="60"/>
      <c r="L42" s="58"/>
      <c r="M42" s="58"/>
      <c r="N42" s="60"/>
    </row>
    <row r="43" spans="1:14" ht="16" thickBot="1" x14ac:dyDescent="0.4">
      <c r="A43" s="58"/>
      <c r="B43" s="59"/>
      <c r="C43" s="59"/>
      <c r="D43" s="59"/>
      <c r="E43" s="59"/>
      <c r="F43" s="59"/>
      <c r="G43" s="59"/>
      <c r="H43" s="59"/>
      <c r="I43" s="58"/>
      <c r="J43" s="58"/>
      <c r="K43" s="60"/>
      <c r="L43" s="58"/>
      <c r="M43" s="58"/>
      <c r="N43" s="60"/>
    </row>
    <row r="44" spans="1:14" ht="21.5" thickBot="1" x14ac:dyDescent="0.4">
      <c r="A44" s="58"/>
      <c r="B44" s="176"/>
      <c r="C44" s="177"/>
      <c r="D44" s="177"/>
      <c r="E44" s="177"/>
      <c r="F44" s="177"/>
      <c r="G44" s="177"/>
      <c r="H44" s="178"/>
      <c r="I44" s="179" t="s">
        <v>65</v>
      </c>
      <c r="J44" s="180"/>
      <c r="K44" s="181"/>
      <c r="L44" s="182"/>
      <c r="M44" s="182"/>
      <c r="N44" s="182"/>
    </row>
    <row r="45" spans="1:14" ht="19" thickBot="1" x14ac:dyDescent="0.4">
      <c r="A45" s="58"/>
      <c r="B45" s="183" t="s">
        <v>117</v>
      </c>
      <c r="C45" s="184"/>
      <c r="D45" s="184"/>
      <c r="E45" s="184"/>
      <c r="F45" s="184"/>
      <c r="G45" s="184"/>
      <c r="H45" s="185"/>
      <c r="I45" s="186">
        <f>SUM(I24,I40)</f>
        <v>0</v>
      </c>
      <c r="J45" s="187"/>
      <c r="K45" s="188"/>
      <c r="L45" s="189"/>
      <c r="M45" s="189"/>
      <c r="N45" s="189"/>
    </row>
    <row r="46" spans="1:14" ht="15.5" x14ac:dyDescent="0.35">
      <c r="A46" s="58"/>
      <c r="B46" s="59"/>
      <c r="C46" s="59"/>
      <c r="D46" s="59"/>
      <c r="E46" s="59"/>
      <c r="F46" s="59"/>
      <c r="G46" s="59"/>
      <c r="H46" s="59"/>
      <c r="I46" s="58"/>
      <c r="J46" s="58"/>
      <c r="K46" s="60"/>
      <c r="L46" s="58"/>
      <c r="M46" s="58"/>
      <c r="N46" s="60"/>
    </row>
    <row r="47" spans="1:14" ht="15" thickBot="1" x14ac:dyDescent="0.4">
      <c r="A47" s="48"/>
      <c r="C47" s="48"/>
      <c r="D47" s="48"/>
      <c r="E47" s="48"/>
      <c r="F47" s="48"/>
      <c r="G47" s="48"/>
      <c r="H47" s="48"/>
      <c r="I47" s="48"/>
      <c r="J47" s="48"/>
      <c r="K47" s="48"/>
      <c r="L47" s="48"/>
      <c r="M47" s="48"/>
      <c r="N47" s="48"/>
    </row>
    <row r="48" spans="1:14" x14ac:dyDescent="0.35">
      <c r="A48" s="48"/>
      <c r="B48" s="242" t="s">
        <v>66</v>
      </c>
      <c r="C48" s="243"/>
      <c r="D48" s="243"/>
      <c r="E48" s="243"/>
      <c r="F48" s="243"/>
      <c r="G48" s="243"/>
      <c r="H48" s="243"/>
      <c r="I48" s="243"/>
      <c r="J48" s="243"/>
      <c r="K48" s="243"/>
      <c r="L48" s="243"/>
      <c r="M48" s="243"/>
      <c r="N48" s="244"/>
    </row>
    <row r="49" spans="1:14" x14ac:dyDescent="0.35">
      <c r="A49" s="48"/>
      <c r="B49" s="86" t="s">
        <v>67</v>
      </c>
      <c r="C49" s="245"/>
      <c r="D49" s="245"/>
      <c r="E49" s="245"/>
      <c r="F49" s="246">
        <f>H20</f>
        <v>120000</v>
      </c>
      <c r="G49" s="247" t="s">
        <v>118</v>
      </c>
      <c r="H49" s="248"/>
      <c r="I49" s="248"/>
      <c r="J49" s="248"/>
      <c r="K49" s="245"/>
      <c r="L49" s="245"/>
      <c r="M49" s="245"/>
      <c r="N49" s="87"/>
    </row>
    <row r="50" spans="1:14" ht="15" thickBot="1" x14ac:dyDescent="0.4">
      <c r="A50" s="48"/>
      <c r="B50" s="88" t="s">
        <v>67</v>
      </c>
      <c r="C50" s="84"/>
      <c r="D50" s="84"/>
      <c r="E50" s="84"/>
      <c r="F50" s="89">
        <f>H20+H36</f>
        <v>240000</v>
      </c>
      <c r="G50" s="90" t="s">
        <v>119</v>
      </c>
      <c r="H50" s="91"/>
      <c r="I50" s="91"/>
      <c r="J50" s="91"/>
      <c r="K50" s="84"/>
      <c r="L50" s="84"/>
      <c r="M50" s="84"/>
      <c r="N50" s="92"/>
    </row>
    <row r="51" spans="1:14" x14ac:dyDescent="0.35">
      <c r="A51" s="48"/>
      <c r="B51" s="48"/>
      <c r="C51" s="48"/>
      <c r="D51" s="48"/>
      <c r="E51" s="48"/>
      <c r="F51" s="48"/>
      <c r="G51" s="48"/>
      <c r="H51" s="48"/>
      <c r="I51" s="48"/>
      <c r="J51" s="48"/>
      <c r="K51" s="48"/>
      <c r="L51" s="48"/>
      <c r="M51" s="48"/>
      <c r="N51" s="48"/>
    </row>
  </sheetData>
  <sheetProtection algorithmName="SHA-512" hashValue="0FnZE2e8yT2URYWJG92PrhtCGonIIAqTLMaFuJ9yZnWFK+WrWJ5fLnenY/p/x9UUWBTL7SgfQYLBHs5R5xJ0qQ==" saltValue="QLQSKVjc6nUMl+UJPMxGBg==" spinCount="100000" sheet="1" objects="1" scenarios="1" selectLockedCells="1"/>
  <protectedRanges>
    <protectedRange sqref="C8 I13 J16:J17 I29 J32:J33" name="Bereik2"/>
    <protectedRange sqref="C8 I29 J32:J33 I13 J16:J17" name="Bereik1_1"/>
  </protectedRanges>
  <mergeCells count="51">
    <mergeCell ref="B16:H16"/>
    <mergeCell ref="B2:K2"/>
    <mergeCell ref="C8:M8"/>
    <mergeCell ref="B9:H9"/>
    <mergeCell ref="B11:H12"/>
    <mergeCell ref="I11:K12"/>
    <mergeCell ref="B13:H13"/>
    <mergeCell ref="I13:K13"/>
    <mergeCell ref="B14:H15"/>
    <mergeCell ref="I14:I15"/>
    <mergeCell ref="J14:J15"/>
    <mergeCell ref="K14:K15"/>
    <mergeCell ref="L14:L15"/>
    <mergeCell ref="B27:H28"/>
    <mergeCell ref="I27:K28"/>
    <mergeCell ref="B17:H17"/>
    <mergeCell ref="B18:H18"/>
    <mergeCell ref="B19:H19"/>
    <mergeCell ref="B21:H21"/>
    <mergeCell ref="B22:H22"/>
    <mergeCell ref="B23:H23"/>
    <mergeCell ref="I23:K23"/>
    <mergeCell ref="L23:M23"/>
    <mergeCell ref="B24:H24"/>
    <mergeCell ref="I24:K24"/>
    <mergeCell ref="L24:M24"/>
    <mergeCell ref="B37:H37"/>
    <mergeCell ref="B29:H29"/>
    <mergeCell ref="I29:K29"/>
    <mergeCell ref="B30:H31"/>
    <mergeCell ref="I30:I31"/>
    <mergeCell ref="J30:J31"/>
    <mergeCell ref="K30:K31"/>
    <mergeCell ref="L30:L31"/>
    <mergeCell ref="B32:H32"/>
    <mergeCell ref="B33:H33"/>
    <mergeCell ref="B34:H34"/>
    <mergeCell ref="B35:H35"/>
    <mergeCell ref="B38:H38"/>
    <mergeCell ref="B39:H39"/>
    <mergeCell ref="I39:K39"/>
    <mergeCell ref="L39:M39"/>
    <mergeCell ref="B40:H40"/>
    <mergeCell ref="I40:K40"/>
    <mergeCell ref="L40:M40"/>
    <mergeCell ref="B44:H44"/>
    <mergeCell ref="I44:K44"/>
    <mergeCell ref="L44:N44"/>
    <mergeCell ref="B45:H45"/>
    <mergeCell ref="I45:K45"/>
    <mergeCell ref="L45:N45"/>
  </mergeCells>
  <dataValidations count="4">
    <dataValidation type="whole" showInputMessage="1" showErrorMessage="1" errorTitle="Maximale waarde" error="Totale maximale waarde Virgin is 90%" sqref="J32" xr:uid="{DEC4C7D5-C1E0-4C69-97C0-46C20463540F}">
      <formula1>0</formula1>
      <formula2>90</formula2>
    </dataValidation>
    <dataValidation type="whole" operator="lessThanOrEqual" allowBlank="1" showInputMessage="1" showErrorMessage="1" sqref="J18 J34" xr:uid="{67CB29F2-BAE1-4CD5-AD84-E7AA5ADA0460}">
      <formula1>100</formula1>
    </dataValidation>
    <dataValidation type="whole" showInputMessage="1" showErrorMessage="1" errorTitle="Maximale waarde" error="Totale maximale waarde Virgin is 50%" sqref="J16" xr:uid="{21781849-F998-4A36-A845-6F910F1684FE}">
      <formula1>0</formula1>
      <formula2>50</formula2>
    </dataValidation>
    <dataValidation type="whole" showInputMessage="1" showErrorMessage="1" errorTitle="Maximale waarde" error="Totale maximale waarde is 100%" sqref="J17 J33" xr:uid="{73E1EC76-B615-4F56-9431-47F684898E68}">
      <formula1>0</formula1>
      <formula2>(100-J16)</formula2>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Inschrijftabel</vt:lpstr>
      <vt:lpstr>Scoreblad circulariteit</vt:lpstr>
      <vt:lpstr>Inschrijftabel!Afdrukbereik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Wim Nooijen</dc:creator>
  <cp:keywords/>
  <dc:description/>
  <cp:lastModifiedBy>Tim van der Heide | JMA</cp:lastModifiedBy>
  <cp:revision/>
  <dcterms:created xsi:type="dcterms:W3CDTF">2017-09-13T10:33:40Z</dcterms:created>
  <dcterms:modified xsi:type="dcterms:W3CDTF">2026-03-27T10:40:58Z</dcterms:modified>
  <cp:category/>
  <cp:contentStatus/>
</cp:coreProperties>
</file>