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https://regiowf1.sharepoint.com/teams/SED-Prj-AanbestedingSchoonmaak/Gedeelde documenten/General/04. Nota van Inlichtingen/NVI 1/"/>
    </mc:Choice>
  </mc:AlternateContent>
  <xr:revisionPtr revIDLastSave="51" documentId="13_ncr:1_{3CA4F1DE-2B34-48A2-ACB9-20D9AB1B3E57}" xr6:coauthVersionLast="47" xr6:coauthVersionMax="47" xr10:uidLastSave="{5747FEFA-5E46-4E38-A090-5179F3047CA4}"/>
  <bookViews>
    <workbookView minimized="1" xWindow="3795" yWindow="4215" windowWidth="17280" windowHeight="8880" tabRatio="946" activeTab="3" xr2:uid="{00000000-000D-0000-FFFF-FFFF00000000}"/>
  </bookViews>
  <sheets>
    <sheet name="1-Uitgangspunten" sheetId="41" r:id="rId1"/>
    <sheet name="2-Kosten per locatie" sheetId="37" r:id="rId2"/>
    <sheet name="3-Productie normen" sheetId="28" r:id="rId3"/>
    <sheet name="4-Basis ruimtestaat" sheetId="2" r:id="rId4"/>
    <sheet name="5-Premies en opslagen" sheetId="17" r:id="rId5"/>
    <sheet name="6-Opbouw uurtarief productie" sheetId="18" r:id="rId6"/>
    <sheet name="7-Opbouw uurtarief toezicht" sheetId="38" r:id="rId7"/>
    <sheet name="8-Additionele kosten" sheetId="31" r:id="rId8"/>
    <sheet name="9-Afroepprijs" sheetId="5" r:id="rId9"/>
    <sheet name="10-Glasbewassing" sheetId="35" r:id="rId10"/>
    <sheet name="11-Machinekosten" sheetId="40" r:id="rId11"/>
  </sheets>
  <externalReferences>
    <externalReference r:id="rId12"/>
    <externalReference r:id="rId13"/>
    <externalReference r:id="rId14"/>
    <externalReference r:id="rId15"/>
    <externalReference r:id="rId16"/>
  </externalReferences>
  <definedNames>
    <definedName name="__1F" hidden="1">[1]Psychiatrie!#REF!</definedName>
    <definedName name="__2_0_F" hidden="1">[1]Psychiatrie!#REF!</definedName>
    <definedName name="_1_________F" hidden="1">[1]Psychiatrie!#REF!</definedName>
    <definedName name="_1F" localSheetId="1" hidden="1">[1]Blad1!#REF!</definedName>
    <definedName name="_1F" hidden="1">[1]Blad1!#REF!</definedName>
    <definedName name="_2_______0_F" hidden="1">[1]Psychiatrie!#REF!</definedName>
    <definedName name="_2_0_F" hidden="1">[1]Psychiatrie!#REF!</definedName>
    <definedName name="_2F" hidden="1">[1]Psychiatrie!#REF!</definedName>
    <definedName name="_3_0_F" hidden="1">[1]Psychiatrie!#REF!</definedName>
    <definedName name="_3F" hidden="1">[1]Psychiatrie!#REF!</definedName>
    <definedName name="_4F" hidden="1">[1]Blad1!#REF!</definedName>
    <definedName name="_5_0_F" hidden="1">[1]Psychiatrie!#REF!</definedName>
    <definedName name="_8_0_F" hidden="1">[1]Psychiatrie!#REF!</definedName>
    <definedName name="_Dist_Bin" hidden="1">#REF!</definedName>
    <definedName name="_Dist_Values" hidden="1">#REF!</definedName>
    <definedName name="_Fill" localSheetId="9" hidden="1">'[2]#REF'!#REF!</definedName>
    <definedName name="_Fill" localSheetId="1" hidden="1">'[3]#REF'!#REF!</definedName>
    <definedName name="_Fill" hidden="1">'[3]#REF'!#REF!</definedName>
    <definedName name="_filll" hidden="1">'[4]#REF'!#REF!</definedName>
    <definedName name="_xlnm._FilterDatabase" localSheetId="9" hidden="1">'10-Glasbewassing'!$A$12:$X$45</definedName>
    <definedName name="_xlnm._FilterDatabase" localSheetId="1" hidden="1">'2-Kosten per locatie'!$A$14:$J$27</definedName>
    <definedName name="_xlnm._FilterDatabase" localSheetId="3" hidden="1">'4-Basis ruimtestaat'!$B$9:$AE$270</definedName>
    <definedName name="_Hlk39130726" localSheetId="0">'1-Uitgangspunten'!$A$16</definedName>
    <definedName name="_Key1" localSheetId="9" hidden="1">'[2]#REF'!#REF!</definedName>
    <definedName name="_Key1" localSheetId="1" hidden="1">'[3]#REF'!#REF!</definedName>
    <definedName name="_Key1" hidden="1">'[3]#REF'!#REF!</definedName>
    <definedName name="_Key2" localSheetId="1" hidden="1">#REF!</definedName>
    <definedName name="_Key2" hidden="1">#REF!</definedName>
    <definedName name="_Order1" hidden="1">255</definedName>
    <definedName name="_Order2" hidden="1">255</definedName>
    <definedName name="_Sort" localSheetId="1" hidden="1">#REF!</definedName>
    <definedName name="_Sort" hidden="1">#REF!</definedName>
    <definedName name="_Table1_In1" hidden="1">#REF!</definedName>
    <definedName name="_Table1_Out" hidden="1">#REF!</definedName>
    <definedName name="_Toc106114456" localSheetId="0">'1-Uitgangspunten'!$A$2</definedName>
    <definedName name="_Toc106114457" localSheetId="0">'1-Uitgangspunten'!$A$5</definedName>
    <definedName name="_Toc106114458" localSheetId="0">'1-Uitgangspunten'!$A$9</definedName>
    <definedName name="_Toc106114459" localSheetId="0">'1-Uitgangspunten'!$A$13</definedName>
    <definedName name="_Toc518445846" localSheetId="0">'1-Uitgangspunten'!$A$17</definedName>
    <definedName name="AccessDatabase" hidden="1">"C:\data\excel\BASISWP.mdb"</definedName>
    <definedName name="Additioneel" hidden="1">'[2]#REF'!#REF!</definedName>
    <definedName name="_xlnm.Print_Area" localSheetId="1">'2-Kosten per locatie'!$A$3:$AB$26</definedName>
    <definedName name="_xlnm.Print_Area" localSheetId="3">'4-Basis ruimtestaat'!$B$3:$AE$269</definedName>
    <definedName name="_xlnm.Print_Area" localSheetId="4">'5-Premies en opslagen'!$A$3:$E$55</definedName>
    <definedName name="_xlnm.Print_Area" localSheetId="5">'6-Opbouw uurtarief productie'!$A$1:$R$65</definedName>
    <definedName name="_xlnm.Print_Area" localSheetId="8">'9-Afroepprijs'!$A$3:$F$41</definedName>
    <definedName name="_xlnm.Print_Titles" localSheetId="9">'10-Glasbewassing'!$12:$12</definedName>
    <definedName name="_xlnm.Print_Titles" localSheetId="1">'2-Kosten per locatie'!$14:$14</definedName>
    <definedName name="_xlnm.Print_Titles" localSheetId="3">'4-Basis ruimtestaat'!$9:$9</definedName>
    <definedName name="_xlnm.Print_Titles" localSheetId="5">'6-Opbouw uurtarief productie'!$A:$C</definedName>
    <definedName name="_xlnm.Print_Titles" localSheetId="8">'9-Afroepprijs'!$6:$10</definedName>
    <definedName name="berichtok" localSheetId="1">'2-Kosten per locatie'!berichtok</definedName>
    <definedName name="berichtok">'2-Kosten per locatie'!berichtok</definedName>
    <definedName name="berichtoke" localSheetId="1">'2-Kosten per locatie'!berichtoke</definedName>
    <definedName name="berichtoke">'2-Kosten per locatie'!berichtoke</definedName>
    <definedName name="berichtoke1" localSheetId="1">'2-Kosten per locatie'!berichtoke1</definedName>
    <definedName name="berichtoke1">'2-Kosten per locatie'!berichtoke1</definedName>
    <definedName name="Berkt" localSheetId="1">'2-Kosten per locatie'!Berkt</definedName>
    <definedName name="Berkt">'2-Kosten per locatie'!Berkt</definedName>
    <definedName name="dffdf" hidden="1">'[3]#REF'!#REF!</definedName>
    <definedName name="einde" localSheetId="1">'2-Kosten per locatie'!einde</definedName>
    <definedName name="einde">'2-Kosten per locatie'!einde</definedName>
    <definedName name="fghf" hidden="1">'[3]#REF'!#REF!</definedName>
    <definedName name="Gan_R" localSheetId="1">'2-Kosten per locatie'!Gan_R</definedName>
    <definedName name="Gan_R">'2-Kosten per locatie'!Gan_R</definedName>
    <definedName name="gs" hidden="1">'[3]#REF'!#REF!</definedName>
    <definedName name="han" localSheetId="9" hidden="1">'[2]#REF'!#REF!</definedName>
    <definedName name="han" localSheetId="1" hidden="1">'[3]#REF'!#REF!</definedName>
    <definedName name="han" hidden="1">'[3]#REF'!#REF!</definedName>
    <definedName name="HTML_CodePage" hidden="1">1252</definedName>
    <definedName name="HTML_Control" localSheetId="1" hidden="1">{"'ma_vr'!$A$1:$AA$42"}</definedName>
    <definedName name="HTML_Control" hidden="1">{"'ma_vr'!$A$1:$AA$42"}</definedName>
    <definedName name="HTML_Description" hidden="1">""</definedName>
    <definedName name="HTML_Email" hidden="1">""</definedName>
    <definedName name="HTML_Header" hidden="1">"ma_vr"</definedName>
    <definedName name="HTML_LastUpdate" hidden="1">"06-04-2000"</definedName>
    <definedName name="HTML_LineAfter" hidden="1">FALSE</definedName>
    <definedName name="HTML_LineBefore" hidden="1">FALSE</definedName>
    <definedName name="HTML_Name" hidden="1">"R.Ballast"</definedName>
    <definedName name="HTML_OBDlg2" hidden="1">TRUE</definedName>
    <definedName name="HTML_OBDlg4" hidden="1">TRUE</definedName>
    <definedName name="HTML_OS" hidden="1">0</definedName>
    <definedName name="HTML_PathFile" hidden="1">"F:\MS Office\Tarieven 2000\HTML.htm"</definedName>
    <definedName name="HTML_Title" hidden="1">"Tarief2000_basisRB"</definedName>
    <definedName name="Kengetal">'[5]3-Kengetal'!$A$10:$L$101</definedName>
    <definedName name="kjh" hidden="1">'[3]#REF'!#REF!</definedName>
    <definedName name="Mutatiederdekwartaal" localSheetId="1" hidden="1">{"'ma_vr'!$A$1:$AA$42"}</definedName>
    <definedName name="Mutatiederdekwartaal" hidden="1">{"'ma_vr'!$A$1:$AA$42"}</definedName>
    <definedName name="NvB" hidden="1">'[4]#REF'!#REF!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32" i="37" l="1"/>
  <c r="E25" i="35"/>
  <c r="F25" i="35" s="1"/>
  <c r="H25" i="35" s="1"/>
  <c r="J270" i="2" l="1"/>
  <c r="J41" i="2"/>
  <c r="J40" i="2"/>
  <c r="J39" i="2"/>
  <c r="J38" i="2"/>
  <c r="J37" i="2"/>
  <c r="J36" i="2"/>
  <c r="J35" i="2"/>
  <c r="J34" i="2"/>
  <c r="J33" i="2"/>
  <c r="J32" i="2"/>
  <c r="J31" i="2"/>
  <c r="J30" i="2"/>
  <c r="J29" i="2"/>
  <c r="J28" i="2"/>
  <c r="J27" i="2"/>
  <c r="J26" i="2"/>
  <c r="J25" i="2"/>
  <c r="J24" i="2"/>
  <c r="J23" i="2"/>
  <c r="J22" i="2"/>
  <c r="J21" i="2"/>
  <c r="J20" i="2"/>
  <c r="J19" i="2"/>
  <c r="J18" i="2"/>
  <c r="J17" i="2"/>
  <c r="J16" i="2"/>
  <c r="J15" i="2"/>
  <c r="J14" i="2"/>
  <c r="J13" i="2"/>
  <c r="J12" i="2"/>
  <c r="J11" i="2"/>
  <c r="AE270" i="2" l="1"/>
  <c r="Z270" i="2"/>
  <c r="Y270" i="2"/>
  <c r="X270" i="2"/>
  <c r="V270" i="2"/>
  <c r="U270" i="2"/>
  <c r="T270" i="2"/>
  <c r="S270" i="2"/>
  <c r="R270" i="2"/>
  <c r="R27" i="2"/>
  <c r="S27" i="2"/>
  <c r="T27" i="2"/>
  <c r="U27" i="2"/>
  <c r="V27" i="2"/>
  <c r="X27" i="2"/>
  <c r="Y27" i="2"/>
  <c r="Z27" i="2"/>
  <c r="R28" i="2"/>
  <c r="S28" i="2"/>
  <c r="T28" i="2"/>
  <c r="U28" i="2"/>
  <c r="V28" i="2"/>
  <c r="X28" i="2"/>
  <c r="Y28" i="2"/>
  <c r="Z28" i="2"/>
  <c r="R25" i="2"/>
  <c r="S25" i="2"/>
  <c r="T25" i="2"/>
  <c r="U25" i="2"/>
  <c r="V25" i="2"/>
  <c r="X25" i="2"/>
  <c r="Y25" i="2"/>
  <c r="Z25" i="2"/>
  <c r="AE25" i="2"/>
  <c r="AE11" i="2"/>
  <c r="R11" i="2"/>
  <c r="S11" i="2"/>
  <c r="T11" i="2"/>
  <c r="U11" i="2"/>
  <c r="V11" i="2"/>
  <c r="X11" i="2"/>
  <c r="Y11" i="2"/>
  <c r="Z11" i="2"/>
  <c r="E24" i="35" l="1"/>
  <c r="F24" i="35" s="1"/>
  <c r="H24" i="35" s="1"/>
  <c r="E23" i="35"/>
  <c r="F23" i="35" s="1"/>
  <c r="H23" i="35" s="1"/>
  <c r="Q225" i="2" l="1"/>
  <c r="Q226" i="2"/>
  <c r="Q235" i="2"/>
  <c r="Q236" i="2"/>
  <c r="Q241" i="2"/>
  <c r="Q242" i="2"/>
  <c r="Q243" i="2"/>
  <c r="Q245" i="2"/>
  <c r="Q246" i="2"/>
  <c r="Q247" i="2"/>
  <c r="Q248" i="2"/>
  <c r="Q249" i="2"/>
  <c r="J227" i="2"/>
  <c r="J228" i="2"/>
  <c r="J229" i="2"/>
  <c r="J230" i="2"/>
  <c r="J231" i="2"/>
  <c r="J232" i="2"/>
  <c r="J233" i="2"/>
  <c r="J234" i="2"/>
  <c r="J235" i="2"/>
  <c r="J236" i="2"/>
  <c r="J237" i="2"/>
  <c r="J238" i="2"/>
  <c r="J239" i="2"/>
  <c r="J240" i="2"/>
  <c r="J241" i="2"/>
  <c r="J242" i="2"/>
  <c r="J243" i="2"/>
  <c r="J244" i="2"/>
  <c r="J245" i="2"/>
  <c r="J246" i="2"/>
  <c r="J247" i="2"/>
  <c r="J248" i="2"/>
  <c r="J249" i="2"/>
  <c r="Q269" i="2"/>
  <c r="J269" i="2"/>
  <c r="J145" i="2" l="1"/>
  <c r="AE145" i="2" s="1"/>
  <c r="W249" i="2"/>
  <c r="W245" i="2"/>
  <c r="AE227" i="2"/>
  <c r="AE228" i="2"/>
  <c r="AE229" i="2"/>
  <c r="AE230" i="2"/>
  <c r="AE231" i="2"/>
  <c r="AE232" i="2"/>
  <c r="AE233" i="2"/>
  <c r="AE234" i="2"/>
  <c r="AE235" i="2"/>
  <c r="AE236" i="2"/>
  <c r="AE237" i="2"/>
  <c r="AE238" i="2"/>
  <c r="AE239" i="2"/>
  <c r="AE240" i="2"/>
  <c r="AE241" i="2"/>
  <c r="AE242" i="2"/>
  <c r="AE243" i="2"/>
  <c r="AE244" i="2"/>
  <c r="AE245" i="2"/>
  <c r="AE246" i="2"/>
  <c r="AE247" i="2"/>
  <c r="AE248" i="2"/>
  <c r="AE249" i="2"/>
  <c r="W235" i="2"/>
  <c r="W236" i="2"/>
  <c r="W241" i="2"/>
  <c r="W242" i="2"/>
  <c r="W243" i="2"/>
  <c r="W246" i="2"/>
  <c r="W247" i="2"/>
  <c r="W248" i="2"/>
  <c r="V227" i="2"/>
  <c r="V228" i="2"/>
  <c r="V229" i="2"/>
  <c r="V230" i="2"/>
  <c r="V231" i="2"/>
  <c r="V232" i="2"/>
  <c r="V233" i="2"/>
  <c r="V234" i="2"/>
  <c r="V235" i="2"/>
  <c r="V236" i="2"/>
  <c r="V237" i="2"/>
  <c r="V238" i="2"/>
  <c r="V239" i="2"/>
  <c r="V240" i="2"/>
  <c r="V241" i="2"/>
  <c r="V242" i="2"/>
  <c r="V243" i="2"/>
  <c r="V244" i="2"/>
  <c r="V245" i="2"/>
  <c r="V246" i="2"/>
  <c r="V247" i="2"/>
  <c r="V248" i="2"/>
  <c r="V249" i="2"/>
  <c r="U227" i="2"/>
  <c r="U228" i="2"/>
  <c r="U229" i="2"/>
  <c r="U230" i="2"/>
  <c r="U231" i="2"/>
  <c r="U232" i="2"/>
  <c r="U233" i="2"/>
  <c r="U234" i="2"/>
  <c r="U235" i="2"/>
  <c r="U236" i="2"/>
  <c r="U237" i="2"/>
  <c r="U238" i="2"/>
  <c r="U239" i="2"/>
  <c r="U240" i="2"/>
  <c r="U241" i="2"/>
  <c r="U242" i="2"/>
  <c r="U243" i="2"/>
  <c r="U244" i="2"/>
  <c r="U245" i="2"/>
  <c r="U246" i="2"/>
  <c r="U247" i="2"/>
  <c r="U248" i="2"/>
  <c r="U249" i="2"/>
  <c r="D45" i="35"/>
  <c r="F14" i="31"/>
  <c r="H14" i="31" s="1"/>
  <c r="F13" i="31"/>
  <c r="H13" i="31" s="1"/>
  <c r="U40" i="37"/>
  <c r="E16" i="35"/>
  <c r="F16" i="35" s="1"/>
  <c r="H16" i="35" s="1"/>
  <c r="E17" i="35"/>
  <c r="F17" i="35" s="1"/>
  <c r="H17" i="35" s="1"/>
  <c r="E18" i="35"/>
  <c r="F18" i="35" s="1"/>
  <c r="H18" i="35" s="1"/>
  <c r="E19" i="35"/>
  <c r="F19" i="35" s="1"/>
  <c r="H19" i="35" s="1"/>
  <c r="E20" i="35"/>
  <c r="F20" i="35" s="1"/>
  <c r="H20" i="35" s="1"/>
  <c r="E21" i="35"/>
  <c r="F21" i="35" s="1"/>
  <c r="H21" i="35" s="1"/>
  <c r="E22" i="35"/>
  <c r="F22" i="35" s="1"/>
  <c r="H22" i="35" s="1"/>
  <c r="E26" i="35"/>
  <c r="F26" i="35" s="1"/>
  <c r="H26" i="35" s="1"/>
  <c r="E27" i="35"/>
  <c r="F27" i="35" s="1"/>
  <c r="H27" i="35" s="1"/>
  <c r="E28" i="35"/>
  <c r="F28" i="35" s="1"/>
  <c r="H28" i="35" s="1"/>
  <c r="E29" i="35"/>
  <c r="F29" i="35" s="1"/>
  <c r="H29" i="35" s="1"/>
  <c r="E30" i="35"/>
  <c r="F30" i="35" s="1"/>
  <c r="H30" i="35" s="1"/>
  <c r="E31" i="35"/>
  <c r="F31" i="35" s="1"/>
  <c r="H31" i="35" s="1"/>
  <c r="E32" i="35"/>
  <c r="F32" i="35" s="1"/>
  <c r="H32" i="35" s="1"/>
  <c r="E33" i="35"/>
  <c r="F33" i="35" s="1"/>
  <c r="H33" i="35" s="1"/>
  <c r="E34" i="35"/>
  <c r="F34" i="35" s="1"/>
  <c r="H34" i="35" s="1"/>
  <c r="E35" i="35"/>
  <c r="F35" i="35" s="1"/>
  <c r="H35" i="35" s="1"/>
  <c r="E36" i="35"/>
  <c r="F36" i="35" s="1"/>
  <c r="H36" i="35" s="1"/>
  <c r="E37" i="35"/>
  <c r="F37" i="35" s="1"/>
  <c r="H37" i="35" s="1"/>
  <c r="E38" i="35"/>
  <c r="F38" i="35" s="1"/>
  <c r="H38" i="35" s="1"/>
  <c r="E39" i="35"/>
  <c r="F39" i="35" s="1"/>
  <c r="H39" i="35" s="1"/>
  <c r="E40" i="35"/>
  <c r="F40" i="35" s="1"/>
  <c r="H40" i="35" s="1"/>
  <c r="E41" i="35"/>
  <c r="F41" i="35" s="1"/>
  <c r="H41" i="35" s="1"/>
  <c r="E42" i="35"/>
  <c r="F42" i="35" s="1"/>
  <c r="H42" i="35" s="1"/>
  <c r="E43" i="35"/>
  <c r="F43" i="35" s="1"/>
  <c r="H43" i="35" s="1"/>
  <c r="Y227" i="2" l="1"/>
  <c r="S227" i="2" s="1"/>
  <c r="Z227" i="2"/>
  <c r="T227" i="2" s="1"/>
  <c r="Y228" i="2"/>
  <c r="S228" i="2" s="1"/>
  <c r="Z228" i="2"/>
  <c r="T228" i="2" s="1"/>
  <c r="Y229" i="2"/>
  <c r="S229" i="2" s="1"/>
  <c r="Z229" i="2"/>
  <c r="T229" i="2" s="1"/>
  <c r="Y230" i="2"/>
  <c r="S230" i="2" s="1"/>
  <c r="Z230" i="2"/>
  <c r="T230" i="2" s="1"/>
  <c r="Y231" i="2"/>
  <c r="S231" i="2" s="1"/>
  <c r="Z231" i="2"/>
  <c r="T231" i="2" s="1"/>
  <c r="Y232" i="2"/>
  <c r="S232" i="2" s="1"/>
  <c r="Z232" i="2"/>
  <c r="T232" i="2" s="1"/>
  <c r="Y233" i="2"/>
  <c r="S233" i="2" s="1"/>
  <c r="Z233" i="2"/>
  <c r="T233" i="2" s="1"/>
  <c r="Y234" i="2"/>
  <c r="S234" i="2" s="1"/>
  <c r="Z234" i="2"/>
  <c r="T234" i="2" s="1"/>
  <c r="Y235" i="2"/>
  <c r="S235" i="2" s="1"/>
  <c r="Z235" i="2"/>
  <c r="T235" i="2" s="1"/>
  <c r="Y236" i="2"/>
  <c r="S236" i="2" s="1"/>
  <c r="Z236" i="2"/>
  <c r="T236" i="2" s="1"/>
  <c r="Y237" i="2"/>
  <c r="S237" i="2" s="1"/>
  <c r="Z237" i="2"/>
  <c r="T237" i="2" s="1"/>
  <c r="Y238" i="2"/>
  <c r="S238" i="2" s="1"/>
  <c r="Z238" i="2"/>
  <c r="T238" i="2" s="1"/>
  <c r="Y239" i="2"/>
  <c r="S239" i="2" s="1"/>
  <c r="Z239" i="2"/>
  <c r="T239" i="2" s="1"/>
  <c r="Y240" i="2"/>
  <c r="S240" i="2" s="1"/>
  <c r="Z240" i="2"/>
  <c r="T240" i="2" s="1"/>
  <c r="Y241" i="2"/>
  <c r="S241" i="2" s="1"/>
  <c r="Z241" i="2"/>
  <c r="T241" i="2" s="1"/>
  <c r="Y242" i="2"/>
  <c r="S242" i="2" s="1"/>
  <c r="Z242" i="2"/>
  <c r="T242" i="2" s="1"/>
  <c r="Y243" i="2"/>
  <c r="S243" i="2" s="1"/>
  <c r="Z243" i="2"/>
  <c r="T243" i="2" s="1"/>
  <c r="Y244" i="2"/>
  <c r="S244" i="2" s="1"/>
  <c r="Z244" i="2"/>
  <c r="T244" i="2" s="1"/>
  <c r="Y245" i="2"/>
  <c r="S245" i="2" s="1"/>
  <c r="Z245" i="2"/>
  <c r="T245" i="2" s="1"/>
  <c r="Y246" i="2"/>
  <c r="S246" i="2" s="1"/>
  <c r="Z246" i="2"/>
  <c r="T246" i="2" s="1"/>
  <c r="Y247" i="2"/>
  <c r="S247" i="2" s="1"/>
  <c r="Z247" i="2"/>
  <c r="T247" i="2" s="1"/>
  <c r="Y248" i="2"/>
  <c r="S248" i="2" s="1"/>
  <c r="Z248" i="2"/>
  <c r="T248" i="2" s="1"/>
  <c r="Y249" i="2"/>
  <c r="S249" i="2" s="1"/>
  <c r="Z249" i="2"/>
  <c r="T249" i="2" s="1"/>
  <c r="X227" i="2"/>
  <c r="R227" i="2" s="1"/>
  <c r="X228" i="2"/>
  <c r="R228" i="2" s="1"/>
  <c r="X229" i="2"/>
  <c r="R229" i="2" s="1"/>
  <c r="X230" i="2"/>
  <c r="R230" i="2" s="1"/>
  <c r="X231" i="2"/>
  <c r="R231" i="2" s="1"/>
  <c r="X232" i="2"/>
  <c r="R232" i="2" s="1"/>
  <c r="X233" i="2"/>
  <c r="R233" i="2" s="1"/>
  <c r="X234" i="2"/>
  <c r="R234" i="2" s="1"/>
  <c r="X235" i="2"/>
  <c r="R235" i="2" s="1"/>
  <c r="X236" i="2"/>
  <c r="R236" i="2" s="1"/>
  <c r="X237" i="2"/>
  <c r="R237" i="2" s="1"/>
  <c r="X238" i="2"/>
  <c r="R238" i="2" s="1"/>
  <c r="X239" i="2"/>
  <c r="R239" i="2" s="1"/>
  <c r="X240" i="2"/>
  <c r="R240" i="2" s="1"/>
  <c r="X241" i="2"/>
  <c r="R241" i="2" s="1"/>
  <c r="X242" i="2"/>
  <c r="R242" i="2" s="1"/>
  <c r="X243" i="2"/>
  <c r="R243" i="2" s="1"/>
  <c r="X244" i="2"/>
  <c r="R244" i="2" s="1"/>
  <c r="X245" i="2"/>
  <c r="R245" i="2" s="1"/>
  <c r="X246" i="2"/>
  <c r="R246" i="2" s="1"/>
  <c r="X247" i="2"/>
  <c r="R247" i="2" s="1"/>
  <c r="X248" i="2"/>
  <c r="R248" i="2" s="1"/>
  <c r="X249" i="2"/>
  <c r="R249" i="2" s="1"/>
  <c r="R31" i="2"/>
  <c r="S31" i="2"/>
  <c r="T31" i="2"/>
  <c r="U31" i="2"/>
  <c r="V31" i="2"/>
  <c r="R32" i="2"/>
  <c r="S32" i="2"/>
  <c r="T32" i="2"/>
  <c r="U32" i="2"/>
  <c r="V32" i="2"/>
  <c r="R33" i="2"/>
  <c r="S33" i="2"/>
  <c r="T33" i="2"/>
  <c r="U33" i="2"/>
  <c r="V33" i="2"/>
  <c r="R34" i="2"/>
  <c r="S34" i="2"/>
  <c r="T34" i="2"/>
  <c r="U34" i="2"/>
  <c r="V34" i="2"/>
  <c r="R35" i="2"/>
  <c r="S35" i="2"/>
  <c r="T35" i="2"/>
  <c r="U35" i="2"/>
  <c r="V35" i="2"/>
  <c r="R36" i="2"/>
  <c r="S36" i="2"/>
  <c r="T36" i="2"/>
  <c r="U36" i="2"/>
  <c r="V36" i="2"/>
  <c r="R37" i="2"/>
  <c r="S37" i="2"/>
  <c r="T37" i="2"/>
  <c r="U37" i="2"/>
  <c r="V37" i="2"/>
  <c r="R38" i="2"/>
  <c r="S38" i="2"/>
  <c r="T38" i="2"/>
  <c r="U38" i="2"/>
  <c r="V38" i="2"/>
  <c r="R39" i="2"/>
  <c r="S39" i="2"/>
  <c r="T39" i="2"/>
  <c r="U39" i="2"/>
  <c r="V39" i="2"/>
  <c r="R40" i="2"/>
  <c r="S40" i="2"/>
  <c r="T40" i="2"/>
  <c r="U40" i="2"/>
  <c r="V40" i="2"/>
  <c r="R41" i="2"/>
  <c r="S41" i="2"/>
  <c r="T41" i="2"/>
  <c r="U41" i="2"/>
  <c r="V41" i="2"/>
  <c r="R42" i="2"/>
  <c r="S42" i="2"/>
  <c r="T42" i="2"/>
  <c r="U42" i="2"/>
  <c r="V42" i="2"/>
  <c r="R43" i="2"/>
  <c r="S43" i="2"/>
  <c r="T43" i="2"/>
  <c r="U43" i="2"/>
  <c r="V43" i="2"/>
  <c r="Q44" i="2"/>
  <c r="R44" i="2"/>
  <c r="S44" i="2"/>
  <c r="T44" i="2"/>
  <c r="U44" i="2"/>
  <c r="V44" i="2"/>
  <c r="R45" i="2"/>
  <c r="S45" i="2"/>
  <c r="T45" i="2"/>
  <c r="U45" i="2"/>
  <c r="V45" i="2"/>
  <c r="R46" i="2"/>
  <c r="S46" i="2"/>
  <c r="T46" i="2"/>
  <c r="U46" i="2"/>
  <c r="V46" i="2"/>
  <c r="R47" i="2"/>
  <c r="S47" i="2"/>
  <c r="T47" i="2"/>
  <c r="U47" i="2"/>
  <c r="V47" i="2"/>
  <c r="R48" i="2"/>
  <c r="S48" i="2"/>
  <c r="T48" i="2"/>
  <c r="U48" i="2"/>
  <c r="V48" i="2"/>
  <c r="R49" i="2"/>
  <c r="S49" i="2"/>
  <c r="T49" i="2"/>
  <c r="U49" i="2"/>
  <c r="V49" i="2"/>
  <c r="R50" i="2"/>
  <c r="S50" i="2"/>
  <c r="T50" i="2"/>
  <c r="U50" i="2"/>
  <c r="V50" i="2"/>
  <c r="R51" i="2"/>
  <c r="S51" i="2"/>
  <c r="T51" i="2"/>
  <c r="U51" i="2"/>
  <c r="V51" i="2"/>
  <c r="R52" i="2"/>
  <c r="S52" i="2"/>
  <c r="T52" i="2"/>
  <c r="U52" i="2"/>
  <c r="V52" i="2"/>
  <c r="R53" i="2"/>
  <c r="S53" i="2"/>
  <c r="T53" i="2"/>
  <c r="U53" i="2"/>
  <c r="V53" i="2"/>
  <c r="R54" i="2"/>
  <c r="S54" i="2"/>
  <c r="T54" i="2"/>
  <c r="U54" i="2"/>
  <c r="V54" i="2"/>
  <c r="R55" i="2"/>
  <c r="S55" i="2"/>
  <c r="T55" i="2"/>
  <c r="U55" i="2"/>
  <c r="V55" i="2"/>
  <c r="Q56" i="2"/>
  <c r="R56" i="2"/>
  <c r="S56" i="2"/>
  <c r="T56" i="2"/>
  <c r="U56" i="2"/>
  <c r="V56" i="2"/>
  <c r="R57" i="2"/>
  <c r="S57" i="2"/>
  <c r="T57" i="2"/>
  <c r="U57" i="2"/>
  <c r="V57" i="2"/>
  <c r="R58" i="2"/>
  <c r="S58" i="2"/>
  <c r="T58" i="2"/>
  <c r="U58" i="2"/>
  <c r="V58" i="2"/>
  <c r="R59" i="2"/>
  <c r="S59" i="2"/>
  <c r="T59" i="2"/>
  <c r="U59" i="2"/>
  <c r="V59" i="2"/>
  <c r="R60" i="2"/>
  <c r="S60" i="2"/>
  <c r="T60" i="2"/>
  <c r="U60" i="2"/>
  <c r="V60" i="2"/>
  <c r="R61" i="2"/>
  <c r="S61" i="2"/>
  <c r="T61" i="2"/>
  <c r="U61" i="2"/>
  <c r="V61" i="2"/>
  <c r="R62" i="2"/>
  <c r="S62" i="2"/>
  <c r="T62" i="2"/>
  <c r="U62" i="2"/>
  <c r="V62" i="2"/>
  <c r="R63" i="2"/>
  <c r="S63" i="2"/>
  <c r="T63" i="2"/>
  <c r="U63" i="2"/>
  <c r="V63" i="2"/>
  <c r="R64" i="2"/>
  <c r="S64" i="2"/>
  <c r="T64" i="2"/>
  <c r="U64" i="2"/>
  <c r="V64" i="2"/>
  <c r="R65" i="2"/>
  <c r="S65" i="2"/>
  <c r="T65" i="2"/>
  <c r="U65" i="2"/>
  <c r="V65" i="2"/>
  <c r="R66" i="2"/>
  <c r="S66" i="2"/>
  <c r="T66" i="2"/>
  <c r="U66" i="2"/>
  <c r="V66" i="2"/>
  <c r="R67" i="2"/>
  <c r="S67" i="2"/>
  <c r="T67" i="2"/>
  <c r="U67" i="2"/>
  <c r="V67" i="2"/>
  <c r="R68" i="2"/>
  <c r="S68" i="2"/>
  <c r="T68" i="2"/>
  <c r="U68" i="2"/>
  <c r="V68" i="2"/>
  <c r="R69" i="2"/>
  <c r="S69" i="2"/>
  <c r="T69" i="2"/>
  <c r="U69" i="2"/>
  <c r="V69" i="2"/>
  <c r="R70" i="2"/>
  <c r="S70" i="2"/>
  <c r="T70" i="2"/>
  <c r="U70" i="2"/>
  <c r="V70" i="2"/>
  <c r="R71" i="2"/>
  <c r="S71" i="2"/>
  <c r="T71" i="2"/>
  <c r="U71" i="2"/>
  <c r="V71" i="2"/>
  <c r="R72" i="2"/>
  <c r="S72" i="2"/>
  <c r="T72" i="2"/>
  <c r="U72" i="2"/>
  <c r="V72" i="2"/>
  <c r="R73" i="2"/>
  <c r="S73" i="2"/>
  <c r="T73" i="2"/>
  <c r="U73" i="2"/>
  <c r="V73" i="2"/>
  <c r="R74" i="2"/>
  <c r="S74" i="2"/>
  <c r="T74" i="2"/>
  <c r="U74" i="2"/>
  <c r="V74" i="2"/>
  <c r="R75" i="2"/>
  <c r="S75" i="2"/>
  <c r="T75" i="2"/>
  <c r="U75" i="2"/>
  <c r="V75" i="2"/>
  <c r="Q76" i="2"/>
  <c r="R76" i="2"/>
  <c r="S76" i="2"/>
  <c r="T76" i="2"/>
  <c r="U76" i="2"/>
  <c r="V76" i="2"/>
  <c r="R77" i="2"/>
  <c r="S77" i="2"/>
  <c r="T77" i="2"/>
  <c r="U77" i="2"/>
  <c r="V77" i="2"/>
  <c r="R78" i="2"/>
  <c r="S78" i="2"/>
  <c r="T78" i="2"/>
  <c r="U78" i="2"/>
  <c r="V78" i="2"/>
  <c r="R79" i="2"/>
  <c r="S79" i="2"/>
  <c r="T79" i="2"/>
  <c r="U79" i="2"/>
  <c r="V79" i="2"/>
  <c r="R80" i="2"/>
  <c r="S80" i="2"/>
  <c r="T80" i="2"/>
  <c r="U80" i="2"/>
  <c r="V80" i="2"/>
  <c r="R81" i="2"/>
  <c r="S81" i="2"/>
  <c r="T81" i="2"/>
  <c r="U81" i="2"/>
  <c r="V81" i="2"/>
  <c r="R82" i="2"/>
  <c r="S82" i="2"/>
  <c r="T82" i="2"/>
  <c r="U82" i="2"/>
  <c r="V82" i="2"/>
  <c r="R83" i="2"/>
  <c r="S83" i="2"/>
  <c r="T83" i="2"/>
  <c r="U83" i="2"/>
  <c r="V83" i="2"/>
  <c r="R84" i="2"/>
  <c r="S84" i="2"/>
  <c r="T84" i="2"/>
  <c r="U84" i="2"/>
  <c r="V84" i="2"/>
  <c r="R85" i="2"/>
  <c r="S85" i="2"/>
  <c r="T85" i="2"/>
  <c r="U85" i="2"/>
  <c r="V85" i="2"/>
  <c r="R86" i="2"/>
  <c r="S86" i="2"/>
  <c r="T86" i="2"/>
  <c r="U86" i="2"/>
  <c r="V86" i="2"/>
  <c r="R87" i="2"/>
  <c r="S87" i="2"/>
  <c r="T87" i="2"/>
  <c r="U87" i="2"/>
  <c r="V87" i="2"/>
  <c r="R88" i="2"/>
  <c r="S88" i="2"/>
  <c r="T88" i="2"/>
  <c r="U88" i="2"/>
  <c r="V88" i="2"/>
  <c r="R89" i="2"/>
  <c r="S89" i="2"/>
  <c r="T89" i="2"/>
  <c r="U89" i="2"/>
  <c r="V89" i="2"/>
  <c r="R90" i="2"/>
  <c r="S90" i="2"/>
  <c r="T90" i="2"/>
  <c r="U90" i="2"/>
  <c r="V90" i="2"/>
  <c r="R91" i="2"/>
  <c r="S91" i="2"/>
  <c r="T91" i="2"/>
  <c r="U91" i="2"/>
  <c r="V91" i="2"/>
  <c r="R92" i="2"/>
  <c r="S92" i="2"/>
  <c r="T92" i="2"/>
  <c r="U92" i="2"/>
  <c r="V92" i="2"/>
  <c r="R93" i="2"/>
  <c r="S93" i="2"/>
  <c r="T93" i="2"/>
  <c r="U93" i="2"/>
  <c r="V93" i="2"/>
  <c r="R94" i="2"/>
  <c r="S94" i="2"/>
  <c r="T94" i="2"/>
  <c r="U94" i="2"/>
  <c r="V94" i="2"/>
  <c r="R95" i="2"/>
  <c r="S95" i="2"/>
  <c r="T95" i="2"/>
  <c r="U95" i="2"/>
  <c r="V95" i="2"/>
  <c r="R96" i="2"/>
  <c r="S96" i="2"/>
  <c r="T96" i="2"/>
  <c r="U96" i="2"/>
  <c r="V96" i="2"/>
  <c r="R97" i="2"/>
  <c r="S97" i="2"/>
  <c r="T97" i="2"/>
  <c r="U97" i="2"/>
  <c r="V97" i="2"/>
  <c r="R98" i="2"/>
  <c r="S98" i="2"/>
  <c r="T98" i="2"/>
  <c r="U98" i="2"/>
  <c r="V98" i="2"/>
  <c r="R99" i="2"/>
  <c r="S99" i="2"/>
  <c r="T99" i="2"/>
  <c r="U99" i="2"/>
  <c r="V99" i="2"/>
  <c r="R100" i="2"/>
  <c r="S100" i="2"/>
  <c r="T100" i="2"/>
  <c r="U100" i="2"/>
  <c r="V100" i="2"/>
  <c r="R101" i="2"/>
  <c r="S101" i="2"/>
  <c r="T101" i="2"/>
  <c r="U101" i="2"/>
  <c r="V101" i="2"/>
  <c r="R102" i="2"/>
  <c r="S102" i="2"/>
  <c r="T102" i="2"/>
  <c r="U102" i="2"/>
  <c r="V102" i="2"/>
  <c r="R103" i="2"/>
  <c r="S103" i="2"/>
  <c r="T103" i="2"/>
  <c r="U103" i="2"/>
  <c r="V103" i="2"/>
  <c r="R104" i="2"/>
  <c r="S104" i="2"/>
  <c r="T104" i="2"/>
  <c r="U104" i="2"/>
  <c r="V104" i="2"/>
  <c r="R105" i="2"/>
  <c r="S105" i="2"/>
  <c r="T105" i="2"/>
  <c r="U105" i="2"/>
  <c r="V105" i="2"/>
  <c r="Q106" i="2"/>
  <c r="R106" i="2"/>
  <c r="S106" i="2"/>
  <c r="T106" i="2"/>
  <c r="U106" i="2"/>
  <c r="V106" i="2"/>
  <c r="R107" i="2"/>
  <c r="S107" i="2"/>
  <c r="T107" i="2"/>
  <c r="U107" i="2"/>
  <c r="V107" i="2"/>
  <c r="R108" i="2"/>
  <c r="S108" i="2"/>
  <c r="T108" i="2"/>
  <c r="U108" i="2"/>
  <c r="V108" i="2"/>
  <c r="R109" i="2"/>
  <c r="S109" i="2"/>
  <c r="T109" i="2"/>
  <c r="U109" i="2"/>
  <c r="V109" i="2"/>
  <c r="Q110" i="2"/>
  <c r="R110" i="2"/>
  <c r="S110" i="2"/>
  <c r="T110" i="2"/>
  <c r="U110" i="2"/>
  <c r="V110" i="2"/>
  <c r="Q111" i="2"/>
  <c r="R111" i="2"/>
  <c r="S111" i="2"/>
  <c r="T111" i="2"/>
  <c r="U111" i="2"/>
  <c r="V111" i="2"/>
  <c r="Q127" i="2"/>
  <c r="R127" i="2"/>
  <c r="S127" i="2"/>
  <c r="T127" i="2"/>
  <c r="U127" i="2"/>
  <c r="V127" i="2"/>
  <c r="R147" i="2"/>
  <c r="T147" i="2"/>
  <c r="V147" i="2"/>
  <c r="R148" i="2"/>
  <c r="T148" i="2"/>
  <c r="V148" i="2"/>
  <c r="R150" i="2"/>
  <c r="T150" i="2"/>
  <c r="V150" i="2"/>
  <c r="R151" i="2"/>
  <c r="T151" i="2"/>
  <c r="V151" i="2"/>
  <c r="R152" i="2"/>
  <c r="T152" i="2"/>
  <c r="V152" i="2"/>
  <c r="R153" i="2"/>
  <c r="T153" i="2"/>
  <c r="V153" i="2"/>
  <c r="Q154" i="2"/>
  <c r="R154" i="2"/>
  <c r="S154" i="2"/>
  <c r="T154" i="2"/>
  <c r="U154" i="2"/>
  <c r="V154" i="2"/>
  <c r="Q158" i="2"/>
  <c r="R158" i="2"/>
  <c r="S158" i="2"/>
  <c r="T158" i="2"/>
  <c r="U158" i="2"/>
  <c r="V158" i="2"/>
  <c r="Q159" i="2"/>
  <c r="R159" i="2"/>
  <c r="S159" i="2"/>
  <c r="T159" i="2"/>
  <c r="U159" i="2"/>
  <c r="V159" i="2"/>
  <c r="Q160" i="2"/>
  <c r="R160" i="2"/>
  <c r="S160" i="2"/>
  <c r="T160" i="2"/>
  <c r="U160" i="2"/>
  <c r="V160" i="2"/>
  <c r="Q169" i="2"/>
  <c r="R169" i="2"/>
  <c r="S169" i="2"/>
  <c r="T169" i="2"/>
  <c r="U169" i="2"/>
  <c r="V169" i="2"/>
  <c r="R191" i="2"/>
  <c r="S191" i="2"/>
  <c r="T191" i="2"/>
  <c r="U191" i="2"/>
  <c r="V191" i="2"/>
  <c r="R192" i="2"/>
  <c r="S192" i="2"/>
  <c r="T192" i="2"/>
  <c r="U192" i="2"/>
  <c r="V192" i="2"/>
  <c r="R193" i="2"/>
  <c r="S193" i="2"/>
  <c r="T193" i="2"/>
  <c r="U193" i="2"/>
  <c r="V193" i="2"/>
  <c r="R194" i="2"/>
  <c r="S194" i="2"/>
  <c r="T194" i="2"/>
  <c r="U194" i="2"/>
  <c r="V194" i="2"/>
  <c r="R195" i="2"/>
  <c r="S195" i="2"/>
  <c r="T195" i="2"/>
  <c r="U195" i="2"/>
  <c r="V195" i="2"/>
  <c r="R196" i="2"/>
  <c r="S196" i="2"/>
  <c r="T196" i="2"/>
  <c r="U196" i="2"/>
  <c r="V196" i="2"/>
  <c r="R197" i="2"/>
  <c r="S197" i="2"/>
  <c r="T197" i="2"/>
  <c r="U197" i="2"/>
  <c r="V197" i="2"/>
  <c r="R198" i="2"/>
  <c r="S198" i="2"/>
  <c r="T198" i="2"/>
  <c r="U198" i="2"/>
  <c r="V198" i="2"/>
  <c r="R199" i="2"/>
  <c r="S199" i="2"/>
  <c r="T199" i="2"/>
  <c r="U199" i="2"/>
  <c r="V199" i="2"/>
  <c r="R200" i="2"/>
  <c r="S200" i="2"/>
  <c r="T200" i="2"/>
  <c r="U200" i="2"/>
  <c r="V200" i="2"/>
  <c r="R201" i="2"/>
  <c r="S201" i="2"/>
  <c r="T201" i="2"/>
  <c r="U201" i="2"/>
  <c r="V201" i="2"/>
  <c r="R202" i="2"/>
  <c r="S202" i="2"/>
  <c r="T202" i="2"/>
  <c r="U202" i="2"/>
  <c r="V202" i="2"/>
  <c r="R203" i="2"/>
  <c r="S203" i="2"/>
  <c r="T203" i="2"/>
  <c r="U203" i="2"/>
  <c r="V203" i="2"/>
  <c r="R204" i="2"/>
  <c r="S204" i="2"/>
  <c r="T204" i="2"/>
  <c r="U204" i="2"/>
  <c r="V204" i="2"/>
  <c r="R205" i="2"/>
  <c r="S205" i="2"/>
  <c r="T205" i="2"/>
  <c r="U205" i="2"/>
  <c r="V205" i="2"/>
  <c r="R206" i="2"/>
  <c r="S206" i="2"/>
  <c r="T206" i="2"/>
  <c r="U206" i="2"/>
  <c r="V206" i="2"/>
  <c r="R207" i="2"/>
  <c r="S207" i="2"/>
  <c r="T207" i="2"/>
  <c r="U207" i="2"/>
  <c r="V207" i="2"/>
  <c r="R208" i="2"/>
  <c r="S208" i="2"/>
  <c r="T208" i="2"/>
  <c r="U208" i="2"/>
  <c r="V208" i="2"/>
  <c r="R209" i="2"/>
  <c r="S209" i="2"/>
  <c r="T209" i="2"/>
  <c r="U209" i="2"/>
  <c r="V209" i="2"/>
  <c r="R210" i="2"/>
  <c r="S210" i="2"/>
  <c r="T210" i="2"/>
  <c r="U210" i="2"/>
  <c r="V210" i="2"/>
  <c r="R211" i="2"/>
  <c r="S211" i="2"/>
  <c r="T211" i="2"/>
  <c r="U211" i="2"/>
  <c r="V211" i="2"/>
  <c r="R212" i="2"/>
  <c r="S212" i="2"/>
  <c r="T212" i="2"/>
  <c r="U212" i="2"/>
  <c r="V212" i="2"/>
  <c r="R213" i="2"/>
  <c r="S213" i="2"/>
  <c r="T213" i="2"/>
  <c r="U213" i="2"/>
  <c r="V213" i="2"/>
  <c r="R214" i="2"/>
  <c r="S214" i="2"/>
  <c r="T214" i="2"/>
  <c r="U214" i="2"/>
  <c r="V214" i="2"/>
  <c r="R215" i="2"/>
  <c r="S215" i="2"/>
  <c r="T215" i="2"/>
  <c r="U215" i="2"/>
  <c r="V215" i="2"/>
  <c r="R216" i="2"/>
  <c r="S216" i="2"/>
  <c r="T216" i="2"/>
  <c r="U216" i="2"/>
  <c r="V216" i="2"/>
  <c r="R217" i="2"/>
  <c r="S217" i="2"/>
  <c r="T217" i="2"/>
  <c r="U217" i="2"/>
  <c r="V217" i="2"/>
  <c r="R218" i="2"/>
  <c r="S218" i="2"/>
  <c r="T218" i="2"/>
  <c r="U218" i="2"/>
  <c r="V218" i="2"/>
  <c r="R219" i="2"/>
  <c r="S219" i="2"/>
  <c r="T219" i="2"/>
  <c r="U219" i="2"/>
  <c r="V219" i="2"/>
  <c r="R220" i="2"/>
  <c r="S220" i="2"/>
  <c r="T220" i="2"/>
  <c r="U220" i="2"/>
  <c r="V220" i="2"/>
  <c r="R221" i="2"/>
  <c r="S221" i="2"/>
  <c r="T221" i="2"/>
  <c r="U221" i="2"/>
  <c r="V221" i="2"/>
  <c r="R222" i="2"/>
  <c r="S222" i="2"/>
  <c r="T222" i="2"/>
  <c r="U222" i="2"/>
  <c r="V222" i="2"/>
  <c r="R223" i="2"/>
  <c r="S223" i="2"/>
  <c r="T223" i="2"/>
  <c r="U223" i="2"/>
  <c r="V223" i="2"/>
  <c r="R224" i="2"/>
  <c r="S224" i="2"/>
  <c r="T224" i="2"/>
  <c r="U224" i="2"/>
  <c r="V224" i="2"/>
  <c r="R225" i="2"/>
  <c r="S225" i="2"/>
  <c r="T225" i="2"/>
  <c r="U225" i="2"/>
  <c r="V225" i="2"/>
  <c r="R226" i="2"/>
  <c r="S226" i="2"/>
  <c r="T226" i="2"/>
  <c r="U226" i="2"/>
  <c r="V226" i="2"/>
  <c r="R250" i="2"/>
  <c r="S250" i="2"/>
  <c r="T250" i="2"/>
  <c r="U250" i="2"/>
  <c r="V250" i="2"/>
  <c r="R251" i="2"/>
  <c r="S251" i="2"/>
  <c r="T251" i="2"/>
  <c r="U251" i="2"/>
  <c r="V251" i="2"/>
  <c r="R252" i="2"/>
  <c r="S252" i="2"/>
  <c r="T252" i="2"/>
  <c r="U252" i="2"/>
  <c r="V252" i="2"/>
  <c r="R253" i="2"/>
  <c r="S253" i="2"/>
  <c r="T253" i="2"/>
  <c r="U253" i="2"/>
  <c r="V253" i="2"/>
  <c r="R254" i="2"/>
  <c r="S254" i="2"/>
  <c r="T254" i="2"/>
  <c r="U254" i="2"/>
  <c r="V254" i="2"/>
  <c r="R255" i="2"/>
  <c r="S255" i="2"/>
  <c r="T255" i="2"/>
  <c r="U255" i="2"/>
  <c r="V255" i="2"/>
  <c r="R256" i="2"/>
  <c r="S256" i="2"/>
  <c r="T256" i="2"/>
  <c r="U256" i="2"/>
  <c r="V256" i="2"/>
  <c r="R257" i="2"/>
  <c r="S257" i="2"/>
  <c r="T257" i="2"/>
  <c r="U257" i="2"/>
  <c r="V257" i="2"/>
  <c r="R258" i="2"/>
  <c r="S258" i="2"/>
  <c r="T258" i="2"/>
  <c r="U258" i="2"/>
  <c r="V258" i="2"/>
  <c r="R259" i="2"/>
  <c r="S259" i="2"/>
  <c r="T259" i="2"/>
  <c r="U259" i="2"/>
  <c r="V259" i="2"/>
  <c r="R260" i="2"/>
  <c r="S260" i="2"/>
  <c r="T260" i="2"/>
  <c r="U260" i="2"/>
  <c r="V260" i="2"/>
  <c r="R261" i="2"/>
  <c r="S261" i="2"/>
  <c r="T261" i="2"/>
  <c r="U261" i="2"/>
  <c r="V261" i="2"/>
  <c r="R262" i="2"/>
  <c r="S262" i="2"/>
  <c r="T262" i="2"/>
  <c r="U262" i="2"/>
  <c r="V262" i="2"/>
  <c r="R263" i="2"/>
  <c r="S263" i="2"/>
  <c r="T263" i="2"/>
  <c r="U263" i="2"/>
  <c r="V263" i="2"/>
  <c r="R264" i="2"/>
  <c r="S264" i="2"/>
  <c r="T264" i="2"/>
  <c r="U264" i="2"/>
  <c r="V264" i="2"/>
  <c r="R265" i="2"/>
  <c r="S265" i="2"/>
  <c r="T265" i="2"/>
  <c r="U265" i="2"/>
  <c r="V265" i="2"/>
  <c r="R266" i="2"/>
  <c r="S266" i="2"/>
  <c r="T266" i="2"/>
  <c r="U266" i="2"/>
  <c r="V266" i="2"/>
  <c r="R267" i="2"/>
  <c r="S267" i="2"/>
  <c r="T267" i="2"/>
  <c r="U267" i="2"/>
  <c r="V267" i="2"/>
  <c r="R268" i="2"/>
  <c r="S268" i="2"/>
  <c r="T268" i="2"/>
  <c r="U268" i="2"/>
  <c r="V268" i="2"/>
  <c r="R269" i="2"/>
  <c r="S269" i="2"/>
  <c r="T269" i="2"/>
  <c r="U269" i="2"/>
  <c r="V269" i="2"/>
  <c r="N40" i="18" l="1"/>
  <c r="N39" i="18"/>
  <c r="L39" i="18"/>
  <c r="L38" i="18"/>
  <c r="J38" i="18"/>
  <c r="J37" i="18"/>
  <c r="N36" i="18"/>
  <c r="N35" i="18"/>
  <c r="L35" i="18"/>
  <c r="L34" i="18"/>
  <c r="K34" i="18"/>
  <c r="J34" i="18"/>
  <c r="I34" i="18"/>
  <c r="M34" i="18"/>
  <c r="N34" i="18"/>
  <c r="I35" i="18"/>
  <c r="J35" i="18"/>
  <c r="K35" i="18"/>
  <c r="M35" i="18"/>
  <c r="I36" i="18"/>
  <c r="J36" i="18"/>
  <c r="K36" i="18"/>
  <c r="L36" i="18"/>
  <c r="M36" i="18"/>
  <c r="I37" i="18"/>
  <c r="K37" i="18"/>
  <c r="L37" i="18"/>
  <c r="M37" i="18"/>
  <c r="N37" i="18"/>
  <c r="I38" i="18"/>
  <c r="K38" i="18"/>
  <c r="M38" i="18"/>
  <c r="N38" i="18"/>
  <c r="I39" i="18"/>
  <c r="J39" i="18"/>
  <c r="K39" i="18"/>
  <c r="M39" i="18"/>
  <c r="I40" i="18"/>
  <c r="J40" i="18"/>
  <c r="K40" i="18"/>
  <c r="L40" i="18"/>
  <c r="M40" i="18"/>
  <c r="AE31" i="2" l="1"/>
  <c r="AE32" i="2"/>
  <c r="AE33" i="2"/>
  <c r="AE34" i="2"/>
  <c r="AE35" i="2"/>
  <c r="AE36" i="2"/>
  <c r="AE37" i="2"/>
  <c r="AE38" i="2"/>
  <c r="AE39" i="2"/>
  <c r="AE40" i="2"/>
  <c r="AE41" i="2"/>
  <c r="J42" i="2"/>
  <c r="AE42" i="2" s="1"/>
  <c r="J43" i="2"/>
  <c r="AE43" i="2" s="1"/>
  <c r="J44" i="2"/>
  <c r="AE44" i="2" s="1"/>
  <c r="J45" i="2"/>
  <c r="AE45" i="2" s="1"/>
  <c r="J46" i="2"/>
  <c r="AE46" i="2" s="1"/>
  <c r="J47" i="2"/>
  <c r="AE47" i="2" s="1"/>
  <c r="J48" i="2"/>
  <c r="AE48" i="2" s="1"/>
  <c r="J49" i="2"/>
  <c r="AE49" i="2" s="1"/>
  <c r="J50" i="2"/>
  <c r="AE50" i="2" s="1"/>
  <c r="J51" i="2"/>
  <c r="AE51" i="2" s="1"/>
  <c r="J52" i="2"/>
  <c r="AE52" i="2" s="1"/>
  <c r="J53" i="2"/>
  <c r="AE53" i="2" s="1"/>
  <c r="J54" i="2"/>
  <c r="AE54" i="2" s="1"/>
  <c r="J55" i="2"/>
  <c r="AE55" i="2" s="1"/>
  <c r="J56" i="2"/>
  <c r="AE56" i="2" s="1"/>
  <c r="J57" i="2"/>
  <c r="AE57" i="2" s="1"/>
  <c r="J58" i="2"/>
  <c r="AE58" i="2" s="1"/>
  <c r="J59" i="2"/>
  <c r="AE59" i="2" s="1"/>
  <c r="J60" i="2"/>
  <c r="AE60" i="2" s="1"/>
  <c r="J61" i="2"/>
  <c r="AE61" i="2" s="1"/>
  <c r="J62" i="2"/>
  <c r="AE62" i="2" s="1"/>
  <c r="J63" i="2"/>
  <c r="AE63" i="2" s="1"/>
  <c r="J64" i="2"/>
  <c r="AE64" i="2" s="1"/>
  <c r="J65" i="2"/>
  <c r="AE65" i="2" s="1"/>
  <c r="J66" i="2"/>
  <c r="AE66" i="2" s="1"/>
  <c r="J67" i="2"/>
  <c r="AE67" i="2" s="1"/>
  <c r="J68" i="2"/>
  <c r="AE68" i="2" s="1"/>
  <c r="J69" i="2"/>
  <c r="AE69" i="2" s="1"/>
  <c r="J70" i="2"/>
  <c r="AE70" i="2" s="1"/>
  <c r="J71" i="2"/>
  <c r="AE71" i="2" s="1"/>
  <c r="J72" i="2"/>
  <c r="AE72" i="2" s="1"/>
  <c r="J73" i="2"/>
  <c r="AE73" i="2" s="1"/>
  <c r="J74" i="2"/>
  <c r="AE74" i="2" s="1"/>
  <c r="J75" i="2"/>
  <c r="AE75" i="2" s="1"/>
  <c r="J76" i="2"/>
  <c r="AE76" i="2" s="1"/>
  <c r="J77" i="2"/>
  <c r="AE77" i="2" s="1"/>
  <c r="J78" i="2"/>
  <c r="AE78" i="2" s="1"/>
  <c r="J79" i="2"/>
  <c r="AE79" i="2" s="1"/>
  <c r="J80" i="2"/>
  <c r="AE80" i="2" s="1"/>
  <c r="J81" i="2"/>
  <c r="AE81" i="2" s="1"/>
  <c r="J82" i="2"/>
  <c r="AE82" i="2" s="1"/>
  <c r="J83" i="2"/>
  <c r="AE83" i="2" s="1"/>
  <c r="J84" i="2"/>
  <c r="AE84" i="2" s="1"/>
  <c r="J85" i="2"/>
  <c r="AE85" i="2" s="1"/>
  <c r="J86" i="2"/>
  <c r="AE86" i="2" s="1"/>
  <c r="J87" i="2"/>
  <c r="AE87" i="2" s="1"/>
  <c r="J88" i="2"/>
  <c r="AE88" i="2" s="1"/>
  <c r="J89" i="2"/>
  <c r="AE89" i="2" s="1"/>
  <c r="J90" i="2"/>
  <c r="AE90" i="2" s="1"/>
  <c r="J91" i="2"/>
  <c r="AE91" i="2" s="1"/>
  <c r="J92" i="2"/>
  <c r="AE92" i="2" s="1"/>
  <c r="J93" i="2"/>
  <c r="AE93" i="2" s="1"/>
  <c r="J94" i="2"/>
  <c r="AE94" i="2" s="1"/>
  <c r="J95" i="2"/>
  <c r="AE95" i="2" s="1"/>
  <c r="J96" i="2"/>
  <c r="AE96" i="2" s="1"/>
  <c r="J97" i="2"/>
  <c r="AE97" i="2" s="1"/>
  <c r="J98" i="2"/>
  <c r="AE98" i="2" s="1"/>
  <c r="J99" i="2"/>
  <c r="AE99" i="2" s="1"/>
  <c r="J100" i="2"/>
  <c r="AE100" i="2" s="1"/>
  <c r="J101" i="2"/>
  <c r="AE101" i="2" s="1"/>
  <c r="J102" i="2"/>
  <c r="AE102" i="2" s="1"/>
  <c r="J103" i="2"/>
  <c r="AE103" i="2" s="1"/>
  <c r="J104" i="2"/>
  <c r="AE104" i="2" s="1"/>
  <c r="J105" i="2"/>
  <c r="AE105" i="2" s="1"/>
  <c r="J106" i="2"/>
  <c r="AE106" i="2" s="1"/>
  <c r="J107" i="2"/>
  <c r="AE107" i="2" s="1"/>
  <c r="J108" i="2"/>
  <c r="AE108" i="2" s="1"/>
  <c r="J109" i="2"/>
  <c r="AE109" i="2" s="1"/>
  <c r="J110" i="2"/>
  <c r="AE110" i="2" s="1"/>
  <c r="J111" i="2"/>
  <c r="AE111" i="2" s="1"/>
  <c r="J112" i="2"/>
  <c r="AE112" i="2" s="1"/>
  <c r="J113" i="2"/>
  <c r="AE113" i="2" s="1"/>
  <c r="J114" i="2"/>
  <c r="AE114" i="2" s="1"/>
  <c r="J115" i="2"/>
  <c r="AE115" i="2" s="1"/>
  <c r="J116" i="2"/>
  <c r="AE116" i="2" s="1"/>
  <c r="J117" i="2"/>
  <c r="AE117" i="2" s="1"/>
  <c r="J118" i="2"/>
  <c r="AE118" i="2" s="1"/>
  <c r="J119" i="2"/>
  <c r="AE119" i="2" s="1"/>
  <c r="J120" i="2"/>
  <c r="AE120" i="2" s="1"/>
  <c r="J121" i="2"/>
  <c r="AE121" i="2" s="1"/>
  <c r="J122" i="2"/>
  <c r="AE122" i="2" s="1"/>
  <c r="J123" i="2"/>
  <c r="AE123" i="2" s="1"/>
  <c r="J124" i="2"/>
  <c r="AE124" i="2" s="1"/>
  <c r="J125" i="2"/>
  <c r="AE125" i="2" s="1"/>
  <c r="J126" i="2"/>
  <c r="AE126" i="2" s="1"/>
  <c r="J127" i="2"/>
  <c r="AE127" i="2" s="1"/>
  <c r="J128" i="2"/>
  <c r="AE128" i="2" s="1"/>
  <c r="J129" i="2"/>
  <c r="AE129" i="2" s="1"/>
  <c r="J130" i="2"/>
  <c r="AE130" i="2" s="1"/>
  <c r="J131" i="2"/>
  <c r="AE131" i="2" s="1"/>
  <c r="J132" i="2"/>
  <c r="AE132" i="2" s="1"/>
  <c r="J133" i="2"/>
  <c r="AE133" i="2" s="1"/>
  <c r="J134" i="2"/>
  <c r="AE134" i="2" s="1"/>
  <c r="J135" i="2"/>
  <c r="AE135" i="2" s="1"/>
  <c r="J136" i="2"/>
  <c r="AE136" i="2" s="1"/>
  <c r="J137" i="2"/>
  <c r="AE137" i="2" s="1"/>
  <c r="J138" i="2"/>
  <c r="AE138" i="2" s="1"/>
  <c r="J139" i="2"/>
  <c r="AE139" i="2" s="1"/>
  <c r="J140" i="2"/>
  <c r="AE140" i="2" s="1"/>
  <c r="J141" i="2"/>
  <c r="AE141" i="2" s="1"/>
  <c r="J142" i="2"/>
  <c r="AE142" i="2" s="1"/>
  <c r="J143" i="2"/>
  <c r="AE143" i="2" s="1"/>
  <c r="J144" i="2"/>
  <c r="AE144" i="2" s="1"/>
  <c r="J146" i="2"/>
  <c r="AE146" i="2" s="1"/>
  <c r="J147" i="2"/>
  <c r="AE147" i="2" s="1"/>
  <c r="J148" i="2"/>
  <c r="AE148" i="2" s="1"/>
  <c r="J149" i="2"/>
  <c r="AE149" i="2" s="1"/>
  <c r="J150" i="2"/>
  <c r="AE150" i="2" s="1"/>
  <c r="J151" i="2"/>
  <c r="AE151" i="2" s="1"/>
  <c r="J152" i="2"/>
  <c r="AE152" i="2" s="1"/>
  <c r="J153" i="2"/>
  <c r="AE153" i="2" s="1"/>
  <c r="J154" i="2"/>
  <c r="AE154" i="2" s="1"/>
  <c r="J155" i="2"/>
  <c r="AE155" i="2" s="1"/>
  <c r="J156" i="2"/>
  <c r="AE156" i="2" s="1"/>
  <c r="J157" i="2"/>
  <c r="AE157" i="2" s="1"/>
  <c r="J158" i="2"/>
  <c r="AE158" i="2" s="1"/>
  <c r="J159" i="2"/>
  <c r="AE159" i="2" s="1"/>
  <c r="J160" i="2"/>
  <c r="AE160" i="2" s="1"/>
  <c r="J161" i="2"/>
  <c r="AE161" i="2" s="1"/>
  <c r="J162" i="2"/>
  <c r="AE162" i="2" s="1"/>
  <c r="J163" i="2"/>
  <c r="AE163" i="2" s="1"/>
  <c r="J164" i="2"/>
  <c r="AE164" i="2" s="1"/>
  <c r="J165" i="2"/>
  <c r="AE165" i="2" s="1"/>
  <c r="J166" i="2"/>
  <c r="AE166" i="2" s="1"/>
  <c r="J167" i="2"/>
  <c r="AE167" i="2" s="1"/>
  <c r="J168" i="2"/>
  <c r="AE168" i="2" s="1"/>
  <c r="J169" i="2"/>
  <c r="AE169" i="2" s="1"/>
  <c r="J170" i="2"/>
  <c r="AE170" i="2" s="1"/>
  <c r="J171" i="2"/>
  <c r="AE171" i="2" s="1"/>
  <c r="J172" i="2"/>
  <c r="AE172" i="2" s="1"/>
  <c r="J173" i="2"/>
  <c r="AE173" i="2" s="1"/>
  <c r="J174" i="2"/>
  <c r="AE174" i="2" s="1"/>
  <c r="J175" i="2"/>
  <c r="AE175" i="2" s="1"/>
  <c r="J176" i="2"/>
  <c r="AE176" i="2" s="1"/>
  <c r="J177" i="2"/>
  <c r="AE177" i="2" s="1"/>
  <c r="J178" i="2"/>
  <c r="AE178" i="2" s="1"/>
  <c r="J179" i="2"/>
  <c r="AE179" i="2" s="1"/>
  <c r="J180" i="2"/>
  <c r="AE180" i="2" s="1"/>
  <c r="J181" i="2"/>
  <c r="AE181" i="2" s="1"/>
  <c r="J182" i="2"/>
  <c r="AE182" i="2" s="1"/>
  <c r="J183" i="2"/>
  <c r="AE183" i="2" s="1"/>
  <c r="J184" i="2"/>
  <c r="AE184" i="2" s="1"/>
  <c r="J185" i="2"/>
  <c r="AE185" i="2" s="1"/>
  <c r="J186" i="2"/>
  <c r="AE186" i="2" s="1"/>
  <c r="J187" i="2"/>
  <c r="AE187" i="2" s="1"/>
  <c r="J188" i="2"/>
  <c r="AE188" i="2" s="1"/>
  <c r="J189" i="2"/>
  <c r="AE189" i="2" s="1"/>
  <c r="J190" i="2"/>
  <c r="AE190" i="2" s="1"/>
  <c r="J191" i="2"/>
  <c r="AE191" i="2" s="1"/>
  <c r="J192" i="2"/>
  <c r="AE192" i="2" s="1"/>
  <c r="J193" i="2"/>
  <c r="AE193" i="2" s="1"/>
  <c r="J194" i="2"/>
  <c r="AE194" i="2" s="1"/>
  <c r="J195" i="2"/>
  <c r="AE195" i="2" s="1"/>
  <c r="J196" i="2"/>
  <c r="AE196" i="2" s="1"/>
  <c r="J197" i="2"/>
  <c r="AE197" i="2" s="1"/>
  <c r="J198" i="2"/>
  <c r="AE198" i="2" s="1"/>
  <c r="AE199" i="2"/>
  <c r="AE200" i="2"/>
  <c r="AE201" i="2"/>
  <c r="J202" i="2"/>
  <c r="AE202" i="2" s="1"/>
  <c r="J203" i="2"/>
  <c r="AE203" i="2" s="1"/>
  <c r="J204" i="2"/>
  <c r="AE204" i="2" s="1"/>
  <c r="J205" i="2"/>
  <c r="AE205" i="2" s="1"/>
  <c r="J206" i="2"/>
  <c r="AE206" i="2" s="1"/>
  <c r="J207" i="2"/>
  <c r="AE207" i="2" s="1"/>
  <c r="J208" i="2"/>
  <c r="AE208" i="2" s="1"/>
  <c r="J209" i="2"/>
  <c r="AE209" i="2" s="1"/>
  <c r="J210" i="2"/>
  <c r="AE210" i="2" s="1"/>
  <c r="J211" i="2"/>
  <c r="AE211" i="2" s="1"/>
  <c r="J212" i="2"/>
  <c r="AE212" i="2" s="1"/>
  <c r="J213" i="2"/>
  <c r="AE213" i="2" s="1"/>
  <c r="J214" i="2"/>
  <c r="AE214" i="2" s="1"/>
  <c r="AE215" i="2"/>
  <c r="J216" i="2"/>
  <c r="AE216" i="2" s="1"/>
  <c r="J217" i="2"/>
  <c r="AE217" i="2" s="1"/>
  <c r="J218" i="2"/>
  <c r="AE218" i="2" s="1"/>
  <c r="J219" i="2"/>
  <c r="AE219" i="2" s="1"/>
  <c r="J220" i="2"/>
  <c r="AE220" i="2" s="1"/>
  <c r="J221" i="2"/>
  <c r="AE221" i="2" s="1"/>
  <c r="J222" i="2"/>
  <c r="AE222" i="2" s="1"/>
  <c r="J223" i="2"/>
  <c r="AE223" i="2" s="1"/>
  <c r="J224" i="2"/>
  <c r="AE224" i="2" s="1"/>
  <c r="J225" i="2"/>
  <c r="AE225" i="2" s="1"/>
  <c r="J226" i="2"/>
  <c r="AE226" i="2" s="1"/>
  <c r="J250" i="2"/>
  <c r="AE250" i="2" s="1"/>
  <c r="J251" i="2"/>
  <c r="AE251" i="2" s="1"/>
  <c r="J252" i="2"/>
  <c r="AE252" i="2" s="1"/>
  <c r="J253" i="2"/>
  <c r="AE253" i="2" s="1"/>
  <c r="J254" i="2"/>
  <c r="AE254" i="2" s="1"/>
  <c r="J255" i="2"/>
  <c r="AE255" i="2" s="1"/>
  <c r="J256" i="2"/>
  <c r="AE256" i="2" s="1"/>
  <c r="J258" i="2"/>
  <c r="AE258" i="2" s="1"/>
  <c r="J259" i="2"/>
  <c r="AE259" i="2" s="1"/>
  <c r="J260" i="2"/>
  <c r="AE260" i="2" s="1"/>
  <c r="J261" i="2"/>
  <c r="AE261" i="2" s="1"/>
  <c r="J262" i="2"/>
  <c r="AE262" i="2" s="1"/>
  <c r="J263" i="2"/>
  <c r="AE263" i="2" s="1"/>
  <c r="J264" i="2"/>
  <c r="AE264" i="2" s="1"/>
  <c r="J265" i="2"/>
  <c r="AE265" i="2" s="1"/>
  <c r="J266" i="2"/>
  <c r="AE266" i="2" s="1"/>
  <c r="J267" i="2"/>
  <c r="AE267" i="2" s="1"/>
  <c r="J268" i="2"/>
  <c r="AE268" i="2" s="1"/>
  <c r="AE269" i="2"/>
  <c r="X31" i="2"/>
  <c r="Y31" i="2"/>
  <c r="Z31" i="2"/>
  <c r="X32" i="2"/>
  <c r="Y32" i="2"/>
  <c r="Z32" i="2"/>
  <c r="X33" i="2"/>
  <c r="Y33" i="2"/>
  <c r="Z33" i="2"/>
  <c r="X34" i="2"/>
  <c r="Y34" i="2"/>
  <c r="Z34" i="2"/>
  <c r="X35" i="2"/>
  <c r="Y35" i="2"/>
  <c r="Z35" i="2"/>
  <c r="X36" i="2"/>
  <c r="Y36" i="2"/>
  <c r="Z36" i="2"/>
  <c r="X37" i="2"/>
  <c r="Y37" i="2"/>
  <c r="Z37" i="2"/>
  <c r="X38" i="2"/>
  <c r="Y38" i="2"/>
  <c r="Z38" i="2"/>
  <c r="X39" i="2"/>
  <c r="Y39" i="2"/>
  <c r="Z39" i="2"/>
  <c r="X40" i="2"/>
  <c r="Y40" i="2"/>
  <c r="Z40" i="2"/>
  <c r="X41" i="2"/>
  <c r="Y41" i="2"/>
  <c r="Z41" i="2"/>
  <c r="X42" i="2"/>
  <c r="Y42" i="2"/>
  <c r="Z42" i="2"/>
  <c r="X43" i="2"/>
  <c r="Y43" i="2"/>
  <c r="Z43" i="2"/>
  <c r="W44" i="2"/>
  <c r="X44" i="2"/>
  <c r="Y44" i="2"/>
  <c r="Z44" i="2"/>
  <c r="X45" i="2"/>
  <c r="Y45" i="2"/>
  <c r="Z45" i="2"/>
  <c r="X46" i="2"/>
  <c r="Y46" i="2"/>
  <c r="Z46" i="2"/>
  <c r="X47" i="2"/>
  <c r="Y47" i="2"/>
  <c r="Z47" i="2"/>
  <c r="X48" i="2"/>
  <c r="Y48" i="2"/>
  <c r="Z48" i="2"/>
  <c r="X49" i="2"/>
  <c r="Y49" i="2"/>
  <c r="Z49" i="2"/>
  <c r="X50" i="2"/>
  <c r="Y50" i="2"/>
  <c r="Z50" i="2"/>
  <c r="X51" i="2"/>
  <c r="Y51" i="2"/>
  <c r="Z51" i="2"/>
  <c r="X52" i="2"/>
  <c r="Y52" i="2"/>
  <c r="Z52" i="2"/>
  <c r="X53" i="2"/>
  <c r="Y53" i="2"/>
  <c r="Z53" i="2"/>
  <c r="X54" i="2"/>
  <c r="Y54" i="2"/>
  <c r="Z54" i="2"/>
  <c r="X55" i="2"/>
  <c r="Y55" i="2"/>
  <c r="Z55" i="2"/>
  <c r="W56" i="2"/>
  <c r="X56" i="2"/>
  <c r="Y56" i="2"/>
  <c r="Z56" i="2"/>
  <c r="X57" i="2"/>
  <c r="Y57" i="2"/>
  <c r="Z57" i="2"/>
  <c r="X58" i="2"/>
  <c r="Y58" i="2"/>
  <c r="Z58" i="2"/>
  <c r="X59" i="2"/>
  <c r="Y59" i="2"/>
  <c r="Z59" i="2"/>
  <c r="X60" i="2"/>
  <c r="Y60" i="2"/>
  <c r="Z60" i="2"/>
  <c r="X61" i="2"/>
  <c r="Y61" i="2"/>
  <c r="Z61" i="2"/>
  <c r="X62" i="2"/>
  <c r="Y62" i="2"/>
  <c r="Z62" i="2"/>
  <c r="X63" i="2"/>
  <c r="Y63" i="2"/>
  <c r="Z63" i="2"/>
  <c r="X64" i="2"/>
  <c r="Y64" i="2"/>
  <c r="Z64" i="2"/>
  <c r="X65" i="2"/>
  <c r="Y65" i="2"/>
  <c r="Z65" i="2"/>
  <c r="X66" i="2"/>
  <c r="Y66" i="2"/>
  <c r="Z66" i="2"/>
  <c r="X67" i="2"/>
  <c r="Y67" i="2"/>
  <c r="Z67" i="2"/>
  <c r="X68" i="2"/>
  <c r="Y68" i="2"/>
  <c r="Z68" i="2"/>
  <c r="X69" i="2"/>
  <c r="Y69" i="2"/>
  <c r="Z69" i="2"/>
  <c r="X70" i="2"/>
  <c r="Y70" i="2"/>
  <c r="Z70" i="2"/>
  <c r="X71" i="2"/>
  <c r="Y71" i="2"/>
  <c r="Z71" i="2"/>
  <c r="X72" i="2"/>
  <c r="Y72" i="2"/>
  <c r="Z72" i="2"/>
  <c r="X73" i="2"/>
  <c r="Y73" i="2"/>
  <c r="Z73" i="2"/>
  <c r="X74" i="2"/>
  <c r="Y74" i="2"/>
  <c r="Z74" i="2"/>
  <c r="X75" i="2"/>
  <c r="Y75" i="2"/>
  <c r="Z75" i="2"/>
  <c r="W76" i="2"/>
  <c r="X76" i="2"/>
  <c r="Y76" i="2"/>
  <c r="Z76" i="2"/>
  <c r="X77" i="2"/>
  <c r="Y77" i="2"/>
  <c r="Z77" i="2"/>
  <c r="X78" i="2"/>
  <c r="Y78" i="2"/>
  <c r="Z78" i="2"/>
  <c r="X79" i="2"/>
  <c r="Y79" i="2"/>
  <c r="Z79" i="2"/>
  <c r="X80" i="2"/>
  <c r="Y80" i="2"/>
  <c r="Z80" i="2"/>
  <c r="X81" i="2"/>
  <c r="Y81" i="2"/>
  <c r="Z81" i="2"/>
  <c r="X82" i="2"/>
  <c r="Y82" i="2"/>
  <c r="Z82" i="2"/>
  <c r="X83" i="2"/>
  <c r="Y83" i="2"/>
  <c r="Z83" i="2"/>
  <c r="X84" i="2"/>
  <c r="Y84" i="2"/>
  <c r="Z84" i="2"/>
  <c r="X85" i="2"/>
  <c r="Y85" i="2"/>
  <c r="Z85" i="2"/>
  <c r="X86" i="2"/>
  <c r="Y86" i="2"/>
  <c r="Z86" i="2"/>
  <c r="X87" i="2"/>
  <c r="Y87" i="2"/>
  <c r="Z87" i="2"/>
  <c r="X88" i="2"/>
  <c r="Y88" i="2"/>
  <c r="Z88" i="2"/>
  <c r="X89" i="2"/>
  <c r="Y89" i="2"/>
  <c r="Z89" i="2"/>
  <c r="X90" i="2"/>
  <c r="Y90" i="2"/>
  <c r="Z90" i="2"/>
  <c r="X91" i="2"/>
  <c r="Y91" i="2"/>
  <c r="Z91" i="2"/>
  <c r="X92" i="2"/>
  <c r="Y92" i="2"/>
  <c r="Z92" i="2"/>
  <c r="X93" i="2"/>
  <c r="Y93" i="2"/>
  <c r="Z93" i="2"/>
  <c r="X94" i="2"/>
  <c r="Y94" i="2"/>
  <c r="Z94" i="2"/>
  <c r="X95" i="2"/>
  <c r="Y95" i="2"/>
  <c r="Z95" i="2"/>
  <c r="X96" i="2"/>
  <c r="Y96" i="2"/>
  <c r="Z96" i="2"/>
  <c r="X97" i="2"/>
  <c r="Y97" i="2"/>
  <c r="Z97" i="2"/>
  <c r="X98" i="2"/>
  <c r="Y98" i="2"/>
  <c r="Z98" i="2"/>
  <c r="X99" i="2"/>
  <c r="Y99" i="2"/>
  <c r="Z99" i="2"/>
  <c r="X100" i="2"/>
  <c r="Y100" i="2"/>
  <c r="Z100" i="2"/>
  <c r="X101" i="2"/>
  <c r="Y101" i="2"/>
  <c r="Z101" i="2"/>
  <c r="X102" i="2"/>
  <c r="Y102" i="2"/>
  <c r="Z102" i="2"/>
  <c r="X103" i="2"/>
  <c r="Y103" i="2"/>
  <c r="Z103" i="2"/>
  <c r="X104" i="2"/>
  <c r="Y104" i="2"/>
  <c r="Z104" i="2"/>
  <c r="X105" i="2"/>
  <c r="Y105" i="2"/>
  <c r="Z105" i="2"/>
  <c r="W106" i="2"/>
  <c r="X106" i="2"/>
  <c r="Y106" i="2"/>
  <c r="Z106" i="2"/>
  <c r="X107" i="2"/>
  <c r="Y107" i="2"/>
  <c r="Z107" i="2"/>
  <c r="X108" i="2"/>
  <c r="Y108" i="2"/>
  <c r="Z108" i="2"/>
  <c r="X109" i="2"/>
  <c r="Y109" i="2"/>
  <c r="Z109" i="2"/>
  <c r="W110" i="2"/>
  <c r="X110" i="2"/>
  <c r="Y110" i="2"/>
  <c r="Z110" i="2"/>
  <c r="W111" i="2"/>
  <c r="X111" i="2"/>
  <c r="Y111" i="2"/>
  <c r="Z111" i="2"/>
  <c r="W127" i="2"/>
  <c r="X127" i="2"/>
  <c r="Y127" i="2"/>
  <c r="Z127" i="2"/>
  <c r="X147" i="2"/>
  <c r="Z147" i="2"/>
  <c r="X148" i="2"/>
  <c r="Z148" i="2"/>
  <c r="X149" i="2"/>
  <c r="Z149" i="2"/>
  <c r="X150" i="2"/>
  <c r="Z150" i="2"/>
  <c r="X151" i="2"/>
  <c r="Z151" i="2"/>
  <c r="X152" i="2"/>
  <c r="Z152" i="2"/>
  <c r="X153" i="2"/>
  <c r="Z153" i="2"/>
  <c r="W154" i="2"/>
  <c r="X154" i="2"/>
  <c r="Y154" i="2"/>
  <c r="Z154" i="2"/>
  <c r="W158" i="2"/>
  <c r="X158" i="2"/>
  <c r="Y158" i="2"/>
  <c r="Z158" i="2"/>
  <c r="W159" i="2"/>
  <c r="X159" i="2"/>
  <c r="Y159" i="2"/>
  <c r="Z159" i="2"/>
  <c r="W160" i="2"/>
  <c r="X160" i="2"/>
  <c r="Y160" i="2"/>
  <c r="Z160" i="2"/>
  <c r="W169" i="2"/>
  <c r="X169" i="2"/>
  <c r="Y169" i="2"/>
  <c r="Z169" i="2"/>
  <c r="X191" i="2"/>
  <c r="Y191" i="2"/>
  <c r="Z191" i="2"/>
  <c r="X192" i="2"/>
  <c r="Y192" i="2"/>
  <c r="Z192" i="2"/>
  <c r="X193" i="2"/>
  <c r="Y193" i="2"/>
  <c r="Z193" i="2"/>
  <c r="X194" i="2"/>
  <c r="Y194" i="2"/>
  <c r="Z194" i="2"/>
  <c r="X195" i="2"/>
  <c r="Y195" i="2"/>
  <c r="Z195" i="2"/>
  <c r="X196" i="2"/>
  <c r="Y196" i="2"/>
  <c r="Z196" i="2"/>
  <c r="X197" i="2"/>
  <c r="Y197" i="2"/>
  <c r="Z197" i="2"/>
  <c r="X198" i="2"/>
  <c r="Y198" i="2"/>
  <c r="Z198" i="2"/>
  <c r="X199" i="2"/>
  <c r="Y199" i="2"/>
  <c r="Z199" i="2"/>
  <c r="X200" i="2"/>
  <c r="Y200" i="2"/>
  <c r="Z200" i="2"/>
  <c r="X201" i="2"/>
  <c r="Y201" i="2"/>
  <c r="Z201" i="2"/>
  <c r="X202" i="2"/>
  <c r="Y202" i="2"/>
  <c r="Z202" i="2"/>
  <c r="X203" i="2"/>
  <c r="Y203" i="2"/>
  <c r="Z203" i="2"/>
  <c r="X204" i="2"/>
  <c r="Y204" i="2"/>
  <c r="Z204" i="2"/>
  <c r="X205" i="2"/>
  <c r="Y205" i="2"/>
  <c r="Z205" i="2"/>
  <c r="X206" i="2"/>
  <c r="Y206" i="2"/>
  <c r="Z206" i="2"/>
  <c r="X207" i="2"/>
  <c r="Y207" i="2"/>
  <c r="Z207" i="2"/>
  <c r="X208" i="2"/>
  <c r="Y208" i="2"/>
  <c r="Z208" i="2"/>
  <c r="X209" i="2"/>
  <c r="Y209" i="2"/>
  <c r="Z209" i="2"/>
  <c r="X210" i="2"/>
  <c r="Y210" i="2"/>
  <c r="Z210" i="2"/>
  <c r="X211" i="2"/>
  <c r="Y211" i="2"/>
  <c r="Z211" i="2"/>
  <c r="X212" i="2"/>
  <c r="Y212" i="2"/>
  <c r="Z212" i="2"/>
  <c r="X213" i="2"/>
  <c r="Y213" i="2"/>
  <c r="Z213" i="2"/>
  <c r="X214" i="2"/>
  <c r="Y214" i="2"/>
  <c r="Z214" i="2"/>
  <c r="X215" i="2"/>
  <c r="Y215" i="2"/>
  <c r="Z215" i="2"/>
  <c r="X216" i="2"/>
  <c r="Y216" i="2"/>
  <c r="Z216" i="2"/>
  <c r="X217" i="2"/>
  <c r="Y217" i="2"/>
  <c r="Z217" i="2"/>
  <c r="X218" i="2"/>
  <c r="Y218" i="2"/>
  <c r="Z218" i="2"/>
  <c r="X219" i="2"/>
  <c r="Y219" i="2"/>
  <c r="Z219" i="2"/>
  <c r="X220" i="2"/>
  <c r="Y220" i="2"/>
  <c r="Z220" i="2"/>
  <c r="X221" i="2"/>
  <c r="Y221" i="2"/>
  <c r="Z221" i="2"/>
  <c r="X222" i="2"/>
  <c r="Y222" i="2"/>
  <c r="Z222" i="2"/>
  <c r="X223" i="2"/>
  <c r="Y223" i="2"/>
  <c r="Z223" i="2"/>
  <c r="X224" i="2"/>
  <c r="Y224" i="2"/>
  <c r="Z224" i="2"/>
  <c r="W225" i="2"/>
  <c r="X225" i="2"/>
  <c r="Y225" i="2"/>
  <c r="Z225" i="2"/>
  <c r="W226" i="2"/>
  <c r="X226" i="2"/>
  <c r="Y226" i="2"/>
  <c r="Z226" i="2"/>
  <c r="X250" i="2"/>
  <c r="Y250" i="2"/>
  <c r="Z250" i="2"/>
  <c r="X251" i="2"/>
  <c r="Y251" i="2"/>
  <c r="Z251" i="2"/>
  <c r="X252" i="2"/>
  <c r="Y252" i="2"/>
  <c r="Z252" i="2"/>
  <c r="X253" i="2"/>
  <c r="Y253" i="2"/>
  <c r="Z253" i="2"/>
  <c r="X254" i="2"/>
  <c r="Y254" i="2"/>
  <c r="Z254" i="2"/>
  <c r="X255" i="2"/>
  <c r="Y255" i="2"/>
  <c r="Z255" i="2"/>
  <c r="X256" i="2"/>
  <c r="Y256" i="2"/>
  <c r="Z256" i="2"/>
  <c r="X257" i="2"/>
  <c r="Y257" i="2"/>
  <c r="Z257" i="2"/>
  <c r="AE257" i="2"/>
  <c r="X258" i="2"/>
  <c r="Y258" i="2"/>
  <c r="Z258" i="2"/>
  <c r="X259" i="2"/>
  <c r="Y259" i="2"/>
  <c r="Z259" i="2"/>
  <c r="X260" i="2"/>
  <c r="Y260" i="2"/>
  <c r="Z260" i="2"/>
  <c r="X261" i="2"/>
  <c r="Y261" i="2"/>
  <c r="Z261" i="2"/>
  <c r="X262" i="2"/>
  <c r="Y262" i="2"/>
  <c r="Z262" i="2"/>
  <c r="X263" i="2"/>
  <c r="Y263" i="2"/>
  <c r="Z263" i="2"/>
  <c r="X264" i="2"/>
  <c r="Y264" i="2"/>
  <c r="Z264" i="2"/>
  <c r="X265" i="2"/>
  <c r="Y265" i="2"/>
  <c r="Z265" i="2"/>
  <c r="X266" i="2"/>
  <c r="Y266" i="2"/>
  <c r="Z266" i="2"/>
  <c r="X267" i="2"/>
  <c r="Y267" i="2"/>
  <c r="Z267" i="2"/>
  <c r="X268" i="2"/>
  <c r="Y268" i="2"/>
  <c r="Z268" i="2"/>
  <c r="W269" i="2"/>
  <c r="X269" i="2"/>
  <c r="Y269" i="2"/>
  <c r="Z269" i="2"/>
  <c r="B4" i="41" l="1"/>
  <c r="B3" i="41"/>
  <c r="B1" i="41" l="1"/>
  <c r="B2" i="41"/>
  <c r="K52" i="38" l="1"/>
  <c r="K60" i="38" l="1"/>
  <c r="K59" i="38"/>
  <c r="K58" i="38"/>
  <c r="K57" i="38"/>
  <c r="K56" i="38"/>
  <c r="K55" i="38"/>
  <c r="K54" i="38"/>
  <c r="K53" i="38"/>
  <c r="K51" i="38"/>
  <c r="K50" i="38"/>
  <c r="E14" i="40"/>
  <c r="E15" i="40"/>
  <c r="E16" i="40"/>
  <c r="E17" i="40"/>
  <c r="E18" i="40"/>
  <c r="E19" i="40"/>
  <c r="E20" i="40"/>
  <c r="E21" i="40"/>
  <c r="E22" i="40"/>
  <c r="E23" i="40"/>
  <c r="E24" i="40"/>
  <c r="E25" i="40"/>
  <c r="E26" i="40"/>
  <c r="E27" i="40"/>
  <c r="E28" i="40"/>
  <c r="E13" i="40"/>
  <c r="B5" i="40"/>
  <c r="B6" i="40"/>
  <c r="B7" i="40"/>
  <c r="B8" i="40"/>
  <c r="B3" i="40"/>
  <c r="A4" i="40"/>
  <c r="A5" i="40"/>
  <c r="A6" i="40"/>
  <c r="A7" i="40"/>
  <c r="A8" i="40"/>
  <c r="A3" i="40"/>
  <c r="P30" i="40" l="1"/>
  <c r="L28" i="40"/>
  <c r="K28" i="40"/>
  <c r="J28" i="40"/>
  <c r="I28" i="40"/>
  <c r="F28" i="40"/>
  <c r="L27" i="40"/>
  <c r="K27" i="40"/>
  <c r="J27" i="40"/>
  <c r="I27" i="40"/>
  <c r="F27" i="40"/>
  <c r="L26" i="40"/>
  <c r="K26" i="40"/>
  <c r="J26" i="40"/>
  <c r="I26" i="40"/>
  <c r="F26" i="40"/>
  <c r="L25" i="40"/>
  <c r="K25" i="40"/>
  <c r="J25" i="40"/>
  <c r="I25" i="40"/>
  <c r="F25" i="40"/>
  <c r="L24" i="40"/>
  <c r="K24" i="40"/>
  <c r="J24" i="40"/>
  <c r="I24" i="40"/>
  <c r="F24" i="40"/>
  <c r="L23" i="40"/>
  <c r="K23" i="40"/>
  <c r="J23" i="40"/>
  <c r="I23" i="40"/>
  <c r="F23" i="40"/>
  <c r="L22" i="40"/>
  <c r="K22" i="40"/>
  <c r="J22" i="40"/>
  <c r="I22" i="40"/>
  <c r="F22" i="40"/>
  <c r="L21" i="40"/>
  <c r="K21" i="40"/>
  <c r="J21" i="40"/>
  <c r="I21" i="40"/>
  <c r="F21" i="40"/>
  <c r="L20" i="40"/>
  <c r="K20" i="40"/>
  <c r="J20" i="40"/>
  <c r="I20" i="40"/>
  <c r="F20" i="40"/>
  <c r="L19" i="40"/>
  <c r="K19" i="40"/>
  <c r="J19" i="40"/>
  <c r="I19" i="40"/>
  <c r="F19" i="40"/>
  <c r="L18" i="40"/>
  <c r="K18" i="40"/>
  <c r="J18" i="40"/>
  <c r="I18" i="40"/>
  <c r="F18" i="40"/>
  <c r="L17" i="40"/>
  <c r="K17" i="40"/>
  <c r="J17" i="40"/>
  <c r="I17" i="40"/>
  <c r="F17" i="40"/>
  <c r="L16" i="40"/>
  <c r="K16" i="40"/>
  <c r="J16" i="40"/>
  <c r="F16" i="40"/>
  <c r="I16" i="40" s="1"/>
  <c r="L15" i="40"/>
  <c r="K15" i="40"/>
  <c r="J15" i="40"/>
  <c r="F15" i="40"/>
  <c r="I15" i="40" s="1"/>
  <c r="L14" i="40"/>
  <c r="K14" i="40"/>
  <c r="J14" i="40"/>
  <c r="F14" i="40"/>
  <c r="I14" i="40" s="1"/>
  <c r="L13" i="40"/>
  <c r="K13" i="40"/>
  <c r="J13" i="40"/>
  <c r="F13" i="40"/>
  <c r="I13" i="40" s="1"/>
  <c r="B4" i="40"/>
  <c r="N27" i="40" l="1"/>
  <c r="Q27" i="40" s="1"/>
  <c r="N14" i="40"/>
  <c r="Q14" i="40" s="1"/>
  <c r="N19" i="40"/>
  <c r="Q19" i="40" s="1"/>
  <c r="N28" i="40"/>
  <c r="Q28" i="40" s="1"/>
  <c r="N17" i="40"/>
  <c r="Q17" i="40" s="1"/>
  <c r="N25" i="40"/>
  <c r="Q25" i="40" s="1"/>
  <c r="N15" i="40"/>
  <c r="Q15" i="40" s="1"/>
  <c r="N16" i="40"/>
  <c r="Q16" i="40" s="1"/>
  <c r="N22" i="40"/>
  <c r="Q22" i="40" s="1"/>
  <c r="N18" i="40"/>
  <c r="Q18" i="40" s="1"/>
  <c r="N20" i="40"/>
  <c r="Q20" i="40" s="1"/>
  <c r="N26" i="40"/>
  <c r="Q26" i="40" s="1"/>
  <c r="N24" i="40"/>
  <c r="Q24" i="40" s="1"/>
  <c r="N23" i="40"/>
  <c r="Q23" i="40" s="1"/>
  <c r="N21" i="40"/>
  <c r="Q21" i="40" s="1"/>
  <c r="N13" i="40"/>
  <c r="Q13" i="40" s="1"/>
  <c r="Q30" i="40" l="1"/>
  <c r="H19" i="31" s="1"/>
  <c r="B3" i="35"/>
  <c r="B5" i="35"/>
  <c r="B6" i="35"/>
  <c r="B7" i="35"/>
  <c r="B8" i="35"/>
  <c r="B4" i="35"/>
  <c r="A4" i="35"/>
  <c r="A5" i="35"/>
  <c r="A6" i="35"/>
  <c r="A7" i="35"/>
  <c r="A8" i="35"/>
  <c r="A3" i="35"/>
  <c r="B5" i="5"/>
  <c r="B6" i="5"/>
  <c r="B7" i="5"/>
  <c r="B8" i="5"/>
  <c r="B3" i="5"/>
  <c r="A4" i="5"/>
  <c r="A5" i="5"/>
  <c r="A6" i="5"/>
  <c r="A7" i="5"/>
  <c r="A8" i="5"/>
  <c r="A3" i="5"/>
  <c r="B3" i="31"/>
  <c r="B5" i="31"/>
  <c r="B6" i="31"/>
  <c r="B7" i="31"/>
  <c r="B8" i="31"/>
  <c r="A4" i="31"/>
  <c r="A5" i="31"/>
  <c r="A6" i="31"/>
  <c r="A7" i="31"/>
  <c r="A8" i="31"/>
  <c r="A3" i="31"/>
  <c r="P32" i="37" s="1"/>
  <c r="B3" i="38"/>
  <c r="B5" i="38"/>
  <c r="B6" i="38"/>
  <c r="B7" i="38"/>
  <c r="B8" i="38"/>
  <c r="A4" i="38"/>
  <c r="A5" i="38"/>
  <c r="A6" i="38"/>
  <c r="A7" i="38"/>
  <c r="A8" i="38"/>
  <c r="A3" i="38"/>
  <c r="B5" i="18"/>
  <c r="B6" i="18"/>
  <c r="B7" i="18"/>
  <c r="B8" i="18"/>
  <c r="A4" i="18"/>
  <c r="A5" i="18"/>
  <c r="A6" i="18"/>
  <c r="A7" i="18"/>
  <c r="A8" i="18"/>
  <c r="B3" i="18"/>
  <c r="A3" i="18"/>
  <c r="B8" i="17"/>
  <c r="B7" i="17"/>
  <c r="B6" i="17"/>
  <c r="B5" i="17"/>
  <c r="B3" i="17"/>
  <c r="A4" i="17"/>
  <c r="A5" i="17"/>
  <c r="A6" i="17"/>
  <c r="A7" i="17"/>
  <c r="A8" i="17"/>
  <c r="A3" i="17"/>
  <c r="AE12" i="2"/>
  <c r="AE13" i="2"/>
  <c r="AE14" i="2"/>
  <c r="AE15" i="2"/>
  <c r="AE16" i="2"/>
  <c r="AE17" i="2"/>
  <c r="AE18" i="2"/>
  <c r="AE19" i="2"/>
  <c r="AE20" i="2"/>
  <c r="AE21" i="2"/>
  <c r="AE22" i="2"/>
  <c r="AE23" i="2"/>
  <c r="AE24" i="2"/>
  <c r="AE26" i="2"/>
  <c r="AE29" i="2"/>
  <c r="AE30" i="2"/>
  <c r="J10" i="2"/>
  <c r="AE10" i="2" s="1"/>
  <c r="B6" i="28"/>
  <c r="B5" i="28"/>
  <c r="B3" i="28"/>
  <c r="A4" i="28"/>
  <c r="A5" i="28"/>
  <c r="A6" i="28"/>
  <c r="A3" i="28"/>
  <c r="B7" i="2"/>
  <c r="B6" i="2"/>
  <c r="B5" i="2"/>
  <c r="B4" i="2"/>
  <c r="B3" i="2"/>
  <c r="C7" i="2"/>
  <c r="C6" i="2"/>
  <c r="C5" i="2"/>
  <c r="C3" i="2"/>
  <c r="K55" i="18"/>
  <c r="K56" i="18"/>
  <c r="K57" i="18"/>
  <c r="K58" i="18"/>
  <c r="K59" i="18"/>
  <c r="K60" i="18"/>
  <c r="K61" i="18"/>
  <c r="K54" i="18"/>
  <c r="K52" i="18"/>
  <c r="K51" i="18"/>
  <c r="W27" i="2" l="1"/>
  <c r="Q27" i="2" s="1"/>
  <c r="AA25" i="2"/>
  <c r="W11" i="2"/>
  <c r="Q11" i="2" s="1"/>
  <c r="AA270" i="2"/>
  <c r="W28" i="2"/>
  <c r="Q28" i="2" s="1"/>
  <c r="W25" i="2"/>
  <c r="Q25" i="2" s="1"/>
  <c r="AA11" i="2"/>
  <c r="AA28" i="2"/>
  <c r="AA27" i="2"/>
  <c r="W270" i="2"/>
  <c r="Q270" i="2" s="1"/>
  <c r="B18" i="37"/>
  <c r="D18" i="37"/>
  <c r="E18" i="37"/>
  <c r="F18" i="37"/>
  <c r="G18" i="37"/>
  <c r="H18" i="37"/>
  <c r="I18" i="37"/>
  <c r="N18" i="37"/>
  <c r="O18" i="37"/>
  <c r="M18" i="37"/>
  <c r="L18" i="37"/>
  <c r="K18" i="37"/>
  <c r="AB241" i="2"/>
  <c r="AA227" i="2"/>
  <c r="AA235" i="2"/>
  <c r="AA243" i="2"/>
  <c r="W228" i="2"/>
  <c r="Q228" i="2" s="1"/>
  <c r="W244" i="2"/>
  <c r="Q244" i="2" s="1"/>
  <c r="AA228" i="2"/>
  <c r="AA236" i="2"/>
  <c r="AA244" i="2"/>
  <c r="W229" i="2"/>
  <c r="Q229" i="2" s="1"/>
  <c r="W237" i="2"/>
  <c r="Q237" i="2" s="1"/>
  <c r="AA234" i="2"/>
  <c r="AB242" i="2"/>
  <c r="AA145" i="2"/>
  <c r="AB243" i="2"/>
  <c r="AA229" i="2"/>
  <c r="AA237" i="2"/>
  <c r="AA245" i="2"/>
  <c r="W230" i="2"/>
  <c r="Q230" i="2" s="1"/>
  <c r="W238" i="2"/>
  <c r="Q238" i="2" s="1"/>
  <c r="AB245" i="2"/>
  <c r="AA230" i="2"/>
  <c r="AA238" i="2"/>
  <c r="AA246" i="2"/>
  <c r="W231" i="2"/>
  <c r="Q231" i="2" s="1"/>
  <c r="W239" i="2"/>
  <c r="Q239" i="2" s="1"/>
  <c r="W145" i="2"/>
  <c r="Q145" i="2" s="1"/>
  <c r="AB246" i="2"/>
  <c r="AA231" i="2"/>
  <c r="AA239" i="2"/>
  <c r="AA247" i="2"/>
  <c r="W232" i="2"/>
  <c r="Q232" i="2" s="1"/>
  <c r="W240" i="2"/>
  <c r="Q240" i="2" s="1"/>
  <c r="AA232" i="2"/>
  <c r="AA240" i="2"/>
  <c r="AA248" i="2"/>
  <c r="W233" i="2"/>
  <c r="Q233" i="2" s="1"/>
  <c r="AB235" i="2"/>
  <c r="AB248" i="2"/>
  <c r="AA233" i="2"/>
  <c r="AA241" i="2"/>
  <c r="AA249" i="2"/>
  <c r="W234" i="2"/>
  <c r="Q234" i="2" s="1"/>
  <c r="AB249" i="2"/>
  <c r="AA242" i="2"/>
  <c r="W227" i="2"/>
  <c r="Q227" i="2" s="1"/>
  <c r="AB247" i="2"/>
  <c r="AB236" i="2"/>
  <c r="W19" i="2"/>
  <c r="Q19" i="2" s="1"/>
  <c r="W35" i="2"/>
  <c r="Q35" i="2" s="1"/>
  <c r="W113" i="2"/>
  <c r="Q113" i="2" s="1"/>
  <c r="W126" i="2"/>
  <c r="Q126" i="2" s="1"/>
  <c r="W129" i="2"/>
  <c r="Q129" i="2" s="1"/>
  <c r="W140" i="2"/>
  <c r="Q140" i="2" s="1"/>
  <c r="W152" i="2"/>
  <c r="Q152" i="2" s="1"/>
  <c r="W157" i="2"/>
  <c r="Q157" i="2" s="1"/>
  <c r="W162" i="2"/>
  <c r="Q162" i="2" s="1"/>
  <c r="W168" i="2"/>
  <c r="Q168" i="2" s="1"/>
  <c r="W182" i="2"/>
  <c r="Q182" i="2" s="1"/>
  <c r="W187" i="2"/>
  <c r="Q187" i="2" s="1"/>
  <c r="W67" i="2"/>
  <c r="Q67" i="2" s="1"/>
  <c r="W71" i="2"/>
  <c r="Q71" i="2" s="1"/>
  <c r="W130" i="2"/>
  <c r="Q130" i="2" s="1"/>
  <c r="W150" i="2"/>
  <c r="Q150" i="2" s="1"/>
  <c r="W163" i="2"/>
  <c r="Q163" i="2" s="1"/>
  <c r="W184" i="2"/>
  <c r="Q184" i="2" s="1"/>
  <c r="W50" i="2"/>
  <c r="Q50" i="2" s="1"/>
  <c r="W62" i="2"/>
  <c r="Q62" i="2" s="1"/>
  <c r="W121" i="2"/>
  <c r="Q121" i="2" s="1"/>
  <c r="W131" i="2"/>
  <c r="Q131" i="2" s="1"/>
  <c r="W164" i="2"/>
  <c r="Q164" i="2" s="1"/>
  <c r="W189" i="2"/>
  <c r="Q189" i="2" s="1"/>
  <c r="W181" i="2"/>
  <c r="Q181" i="2" s="1"/>
  <c r="W23" i="2"/>
  <c r="Q23" i="2" s="1"/>
  <c r="W42" i="2"/>
  <c r="Q42" i="2" s="1"/>
  <c r="W46" i="2"/>
  <c r="Q46" i="2" s="1"/>
  <c r="W65" i="2"/>
  <c r="Q65" i="2" s="1"/>
  <c r="W120" i="2"/>
  <c r="Q120" i="2" s="1"/>
  <c r="W136" i="2"/>
  <c r="Q136" i="2" s="1"/>
  <c r="W141" i="2"/>
  <c r="Q141" i="2" s="1"/>
  <c r="W147" i="2"/>
  <c r="Q147" i="2" s="1"/>
  <c r="W171" i="2"/>
  <c r="Q171" i="2" s="1"/>
  <c r="W177" i="2"/>
  <c r="Q177" i="2" s="1"/>
  <c r="W183" i="2"/>
  <c r="Q183" i="2" s="1"/>
  <c r="W188" i="2"/>
  <c r="Q188" i="2" s="1"/>
  <c r="W24" i="2"/>
  <c r="Q24" i="2" s="1"/>
  <c r="W48" i="2"/>
  <c r="Q48" i="2" s="1"/>
  <c r="W69" i="2"/>
  <c r="Q69" i="2" s="1"/>
  <c r="W114" i="2"/>
  <c r="Q114" i="2" s="1"/>
  <c r="W142" i="2"/>
  <c r="Q142" i="2" s="1"/>
  <c r="W172" i="2"/>
  <c r="Q172" i="2" s="1"/>
  <c r="W26" i="2"/>
  <c r="Q26" i="2" s="1"/>
  <c r="W52" i="2"/>
  <c r="Q52" i="2" s="1"/>
  <c r="W60" i="2"/>
  <c r="Q60" i="2" s="1"/>
  <c r="W115" i="2"/>
  <c r="Q115" i="2" s="1"/>
  <c r="W137" i="2"/>
  <c r="Q137" i="2" s="1"/>
  <c r="W143" i="2"/>
  <c r="Q143" i="2" s="1"/>
  <c r="W178" i="2"/>
  <c r="Q178" i="2" s="1"/>
  <c r="W170" i="2"/>
  <c r="Q170" i="2" s="1"/>
  <c r="W36" i="2"/>
  <c r="Q36" i="2" s="1"/>
  <c r="W64" i="2"/>
  <c r="Q64" i="2" s="1"/>
  <c r="W116" i="2"/>
  <c r="Q116" i="2" s="1"/>
  <c r="W122" i="2"/>
  <c r="Q122" i="2" s="1"/>
  <c r="W132" i="2"/>
  <c r="Q132" i="2" s="1"/>
  <c r="W148" i="2"/>
  <c r="Q148" i="2" s="1"/>
  <c r="W153" i="2"/>
  <c r="Q153" i="2" s="1"/>
  <c r="W173" i="2"/>
  <c r="Q173" i="2" s="1"/>
  <c r="W185" i="2"/>
  <c r="Q185" i="2" s="1"/>
  <c r="W190" i="2"/>
  <c r="Q190" i="2" s="1"/>
  <c r="W49" i="2"/>
  <c r="Q49" i="2" s="1"/>
  <c r="W66" i="2"/>
  <c r="Q66" i="2" s="1"/>
  <c r="W70" i="2"/>
  <c r="Q70" i="2" s="1"/>
  <c r="W112" i="2"/>
  <c r="Q112" i="2" s="1"/>
  <c r="W124" i="2"/>
  <c r="Q124" i="2" s="1"/>
  <c r="W134" i="2"/>
  <c r="Q134" i="2" s="1"/>
  <c r="W156" i="2"/>
  <c r="Q156" i="2" s="1"/>
  <c r="W166" i="2"/>
  <c r="Q166" i="2" s="1"/>
  <c r="W180" i="2"/>
  <c r="Q180" i="2" s="1"/>
  <c r="W53" i="2"/>
  <c r="Q53" i="2" s="1"/>
  <c r="W57" i="2"/>
  <c r="Q57" i="2" s="1"/>
  <c r="W61" i="2"/>
  <c r="Q61" i="2" s="1"/>
  <c r="W119" i="2"/>
  <c r="Q119" i="2" s="1"/>
  <c r="W135" i="2"/>
  <c r="Q135" i="2" s="1"/>
  <c r="W176" i="2"/>
  <c r="Q176" i="2" s="1"/>
  <c r="W41" i="2"/>
  <c r="Q41" i="2" s="1"/>
  <c r="W43" i="2"/>
  <c r="Q43" i="2" s="1"/>
  <c r="W45" i="2"/>
  <c r="Q45" i="2" s="1"/>
  <c r="W47" i="2"/>
  <c r="Q47" i="2" s="1"/>
  <c r="W117" i="2"/>
  <c r="Q117" i="2" s="1"/>
  <c r="W123" i="2"/>
  <c r="Q123" i="2" s="1"/>
  <c r="W133" i="2"/>
  <c r="Q133" i="2" s="1"/>
  <c r="W138" i="2"/>
  <c r="Q138" i="2" s="1"/>
  <c r="W144" i="2"/>
  <c r="Q144" i="2" s="1"/>
  <c r="W151" i="2"/>
  <c r="Q151" i="2" s="1"/>
  <c r="W155" i="2"/>
  <c r="Q155" i="2" s="1"/>
  <c r="W165" i="2"/>
  <c r="Q165" i="2" s="1"/>
  <c r="W174" i="2"/>
  <c r="Q174" i="2" s="1"/>
  <c r="W179" i="2"/>
  <c r="Q179" i="2" s="1"/>
  <c r="W55" i="2"/>
  <c r="Q55" i="2" s="1"/>
  <c r="W68" i="2"/>
  <c r="Q68" i="2" s="1"/>
  <c r="W118" i="2"/>
  <c r="Q118" i="2" s="1"/>
  <c r="W128" i="2"/>
  <c r="Q128" i="2" s="1"/>
  <c r="W139" i="2"/>
  <c r="Q139" i="2" s="1"/>
  <c r="W161" i="2"/>
  <c r="Q161" i="2" s="1"/>
  <c r="W175" i="2"/>
  <c r="Q175" i="2" s="1"/>
  <c r="W186" i="2"/>
  <c r="Q186" i="2" s="1"/>
  <c r="W18" i="2"/>
  <c r="Q18" i="2" s="1"/>
  <c r="W51" i="2"/>
  <c r="Q51" i="2" s="1"/>
  <c r="W59" i="2"/>
  <c r="Q59" i="2" s="1"/>
  <c r="W63" i="2"/>
  <c r="Q63" i="2" s="1"/>
  <c r="W125" i="2"/>
  <c r="Q125" i="2" s="1"/>
  <c r="W146" i="2"/>
  <c r="Q146" i="2" s="1"/>
  <c r="W167" i="2"/>
  <c r="Q167" i="2" s="1"/>
  <c r="W10" i="2"/>
  <c r="Q10" i="2" s="1"/>
  <c r="W15" i="2"/>
  <c r="Q15" i="2" s="1"/>
  <c r="W39" i="2"/>
  <c r="Q39" i="2" s="1"/>
  <c r="W58" i="2"/>
  <c r="Q58" i="2" s="1"/>
  <c r="W73" i="2"/>
  <c r="Q73" i="2" s="1"/>
  <c r="W79" i="2"/>
  <c r="Q79" i="2" s="1"/>
  <c r="W86" i="2"/>
  <c r="Q86" i="2" s="1"/>
  <c r="W99" i="2"/>
  <c r="Q99" i="2" s="1"/>
  <c r="W105" i="2"/>
  <c r="Q105" i="2" s="1"/>
  <c r="W193" i="2"/>
  <c r="Q193" i="2" s="1"/>
  <c r="W200" i="2"/>
  <c r="Q200" i="2" s="1"/>
  <c r="W214" i="2"/>
  <c r="Q214" i="2" s="1"/>
  <c r="W267" i="2"/>
  <c r="Q267" i="2" s="1"/>
  <c r="W260" i="2"/>
  <c r="Q260" i="2" s="1"/>
  <c r="W266" i="2"/>
  <c r="Q266" i="2" s="1"/>
  <c r="W34" i="2"/>
  <c r="Q34" i="2" s="1"/>
  <c r="W38" i="2"/>
  <c r="Q38" i="2" s="1"/>
  <c r="W29" i="2"/>
  <c r="Q29" i="2" s="1"/>
  <c r="W72" i="2"/>
  <c r="Q72" i="2" s="1"/>
  <c r="AA76" i="2"/>
  <c r="W85" i="2"/>
  <c r="Q85" i="2" s="1"/>
  <c r="W92" i="2"/>
  <c r="Q92" i="2" s="1"/>
  <c r="W98" i="2"/>
  <c r="Q98" i="2" s="1"/>
  <c r="W104" i="2"/>
  <c r="Q104" i="2" s="1"/>
  <c r="AA169" i="2"/>
  <c r="W192" i="2"/>
  <c r="Q192" i="2" s="1"/>
  <c r="W207" i="2"/>
  <c r="Q207" i="2" s="1"/>
  <c r="W220" i="2"/>
  <c r="Q220" i="2" s="1"/>
  <c r="W254" i="2"/>
  <c r="Q254" i="2" s="1"/>
  <c r="W21" i="2"/>
  <c r="Q21" i="2" s="1"/>
  <c r="W13" i="2"/>
  <c r="Q13" i="2" s="1"/>
  <c r="W16" i="2"/>
  <c r="Q16" i="2" s="1"/>
  <c r="AA44" i="2"/>
  <c r="W77" i="2"/>
  <c r="Q77" i="2" s="1"/>
  <c r="W84" i="2"/>
  <c r="Q84" i="2" s="1"/>
  <c r="W90" i="2"/>
  <c r="Q90" i="2" s="1"/>
  <c r="W96" i="2"/>
  <c r="Q96" i="2" s="1"/>
  <c r="W30" i="2"/>
  <c r="Q30" i="2" s="1"/>
  <c r="W33" i="2"/>
  <c r="Q33" i="2" s="1"/>
  <c r="W37" i="2"/>
  <c r="Q37" i="2" s="1"/>
  <c r="W83" i="2"/>
  <c r="Q83" i="2" s="1"/>
  <c r="W89" i="2"/>
  <c r="Q89" i="2" s="1"/>
  <c r="W95" i="2"/>
  <c r="Q95" i="2" s="1"/>
  <c r="W102" i="2"/>
  <c r="Q102" i="2" s="1"/>
  <c r="W108" i="2"/>
  <c r="Q108" i="2" s="1"/>
  <c r="AA160" i="2"/>
  <c r="W197" i="2"/>
  <c r="Q197" i="2" s="1"/>
  <c r="W204" i="2"/>
  <c r="Q204" i="2" s="1"/>
  <c r="W211" i="2"/>
  <c r="Q211" i="2" s="1"/>
  <c r="W217" i="2"/>
  <c r="Q217" i="2" s="1"/>
  <c r="W223" i="2"/>
  <c r="Q223" i="2" s="1"/>
  <c r="AA226" i="2"/>
  <c r="W252" i="2"/>
  <c r="Q252" i="2" s="1"/>
  <c r="W258" i="2"/>
  <c r="Q258" i="2" s="1"/>
  <c r="W263" i="2"/>
  <c r="Q263" i="2" s="1"/>
  <c r="W222" i="2"/>
  <c r="Q222" i="2" s="1"/>
  <c r="AA225" i="2"/>
  <c r="W17" i="2"/>
  <c r="Q17" i="2" s="1"/>
  <c r="W14" i="2"/>
  <c r="Q14" i="2" s="1"/>
  <c r="W22" i="2"/>
  <c r="Q22" i="2" s="1"/>
  <c r="W32" i="2"/>
  <c r="Q32" i="2" s="1"/>
  <c r="W82" i="2"/>
  <c r="Q82" i="2" s="1"/>
  <c r="W88" i="2"/>
  <c r="Q88" i="2" s="1"/>
  <c r="W101" i="2"/>
  <c r="Q101" i="2" s="1"/>
  <c r="AA110" i="2"/>
  <c r="AA154" i="2"/>
  <c r="W196" i="2"/>
  <c r="Q196" i="2" s="1"/>
  <c r="W203" i="2"/>
  <c r="Q203" i="2" s="1"/>
  <c r="W210" i="2"/>
  <c r="Q210" i="2" s="1"/>
  <c r="W216" i="2"/>
  <c r="Q216" i="2" s="1"/>
  <c r="W257" i="2"/>
  <c r="Q257" i="2" s="1"/>
  <c r="W54" i="2"/>
  <c r="Q54" i="2" s="1"/>
  <c r="W91" i="2"/>
  <c r="Q91" i="2" s="1"/>
  <c r="W94" i="2"/>
  <c r="Q94" i="2" s="1"/>
  <c r="AA158" i="2"/>
  <c r="W199" i="2"/>
  <c r="Q199" i="2" s="1"/>
  <c r="W202" i="2"/>
  <c r="Q202" i="2" s="1"/>
  <c r="W205" i="2"/>
  <c r="Q205" i="2" s="1"/>
  <c r="W81" i="2"/>
  <c r="Q81" i="2" s="1"/>
  <c r="W208" i="2"/>
  <c r="Q208" i="2" s="1"/>
  <c r="W219" i="2"/>
  <c r="Q219" i="2" s="1"/>
  <c r="W40" i="2"/>
  <c r="Q40" i="2" s="1"/>
  <c r="W80" i="2"/>
  <c r="Q80" i="2" s="1"/>
  <c r="W194" i="2"/>
  <c r="Q194" i="2" s="1"/>
  <c r="W253" i="2"/>
  <c r="Q253" i="2" s="1"/>
  <c r="W265" i="2"/>
  <c r="Q265" i="2" s="1"/>
  <c r="W74" i="2"/>
  <c r="Q74" i="2" s="1"/>
  <c r="W31" i="2"/>
  <c r="Q31" i="2" s="1"/>
  <c r="W75" i="2"/>
  <c r="Q75" i="2" s="1"/>
  <c r="W78" i="2"/>
  <c r="Q78" i="2" s="1"/>
  <c r="W103" i="2"/>
  <c r="Q103" i="2" s="1"/>
  <c r="W195" i="2"/>
  <c r="Q195" i="2" s="1"/>
  <c r="W198" i="2"/>
  <c r="Q198" i="2" s="1"/>
  <c r="W201" i="2"/>
  <c r="Q201" i="2" s="1"/>
  <c r="W93" i="2"/>
  <c r="Q93" i="2" s="1"/>
  <c r="W224" i="2"/>
  <c r="Q224" i="2" s="1"/>
  <c r="W251" i="2"/>
  <c r="Q251" i="2" s="1"/>
  <c r="W20" i="2"/>
  <c r="Q20" i="2" s="1"/>
  <c r="W87" i="2"/>
  <c r="Q87" i="2" s="1"/>
  <c r="W262" i="2"/>
  <c r="Q262" i="2" s="1"/>
  <c r="W268" i="2"/>
  <c r="Q268" i="2" s="1"/>
  <c r="W212" i="2"/>
  <c r="Q212" i="2" s="1"/>
  <c r="W221" i="2"/>
  <c r="Q221" i="2" s="1"/>
  <c r="W255" i="2"/>
  <c r="Q255" i="2" s="1"/>
  <c r="W107" i="2"/>
  <c r="Q107" i="2" s="1"/>
  <c r="W218" i="2"/>
  <c r="Q218" i="2" s="1"/>
  <c r="AA159" i="2"/>
  <c r="W209" i="2"/>
  <c r="Q209" i="2" s="1"/>
  <c r="W259" i="2"/>
  <c r="Q259" i="2" s="1"/>
  <c r="W261" i="2"/>
  <c r="Q261" i="2" s="1"/>
  <c r="AA56" i="2"/>
  <c r="W100" i="2"/>
  <c r="Q100" i="2" s="1"/>
  <c r="W191" i="2"/>
  <c r="Q191" i="2" s="1"/>
  <c r="W250" i="2"/>
  <c r="Q250" i="2" s="1"/>
  <c r="W213" i="2"/>
  <c r="Q213" i="2" s="1"/>
  <c r="W256" i="2"/>
  <c r="Q256" i="2" s="1"/>
  <c r="W109" i="2"/>
  <c r="Q109" i="2" s="1"/>
  <c r="W215" i="2"/>
  <c r="Q215" i="2" s="1"/>
  <c r="W206" i="2"/>
  <c r="Q206" i="2" s="1"/>
  <c r="W12" i="2"/>
  <c r="Q12" i="2" s="1"/>
  <c r="W97" i="2"/>
  <c r="Q97" i="2" s="1"/>
  <c r="W264" i="2"/>
  <c r="Q264" i="2" s="1"/>
  <c r="AA127" i="2"/>
  <c r="B24" i="37"/>
  <c r="B16" i="37"/>
  <c r="B23" i="37"/>
  <c r="B17" i="37"/>
  <c r="B19" i="37"/>
  <c r="B20" i="37"/>
  <c r="B21" i="37"/>
  <c r="B15" i="37"/>
  <c r="B22" i="37"/>
  <c r="J25" i="37"/>
  <c r="K25" i="37"/>
  <c r="M19" i="37"/>
  <c r="K22" i="37"/>
  <c r="N19" i="37"/>
  <c r="L25" i="37"/>
  <c r="M25" i="37"/>
  <c r="O19" i="37"/>
  <c r="K21" i="37"/>
  <c r="M22" i="37"/>
  <c r="N25" i="37"/>
  <c r="L21" i="37"/>
  <c r="N22" i="37"/>
  <c r="L22" i="37"/>
  <c r="O25" i="37"/>
  <c r="M21" i="37"/>
  <c r="O22" i="37"/>
  <c r="N21" i="37"/>
  <c r="K19" i="37"/>
  <c r="O21" i="37"/>
  <c r="L19" i="37"/>
  <c r="H23" i="37"/>
  <c r="I22" i="37"/>
  <c r="I19" i="37"/>
  <c r="E20" i="37"/>
  <c r="I23" i="37"/>
  <c r="I24" i="37"/>
  <c r="E19" i="37"/>
  <c r="H25" i="37"/>
  <c r="F20" i="37"/>
  <c r="E24" i="37"/>
  <c r="H24" i="37"/>
  <c r="I21" i="37"/>
  <c r="G22" i="37"/>
  <c r="G19" i="37"/>
  <c r="G20" i="37"/>
  <c r="G21" i="37"/>
  <c r="G25" i="37"/>
  <c r="H20" i="37"/>
  <c r="D24" i="37"/>
  <c r="G24" i="37"/>
  <c r="D25" i="37"/>
  <c r="I20" i="37"/>
  <c r="F25" i="37"/>
  <c r="E23" i="37"/>
  <c r="F24" i="37"/>
  <c r="H22" i="37"/>
  <c r="B25" i="37"/>
  <c r="E22" i="37"/>
  <c r="E25" i="37"/>
  <c r="D22" i="37"/>
  <c r="D19" i="37"/>
  <c r="H19" i="37"/>
  <c r="H21" i="37"/>
  <c r="F19" i="37"/>
  <c r="I25" i="37"/>
  <c r="F21" i="37"/>
  <c r="D21" i="37"/>
  <c r="F22" i="37"/>
  <c r="E21" i="37"/>
  <c r="D23" i="37"/>
  <c r="F23" i="37"/>
  <c r="G23" i="37"/>
  <c r="F17" i="37"/>
  <c r="E15" i="37"/>
  <c r="E17" i="37"/>
  <c r="F15" i="37"/>
  <c r="I16" i="37"/>
  <c r="G15" i="37"/>
  <c r="H16" i="37"/>
  <c r="H15" i="37"/>
  <c r="G16" i="37"/>
  <c r="I15" i="37"/>
  <c r="I17" i="37"/>
  <c r="F16" i="37"/>
  <c r="H17" i="37"/>
  <c r="E16" i="37"/>
  <c r="G17" i="37"/>
  <c r="D15" i="37"/>
  <c r="D16" i="37"/>
  <c r="D17" i="37"/>
  <c r="T18" i="37" l="1"/>
  <c r="Z18" i="37"/>
  <c r="Q18" i="37"/>
  <c r="W18" i="37"/>
  <c r="X18" i="37"/>
  <c r="R18" i="37"/>
  <c r="Y18" i="37"/>
  <c r="S18" i="37"/>
  <c r="U18" i="37"/>
  <c r="AA18" i="37"/>
  <c r="J18" i="37"/>
  <c r="P18" i="37" s="1"/>
  <c r="J15" i="37"/>
  <c r="P15" i="37" s="1"/>
  <c r="J24" i="37"/>
  <c r="V24" i="37" s="1"/>
  <c r="J22" i="37"/>
  <c r="V22" i="37" s="1"/>
  <c r="J20" i="37"/>
  <c r="V20" i="37" s="1"/>
  <c r="J23" i="37"/>
  <c r="P23" i="37" s="1"/>
  <c r="J21" i="37"/>
  <c r="V21" i="37" s="1"/>
  <c r="J19" i="37"/>
  <c r="P19" i="37" s="1"/>
  <c r="V25" i="37"/>
  <c r="P25" i="37"/>
  <c r="Y21" i="37"/>
  <c r="S21" i="37"/>
  <c r="W25" i="37"/>
  <c r="Q25" i="37"/>
  <c r="T21" i="37"/>
  <c r="Z21" i="37"/>
  <c r="S22" i="37"/>
  <c r="Y22" i="37"/>
  <c r="U21" i="37"/>
  <c r="AA21" i="37"/>
  <c r="Q21" i="37"/>
  <c r="W21" i="37"/>
  <c r="Q22" i="37"/>
  <c r="W22" i="37"/>
  <c r="T22" i="37"/>
  <c r="Z22" i="37"/>
  <c r="S19" i="37"/>
  <c r="Y19" i="37"/>
  <c r="AA25" i="37"/>
  <c r="U25" i="37"/>
  <c r="X25" i="37"/>
  <c r="R25" i="37"/>
  <c r="U19" i="37"/>
  <c r="AA19" i="37"/>
  <c r="Q19" i="37"/>
  <c r="W19" i="37"/>
  <c r="T19" i="37"/>
  <c r="Z19" i="37"/>
  <c r="R22" i="37"/>
  <c r="X22" i="37"/>
  <c r="T25" i="37"/>
  <c r="Z25" i="37"/>
  <c r="Y25" i="37"/>
  <c r="S25" i="37"/>
  <c r="X19" i="37"/>
  <c r="R19" i="37"/>
  <c r="R21" i="37"/>
  <c r="X21" i="37"/>
  <c r="U22" i="37"/>
  <c r="AA22" i="37"/>
  <c r="I30" i="38"/>
  <c r="I27" i="38"/>
  <c r="J27" i="38"/>
  <c r="K27" i="38"/>
  <c r="L27" i="38"/>
  <c r="M27" i="38"/>
  <c r="N27" i="38"/>
  <c r="I28" i="38"/>
  <c r="J28" i="38"/>
  <c r="K28" i="38"/>
  <c r="L28" i="38"/>
  <c r="M28" i="38"/>
  <c r="N28" i="38"/>
  <c r="I29" i="38"/>
  <c r="J29" i="38"/>
  <c r="K29" i="38"/>
  <c r="L29" i="38"/>
  <c r="M29" i="38"/>
  <c r="N29" i="38"/>
  <c r="V18" i="37" l="1"/>
  <c r="P24" i="37"/>
  <c r="P20" i="37"/>
  <c r="P22" i="37"/>
  <c r="V23" i="37"/>
  <c r="P21" i="37"/>
  <c r="V19" i="37"/>
  <c r="J17" i="37"/>
  <c r="J16" i="37"/>
  <c r="Z8" i="2"/>
  <c r="Z145" i="2" s="1"/>
  <c r="T145" i="2" l="1"/>
  <c r="V145" i="2"/>
  <c r="Z123" i="2"/>
  <c r="Z155" i="2"/>
  <c r="Z122" i="2"/>
  <c r="Z139" i="2"/>
  <c r="Z164" i="2"/>
  <c r="Z180" i="2"/>
  <c r="Z189" i="2"/>
  <c r="Z116" i="2"/>
  <c r="Z157" i="2"/>
  <c r="Z124" i="2"/>
  <c r="Z114" i="2"/>
  <c r="Z172" i="2"/>
  <c r="Z131" i="2"/>
  <c r="Z165" i="2"/>
  <c r="Z181" i="2"/>
  <c r="Z130" i="2"/>
  <c r="Z171" i="2"/>
  <c r="Z140" i="2"/>
  <c r="Z156" i="2"/>
  <c r="Z187" i="2"/>
  <c r="Z174" i="2"/>
  <c r="Z133" i="2"/>
  <c r="Z183" i="2"/>
  <c r="Z176" i="2"/>
  <c r="Z128" i="2"/>
  <c r="Z186" i="2"/>
  <c r="Z162" i="2"/>
  <c r="Z135" i="2"/>
  <c r="Z170" i="2"/>
  <c r="Z115" i="2"/>
  <c r="Z179" i="2"/>
  <c r="Z126" i="2"/>
  <c r="Z120" i="2"/>
  <c r="Z129" i="2"/>
  <c r="Z134" i="2"/>
  <c r="Z188" i="2"/>
  <c r="Z173" i="2"/>
  <c r="Z163" i="2"/>
  <c r="Z166" i="2"/>
  <c r="Z125" i="2"/>
  <c r="Z143" i="2"/>
  <c r="Z161" i="2"/>
  <c r="Z185" i="2"/>
  <c r="Z132" i="2"/>
  <c r="Z167" i="2"/>
  <c r="Z138" i="2"/>
  <c r="Z175" i="2"/>
  <c r="Z142" i="2"/>
  <c r="Z112" i="2"/>
  <c r="Z178" i="2"/>
  <c r="Z146" i="2"/>
  <c r="Z121" i="2"/>
  <c r="Z141" i="2"/>
  <c r="Z113" i="2"/>
  <c r="Z177" i="2"/>
  <c r="Z190" i="2"/>
  <c r="Z117" i="2"/>
  <c r="Z118" i="2"/>
  <c r="Z184" i="2"/>
  <c r="Z168" i="2"/>
  <c r="Z144" i="2"/>
  <c r="Z182" i="2"/>
  <c r="Z137" i="2"/>
  <c r="Z119" i="2"/>
  <c r="Z136" i="2"/>
  <c r="Z23" i="2"/>
  <c r="Z29" i="2"/>
  <c r="Z21" i="2"/>
  <c r="Z22" i="2"/>
  <c r="Z26" i="2"/>
  <c r="Z14" i="2"/>
  <c r="Z19" i="2"/>
  <c r="Z12" i="2"/>
  <c r="Z24" i="2"/>
  <c r="Z16" i="2"/>
  <c r="Z13" i="2"/>
  <c r="Z15" i="2"/>
  <c r="Z17" i="2"/>
  <c r="Z20" i="2"/>
  <c r="Z18" i="2"/>
  <c r="Z30" i="2"/>
  <c r="Z10" i="2"/>
  <c r="T10" i="2" s="1"/>
  <c r="A30" i="37"/>
  <c r="A31" i="37"/>
  <c r="A33" i="37"/>
  <c r="A34" i="37"/>
  <c r="A35" i="37"/>
  <c r="A36" i="37"/>
  <c r="A37" i="37"/>
  <c r="A38" i="37"/>
  <c r="A39" i="37"/>
  <c r="A29" i="37"/>
  <c r="V119" i="2" l="1"/>
  <c r="T119" i="2"/>
  <c r="V142" i="2"/>
  <c r="T142" i="2"/>
  <c r="V125" i="2"/>
  <c r="T125" i="2"/>
  <c r="V176" i="2"/>
  <c r="T176" i="2"/>
  <c r="T130" i="2"/>
  <c r="V130" i="2"/>
  <c r="V116" i="2"/>
  <c r="T116" i="2"/>
  <c r="V190" i="2"/>
  <c r="T190" i="2"/>
  <c r="T126" i="2"/>
  <c r="V126" i="2"/>
  <c r="V137" i="2"/>
  <c r="T137" i="2"/>
  <c r="V177" i="2"/>
  <c r="T177" i="2"/>
  <c r="V175" i="2"/>
  <c r="T175" i="2"/>
  <c r="T166" i="2"/>
  <c r="V166" i="2"/>
  <c r="T179" i="2"/>
  <c r="V179" i="2"/>
  <c r="V183" i="2"/>
  <c r="T183" i="2"/>
  <c r="V181" i="2"/>
  <c r="T181" i="2"/>
  <c r="V189" i="2"/>
  <c r="T189" i="2"/>
  <c r="V165" i="2"/>
  <c r="T165" i="2"/>
  <c r="V144" i="2"/>
  <c r="T144" i="2"/>
  <c r="T141" i="2"/>
  <c r="V141" i="2"/>
  <c r="V167" i="2"/>
  <c r="T167" i="2"/>
  <c r="V173" i="2"/>
  <c r="T173" i="2"/>
  <c r="V170" i="2"/>
  <c r="T170" i="2"/>
  <c r="T174" i="2"/>
  <c r="V174" i="2"/>
  <c r="T131" i="2"/>
  <c r="V131" i="2"/>
  <c r="T164" i="2"/>
  <c r="V164" i="2"/>
  <c r="V182" i="2"/>
  <c r="T182" i="2"/>
  <c r="V163" i="2"/>
  <c r="T163" i="2"/>
  <c r="T133" i="2"/>
  <c r="V133" i="2"/>
  <c r="T168" i="2"/>
  <c r="V168" i="2"/>
  <c r="V121" i="2"/>
  <c r="T121" i="2"/>
  <c r="V132" i="2"/>
  <c r="T132" i="2"/>
  <c r="V188" i="2"/>
  <c r="T188" i="2"/>
  <c r="T135" i="2"/>
  <c r="V135" i="2"/>
  <c r="V187" i="2"/>
  <c r="T187" i="2"/>
  <c r="T172" i="2"/>
  <c r="V172" i="2"/>
  <c r="T139" i="2"/>
  <c r="V139" i="2"/>
  <c r="T113" i="2"/>
  <c r="V113" i="2"/>
  <c r="V180" i="2"/>
  <c r="T180" i="2"/>
  <c r="T184" i="2"/>
  <c r="V184" i="2"/>
  <c r="T146" i="2"/>
  <c r="V146" i="2"/>
  <c r="T185" i="2"/>
  <c r="V185" i="2"/>
  <c r="T134" i="2"/>
  <c r="V134" i="2"/>
  <c r="T162" i="2"/>
  <c r="V162" i="2"/>
  <c r="T156" i="2"/>
  <c r="V156" i="2"/>
  <c r="T114" i="2"/>
  <c r="V114" i="2"/>
  <c r="V122" i="2"/>
  <c r="T122" i="2"/>
  <c r="V118" i="2"/>
  <c r="T118" i="2"/>
  <c r="T178" i="2"/>
  <c r="V178" i="2"/>
  <c r="V161" i="2"/>
  <c r="T161" i="2"/>
  <c r="T129" i="2"/>
  <c r="V129" i="2"/>
  <c r="V186" i="2"/>
  <c r="T186" i="2"/>
  <c r="V140" i="2"/>
  <c r="T140" i="2"/>
  <c r="V124" i="2"/>
  <c r="T124" i="2"/>
  <c r="T155" i="2"/>
  <c r="V155" i="2"/>
  <c r="T138" i="2"/>
  <c r="V138" i="2"/>
  <c r="T115" i="2"/>
  <c r="V115" i="2"/>
  <c r="T136" i="2"/>
  <c r="V136" i="2"/>
  <c r="T117" i="2"/>
  <c r="V117" i="2"/>
  <c r="V112" i="2"/>
  <c r="T112" i="2"/>
  <c r="T143" i="2"/>
  <c r="V143" i="2"/>
  <c r="V120" i="2"/>
  <c r="T120" i="2"/>
  <c r="V128" i="2"/>
  <c r="T128" i="2"/>
  <c r="T171" i="2"/>
  <c r="V171" i="2"/>
  <c r="V157" i="2"/>
  <c r="T157" i="2"/>
  <c r="V123" i="2"/>
  <c r="T123" i="2"/>
  <c r="T26" i="2"/>
  <c r="V26" i="2"/>
  <c r="V30" i="2"/>
  <c r="T30" i="2"/>
  <c r="V19" i="2"/>
  <c r="T19" i="2"/>
  <c r="V14" i="2"/>
  <c r="T14" i="2"/>
  <c r="V22" i="2"/>
  <c r="T22" i="2"/>
  <c r="T12" i="2"/>
  <c r="V12" i="2"/>
  <c r="V18" i="2"/>
  <c r="T18" i="2"/>
  <c r="T20" i="2"/>
  <c r="V20" i="2"/>
  <c r="T17" i="2"/>
  <c r="V17" i="2"/>
  <c r="V15" i="2"/>
  <c r="T15" i="2"/>
  <c r="T13" i="2"/>
  <c r="V13" i="2"/>
  <c r="T21" i="2"/>
  <c r="V21" i="2"/>
  <c r="T16" i="2"/>
  <c r="V16" i="2"/>
  <c r="T29" i="2"/>
  <c r="V29" i="2"/>
  <c r="T24" i="2"/>
  <c r="V24" i="2"/>
  <c r="V23" i="2"/>
  <c r="T23" i="2"/>
  <c r="V10" i="2"/>
  <c r="P39" i="37"/>
  <c r="P37" i="37"/>
  <c r="P36" i="37"/>
  <c r="P35" i="37"/>
  <c r="P33" i="37"/>
  <c r="Q39" i="37"/>
  <c r="C16" i="17"/>
  <c r="M20" i="37" l="1"/>
  <c r="Y20" i="37" s="1"/>
  <c r="O20" i="37"/>
  <c r="U20" i="37" s="1"/>
  <c r="M24" i="37"/>
  <c r="S24" i="37" s="1"/>
  <c r="O24" i="37"/>
  <c r="AA24" i="37" s="1"/>
  <c r="M23" i="37"/>
  <c r="Y23" i="37" s="1"/>
  <c r="O23" i="37"/>
  <c r="N30" i="38"/>
  <c r="M30" i="38"/>
  <c r="L30" i="38"/>
  <c r="K30" i="38"/>
  <c r="J30" i="38"/>
  <c r="S20" i="37" l="1"/>
  <c r="AA20" i="37"/>
  <c r="Y24" i="37"/>
  <c r="U24" i="37"/>
  <c r="S23" i="37"/>
  <c r="U23" i="37"/>
  <c r="AA23" i="37"/>
  <c r="J31" i="38"/>
  <c r="I31" i="38"/>
  <c r="M31" i="38"/>
  <c r="L31" i="38"/>
  <c r="I41" i="18"/>
  <c r="N41" i="18"/>
  <c r="M41" i="18"/>
  <c r="P11" i="28"/>
  <c r="P12" i="28"/>
  <c r="P13" i="28"/>
  <c r="P14" i="28"/>
  <c r="P15" i="28"/>
  <c r="AB233" i="2" s="1"/>
  <c r="P16" i="28"/>
  <c r="P17" i="28"/>
  <c r="P18" i="28"/>
  <c r="AB145" i="2" s="1"/>
  <c r="P19" i="28"/>
  <c r="P20" i="28"/>
  <c r="AB27" i="2" s="1"/>
  <c r="P21" i="28"/>
  <c r="P22" i="28"/>
  <c r="P23" i="28"/>
  <c r="AB270" i="2" s="1"/>
  <c r="P10" i="28"/>
  <c r="N23" i="38"/>
  <c r="M23" i="38"/>
  <c r="L23" i="38"/>
  <c r="K23" i="38"/>
  <c r="J23" i="38"/>
  <c r="I23" i="38"/>
  <c r="B4" i="38"/>
  <c r="E14" i="35"/>
  <c r="F14" i="35" s="1"/>
  <c r="E15" i="35"/>
  <c r="F15" i="35" s="1"/>
  <c r="E13" i="35"/>
  <c r="F13" i="35" s="1"/>
  <c r="Y8" i="2"/>
  <c r="Y145" i="2" s="1"/>
  <c r="X8" i="2"/>
  <c r="X145" i="2" s="1"/>
  <c r="R145" i="2" s="1"/>
  <c r="B4" i="37"/>
  <c r="B4" i="5"/>
  <c r="B4" i="31"/>
  <c r="N29" i="18"/>
  <c r="M29" i="18"/>
  <c r="L29" i="18"/>
  <c r="K29" i="18"/>
  <c r="J29" i="18"/>
  <c r="I29" i="18"/>
  <c r="F11" i="31"/>
  <c r="F12" i="31"/>
  <c r="H12" i="31" s="1"/>
  <c r="F15" i="31"/>
  <c r="H15" i="31" s="1"/>
  <c r="F16" i="31"/>
  <c r="H16" i="31" s="1"/>
  <c r="B4" i="28"/>
  <c r="C4" i="2"/>
  <c r="B4" i="18"/>
  <c r="B4" i="17"/>
  <c r="B41" i="17"/>
  <c r="B47" i="17" s="1"/>
  <c r="B51" i="17" s="1"/>
  <c r="B52" i="17"/>
  <c r="AB11" i="2" l="1"/>
  <c r="AB28" i="2"/>
  <c r="AB25" i="2"/>
  <c r="S145" i="2"/>
  <c r="U145" i="2"/>
  <c r="AB229" i="2"/>
  <c r="AB232" i="2"/>
  <c r="AB228" i="2"/>
  <c r="AB240" i="2"/>
  <c r="AB234" i="2"/>
  <c r="AB231" i="2"/>
  <c r="AB238" i="2"/>
  <c r="AB244" i="2"/>
  <c r="AB239" i="2"/>
  <c r="AB227" i="2"/>
  <c r="AB237" i="2"/>
  <c r="AB230" i="2"/>
  <c r="AB110" i="2"/>
  <c r="AB158" i="2"/>
  <c r="AB44" i="2"/>
  <c r="AB226" i="2"/>
  <c r="AB154" i="2"/>
  <c r="AB127" i="2"/>
  <c r="AB159" i="2"/>
  <c r="AB56" i="2"/>
  <c r="AB160" i="2"/>
  <c r="AB225" i="2"/>
  <c r="AB76" i="2"/>
  <c r="AB169" i="2"/>
  <c r="AB29" i="2"/>
  <c r="AB262" i="2"/>
  <c r="AB256" i="2"/>
  <c r="AB260" i="2"/>
  <c r="AB32" i="2"/>
  <c r="AB31" i="2"/>
  <c r="AB261" i="2"/>
  <c r="AB30" i="2"/>
  <c r="AB259" i="2"/>
  <c r="AB35" i="2"/>
  <c r="AB64" i="2"/>
  <c r="AB151" i="2"/>
  <c r="AB211" i="2"/>
  <c r="AB26" i="2"/>
  <c r="AB253" i="2"/>
  <c r="AB18" i="2"/>
  <c r="AB265" i="2"/>
  <c r="AB153" i="2"/>
  <c r="AB267" i="2"/>
  <c r="AB254" i="2"/>
  <c r="AB215" i="2"/>
  <c r="AB39" i="2"/>
  <c r="AB266" i="2"/>
  <c r="AB38" i="2"/>
  <c r="AB33" i="2"/>
  <c r="AB263" i="2"/>
  <c r="AB13" i="2"/>
  <c r="AB74" i="2"/>
  <c r="AB255" i="2"/>
  <c r="AB224" i="2"/>
  <c r="AB17" i="2"/>
  <c r="AB15" i="2"/>
  <c r="AB37" i="2"/>
  <c r="AB77" i="2"/>
  <c r="AB87" i="2"/>
  <c r="AB86" i="2"/>
  <c r="AB98" i="2"/>
  <c r="AB223" i="2"/>
  <c r="AB14" i="2"/>
  <c r="AB264" i="2"/>
  <c r="AB12" i="2"/>
  <c r="AB16" i="2"/>
  <c r="AB99" i="2"/>
  <c r="AB34" i="2"/>
  <c r="AB90" i="2"/>
  <c r="AB152" i="2"/>
  <c r="AB40" i="2"/>
  <c r="AB150" i="2"/>
  <c r="AB105" i="2"/>
  <c r="AB59" i="2"/>
  <c r="AB258" i="2"/>
  <c r="AB68" i="2"/>
  <c r="AB251" i="2"/>
  <c r="AB73" i="2"/>
  <c r="AB88" i="2"/>
  <c r="AB203" i="2"/>
  <c r="AB257" i="2"/>
  <c r="AB212" i="2"/>
  <c r="AB84" i="2"/>
  <c r="AB94" i="2"/>
  <c r="AB202" i="2"/>
  <c r="AB148" i="2"/>
  <c r="AB100" i="2"/>
  <c r="AB206" i="2"/>
  <c r="AB111" i="2"/>
  <c r="AB205" i="2"/>
  <c r="AB36" i="2"/>
  <c r="AB104" i="2"/>
  <c r="AB41" i="2"/>
  <c r="AB191" i="2"/>
  <c r="AB207" i="2"/>
  <c r="AB219" i="2"/>
  <c r="AB213" i="2"/>
  <c r="AB149" i="2"/>
  <c r="AB106" i="2"/>
  <c r="AB57" i="2"/>
  <c r="AB55" i="2"/>
  <c r="AB192" i="2"/>
  <c r="AB161" i="2"/>
  <c r="AB250" i="2"/>
  <c r="AB24" i="2"/>
  <c r="AB72" i="2"/>
  <c r="AB71" i="2"/>
  <c r="AB112" i="2"/>
  <c r="AB42" i="2"/>
  <c r="AB210" i="2"/>
  <c r="AB268" i="2"/>
  <c r="AB147" i="2"/>
  <c r="AB102" i="2"/>
  <c r="AB75" i="2"/>
  <c r="AB50" i="2"/>
  <c r="AB183" i="2"/>
  <c r="AB52" i="2"/>
  <c r="AB143" i="2"/>
  <c r="AB67" i="2"/>
  <c r="AB182" i="2"/>
  <c r="AB166" i="2"/>
  <c r="AB208" i="2"/>
  <c r="AB162" i="2"/>
  <c r="AB214" i="2"/>
  <c r="AB189" i="2"/>
  <c r="AB172" i="2"/>
  <c r="AB146" i="2"/>
  <c r="AB184" i="2"/>
  <c r="AB195" i="2"/>
  <c r="AB164" i="2"/>
  <c r="AB209" i="2"/>
  <c r="AB174" i="2"/>
  <c r="AB171" i="2"/>
  <c r="AB97" i="2"/>
  <c r="AB168" i="2"/>
  <c r="AB61" i="2"/>
  <c r="AB85" i="2"/>
  <c r="AB124" i="2"/>
  <c r="AB128" i="2"/>
  <c r="AB185" i="2"/>
  <c r="AB173" i="2"/>
  <c r="AB62" i="2"/>
  <c r="AB156" i="2"/>
  <c r="AB66" i="2"/>
  <c r="AB167" i="2"/>
  <c r="AB163" i="2"/>
  <c r="AB126" i="2"/>
  <c r="AB157" i="2"/>
  <c r="AB222" i="2"/>
  <c r="AB201" i="2"/>
  <c r="AB43" i="2"/>
  <c r="AB83" i="2"/>
  <c r="AB165" i="2"/>
  <c r="AB21" i="2"/>
  <c r="AB80" i="2"/>
  <c r="AB51" i="2"/>
  <c r="AB125" i="2"/>
  <c r="AB218" i="2"/>
  <c r="AB89" i="2"/>
  <c r="AB48" i="2"/>
  <c r="AB138" i="2"/>
  <c r="AB121" i="2"/>
  <c r="AB123" i="2"/>
  <c r="AB170" i="2"/>
  <c r="AB155" i="2"/>
  <c r="AB144" i="2"/>
  <c r="AB137" i="2"/>
  <c r="AB190" i="2"/>
  <c r="AB93" i="2"/>
  <c r="AB140" i="2"/>
  <c r="AB122" i="2"/>
  <c r="AB141" i="2"/>
  <c r="AB139" i="2"/>
  <c r="AB252" i="2"/>
  <c r="AB142" i="2"/>
  <c r="AB22" i="2"/>
  <c r="AB101" i="2"/>
  <c r="AB20" i="2"/>
  <c r="AB70" i="2"/>
  <c r="AB197" i="2"/>
  <c r="AB69" i="2"/>
  <c r="AB131" i="2"/>
  <c r="AB188" i="2"/>
  <c r="AB186" i="2"/>
  <c r="AB117" i="2"/>
  <c r="AB178" i="2"/>
  <c r="AB136" i="2"/>
  <c r="AB118" i="2"/>
  <c r="AB133" i="2"/>
  <c r="AB132" i="2"/>
  <c r="AB176" i="2"/>
  <c r="AB129" i="2"/>
  <c r="AB177" i="2"/>
  <c r="AB179" i="2"/>
  <c r="AB217" i="2"/>
  <c r="AB114" i="2"/>
  <c r="AB181" i="2"/>
  <c r="AB135" i="2"/>
  <c r="AB175" i="2"/>
  <c r="AB113" i="2"/>
  <c r="AB180" i="2"/>
  <c r="AB187" i="2"/>
  <c r="AB116" i="2"/>
  <c r="AB115" i="2"/>
  <c r="AB221" i="2"/>
  <c r="AB200" i="2"/>
  <c r="AB134" i="2"/>
  <c r="AB120" i="2"/>
  <c r="AB130" i="2"/>
  <c r="AB119" i="2"/>
  <c r="AB107" i="2"/>
  <c r="AB109" i="2"/>
  <c r="AB108" i="2"/>
  <c r="AB54" i="2"/>
  <c r="AB193" i="2"/>
  <c r="AB194" i="2"/>
  <c r="AB58" i="2"/>
  <c r="AA204" i="2"/>
  <c r="AB204" i="2"/>
  <c r="AA269" i="2"/>
  <c r="AB269" i="2"/>
  <c r="AB10" i="2"/>
  <c r="AB19" i="2"/>
  <c r="AB23" i="2"/>
  <c r="AB96" i="2"/>
  <c r="AB220" i="2"/>
  <c r="AB78" i="2"/>
  <c r="AB216" i="2"/>
  <c r="AB91" i="2"/>
  <c r="AB82" i="2"/>
  <c r="AB196" i="2"/>
  <c r="AB92" i="2"/>
  <c r="AB79" i="2"/>
  <c r="AB47" i="2"/>
  <c r="AB81" i="2"/>
  <c r="AB49" i="2"/>
  <c r="AB103" i="2"/>
  <c r="AB45" i="2"/>
  <c r="AB60" i="2"/>
  <c r="AB53" i="2"/>
  <c r="AB46" i="2"/>
  <c r="AB65" i="2"/>
  <c r="AB95" i="2"/>
  <c r="AB63" i="2"/>
  <c r="AB198" i="2"/>
  <c r="AB199" i="2"/>
  <c r="AA35" i="2"/>
  <c r="AA26" i="2"/>
  <c r="AA211" i="2"/>
  <c r="AA253" i="2"/>
  <c r="AA151" i="2"/>
  <c r="AA64" i="2"/>
  <c r="AA18" i="2"/>
  <c r="AA17" i="2"/>
  <c r="AA255" i="2"/>
  <c r="AA90" i="2"/>
  <c r="AA12" i="2"/>
  <c r="AA223" i="2"/>
  <c r="AA15" i="2"/>
  <c r="AA152" i="2"/>
  <c r="AA16" i="2"/>
  <c r="AA39" i="2"/>
  <c r="AA74" i="2"/>
  <c r="AA99" i="2"/>
  <c r="AA254" i="2"/>
  <c r="AA34" i="2"/>
  <c r="AA13" i="2"/>
  <c r="AA150" i="2"/>
  <c r="AA40" i="2"/>
  <c r="AA38" i="2"/>
  <c r="AA264" i="2"/>
  <c r="AA266" i="2"/>
  <c r="AA153" i="2"/>
  <c r="AA263" i="2"/>
  <c r="AA33" i="2"/>
  <c r="AA14" i="2"/>
  <c r="AA98" i="2"/>
  <c r="AA77" i="2"/>
  <c r="AA265" i="2"/>
  <c r="AA215" i="2"/>
  <c r="AA224" i="2"/>
  <c r="AA37" i="2"/>
  <c r="AA86" i="2"/>
  <c r="AA267" i="2"/>
  <c r="AA87" i="2"/>
  <c r="AA59" i="2"/>
  <c r="AA105" i="2"/>
  <c r="AA257" i="2"/>
  <c r="AA203" i="2"/>
  <c r="AA84" i="2"/>
  <c r="AA212" i="2"/>
  <c r="AA251" i="2"/>
  <c r="AA68" i="2"/>
  <c r="AA73" i="2"/>
  <c r="AA258" i="2"/>
  <c r="AA202" i="2"/>
  <c r="AA148" i="2"/>
  <c r="AA88" i="2"/>
  <c r="AA100" i="2"/>
  <c r="AA94" i="2"/>
  <c r="AA41" i="2"/>
  <c r="AA104" i="2"/>
  <c r="AA36" i="2"/>
  <c r="AA213" i="2"/>
  <c r="AA191" i="2"/>
  <c r="AA219" i="2"/>
  <c r="AA149" i="2"/>
  <c r="AA205" i="2"/>
  <c r="AA207" i="2"/>
  <c r="AA111" i="2"/>
  <c r="AA206" i="2"/>
  <c r="AA192" i="2"/>
  <c r="AA57" i="2"/>
  <c r="AA55" i="2"/>
  <c r="AA106" i="2"/>
  <c r="AA42" i="2"/>
  <c r="AA147" i="2"/>
  <c r="AA71" i="2"/>
  <c r="AA210" i="2"/>
  <c r="AA161" i="2"/>
  <c r="AA24" i="2"/>
  <c r="AA250" i="2"/>
  <c r="AA72" i="2"/>
  <c r="AA112" i="2"/>
  <c r="AA268" i="2"/>
  <c r="AA121" i="2"/>
  <c r="AA155" i="2"/>
  <c r="AA222" i="2"/>
  <c r="AA21" i="2"/>
  <c r="AA62" i="2"/>
  <c r="AA189" i="2"/>
  <c r="AA128" i="2"/>
  <c r="AA89" i="2"/>
  <c r="AA123" i="2"/>
  <c r="AA157" i="2"/>
  <c r="AA184" i="2"/>
  <c r="AA22" i="2"/>
  <c r="AA168" i="2"/>
  <c r="AA144" i="2"/>
  <c r="AA70" i="2"/>
  <c r="AA252" i="2"/>
  <c r="AA50" i="2"/>
  <c r="AA85" i="2"/>
  <c r="AA61" i="2"/>
  <c r="AA182" i="2"/>
  <c r="AA51" i="2"/>
  <c r="AA101" i="2"/>
  <c r="AA93" i="2"/>
  <c r="AA214" i="2"/>
  <c r="AA170" i="2"/>
  <c r="AA218" i="2"/>
  <c r="AA97" i="2"/>
  <c r="AA143" i="2"/>
  <c r="AA195" i="2"/>
  <c r="AA75" i="2"/>
  <c r="AA201" i="2"/>
  <c r="AA48" i="2"/>
  <c r="AA164" i="2"/>
  <c r="AA209" i="2"/>
  <c r="AA52" i="2"/>
  <c r="AA141" i="2"/>
  <c r="AA20" i="2"/>
  <c r="AA125" i="2"/>
  <c r="AA190" i="2"/>
  <c r="AA126" i="2"/>
  <c r="AA162" i="2"/>
  <c r="AA172" i="2"/>
  <c r="AA66" i="2"/>
  <c r="AA146" i="2"/>
  <c r="AA166" i="2"/>
  <c r="AA208" i="2"/>
  <c r="AA122" i="2"/>
  <c r="AA69" i="2"/>
  <c r="AA163" i="2"/>
  <c r="AA83" i="2"/>
  <c r="AA102" i="2"/>
  <c r="AA137" i="2"/>
  <c r="AA165" i="2"/>
  <c r="AA171" i="2"/>
  <c r="AA80" i="2"/>
  <c r="AA138" i="2"/>
  <c r="AA43" i="2"/>
  <c r="AA124" i="2"/>
  <c r="AA185" i="2"/>
  <c r="AA167" i="2"/>
  <c r="AA67" i="2"/>
  <c r="AA139" i="2"/>
  <c r="AA197" i="2"/>
  <c r="AA173" i="2"/>
  <c r="AA140" i="2"/>
  <c r="AA174" i="2"/>
  <c r="AA156" i="2"/>
  <c r="AA142" i="2"/>
  <c r="AA183" i="2"/>
  <c r="AA175" i="2"/>
  <c r="AA134" i="2"/>
  <c r="AA179" i="2"/>
  <c r="AA116" i="2"/>
  <c r="AA118" i="2"/>
  <c r="AA130" i="2"/>
  <c r="AA221" i="2"/>
  <c r="AA186" i="2"/>
  <c r="AA180" i="2"/>
  <c r="AA181" i="2"/>
  <c r="AA132" i="2"/>
  <c r="AA176" i="2"/>
  <c r="AA131" i="2"/>
  <c r="AA177" i="2"/>
  <c r="AA129" i="2"/>
  <c r="AA133" i="2"/>
  <c r="AA188" i="2"/>
  <c r="AA114" i="2"/>
  <c r="AA136" i="2"/>
  <c r="AA115" i="2"/>
  <c r="AA120" i="2"/>
  <c r="AA117" i="2"/>
  <c r="AA135" i="2"/>
  <c r="AA200" i="2"/>
  <c r="AA217" i="2"/>
  <c r="AA119" i="2"/>
  <c r="AA187" i="2"/>
  <c r="AA113" i="2"/>
  <c r="AA178" i="2"/>
  <c r="AA108" i="2"/>
  <c r="AA193" i="2"/>
  <c r="AA107" i="2"/>
  <c r="AA194" i="2"/>
  <c r="AA109" i="2"/>
  <c r="AA54" i="2"/>
  <c r="AA58" i="2"/>
  <c r="AA31" i="2"/>
  <c r="AA30" i="2"/>
  <c r="AA261" i="2"/>
  <c r="AA262" i="2"/>
  <c r="AA260" i="2"/>
  <c r="AA29" i="2"/>
  <c r="AA32" i="2"/>
  <c r="AA256" i="2"/>
  <c r="AA259" i="2"/>
  <c r="AA23" i="2"/>
  <c r="AA10" i="2"/>
  <c r="AA19" i="2"/>
  <c r="AA65" i="2"/>
  <c r="AA45" i="2"/>
  <c r="AA220" i="2"/>
  <c r="AA63" i="2"/>
  <c r="AA95" i="2"/>
  <c r="AA82" i="2"/>
  <c r="AA198" i="2"/>
  <c r="AA216" i="2"/>
  <c r="AA92" i="2"/>
  <c r="AA46" i="2"/>
  <c r="AA78" i="2"/>
  <c r="AA79" i="2"/>
  <c r="AA81" i="2"/>
  <c r="AA49" i="2"/>
  <c r="AA199" i="2"/>
  <c r="AA103" i="2"/>
  <c r="AA91" i="2"/>
  <c r="AA196" i="2"/>
  <c r="AA53" i="2"/>
  <c r="AA96" i="2"/>
  <c r="AA60" i="2"/>
  <c r="AA47" i="2"/>
  <c r="X128" i="2"/>
  <c r="R128" i="2" s="1"/>
  <c r="X162" i="2"/>
  <c r="R162" i="2" s="1"/>
  <c r="X178" i="2"/>
  <c r="R178" i="2" s="1"/>
  <c r="X114" i="2"/>
  <c r="R114" i="2" s="1"/>
  <c r="X120" i="2"/>
  <c r="R120" i="2" s="1"/>
  <c r="X131" i="2"/>
  <c r="R131" i="2" s="1"/>
  <c r="X134" i="2"/>
  <c r="R134" i="2" s="1"/>
  <c r="X172" i="2"/>
  <c r="R172" i="2" s="1"/>
  <c r="X175" i="2"/>
  <c r="R175" i="2" s="1"/>
  <c r="X130" i="2"/>
  <c r="R130" i="2" s="1"/>
  <c r="X136" i="2"/>
  <c r="R136" i="2" s="1"/>
  <c r="X146" i="2"/>
  <c r="R146" i="2" s="1"/>
  <c r="X156" i="2"/>
  <c r="R156" i="2" s="1"/>
  <c r="X161" i="2"/>
  <c r="R161" i="2" s="1"/>
  <c r="X171" i="2"/>
  <c r="R171" i="2" s="1"/>
  <c r="X177" i="2"/>
  <c r="R177" i="2" s="1"/>
  <c r="X186" i="2"/>
  <c r="R186" i="2" s="1"/>
  <c r="X155" i="2"/>
  <c r="R155" i="2" s="1"/>
  <c r="X139" i="2"/>
  <c r="R139" i="2" s="1"/>
  <c r="X142" i="2"/>
  <c r="R142" i="2" s="1"/>
  <c r="X180" i="2"/>
  <c r="R180" i="2" s="1"/>
  <c r="X170" i="2"/>
  <c r="R170" i="2" s="1"/>
  <c r="X113" i="2"/>
  <c r="R113" i="2" s="1"/>
  <c r="X126" i="2"/>
  <c r="R126" i="2" s="1"/>
  <c r="X129" i="2"/>
  <c r="R129" i="2" s="1"/>
  <c r="X164" i="2"/>
  <c r="R164" i="2" s="1"/>
  <c r="X167" i="2"/>
  <c r="R167" i="2" s="1"/>
  <c r="X183" i="2"/>
  <c r="R183" i="2" s="1"/>
  <c r="X188" i="2"/>
  <c r="R188" i="2" s="1"/>
  <c r="X123" i="2"/>
  <c r="R123" i="2" s="1"/>
  <c r="X122" i="2"/>
  <c r="R122" i="2" s="1"/>
  <c r="X187" i="2"/>
  <c r="R187" i="2" s="1"/>
  <c r="X115" i="2"/>
  <c r="R115" i="2" s="1"/>
  <c r="X165" i="2"/>
  <c r="R165" i="2" s="1"/>
  <c r="X132" i="2"/>
  <c r="R132" i="2" s="1"/>
  <c r="X117" i="2"/>
  <c r="R117" i="2" s="1"/>
  <c r="X135" i="2"/>
  <c r="R135" i="2" s="1"/>
  <c r="X143" i="2"/>
  <c r="R143" i="2" s="1"/>
  <c r="X116" i="2"/>
  <c r="R116" i="2" s="1"/>
  <c r="X138" i="2"/>
  <c r="R138" i="2" s="1"/>
  <c r="X166" i="2"/>
  <c r="R166" i="2" s="1"/>
  <c r="X121" i="2"/>
  <c r="R121" i="2" s="1"/>
  <c r="X157" i="2"/>
  <c r="R157" i="2" s="1"/>
  <c r="X133" i="2"/>
  <c r="R133" i="2" s="1"/>
  <c r="X144" i="2"/>
  <c r="R144" i="2" s="1"/>
  <c r="X118" i="2"/>
  <c r="R118" i="2" s="1"/>
  <c r="X112" i="2"/>
  <c r="R112" i="2" s="1"/>
  <c r="X181" i="2"/>
  <c r="R181" i="2" s="1"/>
  <c r="X184" i="2"/>
  <c r="R184" i="2" s="1"/>
  <c r="X176" i="2"/>
  <c r="R176" i="2" s="1"/>
  <c r="X185" i="2"/>
  <c r="R185" i="2" s="1"/>
  <c r="X124" i="2"/>
  <c r="R124" i="2" s="1"/>
  <c r="X190" i="2"/>
  <c r="R190" i="2" s="1"/>
  <c r="X174" i="2"/>
  <c r="R174" i="2" s="1"/>
  <c r="X182" i="2"/>
  <c r="R182" i="2" s="1"/>
  <c r="X137" i="2"/>
  <c r="R137" i="2" s="1"/>
  <c r="X179" i="2"/>
  <c r="R179" i="2" s="1"/>
  <c r="X125" i="2"/>
  <c r="R125" i="2" s="1"/>
  <c r="X189" i="2"/>
  <c r="R189" i="2" s="1"/>
  <c r="X168" i="2"/>
  <c r="R168" i="2" s="1"/>
  <c r="X163" i="2"/>
  <c r="R163" i="2" s="1"/>
  <c r="X173" i="2"/>
  <c r="R173" i="2" s="1"/>
  <c r="X140" i="2"/>
  <c r="R140" i="2" s="1"/>
  <c r="X141" i="2"/>
  <c r="R141" i="2" s="1"/>
  <c r="X119" i="2"/>
  <c r="R119" i="2" s="1"/>
  <c r="Y122" i="2"/>
  <c r="Y129" i="2"/>
  <c r="Y139" i="2"/>
  <c r="Y142" i="2"/>
  <c r="Y164" i="2"/>
  <c r="Y167" i="2"/>
  <c r="Y170" i="2"/>
  <c r="Y180" i="2"/>
  <c r="Y183" i="2"/>
  <c r="Y114" i="2"/>
  <c r="Y131" i="2"/>
  <c r="Y134" i="2"/>
  <c r="Y172" i="2"/>
  <c r="Y175" i="2"/>
  <c r="Y130" i="2"/>
  <c r="Y151" i="2"/>
  <c r="Y171" i="2"/>
  <c r="Y186" i="2"/>
  <c r="Y155" i="2"/>
  <c r="Y113" i="2"/>
  <c r="Y126" i="2"/>
  <c r="Y146" i="2"/>
  <c r="Y156" i="2"/>
  <c r="Y123" i="2"/>
  <c r="Y138" i="2"/>
  <c r="Y176" i="2"/>
  <c r="Y115" i="2"/>
  <c r="Y133" i="2"/>
  <c r="Y135" i="2"/>
  <c r="Y178" i="2"/>
  <c r="Y173" i="2"/>
  <c r="Y132" i="2"/>
  <c r="Y182" i="2"/>
  <c r="Y168" i="2"/>
  <c r="Y185" i="2"/>
  <c r="Y161" i="2"/>
  <c r="Y150" i="2"/>
  <c r="Y125" i="2"/>
  <c r="Y119" i="2"/>
  <c r="Y153" i="2"/>
  <c r="Y128" i="2"/>
  <c r="Y120" i="2"/>
  <c r="Y188" i="2"/>
  <c r="Y181" i="2"/>
  <c r="Y136" i="2"/>
  <c r="Y187" i="2"/>
  <c r="Y162" i="2"/>
  <c r="Y165" i="2"/>
  <c r="Y124" i="2"/>
  <c r="Y152" i="2"/>
  <c r="Y184" i="2"/>
  <c r="Y140" i="2"/>
  <c r="Y112" i="2"/>
  <c r="Y147" i="2"/>
  <c r="Y148" i="2"/>
  <c r="Y157" i="2"/>
  <c r="Y174" i="2"/>
  <c r="Y141" i="2"/>
  <c r="Y177" i="2"/>
  <c r="Y144" i="2"/>
  <c r="Y163" i="2"/>
  <c r="Y118" i="2"/>
  <c r="Y137" i="2"/>
  <c r="Y121" i="2"/>
  <c r="Y189" i="2"/>
  <c r="Y149" i="2"/>
  <c r="Y116" i="2"/>
  <c r="Y117" i="2"/>
  <c r="Y143" i="2"/>
  <c r="Y179" i="2"/>
  <c r="Y190" i="2"/>
  <c r="Y166" i="2"/>
  <c r="X16" i="2"/>
  <c r="R16" i="2" s="1"/>
  <c r="X30" i="2"/>
  <c r="R30" i="2" s="1"/>
  <c r="X26" i="2"/>
  <c r="R26" i="2" s="1"/>
  <c r="X15" i="2"/>
  <c r="R15" i="2" s="1"/>
  <c r="X21" i="2"/>
  <c r="R21" i="2" s="1"/>
  <c r="X24" i="2"/>
  <c r="R24" i="2" s="1"/>
  <c r="X14" i="2"/>
  <c r="R14" i="2" s="1"/>
  <c r="X17" i="2"/>
  <c r="R17" i="2" s="1"/>
  <c r="X23" i="2"/>
  <c r="R23" i="2" s="1"/>
  <c r="X22" i="2"/>
  <c r="R22" i="2" s="1"/>
  <c r="X29" i="2"/>
  <c r="R29" i="2" s="1"/>
  <c r="X19" i="2"/>
  <c r="R19" i="2" s="1"/>
  <c r="X18" i="2"/>
  <c r="R18" i="2" s="1"/>
  <c r="X20" i="2"/>
  <c r="R20" i="2" s="1"/>
  <c r="X13" i="2"/>
  <c r="R13" i="2" s="1"/>
  <c r="X12" i="2"/>
  <c r="R12" i="2" s="1"/>
  <c r="Y20" i="2"/>
  <c r="Y24" i="2"/>
  <c r="Y12" i="2"/>
  <c r="Y14" i="2"/>
  <c r="Y30" i="2"/>
  <c r="Y18" i="2"/>
  <c r="Y29" i="2"/>
  <c r="Y17" i="2"/>
  <c r="Y13" i="2"/>
  <c r="Y22" i="2"/>
  <c r="Y16" i="2"/>
  <c r="Y21" i="2"/>
  <c r="Y23" i="2"/>
  <c r="Y26" i="2"/>
  <c r="Y15" i="2"/>
  <c r="Y19" i="2"/>
  <c r="Y10" i="2"/>
  <c r="S10" i="2" s="1"/>
  <c r="Q38" i="37"/>
  <c r="Q37" i="37"/>
  <c r="Q34" i="37"/>
  <c r="H13" i="35"/>
  <c r="H15" i="35"/>
  <c r="H14" i="35"/>
  <c r="O29" i="18"/>
  <c r="F21" i="31"/>
  <c r="B49" i="17"/>
  <c r="B50" i="17"/>
  <c r="P24" i="28"/>
  <c r="O23" i="38"/>
  <c r="K31" i="38"/>
  <c r="E12" i="38" s="1"/>
  <c r="J41" i="18"/>
  <c r="N31" i="38"/>
  <c r="L41" i="18"/>
  <c r="K41" i="18"/>
  <c r="X10" i="2"/>
  <c r="R10" i="2" s="1"/>
  <c r="H45" i="35" l="1"/>
  <c r="Q30" i="37"/>
  <c r="Q29" i="37"/>
  <c r="Q33" i="37"/>
  <c r="Q35" i="37"/>
  <c r="Q36" i="37"/>
  <c r="Q31" i="37"/>
  <c r="K20" i="37"/>
  <c r="W20" i="37" s="1"/>
  <c r="K24" i="37"/>
  <c r="Q24" i="37" s="1"/>
  <c r="K23" i="37"/>
  <c r="S119" i="2"/>
  <c r="U119" i="2"/>
  <c r="S179" i="2"/>
  <c r="U179" i="2"/>
  <c r="S118" i="2"/>
  <c r="U118" i="2"/>
  <c r="S147" i="2"/>
  <c r="U147" i="2"/>
  <c r="S187" i="2"/>
  <c r="U187" i="2"/>
  <c r="S125" i="2"/>
  <c r="U125" i="2"/>
  <c r="U178" i="2"/>
  <c r="S178" i="2"/>
  <c r="S146" i="2"/>
  <c r="U146" i="2"/>
  <c r="S175" i="2"/>
  <c r="U175" i="2"/>
  <c r="U167" i="2"/>
  <c r="S167" i="2"/>
  <c r="S137" i="2"/>
  <c r="U137" i="2"/>
  <c r="S130" i="2"/>
  <c r="U130" i="2"/>
  <c r="U143" i="2"/>
  <c r="S143" i="2"/>
  <c r="U150" i="2"/>
  <c r="S150" i="2"/>
  <c r="S164" i="2"/>
  <c r="U164" i="2"/>
  <c r="S190" i="2"/>
  <c r="U190" i="2"/>
  <c r="S173" i="2"/>
  <c r="U173" i="2"/>
  <c r="S112" i="2"/>
  <c r="U112" i="2"/>
  <c r="U135" i="2"/>
  <c r="S135" i="2"/>
  <c r="S117" i="2"/>
  <c r="U117" i="2"/>
  <c r="U144" i="2"/>
  <c r="S144" i="2"/>
  <c r="U140" i="2"/>
  <c r="S140" i="2"/>
  <c r="S181" i="2"/>
  <c r="U181" i="2"/>
  <c r="U161" i="2"/>
  <c r="S161" i="2"/>
  <c r="S133" i="2"/>
  <c r="U133" i="2"/>
  <c r="S113" i="2"/>
  <c r="U113" i="2"/>
  <c r="U134" i="2"/>
  <c r="S134" i="2"/>
  <c r="S142" i="2"/>
  <c r="U142" i="2"/>
  <c r="S141" i="2"/>
  <c r="U141" i="2"/>
  <c r="S152" i="2"/>
  <c r="U152" i="2"/>
  <c r="U120" i="2"/>
  <c r="S120" i="2"/>
  <c r="S168" i="2"/>
  <c r="U168" i="2"/>
  <c r="U176" i="2"/>
  <c r="S176" i="2"/>
  <c r="S186" i="2"/>
  <c r="U186" i="2"/>
  <c r="S114" i="2"/>
  <c r="U114" i="2"/>
  <c r="U129" i="2"/>
  <c r="S129" i="2"/>
  <c r="U148" i="2"/>
  <c r="S148" i="2"/>
  <c r="U156" i="2"/>
  <c r="S156" i="2"/>
  <c r="S136" i="2"/>
  <c r="U136" i="2"/>
  <c r="U172" i="2"/>
  <c r="S172" i="2"/>
  <c r="S177" i="2"/>
  <c r="U177" i="2"/>
  <c r="U188" i="2"/>
  <c r="S188" i="2"/>
  <c r="U115" i="2"/>
  <c r="S115" i="2"/>
  <c r="U131" i="2"/>
  <c r="S131" i="2"/>
  <c r="U139" i="2"/>
  <c r="S139" i="2"/>
  <c r="U189" i="2"/>
  <c r="S189" i="2"/>
  <c r="S174" i="2"/>
  <c r="U174" i="2"/>
  <c r="U124" i="2"/>
  <c r="S124" i="2"/>
  <c r="U128" i="2"/>
  <c r="S128" i="2"/>
  <c r="S182" i="2"/>
  <c r="U182" i="2"/>
  <c r="S138" i="2"/>
  <c r="U138" i="2"/>
  <c r="U171" i="2"/>
  <c r="S171" i="2"/>
  <c r="S183" i="2"/>
  <c r="U183" i="2"/>
  <c r="S122" i="2"/>
  <c r="U122" i="2"/>
  <c r="S162" i="2"/>
  <c r="U162" i="2"/>
  <c r="S170" i="2"/>
  <c r="U170" i="2"/>
  <c r="U163" i="2"/>
  <c r="S163" i="2"/>
  <c r="S126" i="2"/>
  <c r="U126" i="2"/>
  <c r="S116" i="2"/>
  <c r="U116" i="2"/>
  <c r="S184" i="2"/>
  <c r="U184" i="2"/>
  <c r="S185" i="2"/>
  <c r="U185" i="2"/>
  <c r="U155" i="2"/>
  <c r="S155" i="2"/>
  <c r="U166" i="2"/>
  <c r="S166" i="2"/>
  <c r="S121" i="2"/>
  <c r="U121" i="2"/>
  <c r="S157" i="2"/>
  <c r="U157" i="2"/>
  <c r="S165" i="2"/>
  <c r="U165" i="2"/>
  <c r="U153" i="2"/>
  <c r="S153" i="2"/>
  <c r="U132" i="2"/>
  <c r="S132" i="2"/>
  <c r="U123" i="2"/>
  <c r="S123" i="2"/>
  <c r="S151" i="2"/>
  <c r="U151" i="2"/>
  <c r="S180" i="2"/>
  <c r="U180" i="2"/>
  <c r="K16" i="37"/>
  <c r="S19" i="2"/>
  <c r="U19" i="2"/>
  <c r="U23" i="2"/>
  <c r="S23" i="2"/>
  <c r="U30" i="2"/>
  <c r="S30" i="2"/>
  <c r="S21" i="2"/>
  <c r="U21" i="2"/>
  <c r="U14" i="2"/>
  <c r="S14" i="2"/>
  <c r="S16" i="2"/>
  <c r="U16" i="2"/>
  <c r="S12" i="2"/>
  <c r="U12" i="2"/>
  <c r="S17" i="2"/>
  <c r="U17" i="2"/>
  <c r="U15" i="2"/>
  <c r="S15" i="2"/>
  <c r="S26" i="2"/>
  <c r="U26" i="2"/>
  <c r="U18" i="2"/>
  <c r="S18" i="2"/>
  <c r="U22" i="2"/>
  <c r="S22" i="2"/>
  <c r="U29" i="2"/>
  <c r="S29" i="2"/>
  <c r="S24" i="2"/>
  <c r="U24" i="2"/>
  <c r="S13" i="2"/>
  <c r="U13" i="2"/>
  <c r="S20" i="2"/>
  <c r="U20" i="2"/>
  <c r="U10" i="2"/>
  <c r="K17" i="37"/>
  <c r="B26" i="37"/>
  <c r="E14" i="18"/>
  <c r="B53" i="17"/>
  <c r="E14" i="38"/>
  <c r="Q40" i="37" l="1"/>
  <c r="Q20" i="37"/>
  <c r="N20" i="37"/>
  <c r="T20" i="37" s="1"/>
  <c r="L20" i="37"/>
  <c r="X20" i="37" s="1"/>
  <c r="W24" i="37"/>
  <c r="N24" i="37"/>
  <c r="T24" i="37" s="1"/>
  <c r="L24" i="37"/>
  <c r="R24" i="37" s="1"/>
  <c r="L23" i="37"/>
  <c r="R23" i="37" s="1"/>
  <c r="N23" i="37"/>
  <c r="Z23" i="37" s="1"/>
  <c r="Q23" i="37"/>
  <c r="W23" i="37"/>
  <c r="L16" i="37"/>
  <c r="R16" i="37" s="1"/>
  <c r="K15" i="37"/>
  <c r="Q15" i="37" s="1"/>
  <c r="N16" i="37"/>
  <c r="T16" i="37" s="1"/>
  <c r="N17" i="37"/>
  <c r="T17" i="37" s="1"/>
  <c r="O17" i="37"/>
  <c r="O16" i="37"/>
  <c r="L17" i="37"/>
  <c r="M16" i="37"/>
  <c r="Y16" i="37" s="1"/>
  <c r="M17" i="37"/>
  <c r="N15" i="37"/>
  <c r="M15" i="37"/>
  <c r="E16" i="38"/>
  <c r="K46" i="38" s="1"/>
  <c r="K45" i="38"/>
  <c r="P16" i="37"/>
  <c r="V15" i="37"/>
  <c r="V16" i="37"/>
  <c r="E17" i="18"/>
  <c r="K48" i="18" s="1"/>
  <c r="K46" i="18"/>
  <c r="J26" i="37"/>
  <c r="P17" i="37"/>
  <c r="V17" i="37"/>
  <c r="E17" i="38"/>
  <c r="E16" i="18"/>
  <c r="Z24" i="37" l="1"/>
  <c r="Z20" i="37"/>
  <c r="X24" i="37"/>
  <c r="R20" i="37"/>
  <c r="T23" i="37"/>
  <c r="X23" i="37"/>
  <c r="E18" i="18"/>
  <c r="R17" i="37"/>
  <c r="O15" i="37"/>
  <c r="AA15" i="37" s="1"/>
  <c r="L15" i="37"/>
  <c r="X16" i="37"/>
  <c r="M6" i="28"/>
  <c r="Z17" i="37"/>
  <c r="Z16" i="37"/>
  <c r="N26" i="37"/>
  <c r="K53" i="18" s="1"/>
  <c r="Y15" i="37"/>
  <c r="X17" i="37"/>
  <c r="S16" i="37"/>
  <c r="V26" i="37"/>
  <c r="E18" i="38"/>
  <c r="E20" i="38" s="1"/>
  <c r="K47" i="38"/>
  <c r="Q16" i="37"/>
  <c r="Q17" i="37"/>
  <c r="W15" i="37"/>
  <c r="S17" i="37"/>
  <c r="Y17" i="37"/>
  <c r="U17" i="37"/>
  <c r="AA17" i="37"/>
  <c r="W16" i="37"/>
  <c r="U16" i="37"/>
  <c r="AA16" i="37"/>
  <c r="P26" i="37"/>
  <c r="W17" i="37"/>
  <c r="K47" i="18"/>
  <c r="K26" i="37"/>
  <c r="Z15" i="37"/>
  <c r="X15" i="37" l="1"/>
  <c r="X26" i="37" s="1"/>
  <c r="R15" i="37"/>
  <c r="R26" i="37" s="1"/>
  <c r="O26" i="37"/>
  <c r="L26" i="37"/>
  <c r="U15" i="37"/>
  <c r="U26" i="37" s="1"/>
  <c r="Z26" i="37"/>
  <c r="M26" i="37"/>
  <c r="S15" i="37"/>
  <c r="S26" i="37" s="1"/>
  <c r="Y26" i="37"/>
  <c r="Q26" i="37"/>
  <c r="AA26" i="37"/>
  <c r="W26" i="37"/>
  <c r="T15" i="37"/>
  <c r="T26" i="37" s="1"/>
  <c r="E20" i="18"/>
  <c r="C29" i="17" s="1"/>
  <c r="C31" i="17" s="1"/>
  <c r="C34" i="17" s="1"/>
  <c r="C21" i="17" s="1"/>
  <c r="C24" i="17" s="1"/>
  <c r="E21" i="38" s="1"/>
  <c r="K48" i="38" l="1"/>
  <c r="E22" i="38"/>
  <c r="E21" i="18"/>
  <c r="K49" i="18" l="1"/>
  <c r="E22" i="18"/>
  <c r="E24" i="38"/>
  <c r="K49" i="38" s="1"/>
  <c r="E25" i="38" l="1"/>
  <c r="E24" i="18"/>
  <c r="K50" i="18" s="1"/>
  <c r="E25" i="18" l="1"/>
  <c r="E32" i="18" s="1"/>
  <c r="E31" i="38"/>
  <c r="E42" i="38" l="1"/>
  <c r="E43" i="18"/>
  <c r="E47" i="18" l="1"/>
  <c r="E46" i="38"/>
  <c r="F42" i="38" l="1"/>
  <c r="J32" i="37"/>
  <c r="I32" i="37"/>
  <c r="O32" i="37" s="1"/>
  <c r="B32" i="37"/>
  <c r="H32" i="37" s="1"/>
  <c r="C32" i="37"/>
  <c r="F44" i="38"/>
  <c r="K61" i="38"/>
  <c r="K63" i="38" s="1"/>
  <c r="I30" i="37"/>
  <c r="I36" i="37"/>
  <c r="I34" i="37"/>
  <c r="F39" i="38"/>
  <c r="F36" i="38"/>
  <c r="J36" i="37"/>
  <c r="I29" i="37"/>
  <c r="F33" i="38"/>
  <c r="J37" i="37"/>
  <c r="F40" i="38"/>
  <c r="J35" i="37"/>
  <c r="F35" i="38"/>
  <c r="F18" i="38"/>
  <c r="F34" i="38"/>
  <c r="J39" i="37"/>
  <c r="I33" i="37"/>
  <c r="I38" i="37"/>
  <c r="I35" i="37"/>
  <c r="F38" i="38"/>
  <c r="J38" i="37"/>
  <c r="J34" i="37"/>
  <c r="J31" i="37"/>
  <c r="J33" i="37"/>
  <c r="I39" i="37"/>
  <c r="J29" i="37"/>
  <c r="J30" i="37"/>
  <c r="F37" i="38"/>
  <c r="I37" i="37"/>
  <c r="I31" i="37"/>
  <c r="F22" i="38"/>
  <c r="F25" i="38"/>
  <c r="E48" i="38"/>
  <c r="K65" i="38" s="1"/>
  <c r="E52" i="38"/>
  <c r="E50" i="38"/>
  <c r="F31" i="38"/>
  <c r="C29" i="37"/>
  <c r="F18" i="18"/>
  <c r="F38" i="18"/>
  <c r="C30" i="37"/>
  <c r="B29" i="37"/>
  <c r="F35" i="18"/>
  <c r="B33" i="37"/>
  <c r="F40" i="18"/>
  <c r="B38" i="37"/>
  <c r="B39" i="37"/>
  <c r="B34" i="37"/>
  <c r="F37" i="18"/>
  <c r="B35" i="37"/>
  <c r="F36" i="18"/>
  <c r="C38" i="37"/>
  <c r="B30" i="37"/>
  <c r="F34" i="18"/>
  <c r="C39" i="37"/>
  <c r="C35" i="37"/>
  <c r="C33" i="37"/>
  <c r="C36" i="37"/>
  <c r="C34" i="37"/>
  <c r="C31" i="37"/>
  <c r="B36" i="37"/>
  <c r="F41" i="18"/>
  <c r="B37" i="37"/>
  <c r="F39" i="18"/>
  <c r="C37" i="37"/>
  <c r="B31" i="37"/>
  <c r="F22" i="18"/>
  <c r="E53" i="18"/>
  <c r="E51" i="18"/>
  <c r="E49" i="18"/>
  <c r="K66" i="18" s="1"/>
  <c r="F25" i="18"/>
  <c r="F32" i="18"/>
  <c r="F45" i="18"/>
  <c r="K62" i="18"/>
  <c r="K64" i="18" s="1"/>
  <c r="F43" i="18"/>
  <c r="R32" i="37" l="1"/>
  <c r="S32" i="37" s="1"/>
  <c r="F46" i="38"/>
  <c r="D32" i="37"/>
  <c r="E32" i="37"/>
  <c r="N32" i="37"/>
  <c r="M32" i="37"/>
  <c r="F32" i="37"/>
  <c r="G32" i="37"/>
  <c r="L32" i="37"/>
  <c r="K32" i="37"/>
  <c r="E31" i="37"/>
  <c r="D40" i="37"/>
  <c r="D33" i="37"/>
  <c r="D38" i="37"/>
  <c r="D39" i="37"/>
  <c r="D31" i="37"/>
  <c r="E30" i="37"/>
  <c r="D36" i="37"/>
  <c r="E29" i="37"/>
  <c r="E35" i="37"/>
  <c r="E36" i="37"/>
  <c r="E38" i="37"/>
  <c r="D37" i="37"/>
  <c r="D29" i="37"/>
  <c r="E39" i="37"/>
  <c r="E37" i="37"/>
  <c r="D34" i="37"/>
  <c r="E33" i="37"/>
  <c r="K68" i="18"/>
  <c r="D30" i="37"/>
  <c r="E34" i="37"/>
  <c r="D35" i="37"/>
  <c r="C40" i="37"/>
  <c r="G39" i="37"/>
  <c r="G34" i="37"/>
  <c r="F39" i="37"/>
  <c r="F35" i="37"/>
  <c r="G30" i="37"/>
  <c r="G29" i="37"/>
  <c r="F31" i="37"/>
  <c r="P31" i="37"/>
  <c r="G36" i="37"/>
  <c r="G31" i="37"/>
  <c r="F38" i="37"/>
  <c r="F29" i="37"/>
  <c r="G33" i="37"/>
  <c r="G38" i="37"/>
  <c r="G35" i="37"/>
  <c r="G37" i="37"/>
  <c r="F33" i="37"/>
  <c r="K70" i="18"/>
  <c r="F36" i="37"/>
  <c r="F37" i="37"/>
  <c r="F30" i="37"/>
  <c r="F34" i="37"/>
  <c r="H11" i="31"/>
  <c r="H21" i="31" s="1"/>
  <c r="P34" i="37"/>
  <c r="F47" i="18"/>
  <c r="B40" i="37"/>
  <c r="N31" i="37"/>
  <c r="M31" i="37"/>
  <c r="M29" i="37"/>
  <c r="N34" i="37"/>
  <c r="M39" i="37"/>
  <c r="N36" i="37"/>
  <c r="M30" i="37"/>
  <c r="K69" i="38"/>
  <c r="N38" i="37"/>
  <c r="N35" i="37"/>
  <c r="N30" i="37"/>
  <c r="M35" i="37"/>
  <c r="N29" i="37"/>
  <c r="N37" i="37"/>
  <c r="N33" i="37"/>
  <c r="M36" i="37"/>
  <c r="N39" i="37"/>
  <c r="M38" i="37"/>
  <c r="M34" i="37"/>
  <c r="M37" i="37"/>
  <c r="M33" i="37"/>
  <c r="J40" i="37"/>
  <c r="L30" i="37"/>
  <c r="K36" i="37"/>
  <c r="L31" i="37"/>
  <c r="K34" i="37"/>
  <c r="K31" i="37"/>
  <c r="K67" i="38"/>
  <c r="L38" i="37"/>
  <c r="L35" i="37"/>
  <c r="K30" i="37"/>
  <c r="L29" i="37"/>
  <c r="L33" i="37"/>
  <c r="K35" i="37"/>
  <c r="K38" i="37"/>
  <c r="L37" i="37"/>
  <c r="K39" i="37"/>
  <c r="L36" i="37"/>
  <c r="L34" i="37"/>
  <c r="K33" i="37"/>
  <c r="K37" i="37"/>
  <c r="L39" i="37"/>
  <c r="K29" i="37"/>
  <c r="I40" i="37"/>
  <c r="P30" i="37" l="1"/>
  <c r="P38" i="37"/>
  <c r="O39" i="37"/>
  <c r="O36" i="37"/>
  <c r="O35" i="37"/>
  <c r="O31" i="37"/>
  <c r="O37" i="37"/>
  <c r="O34" i="37"/>
  <c r="O38" i="37"/>
  <c r="O33" i="37"/>
  <c r="O30" i="37"/>
  <c r="H38" i="37"/>
  <c r="H37" i="37"/>
  <c r="H29" i="37"/>
  <c r="H33" i="37"/>
  <c r="H31" i="37"/>
  <c r="H35" i="37"/>
  <c r="H36" i="37"/>
  <c r="H39" i="37"/>
  <c r="H34" i="37"/>
  <c r="H30" i="37"/>
  <c r="E40" i="37"/>
  <c r="N40" i="37"/>
  <c r="K40" i="37"/>
  <c r="M40" i="37"/>
  <c r="L40" i="37"/>
  <c r="G40" i="37"/>
  <c r="O29" i="37"/>
  <c r="P29" i="37"/>
  <c r="F40" i="37"/>
  <c r="R36" i="37" l="1"/>
  <c r="S36" i="37" s="1"/>
  <c r="P40" i="37"/>
  <c r="R29" i="37"/>
  <c r="R39" i="37"/>
  <c r="S39" i="37" s="1"/>
  <c r="R35" i="37"/>
  <c r="S35" i="37" s="1"/>
  <c r="R34" i="37"/>
  <c r="S34" i="37" s="1"/>
  <c r="R33" i="37"/>
  <c r="S33" i="37" s="1"/>
  <c r="R37" i="37"/>
  <c r="S37" i="37" s="1"/>
  <c r="R38" i="37"/>
  <c r="S38" i="37" s="1"/>
  <c r="R31" i="37"/>
  <c r="S31" i="37" s="1"/>
  <c r="R30" i="37"/>
  <c r="S30" i="37" s="1"/>
  <c r="O40" i="37"/>
  <c r="H40" i="37"/>
  <c r="S29" i="37" l="1"/>
  <c r="R40" i="37"/>
  <c r="P1" i="37" s="1"/>
  <c r="P2" i="37" s="1"/>
  <c r="P3" i="37" s="1"/>
  <c r="S40" i="37" l="1"/>
</calcChain>
</file>

<file path=xl/sharedStrings.xml><?xml version="1.0" encoding="utf-8"?>
<sst xmlns="http://schemas.openxmlformats.org/spreadsheetml/2006/main" count="2410" uniqueCount="675">
  <si>
    <t>Naam opdrachtgever</t>
  </si>
  <si>
    <t>Versie Nota van Inlichtingen 1</t>
  </si>
  <si>
    <t>Calculatie onderdeel</t>
  </si>
  <si>
    <t>Gebouw/plaats</t>
  </si>
  <si>
    <t>Referentie nummer</t>
  </si>
  <si>
    <t>Invoervelden</t>
  </si>
  <si>
    <t>Minimale taakgrootte</t>
  </si>
  <si>
    <t>EINDTOTAAL KOSTEN PER JAAR  EXCLUSIEF BTW         INSCHRIJVINGSBEDRAG</t>
  </si>
  <si>
    <t>uur per dag</t>
  </si>
  <si>
    <t>btw</t>
  </si>
  <si>
    <t>SED organisatie</t>
  </si>
  <si>
    <t>Totale kosten per jaar inclusief btw</t>
  </si>
  <si>
    <t>Toezicht percentage</t>
  </si>
  <si>
    <t>Perceel 1</t>
  </si>
  <si>
    <t>per prod. Uur</t>
  </si>
  <si>
    <t>MAXIMALE BOVENGRENS PLAFONDBEDRAG INSCHRIJVINGSBEDRAG</t>
  </si>
  <si>
    <t>Naam dienstverlener</t>
  </si>
  <si>
    <t>Prijspeil</t>
  </si>
  <si>
    <t>SUPPLETIEKOSTEN OVERNAME PERSONEEL</t>
  </si>
  <si>
    <t>Versie</t>
  </si>
  <si>
    <t>Aanbesteding calculatiemodel versie 1</t>
  </si>
  <si>
    <t xml:space="preserve">Dit is het maximale bedrag dat door de dienstverlener aan suppletiekosten in rekening wordt gebracht. Indien hier niets wordt </t>
  </si>
  <si>
    <t>ingevuld, betekent dit dat er geen suppletiekosten door de dienstverlener in rekening worden gebracht.</t>
  </si>
  <si>
    <t>PRODUCTIE UREN PER JAAR</t>
  </si>
  <si>
    <t>UREN OPSLAG MINIMALE TAAKGROOTTE PER JAAR</t>
  </si>
  <si>
    <t>TOEZICHTUREN PER JAAR</t>
  </si>
  <si>
    <t>Locatie</t>
  </si>
  <si>
    <t>Totaal m2 in scope</t>
  </si>
  <si>
    <t>Locatie factor</t>
  </si>
  <si>
    <t>Hoogste frequentie ma t/m vr</t>
  </si>
  <si>
    <t>Hoogste frequentie ma t/m vr naloop</t>
  </si>
  <si>
    <t>Hoogste frequentie za - zo</t>
  </si>
  <si>
    <t>Hoogste frequentie za - zo naloop</t>
  </si>
  <si>
    <t>Hoogste frequentie feestdag</t>
  </si>
  <si>
    <t>Hoogste frequentie feestdag naloop</t>
  </si>
  <si>
    <t>Productie uren ma t/m vr</t>
  </si>
  <si>
    <t>Productie uren ma t/m vr naloop</t>
  </si>
  <si>
    <t>Productie uren za - zo</t>
  </si>
  <si>
    <t>Productie uren za - zo naloop</t>
  </si>
  <si>
    <t>Productie uren feestdag</t>
  </si>
  <si>
    <t>Productie uren feestdag naloop</t>
  </si>
  <si>
    <t>Uren minimale taakgrootte ma t/m vrij</t>
  </si>
  <si>
    <t>Uren minimale taakgrootte ma t/m vrij naloop</t>
  </si>
  <si>
    <t>Uren minimale taakgrootte za - zo</t>
  </si>
  <si>
    <t>Uren minimale taakgrootte za - zo naloop</t>
  </si>
  <si>
    <t>Uren minimale taakgrootte feestdag</t>
  </si>
  <si>
    <t>Uren minimale taakgrootte feestdag naloop</t>
  </si>
  <si>
    <t>Toezicht uren per jaar ma t/m vr</t>
  </si>
  <si>
    <t>Toezicht uren per jaar ma t/m vr naloop</t>
  </si>
  <si>
    <t>Toezicht uren per jaar za - zo</t>
  </si>
  <si>
    <t>Toezicht uren per jaar za - zo naloop</t>
  </si>
  <si>
    <t>Toezicht uren per jaar feestdag</t>
  </si>
  <si>
    <t>Toezicht uren per jaar feestdag naloop</t>
  </si>
  <si>
    <t>De Bonte veer, gymzaal</t>
  </si>
  <si>
    <t>De Drecht, Sporthal</t>
  </si>
  <si>
    <t>De Wiekslag Enkhuizen</t>
  </si>
  <si>
    <t xml:space="preserve">Begraafplaats Emmaplein </t>
  </si>
  <si>
    <t>Goudenregenstraat SITM</t>
  </si>
  <si>
    <t>Havenkantoor</t>
  </si>
  <si>
    <t>Kruitmolen Handhaving Toezicht</t>
  </si>
  <si>
    <t>Sportzaal de Sprong</t>
  </si>
  <si>
    <t>Stadhuis Enkhuizen</t>
  </si>
  <si>
    <t>Toiletgebouw Haven</t>
  </si>
  <si>
    <t>Algemeen</t>
  </si>
  <si>
    <t>Totaal</t>
  </si>
  <si>
    <t>Kosten productie per jaar ma t/m vr incl minimale taakgrootte</t>
  </si>
  <si>
    <t>Kosten productie per jaar ma t/m vr naloop incl minimale taakgrootte</t>
  </si>
  <si>
    <t>Kosten productie per jaar za - zo incl minimale taakgrootte</t>
  </si>
  <si>
    <t>Kosten productie per jaar za / zo / fe naloop incl minimale taakgrootte</t>
  </si>
  <si>
    <t>Kosten productie per jaar feestdag incl minimale taakgrootte</t>
  </si>
  <si>
    <t>Kosten productie per jaar feestdag naloop incl minimale taakgrootte</t>
  </si>
  <si>
    <t>Totale kosten productie per jaar</t>
  </si>
  <si>
    <t xml:space="preserve">Kosten toezicht per jaar ma t/m vr </t>
  </si>
  <si>
    <t>Kosten toezicht per jaar ma t/m vr naloop</t>
  </si>
  <si>
    <t>Kosten toezicht per jaar za - zo</t>
  </si>
  <si>
    <t>Kosten toezicht per jaar za / zo / fe naloop</t>
  </si>
  <si>
    <t>Kosten toezicht per jaar feestdag</t>
  </si>
  <si>
    <t>Kosten toezicht per jaar feestdag naloop</t>
  </si>
  <si>
    <t>Totale kosten toezicht per jaar</t>
  </si>
  <si>
    <t>Kosten Additioneel per jaar</t>
  </si>
  <si>
    <t>Kosten glasbewassing per jaar</t>
  </si>
  <si>
    <t>Totaal kosten per jaar excl. btw</t>
  </si>
  <si>
    <t>Totaal kosten per maand excl. btw</t>
  </si>
  <si>
    <t>Gewogen prestatie</t>
  </si>
  <si>
    <t>m2/uur</t>
  </si>
  <si>
    <t>Frequentie van uitvoering (per jaar):</t>
  </si>
  <si>
    <t>Ruimtecategorie</t>
  </si>
  <si>
    <t>Prestatienorm in aantal m2 per uur</t>
  </si>
  <si>
    <t>M2 Totaal</t>
  </si>
  <si>
    <t>Naloop opslag ma-vr</t>
  </si>
  <si>
    <t>Weekend / feestdag opslag</t>
  </si>
  <si>
    <t>Naloop weekend / feestdag opslag</t>
  </si>
  <si>
    <t>VSR Code</t>
  </si>
  <si>
    <t>Administratieve ruimten</t>
  </si>
  <si>
    <t>B</t>
  </si>
  <si>
    <t>Doucheruimten</t>
  </si>
  <si>
    <t>S</t>
  </si>
  <si>
    <t>Entree</t>
  </si>
  <si>
    <t>V</t>
  </si>
  <si>
    <t>Gang, hal</t>
  </si>
  <si>
    <t>Keuken/pantry/koffiecorner</t>
  </si>
  <si>
    <t>Kleedruimten</t>
  </si>
  <si>
    <t>Lift</t>
  </si>
  <si>
    <t>Opslagruimte</t>
  </si>
  <si>
    <t>Sanitaire ruimten</t>
  </si>
  <si>
    <t>Sportzaal</t>
  </si>
  <si>
    <t>Trappenhuis</t>
  </si>
  <si>
    <t>Tribune</t>
  </si>
  <si>
    <t>Vergaderruimten</t>
  </si>
  <si>
    <t>Verkeersruimte</t>
  </si>
  <si>
    <t>Kolom voor matrix</t>
  </si>
  <si>
    <t>Frequentie verklaring</t>
  </si>
  <si>
    <t>Freq</t>
  </si>
  <si>
    <t>Kolom</t>
  </si>
  <si>
    <t>1 x per maand</t>
  </si>
  <si>
    <t>1 x per week (40 weken)</t>
  </si>
  <si>
    <t>1 x per week (52 weken)</t>
  </si>
  <si>
    <t>2 x per week (40 weken)</t>
  </si>
  <si>
    <t>2 x per week (52 weken)</t>
  </si>
  <si>
    <t>3 x per week (40 weken)</t>
  </si>
  <si>
    <t>3 x per week (52 weken)</t>
  </si>
  <si>
    <t>5x per week (30 weken) en 2x per week (20 weken)</t>
  </si>
  <si>
    <t>5 x per week (40 weken)</t>
  </si>
  <si>
    <t>4x per week (52 weken)</t>
  </si>
  <si>
    <t>ma t/m vrij seizoen sanitair haven</t>
  </si>
  <si>
    <t>5 x per week (52 weken)</t>
  </si>
  <si>
    <t>% van reguliere norm</t>
  </si>
  <si>
    <t>Gebouw</t>
  </si>
  <si>
    <t>Adres</t>
  </si>
  <si>
    <t>Verdieping</t>
  </si>
  <si>
    <t>Ruimte nummer</t>
  </si>
  <si>
    <t>Ruimteomschrijving opdrachtgever</t>
  </si>
  <si>
    <t>Ruimte categorie</t>
  </si>
  <si>
    <t>Vloer soort</t>
  </si>
  <si>
    <t xml:space="preserve">M2 vloer </t>
  </si>
  <si>
    <t>Totaal frequentie</t>
  </si>
  <si>
    <t>Freq. ma-vr</t>
  </si>
  <si>
    <t>Freq. ma-vr naloop</t>
  </si>
  <si>
    <t xml:space="preserve">Freq zat - zon </t>
  </si>
  <si>
    <t>Freq. zat-zon naloop</t>
  </si>
  <si>
    <t xml:space="preserve">Freq  feestdag </t>
  </si>
  <si>
    <t>Freq feestdag naloop</t>
  </si>
  <si>
    <t>Uren p/j ma t/m vrij</t>
  </si>
  <si>
    <t>Uren p/j ma t/m vrij naloop</t>
  </si>
  <si>
    <t>Uren p/j zat - zon</t>
  </si>
  <si>
    <t>Uren p/j zat-zonj naloop</t>
  </si>
  <si>
    <t>Uren p/j feestdag</t>
  </si>
  <si>
    <t>Uren p/j feestdag naloop</t>
  </si>
  <si>
    <t>Norm ma t/m vr</t>
  </si>
  <si>
    <t>VSR code</t>
  </si>
  <si>
    <t>ER KMS code</t>
  </si>
  <si>
    <t>Bijzonderheden / opmerkingen</t>
  </si>
  <si>
    <t>M2 per jaar</t>
  </si>
  <si>
    <t>Breedstraat 53 1601 KA</t>
  </si>
  <si>
    <t>Bg</t>
  </si>
  <si>
    <t>N.v.t</t>
  </si>
  <si>
    <t>Hoofd ingang</t>
  </si>
  <si>
    <t>tapijt</t>
  </si>
  <si>
    <t>Centrale hal</t>
  </si>
  <si>
    <t>natuursteen</t>
  </si>
  <si>
    <t>Bode kamer</t>
  </si>
  <si>
    <t>Achter kamer</t>
  </si>
  <si>
    <t>Griffie kamer</t>
  </si>
  <si>
    <t>Balie/spreekkamer</t>
  </si>
  <si>
    <t>kantoor</t>
  </si>
  <si>
    <t>toilet</t>
  </si>
  <si>
    <t>steen</t>
  </si>
  <si>
    <t>Gang/opslag</t>
  </si>
  <si>
    <t>Miva</t>
  </si>
  <si>
    <t>Dames toilet</t>
  </si>
  <si>
    <t>Heren toilet</t>
  </si>
  <si>
    <t>Hal/overloop</t>
  </si>
  <si>
    <t>Achter uitgang</t>
  </si>
  <si>
    <t>inloopmat</t>
  </si>
  <si>
    <t>lino</t>
  </si>
  <si>
    <t>archief</t>
  </si>
  <si>
    <t>trap/overloop naar keuken</t>
  </si>
  <si>
    <t>1e</t>
  </si>
  <si>
    <t>overloop</t>
  </si>
  <si>
    <t>raadzaal hout/tapijt</t>
  </si>
  <si>
    <t>Trouwzaal hout/tapijt</t>
  </si>
  <si>
    <t>De witte zaal</t>
  </si>
  <si>
    <t>Wees meesterkamer</t>
  </si>
  <si>
    <t>Comimissaren deur gerecht zaal</t>
  </si>
  <si>
    <t>Burgermeester kantoor</t>
  </si>
  <si>
    <t>Keuken</t>
  </si>
  <si>
    <t>linoleum</t>
  </si>
  <si>
    <t>2e</t>
  </si>
  <si>
    <t>kantoor incl pantry</t>
  </si>
  <si>
    <t xml:space="preserve">Kievitstraat 54, 1602 PP  </t>
  </si>
  <si>
    <t>Onbekend</t>
  </si>
  <si>
    <t>WS001</t>
  </si>
  <si>
    <t>entree</t>
  </si>
  <si>
    <t>tegels</t>
  </si>
  <si>
    <t>WS002</t>
  </si>
  <si>
    <t>WS003</t>
  </si>
  <si>
    <t>werkkast</t>
  </si>
  <si>
    <t>Niet in onderhoud</t>
  </si>
  <si>
    <t>nio</t>
  </si>
  <si>
    <t>WS004</t>
  </si>
  <si>
    <t>kleedkamer 1</t>
  </si>
  <si>
    <t>WS005</t>
  </si>
  <si>
    <t>kleedkamer 2</t>
  </si>
  <si>
    <t>WS006</t>
  </si>
  <si>
    <t>was- douchelokaal 2</t>
  </si>
  <si>
    <t>WS007</t>
  </si>
  <si>
    <t>toilet kleedkamer 2</t>
  </si>
  <si>
    <t>WS008</t>
  </si>
  <si>
    <t>was- en douchelokaal 1</t>
  </si>
  <si>
    <t>WS009</t>
  </si>
  <si>
    <t>toilet kleedkamer 1</t>
  </si>
  <si>
    <t>WS010</t>
  </si>
  <si>
    <t>douche leraar</t>
  </si>
  <si>
    <t>WS011</t>
  </si>
  <si>
    <t>toilet leraar</t>
  </si>
  <si>
    <t>WS012</t>
  </si>
  <si>
    <t>kleedruimte leraar</t>
  </si>
  <si>
    <t>WS013</t>
  </si>
  <si>
    <t>toestellenberging</t>
  </si>
  <si>
    <t>kurklinoleum op kurkcement</t>
  </si>
  <si>
    <t>WS014</t>
  </si>
  <si>
    <t>sportzaal</t>
  </si>
  <si>
    <t>WS015</t>
  </si>
  <si>
    <t>cv ruimte</t>
  </si>
  <si>
    <t>beton</t>
  </si>
  <si>
    <t>Noorder Boerenvaart 11</t>
  </si>
  <si>
    <t>begane grond</t>
  </si>
  <si>
    <t>sportvloer</t>
  </si>
  <si>
    <t>materiaal opslag</t>
  </si>
  <si>
    <t>tribune</t>
  </si>
  <si>
    <t>kleedkamer heren</t>
  </si>
  <si>
    <t>douche</t>
  </si>
  <si>
    <t>hout</t>
  </si>
  <si>
    <t>pantry</t>
  </si>
  <si>
    <t>kleedkamer dames</t>
  </si>
  <si>
    <t>gang</t>
  </si>
  <si>
    <t>Boendersveld 1</t>
  </si>
  <si>
    <t>bg</t>
  </si>
  <si>
    <t>mat/tegel</t>
  </si>
  <si>
    <t xml:space="preserve">hal </t>
  </si>
  <si>
    <t>tegel</t>
  </si>
  <si>
    <t>miva toilet</t>
  </si>
  <si>
    <t>EHBO</t>
  </si>
  <si>
    <t>kleedruimte 1</t>
  </si>
  <si>
    <t>kleedruimte 2</t>
  </si>
  <si>
    <t>scholengang</t>
  </si>
  <si>
    <t>douche/toilet leraar</t>
  </si>
  <si>
    <t>ruimte leraar</t>
  </si>
  <si>
    <t>regiehok</t>
  </si>
  <si>
    <t>kleedruimte 3</t>
  </si>
  <si>
    <t xml:space="preserve">tegel </t>
  </si>
  <si>
    <t>kleedruimte 4</t>
  </si>
  <si>
    <t>lerarenruimte</t>
  </si>
  <si>
    <t>linoleum/mat</t>
  </si>
  <si>
    <t>toilet heren</t>
  </si>
  <si>
    <t>toilet dames</t>
  </si>
  <si>
    <t>garderobe</t>
  </si>
  <si>
    <t>trap</t>
  </si>
  <si>
    <t>toestelberging</t>
  </si>
  <si>
    <t xml:space="preserve">tussen Twee Havens 5, 1601 EM  </t>
  </si>
  <si>
    <t>TTH01</t>
  </si>
  <si>
    <t>entree dames</t>
  </si>
  <si>
    <t>TTH02</t>
  </si>
  <si>
    <t>portaal toiletten dames</t>
  </si>
  <si>
    <t>TTH03</t>
  </si>
  <si>
    <t>douchecabine 1</t>
  </si>
  <si>
    <t>doucheruimten</t>
  </si>
  <si>
    <t>TTH04</t>
  </si>
  <si>
    <t>douchecabine 2</t>
  </si>
  <si>
    <t>TTH05</t>
  </si>
  <si>
    <t>douchecabine 3</t>
  </si>
  <si>
    <t>TTH06</t>
  </si>
  <si>
    <t>douchecabine 4</t>
  </si>
  <si>
    <t>TTH07</t>
  </si>
  <si>
    <t>douchecabine 5</t>
  </si>
  <si>
    <t>TTH08</t>
  </si>
  <si>
    <t>couchecabine 6</t>
  </si>
  <si>
    <t>TTH09</t>
  </si>
  <si>
    <t>douchecabine 7</t>
  </si>
  <si>
    <t>TTH10</t>
  </si>
  <si>
    <t>toilet 1</t>
  </si>
  <si>
    <t>TTH11</t>
  </si>
  <si>
    <t>toilet 2</t>
  </si>
  <si>
    <t>TTH12</t>
  </si>
  <si>
    <t>toilet 3</t>
  </si>
  <si>
    <t>TTH13</t>
  </si>
  <si>
    <t>toilet 4</t>
  </si>
  <si>
    <t>TTH14</t>
  </si>
  <si>
    <t>toilet 5</t>
  </si>
  <si>
    <t>TTH15</t>
  </si>
  <si>
    <t>toilet 6</t>
  </si>
  <si>
    <t>TTH16</t>
  </si>
  <si>
    <t>TTH19</t>
  </si>
  <si>
    <t>entree heren</t>
  </si>
  <si>
    <t>TTH20</t>
  </si>
  <si>
    <t>portaal douches heren</t>
  </si>
  <si>
    <t>TTH21</t>
  </si>
  <si>
    <t>TTH22</t>
  </si>
  <si>
    <t>TTH25</t>
  </si>
  <si>
    <t>TTH26</t>
  </si>
  <si>
    <t>TTH27</t>
  </si>
  <si>
    <t>TTH28</t>
  </si>
  <si>
    <t>TTH29</t>
  </si>
  <si>
    <t>TTH30</t>
  </si>
  <si>
    <t>TTH31</t>
  </si>
  <si>
    <t>TTH32</t>
  </si>
  <si>
    <t>TTH33</t>
  </si>
  <si>
    <t>TTH34</t>
  </si>
  <si>
    <t>TTH35</t>
  </si>
  <si>
    <t>TTH36</t>
  </si>
  <si>
    <t>toilet 7</t>
  </si>
  <si>
    <t>TTH37</t>
  </si>
  <si>
    <t>toilet urinoir</t>
  </si>
  <si>
    <t>TTH38</t>
  </si>
  <si>
    <t>toilet miva</t>
  </si>
  <si>
    <t>TTH</t>
  </si>
  <si>
    <t>was/droger ruimte</t>
  </si>
  <si>
    <t xml:space="preserve">Havenweg 3, 1601 GA </t>
  </si>
  <si>
    <t>HK101</t>
  </si>
  <si>
    <t>entree bezoekers</t>
  </si>
  <si>
    <t>HK102</t>
  </si>
  <si>
    <t>hal / wachtruimte</t>
  </si>
  <si>
    <t>pvc</t>
  </si>
  <si>
    <t>HK103</t>
  </si>
  <si>
    <t>trapopgang publiek</t>
  </si>
  <si>
    <t>staal</t>
  </si>
  <si>
    <t>HK104</t>
  </si>
  <si>
    <t>receptie / ontvangstbalie</t>
  </si>
  <si>
    <t>HK105</t>
  </si>
  <si>
    <t>kitchenette</t>
  </si>
  <si>
    <t>HK106</t>
  </si>
  <si>
    <t>kantoor havendienst</t>
  </si>
  <si>
    <t>HK107</t>
  </si>
  <si>
    <t>directiekamer</t>
  </si>
  <si>
    <t>HK108</t>
  </si>
  <si>
    <t>balkon</t>
  </si>
  <si>
    <t>HK109</t>
  </si>
  <si>
    <t>HK110</t>
  </si>
  <si>
    <t>HK111</t>
  </si>
  <si>
    <t xml:space="preserve">toilet portaal </t>
  </si>
  <si>
    <t>HK112</t>
  </si>
  <si>
    <t>cv / computerruimte</t>
  </si>
  <si>
    <t>HK113</t>
  </si>
  <si>
    <t>opslagruimte</t>
  </si>
  <si>
    <t>HK114</t>
  </si>
  <si>
    <t>opslag / boilerruimte</t>
  </si>
  <si>
    <t>HD001</t>
  </si>
  <si>
    <t>entree santair gebouw</t>
  </si>
  <si>
    <t>HD002</t>
  </si>
  <si>
    <t>portaal douches dames</t>
  </si>
  <si>
    <t>HD003</t>
  </si>
  <si>
    <t>wasruimte</t>
  </si>
  <si>
    <t>HD004</t>
  </si>
  <si>
    <t>HD005</t>
  </si>
  <si>
    <t>HD006</t>
  </si>
  <si>
    <t>HD007</t>
  </si>
  <si>
    <t>HD008</t>
  </si>
  <si>
    <t>douchecabine 6</t>
  </si>
  <si>
    <t>HD009</t>
  </si>
  <si>
    <t>Werkkast</t>
  </si>
  <si>
    <t>HD010</t>
  </si>
  <si>
    <t>portaal toiletten gemengd</t>
  </si>
  <si>
    <t>HD011</t>
  </si>
  <si>
    <t>HD012</t>
  </si>
  <si>
    <t>HD013</t>
  </si>
  <si>
    <t>HD014</t>
  </si>
  <si>
    <t>HD015</t>
  </si>
  <si>
    <t>HD016</t>
  </si>
  <si>
    <t>HD017</t>
  </si>
  <si>
    <t>HD018</t>
  </si>
  <si>
    <t>douchecabine 10</t>
  </si>
  <si>
    <t>HD019</t>
  </si>
  <si>
    <t>douchecabine 11</t>
  </si>
  <si>
    <t>HD020</t>
  </si>
  <si>
    <t>douchecabine 12</t>
  </si>
  <si>
    <t>HD021</t>
  </si>
  <si>
    <t>douchecabine 13</t>
  </si>
  <si>
    <t>HD023</t>
  </si>
  <si>
    <t>HD024</t>
  </si>
  <si>
    <t>HD025</t>
  </si>
  <si>
    <t>toilet 8</t>
  </si>
  <si>
    <t>HD026</t>
  </si>
  <si>
    <t>toilet 9</t>
  </si>
  <si>
    <t>HD027</t>
  </si>
  <si>
    <t>Familiedoucheruimte</t>
  </si>
  <si>
    <t>HD028</t>
  </si>
  <si>
    <t>HD029</t>
  </si>
  <si>
    <t>HD030</t>
  </si>
  <si>
    <t xml:space="preserve">Wielewaal 1, 1602 PV  </t>
  </si>
  <si>
    <t>3de</t>
  </si>
  <si>
    <t>M.201</t>
  </si>
  <si>
    <t>Trapportaal</t>
  </si>
  <si>
    <t>M.204</t>
  </si>
  <si>
    <t>Gymzaal</t>
  </si>
  <si>
    <t>M.206</t>
  </si>
  <si>
    <t>M.207</t>
  </si>
  <si>
    <t>Doucheruimte 1</t>
  </si>
  <si>
    <t>M.208</t>
  </si>
  <si>
    <t>Kleedkamer 1</t>
  </si>
  <si>
    <t>M.209</t>
  </si>
  <si>
    <t>Doucheruimte 2</t>
  </si>
  <si>
    <t>M.210</t>
  </si>
  <si>
    <t>Kleedkamer 2</t>
  </si>
  <si>
    <t>M.211</t>
  </si>
  <si>
    <t>kleedkamer leraren</t>
  </si>
  <si>
    <t>M.212</t>
  </si>
  <si>
    <t>douche leraren</t>
  </si>
  <si>
    <t>M.213</t>
  </si>
  <si>
    <t>toilet leraren</t>
  </si>
  <si>
    <t>M.301</t>
  </si>
  <si>
    <t>M.401</t>
  </si>
  <si>
    <t>M.L1</t>
  </si>
  <si>
    <t>2e-3e</t>
  </si>
  <si>
    <t>M.T1</t>
  </si>
  <si>
    <t>1e-2e</t>
  </si>
  <si>
    <t>bg-1e</t>
  </si>
  <si>
    <t>S.1</t>
  </si>
  <si>
    <t>Sanitair 1</t>
  </si>
  <si>
    <t>S.2</t>
  </si>
  <si>
    <t>Sanitair 2</t>
  </si>
  <si>
    <t>Kruitmolen 12</t>
  </si>
  <si>
    <t>BG</t>
  </si>
  <si>
    <t>0.1</t>
  </si>
  <si>
    <t>0.2</t>
  </si>
  <si>
    <t>0.3</t>
  </si>
  <si>
    <t>hal voor toilet</t>
  </si>
  <si>
    <t>0.4</t>
  </si>
  <si>
    <t>0.5</t>
  </si>
  <si>
    <t>0.6</t>
  </si>
  <si>
    <t>bedrijfsruimte</t>
  </si>
  <si>
    <t>0.7</t>
  </si>
  <si>
    <t>kleedkamer</t>
  </si>
  <si>
    <t>0.8</t>
  </si>
  <si>
    <t>0.9</t>
  </si>
  <si>
    <t>toilet in kleedkamer</t>
  </si>
  <si>
    <t>0.10</t>
  </si>
  <si>
    <t xml:space="preserve">trap </t>
  </si>
  <si>
    <t>1.1</t>
  </si>
  <si>
    <t>1.2</t>
  </si>
  <si>
    <t>1.3</t>
  </si>
  <si>
    <t>1.4</t>
  </si>
  <si>
    <t>1.5</t>
  </si>
  <si>
    <t>1.6</t>
  </si>
  <si>
    <t>kast</t>
  </si>
  <si>
    <t>1.7</t>
  </si>
  <si>
    <t>berging/cv</t>
  </si>
  <si>
    <t>Emmaplein 1, 1601 PD  Enkhuizen</t>
  </si>
  <si>
    <t>onbekend</t>
  </si>
  <si>
    <t>BG401</t>
  </si>
  <si>
    <t>portaal</t>
  </si>
  <si>
    <t>BG402</t>
  </si>
  <si>
    <t>BG403</t>
  </si>
  <si>
    <t>overblijfruimte</t>
  </si>
  <si>
    <t>GB101</t>
  </si>
  <si>
    <t>tapijt / schoonloopmat</t>
  </si>
  <si>
    <t>GB102</t>
  </si>
  <si>
    <t>beheerderskantoor</t>
  </si>
  <si>
    <t>GB103</t>
  </si>
  <si>
    <t>kantine</t>
  </si>
  <si>
    <t>GB104</t>
  </si>
  <si>
    <t>kleedruimte</t>
  </si>
  <si>
    <t>GB105</t>
  </si>
  <si>
    <t>douche- toilet</t>
  </si>
  <si>
    <t>GB106</t>
  </si>
  <si>
    <t>GB107</t>
  </si>
  <si>
    <t>toegang gebouw</t>
  </si>
  <si>
    <t>steen / grind</t>
  </si>
  <si>
    <t>GB201</t>
  </si>
  <si>
    <t>GB202</t>
  </si>
  <si>
    <t>Stilte centrum</t>
  </si>
  <si>
    <t>GB203</t>
  </si>
  <si>
    <t>portaal westkant</t>
  </si>
  <si>
    <t>GB204</t>
  </si>
  <si>
    <t xml:space="preserve">toilet invaliden </t>
  </si>
  <si>
    <t>GB205</t>
  </si>
  <si>
    <t>opslag / technische ruimte</t>
  </si>
  <si>
    <t>GB206</t>
  </si>
  <si>
    <t>audioinstallatie</t>
  </si>
  <si>
    <t>GB207</t>
  </si>
  <si>
    <t>Stoelenberging</t>
  </si>
  <si>
    <t>GB208</t>
  </si>
  <si>
    <t>Opbaar ruimte</t>
  </si>
  <si>
    <t>GB209</t>
  </si>
  <si>
    <t>GB210</t>
  </si>
  <si>
    <t>GB211</t>
  </si>
  <si>
    <t>ingang oostkant</t>
  </si>
  <si>
    <t>GB212</t>
  </si>
  <si>
    <t>ingang westkant</t>
  </si>
  <si>
    <t>GB213</t>
  </si>
  <si>
    <t>watertappunt</t>
  </si>
  <si>
    <t>Goudregenstraat 29</t>
  </si>
  <si>
    <t>mat</t>
  </si>
  <si>
    <t>gang, hal</t>
  </si>
  <si>
    <t>toiletten</t>
  </si>
  <si>
    <t>plavuizen</t>
  </si>
  <si>
    <t>keuken/pantry</t>
  </si>
  <si>
    <t>kantoren</t>
  </si>
  <si>
    <t>vloerbedekking</t>
  </si>
  <si>
    <t>vergaderruimte?</t>
  </si>
  <si>
    <t xml:space="preserve">vergaderruimte </t>
  </si>
  <si>
    <t>0.11</t>
  </si>
  <si>
    <t>vergaderruimte</t>
  </si>
  <si>
    <t>0.12</t>
  </si>
  <si>
    <t>0.13</t>
  </si>
  <si>
    <t>0.14</t>
  </si>
  <si>
    <t>0.15</t>
  </si>
  <si>
    <t>belcel</t>
  </si>
  <si>
    <t>0.16</t>
  </si>
  <si>
    <t>0.17</t>
  </si>
  <si>
    <t>0.18</t>
  </si>
  <si>
    <t>0.19</t>
  </si>
  <si>
    <t>0.20</t>
  </si>
  <si>
    <t>fietsenstalling?</t>
  </si>
  <si>
    <t>Overloop</t>
  </si>
  <si>
    <t xml:space="preserve">Sociale verzekeringen </t>
  </si>
  <si>
    <t>Bedrijfsgemiddelde</t>
  </si>
  <si>
    <t>WIA Basispremie</t>
  </si>
  <si>
    <t>WGA</t>
  </si>
  <si>
    <t>ZW-flex</t>
  </si>
  <si>
    <t>WW premie- Algemeen Werkeloosheidsfonds (Awf)</t>
  </si>
  <si>
    <t>Transitievergoeding</t>
  </si>
  <si>
    <t>Zorgverzekeringswet (Zvw)</t>
  </si>
  <si>
    <t>OP/NP</t>
  </si>
  <si>
    <t>Kinderopvang</t>
  </si>
  <si>
    <t>RAS premie</t>
  </si>
  <si>
    <t>Totaal opslag sociale lasten</t>
  </si>
  <si>
    <t xml:space="preserve">Sociale verzekeringen - Ouderdomspensioen (OP/NP) </t>
  </si>
  <si>
    <t>werkgeversdeel</t>
  </si>
  <si>
    <t>SV uurloon inclusief toeslagen</t>
  </si>
  <si>
    <t>Franchise OP-premie per uur</t>
  </si>
  <si>
    <t>Let op -/- bedrag</t>
  </si>
  <si>
    <t>Grondslag loon voor berekening OP premie</t>
  </si>
  <si>
    <t>Premie Ouderdomspensioen (OP)</t>
  </si>
  <si>
    <t>Effectieve OP premie</t>
  </si>
  <si>
    <t>Berekening werkbare dagen</t>
  </si>
  <si>
    <t>Schoonmaak</t>
  </si>
  <si>
    <t>Aantal kalenderdagen</t>
  </si>
  <si>
    <t>Weekenddagen</t>
  </si>
  <si>
    <t>Werkdagen per jaar</t>
  </si>
  <si>
    <t>Nat. feestdagen, kort verzuim, bijz. CAO</t>
  </si>
  <si>
    <t>Vakantiedagen</t>
  </si>
  <si>
    <t>Ziektedagen</t>
  </si>
  <si>
    <t>Vorstverlet</t>
  </si>
  <si>
    <t>Werkbare dagen per jaar</t>
  </si>
  <si>
    <t>Nat. feestdagen, kort verzuim, bijz CAO</t>
  </si>
  <si>
    <t>Totaal % opslag werkbare dagen</t>
  </si>
  <si>
    <t xml:space="preserve">Het aantal werkbare dagen per jaar is een gemiddelde over 5 jaar. Er vindt geen periodieke verrekening plaats in verband met schrikkeljaren. </t>
  </si>
  <si>
    <t>Tariefopbouw schoonmaak</t>
  </si>
  <si>
    <t>Gemiddeld tarief ma t/m vr</t>
  </si>
  <si>
    <t>Medewerker</t>
  </si>
  <si>
    <t>Uurlonen 1 januari 2026</t>
  </si>
  <si>
    <t xml:space="preserve"> </t>
  </si>
  <si>
    <t>Basisuurloon</t>
  </si>
  <si>
    <t>CAO gebonden kosten</t>
  </si>
  <si>
    <t>17 jaar en jonger</t>
  </si>
  <si>
    <t>Specialistentoeslag</t>
  </si>
  <si>
    <t>18 jaar</t>
  </si>
  <si>
    <t>Bruto uurloon</t>
  </si>
  <si>
    <t>19 jaar</t>
  </si>
  <si>
    <t>Vakvolwassen 1 dienstjaar</t>
  </si>
  <si>
    <t xml:space="preserve">Vakantietoeslag </t>
  </si>
  <si>
    <t>Vakvolwassen 2 dienstjaren</t>
  </si>
  <si>
    <t xml:space="preserve">Structurele eindejaarsuitkering </t>
  </si>
  <si>
    <t>Vakvolwassen 3 dienstjaren</t>
  </si>
  <si>
    <t>Bruto uurloon inclusief toeslagen</t>
  </si>
  <si>
    <t>Vakvolwassen 4 dienstjaren</t>
  </si>
  <si>
    <t>SV-loon grondslag voor berekening sociale verzekeringen</t>
  </si>
  <si>
    <t>Percentage per loongroep voor gemiddeld tarief</t>
  </si>
  <si>
    <t>Premies Sociale Verzekeringen</t>
  </si>
  <si>
    <t>[zie premies en opslagen]</t>
  </si>
  <si>
    <t>Subtotaal loonkosten per uur inclusief sociale verzekeringen</t>
  </si>
  <si>
    <t>Opslag niet werkbare dagen</t>
  </si>
  <si>
    <t>Totaal loonkosten per uur</t>
  </si>
  <si>
    <t>Materiaal/- en middelen</t>
  </si>
  <si>
    <t>Projectgebonden!</t>
  </si>
  <si>
    <t>Werkkleding en uitrusting</t>
  </si>
  <si>
    <t>Machinekosten</t>
  </si>
  <si>
    <t>Totaal per loongroepen</t>
  </si>
  <si>
    <t>Overige cao-gerelateerde verplichtingen (zoals reiskosten)</t>
  </si>
  <si>
    <t>Totaal directe kosten</t>
  </si>
  <si>
    <t>Opbouw gemiddeld tarief</t>
  </si>
  <si>
    <t>Indirect toezicht</t>
  </si>
  <si>
    <t>Managementkosten</t>
  </si>
  <si>
    <t>P.Z. kosten</t>
  </si>
  <si>
    <t>Opleiding</t>
  </si>
  <si>
    <t>Administratiekosten</t>
  </si>
  <si>
    <t>Huisvestingskosten</t>
  </si>
  <si>
    <t>Reiskosten/autokosten</t>
  </si>
  <si>
    <t>Kosten verzuimbegeleiding en re-integratie</t>
  </si>
  <si>
    <t>Totaal indirecte kosten</t>
  </si>
  <si>
    <t>Tarief componenten samenvatting</t>
  </si>
  <si>
    <t>Risico en winst</t>
  </si>
  <si>
    <t>Totaal eindtarief normale werktijden [06.00-21.30 uur]</t>
  </si>
  <si>
    <t>Totaal eindtarief  [incl. 30% toeslag]</t>
  </si>
  <si>
    <t>Totaal eindtarief weekenden [incl. 50% toeslag]</t>
  </si>
  <si>
    <t>Totaal eindtarief feestdagen [incl. 150% toeslag]</t>
  </si>
  <si>
    <t>Kosten verzuimbegeleiding</t>
  </si>
  <si>
    <t>Tariefopbouw toezicht</t>
  </si>
  <si>
    <t>Gemiddeld tarief  ma t/m vr</t>
  </si>
  <si>
    <t>Overige cao-gerelateerde verplichtingen</t>
  </si>
  <si>
    <t>Omschrijving werkzaamheden</t>
  </si>
  <si>
    <t>Aantal of m2</t>
  </si>
  <si>
    <t>frequentie per jaar</t>
  </si>
  <si>
    <t>uren per m2/ beurt</t>
  </si>
  <si>
    <t>uren per jaar</t>
  </si>
  <si>
    <t>uurtarief</t>
  </si>
  <si>
    <t>kosten per jaar incl toezicht</t>
  </si>
  <si>
    <t>Dieptereiniging sanitair, installaties en toebehoren en vloeren en afvoeren</t>
  </si>
  <si>
    <t>Begin seizoen schoonmaak van sanitaire ruimten</t>
  </si>
  <si>
    <t>Eind seizoen schoonmaak van sanitaire ruimten</t>
  </si>
  <si>
    <t>Begin seizoen schoonmaak</t>
  </si>
  <si>
    <t>Eind seizoen schoonmaak</t>
  </si>
  <si>
    <t>Omschrijving kostenaspect</t>
  </si>
  <si>
    <t>kosten per jaar</t>
  </si>
  <si>
    <t>Vloerenonderhoud  (inclusief uit-/inruimen van het meubilair)</t>
  </si>
  <si>
    <t>Prijs p/m²  excl. btw</t>
  </si>
  <si>
    <t>Activiteit</t>
  </si>
  <si>
    <t>Toelichting</t>
  </si>
  <si>
    <t>0-100m²</t>
  </si>
  <si>
    <t>101-500m²</t>
  </si>
  <si>
    <t>501-1000m²</t>
  </si>
  <si>
    <t>&gt; 1000m²</t>
  </si>
  <si>
    <t>Lino-/marmoleum top-coaten</t>
  </si>
  <si>
    <t>2 lagen</t>
  </si>
  <si>
    <t>Lino-/marmoleum re-coaten</t>
  </si>
  <si>
    <t>Lino-/marmoleum sprayen</t>
  </si>
  <si>
    <t>geheel</t>
  </si>
  <si>
    <t>Steen/PVC schrobben</t>
  </si>
  <si>
    <t>Tapijt sproeiextraheren</t>
  </si>
  <si>
    <t>Beurtprijs sanitair</t>
  </si>
  <si>
    <t>Prijs per beurt excl btw</t>
  </si>
  <si>
    <t xml:space="preserve">Sanitair gebouw Havenkantoor </t>
  </si>
  <si>
    <t>Extra sanitairronde, prijs incl toezicht en afronding minimale taak (indien van toepassing)</t>
  </si>
  <si>
    <t>Familie doucheruimte Havenkantoor</t>
  </si>
  <si>
    <t>Sanitair gebouw Tussen Twee Havens</t>
  </si>
  <si>
    <t>Regietarieven</t>
  </si>
  <si>
    <t>Prijs p/uur excl. btw</t>
  </si>
  <si>
    <t>Schoonmaakonderhoud</t>
  </si>
  <si>
    <t>Maandag - Vrijdag</t>
  </si>
  <si>
    <t>Zaterdag - zondag (incl. 50% toeslag conform cao)</t>
  </si>
  <si>
    <t>Feestdagen (incl. 150% toeslag conform cao)</t>
  </si>
  <si>
    <t>Glazenwasserswerkzaamheden</t>
  </si>
  <si>
    <t>Opmerking:</t>
  </si>
  <si>
    <t>Alle prijzen inclusief materialen en middelen, voorrijkosten en overige bijkomende kosten.</t>
  </si>
  <si>
    <t>Mits anders aangegeven is de uitvoering op reguliere werktijden: maandag t/m vrijdag [06.00 en 21.30 uur]</t>
  </si>
  <si>
    <t>Glassoort</t>
  </si>
  <si>
    <t>M² prijs</t>
  </si>
  <si>
    <t>Buitenzijde</t>
  </si>
  <si>
    <t>Binnenzijde</t>
  </si>
  <si>
    <t>Separatieglas dubbelzijdig</t>
  </si>
  <si>
    <t>…………………………………</t>
  </si>
  <si>
    <t>Aanvullende omschrijving</t>
  </si>
  <si>
    <t>Aantal m2</t>
  </si>
  <si>
    <r>
      <t>Kosten per m</t>
    </r>
    <r>
      <rPr>
        <b/>
        <vertAlign val="superscript"/>
        <sz val="10"/>
        <color theme="0"/>
        <rFont val="Arial Black"/>
        <family val="2"/>
      </rPr>
      <t>2</t>
    </r>
  </si>
  <si>
    <t>Kosten per beurt</t>
  </si>
  <si>
    <t>Frequentie per jaar</t>
  </si>
  <si>
    <t>Totaalkosten per jaar</t>
  </si>
  <si>
    <t>2</t>
  </si>
  <si>
    <t xml:space="preserve">Hoge vensterbanken/glas reinigen </t>
  </si>
  <si>
    <t>Dubbelzijdig gemeten en te bewassen</t>
  </si>
  <si>
    <t>Begraafplaats Emmaplein</t>
  </si>
  <si>
    <t>Machine</t>
  </si>
  <si>
    <t>Omschrijving</t>
  </si>
  <si>
    <t>Catalogus prijs</t>
  </si>
  <si>
    <t>Kortings%</t>
  </si>
  <si>
    <t>Netto aanschaf prijs</t>
  </si>
  <si>
    <t xml:space="preserve">Afschrijvings- termijn in jaren </t>
  </si>
  <si>
    <t>Restwaarde</t>
  </si>
  <si>
    <t>Afschrijvings- kosten per jaar</t>
  </si>
  <si>
    <t>Onderhouds- kosten per jaar</t>
  </si>
  <si>
    <t xml:space="preserve">Renteverlies per jaar </t>
  </si>
  <si>
    <t xml:space="preserve">Verzekerings- kosten per jaar </t>
  </si>
  <si>
    <t>Totaal kosten per jaar per machine</t>
  </si>
  <si>
    <t>Inzet van het aantal machines [stuks]</t>
  </si>
  <si>
    <t>Totaal kosten per jaar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</si>
</sst>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6">
    <numFmt numFmtId="44" formatCode="_ &quot;€&quot;\ * #,##0.00_ ;_ &quot;€&quot;\ * \-#,##0.00_ ;_ &quot;€&quot;\ * &quot;-&quot;??_ ;_ @_ "/>
    <numFmt numFmtId="43" formatCode="_ * #,##0.00_ ;_ * \-#,##0.00_ ;_ * &quot;-&quot;??_ ;_ @_ "/>
    <numFmt numFmtId="164" formatCode="_(* #,##0_);_(* \(#,##0\);_(* &quot;-&quot;_);_(@_)"/>
    <numFmt numFmtId="165" formatCode="_(* #,##0.00_);_(* \(#,##0.00\);_(* &quot;-&quot;??_);_(@_)"/>
    <numFmt numFmtId="166" formatCode="_-&quot;€&quot;\ * #,##0.00_-;_-&quot;€&quot;\ * #,##0.00\-;_-&quot;€&quot;\ * &quot;-&quot;??_-;_-@_-"/>
    <numFmt numFmtId="167" formatCode="_-* #,##0.00_-;_-* #,##0.00\-;_-* &quot;-&quot;??_-;_-@_-"/>
    <numFmt numFmtId="168" formatCode="_(&quot;ƒ&quot;* #,##0.00_);_(&quot;ƒ&quot;* \(#,##0.00\);_(&quot;ƒ&quot;* &quot;-&quot;??_);_(@_)"/>
    <numFmt numFmtId="169" formatCode="_-* #,##0.00_-;\-* #,##0.00_-;_-* &quot;-&quot;??_-;_-@_-"/>
    <numFmt numFmtId="170" formatCode="&quot;Fl.&quot;#,##0.00_);[Red]\(&quot;Fl.&quot;#,##0.00\)"/>
    <numFmt numFmtId="171" formatCode="_(&quot;Fl.&quot;* #,##0.00_);_(&quot;Fl.&quot;* \(#,##0.00\);_(&quot;Fl.&quot;* &quot;-&quot;??_);_(@_)"/>
    <numFmt numFmtId="172" formatCode="0.000"/>
    <numFmt numFmtId="173" formatCode="_-* #,##0_-;_-* #,##0\-;_-* &quot;-&quot;??_-;_-@_-"/>
    <numFmt numFmtId="174" formatCode="000"/>
    <numFmt numFmtId="175" formatCode="0.0%"/>
    <numFmt numFmtId="176" formatCode="0.0"/>
    <numFmt numFmtId="177" formatCode="0.000%"/>
    <numFmt numFmtId="178" formatCode="_-[$€-2]\ * #,##0.00_ ;_-[$€-2]\ * \-#,##0.00\ ;_-[$€-2]\ * &quot;-&quot;??_ ;_-@_ "/>
    <numFmt numFmtId="179" formatCode="_([$€-2]\ * #,##0.00_);_([$€-2]\ * \(#,##0.00\);_([$€-2]\ * &quot;-&quot;??_);_(@_)"/>
    <numFmt numFmtId="180" formatCode="_ [$€-413]\ * #,##0.00_ ;_ [$€-413]\ * \-#,##0.00_ ;_ [$€-413]\ * &quot;-&quot;??_ ;_ @_ "/>
    <numFmt numFmtId="181" formatCode="0.0000000"/>
    <numFmt numFmtId="182" formatCode="_-* #,##0.0_-;_-* #,##0.0\-;_-* &quot;-&quot;??_-;_-@_-"/>
    <numFmt numFmtId="183" formatCode="_-* #,##0_-;_-* #,##0\-;_-* &quot;-&quot;_-;_-@_-"/>
    <numFmt numFmtId="184" formatCode="_-[$€]\ * #,##0.00_-;_-[$€]\ * #,##0.00\-;_-[$€]\ * &quot;-&quot;??_-;_-@_-"/>
    <numFmt numFmtId="185" formatCode="_-&quot;€&quot;* #,##0.00_-;\-&quot;€&quot;* #,##0.00_-;_-&quot;€&quot;* &quot;-&quot;??_-;_-@_-"/>
    <numFmt numFmtId="186" formatCode="_-[$€-2]\ * #,##0.00_-;_-[$€-2]\ * #,##0.00\-;_-[$€-2]\ * &quot;-&quot;??_-;_-@_-"/>
    <numFmt numFmtId="187" formatCode="_-&quot;ƒ&quot;\ * #,##0.00_-;_-&quot;ƒ&quot;\ * #,##0.00\-;_-&quot;ƒ&quot;\ * &quot;-&quot;??_-;_-@_-"/>
    <numFmt numFmtId="188" formatCode="[$-413]d\ mmmm\ yyyy;@"/>
    <numFmt numFmtId="189" formatCode="&quot;Fl.&quot;#,##0.00;[Red]\-&quot;Fl.&quot;#,##0.00"/>
    <numFmt numFmtId="190" formatCode="&quot;Fl.&quot;#,##0_);[Red]\(&quot;Fl.&quot;#,##0\)"/>
    <numFmt numFmtId="191" formatCode="_-\F* #,##0.00_-;\-\F* #,##0.00_-;_-\F* &quot;-&quot;??_-;_-@_-"/>
    <numFmt numFmtId="192" formatCode="&quot;fl&quot;\ #,##0_-;[Red]&quot;fl&quot;\ #,##0\-"/>
    <numFmt numFmtId="193" formatCode="_-\€\ * #,##0.00"/>
    <numFmt numFmtId="194" formatCode="0\ &quot;m2&quot;"/>
    <numFmt numFmtId="195" formatCode="_-&quot;F&quot;\ * #,##0.00_-;_-&quot;F&quot;\ * #,##0.00\-;_-&quot;F&quot;\ * &quot;-&quot;??_-;_-@_-"/>
    <numFmt numFmtId="196" formatCode="[$-413]d\-mmm\-yy;@"/>
    <numFmt numFmtId="197" formatCode="_ [$€-2]\ * #,##0.00_ ;_ [$€-2]\ * \-#,##0.00_ ;_ [$€-2]\ * &quot;-&quot;??_ ;_ @_ "/>
  </numFmts>
  <fonts count="147">
    <font>
      <sz val="10"/>
      <name val="MS Sans Serif"/>
    </font>
    <font>
      <sz val="11"/>
      <color theme="1"/>
      <name val="Calibri"/>
      <family val="2"/>
      <scheme val="minor"/>
    </font>
    <font>
      <sz val="11"/>
      <color theme="1"/>
      <name val="Calibri"/>
      <family val="2"/>
      <scheme val="minor"/>
    </font>
    <font>
      <sz val="10"/>
      <name val="MS Sans Serif"/>
      <family val="2"/>
    </font>
    <font>
      <sz val="10"/>
      <name val="Helv"/>
    </font>
    <font>
      <sz val="10"/>
      <name val="Geneva"/>
    </font>
    <font>
      <sz val="10"/>
      <name val="Times"/>
    </font>
    <font>
      <sz val="10"/>
      <name val="Arial"/>
      <family val="2"/>
    </font>
    <font>
      <sz val="10"/>
      <name val="Courier"/>
      <family val="3"/>
    </font>
    <font>
      <sz val="8"/>
      <name val="MS Sans Serif"/>
      <family val="2"/>
    </font>
    <font>
      <sz val="9"/>
      <name val="Geneva"/>
    </font>
    <font>
      <sz val="8"/>
      <name val="Geneva"/>
    </font>
    <font>
      <u/>
      <sz val="10"/>
      <color indexed="36"/>
      <name val="Arial"/>
      <family val="2"/>
    </font>
    <font>
      <sz val="10"/>
      <name val="Verdana"/>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Helvetica"/>
    </font>
    <font>
      <sz val="12"/>
      <name val="Arial Narrow"/>
      <family val="2"/>
    </font>
    <font>
      <sz val="10"/>
      <color indexed="12"/>
      <name val="Times New Roman"/>
      <family val="1"/>
    </font>
    <font>
      <sz val="10"/>
      <color theme="1"/>
      <name val="Arial"/>
      <family val="2"/>
    </font>
    <font>
      <sz val="11"/>
      <color indexed="8"/>
      <name val="Calibri"/>
      <family val="2"/>
    </font>
    <font>
      <sz val="10"/>
      <name val="Times New Roman"/>
      <family val="1"/>
    </font>
    <font>
      <sz val="11"/>
      <color indexed="9"/>
      <name val="Calibri"/>
      <family val="2"/>
    </font>
    <font>
      <sz val="11"/>
      <color indexed="14"/>
      <name val="Calibri"/>
      <family val="2"/>
    </font>
    <font>
      <sz val="10"/>
      <color rgb="FF9C0006"/>
      <name val="Arial"/>
      <family val="2"/>
    </font>
    <font>
      <b/>
      <sz val="11"/>
      <color indexed="52"/>
      <name val="Calibri"/>
      <family val="2"/>
    </font>
    <font>
      <b/>
      <sz val="11"/>
      <color indexed="13"/>
      <name val="Calibri"/>
      <family val="2"/>
    </font>
    <font>
      <b/>
      <sz val="11"/>
      <color indexed="9"/>
      <name val="Calibri"/>
      <family val="2"/>
    </font>
    <font>
      <i/>
      <sz val="11"/>
      <color indexed="23"/>
      <name val="Calibri"/>
      <family val="2"/>
    </font>
    <font>
      <sz val="11"/>
      <color indexed="52"/>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b/>
      <sz val="15"/>
      <color indexed="56"/>
      <name val="Calibri"/>
      <family val="2"/>
    </font>
    <font>
      <b/>
      <sz val="13"/>
      <color indexed="56"/>
      <name val="Calibri"/>
      <family val="2"/>
    </font>
    <font>
      <b/>
      <sz val="11"/>
      <color indexed="56"/>
      <name val="Calibri"/>
      <family val="2"/>
    </font>
    <font>
      <b/>
      <sz val="8"/>
      <name val="Arial"/>
      <family val="2"/>
    </font>
    <font>
      <b/>
      <sz val="10"/>
      <name val="Arial"/>
      <family val="2"/>
    </font>
    <font>
      <sz val="11"/>
      <color indexed="13"/>
      <name val="Calibri"/>
      <family val="2"/>
    </font>
    <font>
      <sz val="11"/>
      <color indexed="60"/>
      <name val="Calibri"/>
      <family val="2"/>
    </font>
    <font>
      <sz val="11"/>
      <color indexed="20"/>
      <name val="Calibri"/>
      <family val="2"/>
    </font>
    <font>
      <b/>
      <sz val="11"/>
      <color indexed="63"/>
      <name val="Calibri"/>
      <family val="2"/>
    </font>
    <font>
      <b/>
      <sz val="18"/>
      <color indexed="56"/>
      <name val="Cambria"/>
      <family val="2"/>
    </font>
    <font>
      <b/>
      <sz val="18"/>
      <color indexed="62"/>
      <name val="Cambria"/>
      <family val="2"/>
    </font>
    <font>
      <b/>
      <sz val="11"/>
      <color indexed="8"/>
      <name val="Calibri"/>
      <family val="2"/>
    </font>
    <font>
      <sz val="11"/>
      <color indexed="10"/>
      <name val="Calibri"/>
      <family val="2"/>
    </font>
    <font>
      <u/>
      <sz val="11"/>
      <color theme="10"/>
      <name val="Calibri"/>
      <family val="2"/>
      <scheme val="minor"/>
    </font>
    <font>
      <sz val="9"/>
      <name val="Verdana"/>
      <family val="2"/>
    </font>
    <font>
      <b/>
      <sz val="10"/>
      <color indexed="18"/>
      <name val="Century Gothic"/>
      <family val="2"/>
    </font>
    <font>
      <sz val="10"/>
      <name val="Century Gothic"/>
      <family val="2"/>
    </font>
    <font>
      <b/>
      <sz val="10"/>
      <color indexed="20"/>
      <name val="Century Gothic"/>
      <family val="2"/>
    </font>
    <font>
      <sz val="10"/>
      <color indexed="10"/>
      <name val="Century Gothic"/>
      <family val="2"/>
    </font>
    <font>
      <sz val="10"/>
      <color indexed="8"/>
      <name val="Century Gothic"/>
      <family val="2"/>
    </font>
    <font>
      <b/>
      <sz val="10"/>
      <name val="Century Gothic"/>
      <family val="2"/>
    </font>
    <font>
      <sz val="10"/>
      <color indexed="18"/>
      <name val="Century Gothic"/>
      <family val="2"/>
    </font>
    <font>
      <b/>
      <sz val="10"/>
      <color rgb="FFFF0000"/>
      <name val="Century Gothic"/>
      <family val="2"/>
    </font>
    <font>
      <sz val="8"/>
      <name val="MS Sans Serif"/>
    </font>
    <font>
      <b/>
      <sz val="10"/>
      <color rgb="FFFF0000"/>
      <name val="MS Sans Serif"/>
    </font>
    <font>
      <b/>
      <sz val="12"/>
      <name val="Georgia"/>
      <family val="1"/>
    </font>
    <font>
      <sz val="12"/>
      <name val="Georgia"/>
      <family val="1"/>
    </font>
    <font>
      <b/>
      <sz val="10"/>
      <color theme="1"/>
      <name val="Georgia"/>
      <family val="1"/>
    </font>
    <font>
      <sz val="10"/>
      <name val="Georgia"/>
      <family val="1"/>
    </font>
    <font>
      <b/>
      <sz val="10"/>
      <color theme="0"/>
      <name val="Georgia"/>
      <family val="1"/>
    </font>
    <font>
      <b/>
      <sz val="10"/>
      <name val="Georgia"/>
      <family val="1"/>
    </font>
    <font>
      <b/>
      <sz val="10"/>
      <color rgb="FFFF0000"/>
      <name val="Georgia"/>
      <family val="1"/>
    </font>
    <font>
      <sz val="10"/>
      <color rgb="FFFF0000"/>
      <name val="Georgia"/>
      <family val="1"/>
    </font>
    <font>
      <b/>
      <sz val="12"/>
      <color rgb="FFFF0000"/>
      <name val="Georgia"/>
      <family val="1"/>
    </font>
    <font>
      <sz val="10"/>
      <color theme="1"/>
      <name val="Georgia"/>
      <family val="1"/>
    </font>
    <font>
      <sz val="10"/>
      <color indexed="10"/>
      <name val="Georgia"/>
      <family val="1"/>
    </font>
    <font>
      <sz val="12"/>
      <color theme="1"/>
      <name val="Georgia"/>
      <family val="1"/>
    </font>
    <font>
      <sz val="10"/>
      <color indexed="18"/>
      <name val="Georgia"/>
      <family val="1"/>
    </font>
    <font>
      <sz val="10"/>
      <color indexed="8"/>
      <name val="Georgia"/>
      <family val="1"/>
    </font>
    <font>
      <b/>
      <sz val="10"/>
      <color indexed="10"/>
      <name val="Georgia"/>
      <family val="1"/>
    </font>
    <font>
      <b/>
      <sz val="12"/>
      <color indexed="18"/>
      <name val="Georgia"/>
      <family val="1"/>
    </font>
    <font>
      <sz val="10"/>
      <color theme="0"/>
      <name val="Georgia"/>
      <family val="1"/>
    </font>
    <font>
      <b/>
      <sz val="10"/>
      <color indexed="18"/>
      <name val="Georgia"/>
      <family val="1"/>
    </font>
    <font>
      <b/>
      <sz val="10"/>
      <color indexed="8"/>
      <name val="Georgia"/>
      <family val="1"/>
    </font>
    <font>
      <sz val="11"/>
      <name val="Georgia"/>
      <family val="1"/>
    </font>
    <font>
      <b/>
      <sz val="9"/>
      <color indexed="20"/>
      <name val="Georgia"/>
      <family val="1"/>
    </font>
    <font>
      <b/>
      <sz val="9"/>
      <name val="Georgia"/>
      <family val="1"/>
    </font>
    <font>
      <sz val="14"/>
      <name val="Georgia"/>
      <family val="1"/>
    </font>
    <font>
      <b/>
      <sz val="9"/>
      <color indexed="18"/>
      <name val="Georgia"/>
      <family val="1"/>
    </font>
    <font>
      <sz val="12"/>
      <color indexed="18"/>
      <name val="Georgia"/>
      <family val="1"/>
    </font>
    <font>
      <b/>
      <sz val="8"/>
      <color indexed="18"/>
      <name val="Georgia"/>
      <family val="1"/>
    </font>
    <font>
      <sz val="9"/>
      <color rgb="FFFF0000"/>
      <name val="Georgia"/>
      <family val="1"/>
    </font>
    <font>
      <sz val="9"/>
      <color indexed="10"/>
      <name val="Georgia"/>
      <family val="1"/>
    </font>
    <font>
      <sz val="9"/>
      <color indexed="8"/>
      <name val="Georgia"/>
      <family val="1"/>
    </font>
    <font>
      <sz val="9"/>
      <name val="Georgia"/>
      <family val="1"/>
    </font>
    <font>
      <b/>
      <sz val="9"/>
      <color indexed="10"/>
      <name val="Georgia"/>
      <family val="1"/>
    </font>
    <font>
      <sz val="9"/>
      <color rgb="FF0AAAFF"/>
      <name val="Georgia"/>
      <family val="1"/>
    </font>
    <font>
      <b/>
      <u/>
      <sz val="10"/>
      <name val="Georgia"/>
      <family val="1"/>
    </font>
    <font>
      <u/>
      <sz val="9"/>
      <name val="Georgia"/>
      <family val="1"/>
    </font>
    <font>
      <b/>
      <sz val="10"/>
      <color indexed="20"/>
      <name val="Georgia"/>
      <family val="1"/>
    </font>
    <font>
      <b/>
      <sz val="12"/>
      <color indexed="10"/>
      <name val="Georgia"/>
      <family val="1"/>
    </font>
    <font>
      <b/>
      <sz val="10"/>
      <color theme="1" tint="0.34998626667073579"/>
      <name val="Georgia"/>
      <family val="1"/>
    </font>
    <font>
      <sz val="10"/>
      <name val="Arial Black"/>
      <family val="2"/>
    </font>
    <font>
      <b/>
      <sz val="10"/>
      <color theme="0"/>
      <name val="Arial Black"/>
      <family val="2"/>
    </font>
    <font>
      <b/>
      <sz val="10"/>
      <name val="Arial Black"/>
      <family val="2"/>
    </font>
    <font>
      <b/>
      <sz val="10"/>
      <color rgb="FFFF0000"/>
      <name val="Arial Black"/>
      <family val="2"/>
    </font>
    <font>
      <sz val="10"/>
      <color indexed="8"/>
      <name val="Arial Black"/>
      <family val="2"/>
    </font>
    <font>
      <b/>
      <sz val="10"/>
      <color indexed="10"/>
      <name val="Arial Black"/>
      <family val="2"/>
    </font>
    <font>
      <b/>
      <sz val="12"/>
      <color indexed="18"/>
      <name val="Arial Black"/>
      <family val="2"/>
    </font>
    <font>
      <b/>
      <sz val="14"/>
      <color theme="0"/>
      <name val="Arial Black"/>
      <family val="2"/>
    </font>
    <font>
      <b/>
      <sz val="12"/>
      <color theme="0"/>
      <name val="Arial Black"/>
      <family val="2"/>
    </font>
    <font>
      <sz val="10"/>
      <color theme="0"/>
      <name val="Arial Black"/>
      <family val="2"/>
    </font>
    <font>
      <b/>
      <sz val="9"/>
      <color theme="0"/>
      <name val="Arial Black"/>
      <family val="2"/>
    </font>
    <font>
      <b/>
      <sz val="9"/>
      <color indexed="18"/>
      <name val="Arial Black"/>
      <family val="2"/>
    </font>
    <font>
      <sz val="9"/>
      <color theme="0"/>
      <name val="Arial Black"/>
      <family val="2"/>
    </font>
    <font>
      <b/>
      <vertAlign val="superscript"/>
      <sz val="10"/>
      <color theme="0"/>
      <name val="Arial Black"/>
      <family val="2"/>
    </font>
    <font>
      <b/>
      <sz val="10"/>
      <color theme="0"/>
      <name val="Times New Roman"/>
      <family val="1"/>
    </font>
    <font>
      <b/>
      <sz val="10"/>
      <name val="Times New Roman"/>
      <family val="1"/>
    </font>
    <font>
      <b/>
      <sz val="10"/>
      <color rgb="FFFF0000"/>
      <name val="Times New Roman"/>
      <family val="1"/>
    </font>
    <font>
      <sz val="10"/>
      <color rgb="FFFF0000"/>
      <name val="Times New Roman"/>
      <family val="1"/>
    </font>
    <font>
      <b/>
      <sz val="12"/>
      <name val="Times New Roman"/>
      <family val="1"/>
    </font>
    <font>
      <sz val="12"/>
      <name val="Times New Roman"/>
      <family val="1"/>
    </font>
    <font>
      <sz val="10"/>
      <color indexed="10"/>
      <name val="Times New Roman"/>
      <family val="1"/>
    </font>
    <font>
      <sz val="10"/>
      <color theme="1"/>
      <name val="Times New Roman"/>
      <family val="1"/>
    </font>
    <font>
      <b/>
      <sz val="10"/>
      <color rgb="FF0AAAFF"/>
      <name val="Times New Roman"/>
      <family val="1"/>
    </font>
    <font>
      <b/>
      <sz val="10"/>
      <color theme="1" tint="0.34998626667073579"/>
      <name val="Times New Roman"/>
      <family val="1"/>
    </font>
    <font>
      <b/>
      <sz val="12"/>
      <color indexed="18"/>
      <name val="Times New Roman"/>
      <family val="1"/>
    </font>
    <font>
      <sz val="10"/>
      <color indexed="8"/>
      <name val="Times New Roman"/>
      <family val="1"/>
    </font>
    <font>
      <sz val="10"/>
      <color indexed="18"/>
      <name val="Times New Roman"/>
      <family val="1"/>
    </font>
    <font>
      <sz val="9"/>
      <color indexed="23"/>
      <name val="Times New Roman"/>
      <family val="1"/>
    </font>
    <font>
      <i/>
      <sz val="10"/>
      <color indexed="10"/>
      <name val="Times New Roman"/>
      <family val="1"/>
    </font>
    <font>
      <sz val="10"/>
      <color theme="0" tint="-0.499984740745262"/>
      <name val="Times New Roman"/>
      <family val="1"/>
    </font>
    <font>
      <b/>
      <sz val="10"/>
      <color indexed="10"/>
      <name val="Times New Roman"/>
      <family val="1"/>
    </font>
    <font>
      <sz val="9"/>
      <color indexed="8"/>
      <name val="Times New Roman"/>
      <family val="1"/>
    </font>
    <font>
      <sz val="9"/>
      <name val="Times New Roman"/>
      <family val="1"/>
    </font>
    <font>
      <sz val="12"/>
      <name val="Timmes"/>
    </font>
    <font>
      <b/>
      <sz val="10"/>
      <color indexed="18"/>
      <name val="Times New Roman"/>
      <family val="1"/>
    </font>
    <font>
      <sz val="12"/>
      <color rgb="FFFF0000"/>
      <name val="Georgia"/>
      <family val="1"/>
    </font>
  </fonts>
  <fills count="67">
    <fill>
      <patternFill patternType="none"/>
    </fill>
    <fill>
      <patternFill patternType="gray125"/>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22"/>
        <bgColor indexed="64"/>
      </patternFill>
    </fill>
    <fill>
      <patternFill patternType="solid">
        <fgColor theme="0"/>
        <bgColor indexed="2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9"/>
      </patternFill>
    </fill>
    <fill>
      <patternFill patternType="solid">
        <fgColor indexed="55"/>
      </patternFill>
    </fill>
    <fill>
      <patternFill patternType="solid">
        <fgColor indexed="43"/>
      </patternFill>
    </fill>
    <fill>
      <patternFill patternType="solid">
        <fgColor indexed="26"/>
        <bgColor indexed="64"/>
      </patternFill>
    </fill>
    <fill>
      <patternFill patternType="solid">
        <fgColor indexed="26"/>
      </patternFill>
    </fill>
    <fill>
      <patternFill patternType="solid">
        <fgColor indexed="15"/>
        <bgColor indexed="64"/>
      </patternFill>
    </fill>
    <fill>
      <patternFill patternType="solid">
        <fgColor rgb="FF0AAAFF"/>
        <bgColor indexed="64"/>
      </patternFill>
    </fill>
    <fill>
      <patternFill patternType="solid">
        <fgColor theme="1" tint="0.34998626667073579"/>
        <bgColor indexed="64"/>
      </patternFill>
    </fill>
    <fill>
      <patternFill patternType="solid">
        <fgColor rgb="FF0A4983"/>
        <bgColor indexed="64"/>
      </patternFill>
    </fill>
    <fill>
      <patternFill patternType="solid">
        <fgColor rgb="FFE8E2D3"/>
        <bgColor indexed="64"/>
      </patternFill>
    </fill>
    <fill>
      <patternFill patternType="solid">
        <fgColor rgb="FFE8E2D3"/>
        <bgColor indexed="24"/>
      </patternFill>
    </fill>
    <fill>
      <patternFill patternType="solid">
        <fgColor rgb="FFFFFF00"/>
        <bgColor indexed="64"/>
      </patternFill>
    </fill>
  </fills>
  <borders count="42">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9"/>
      </left>
      <right/>
      <top/>
      <bottom/>
      <diagonal/>
    </border>
    <border>
      <left style="thin">
        <color indexed="64"/>
      </left>
      <right style="thin">
        <color indexed="64"/>
      </right>
      <top/>
      <bottom style="thin">
        <color indexed="64"/>
      </bottom>
      <diagonal/>
    </border>
    <border>
      <left/>
      <right style="thin">
        <color indexed="64"/>
      </right>
      <top/>
      <bottom/>
      <diagonal/>
    </border>
    <border>
      <left/>
      <right style="thin">
        <color indexed="64"/>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000000"/>
      </left>
      <right style="thin">
        <color rgb="FF000000"/>
      </right>
      <top style="thin">
        <color rgb="FF000000"/>
      </top>
      <bottom style="thin">
        <color rgb="FF000000"/>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56"/>
      </bottom>
      <diagonal/>
    </border>
    <border>
      <left/>
      <right/>
      <top/>
      <bottom style="thick">
        <color indexed="27"/>
      </bottom>
      <diagonal/>
    </border>
    <border>
      <left/>
      <right/>
      <top/>
      <bottom style="medium">
        <color indexed="27"/>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double">
        <color indexed="64"/>
      </top>
      <bottom/>
      <diagonal/>
    </border>
    <border>
      <left/>
      <right/>
      <top/>
      <bottom style="double">
        <color indexed="1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double">
        <color indexed="64"/>
      </left>
      <right/>
      <top style="double">
        <color indexed="64"/>
      </top>
      <bottom/>
      <diagonal/>
    </border>
    <border>
      <left/>
      <right/>
      <top style="thin">
        <color indexed="62"/>
      </top>
      <bottom style="double">
        <color indexed="62"/>
      </bottom>
      <diagonal/>
    </border>
    <border>
      <left/>
      <right/>
      <top style="thin">
        <color indexed="56"/>
      </top>
      <bottom style="double">
        <color indexed="56"/>
      </bottom>
      <diagonal/>
    </border>
    <border>
      <left style="thin">
        <color auto="1"/>
      </left>
      <right style="thin">
        <color auto="1"/>
      </right>
      <top style="thin">
        <color auto="1"/>
      </top>
      <bottom/>
      <diagonal/>
    </border>
    <border>
      <left style="thin">
        <color indexed="64"/>
      </left>
      <right/>
      <top style="thin">
        <color indexed="64"/>
      </top>
      <bottom/>
      <diagonal/>
    </border>
    <border>
      <left style="thin">
        <color indexed="64"/>
      </left>
      <right/>
      <top/>
      <bottom style="thin">
        <color indexed="64"/>
      </bottom>
      <diagonal/>
    </border>
    <border>
      <left style="thin">
        <color auto="1"/>
      </left>
      <right style="thin">
        <color auto="1"/>
      </right>
      <top style="thin">
        <color auto="1"/>
      </top>
      <bottom style="thin">
        <color auto="1"/>
      </bottom>
      <diagonal/>
    </border>
    <border>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s>
  <cellStyleXfs count="52886">
    <xf numFmtId="0" fontId="0" fillId="0" borderId="0"/>
    <xf numFmtId="164" fontId="4" fillId="0" borderId="0" applyFont="0" applyFill="0" applyBorder="0" applyAlignment="0" applyProtection="0"/>
    <xf numFmtId="165" fontId="4" fillId="0" borderId="0" applyFont="0" applyFill="0" applyBorder="0" applyAlignment="0" applyProtection="0"/>
    <xf numFmtId="169" fontId="4" fillId="0" borderId="0" applyFont="0" applyFill="0" applyBorder="0" applyAlignment="0" applyProtection="0"/>
    <xf numFmtId="171" fontId="4" fillId="0" borderId="0" applyFont="0" applyFill="0" applyBorder="0" applyAlignment="0" applyProtection="0"/>
    <xf numFmtId="168" fontId="6" fillId="0" borderId="0" applyFont="0" applyFill="0" applyBorder="0" applyAlignment="0" applyProtection="0"/>
    <xf numFmtId="168" fontId="4" fillId="0" borderId="0" applyFont="0" applyFill="0" applyBorder="0" applyAlignment="0" applyProtection="0"/>
    <xf numFmtId="0" fontId="12" fillId="0" borderId="0" applyNumberFormat="0" applyFill="0" applyBorder="0" applyAlignment="0" applyProtection="0">
      <alignment vertical="top"/>
      <protection locked="0"/>
    </xf>
    <xf numFmtId="167" fontId="3" fillId="0" borderId="0" applyFont="0" applyFill="0" applyBorder="0" applyAlignment="0" applyProtection="0"/>
    <xf numFmtId="0" fontId="4" fillId="0" borderId="0"/>
    <xf numFmtId="0" fontId="10" fillId="0" borderId="0"/>
    <xf numFmtId="0" fontId="6" fillId="0" borderId="0"/>
    <xf numFmtId="0" fontId="4" fillId="0" borderId="0"/>
    <xf numFmtId="0" fontId="4" fillId="0" borderId="0"/>
    <xf numFmtId="0" fontId="4" fillId="0" borderId="0"/>
    <xf numFmtId="0" fontId="8" fillId="0" borderId="0"/>
    <xf numFmtId="9" fontId="3" fillId="0" borderId="0" applyFont="0" applyFill="0" applyBorder="0" applyAlignment="0" applyProtection="0"/>
    <xf numFmtId="0" fontId="4" fillId="0" borderId="0"/>
    <xf numFmtId="166" fontId="3" fillId="0" borderId="0" applyFont="0" applyFill="0" applyBorder="0" applyAlignment="0" applyProtection="0"/>
    <xf numFmtId="0" fontId="14" fillId="0" borderId="0" applyNumberFormat="0" applyFill="0" applyBorder="0" applyAlignment="0" applyProtection="0"/>
    <xf numFmtId="0" fontId="15" fillId="0" borderId="7" applyNumberFormat="0" applyFill="0" applyAlignment="0" applyProtection="0"/>
    <xf numFmtId="0" fontId="16" fillId="0" borderId="8" applyNumberFormat="0" applyFill="0" applyAlignment="0" applyProtection="0"/>
    <xf numFmtId="0" fontId="17" fillId="0" borderId="9" applyNumberFormat="0" applyFill="0" applyAlignment="0" applyProtection="0"/>
    <xf numFmtId="0" fontId="17" fillId="0" borderId="0" applyNumberFormat="0" applyFill="0" applyBorder="0" applyAlignment="0" applyProtection="0"/>
    <xf numFmtId="0" fontId="18" fillId="3" borderId="0" applyNumberFormat="0" applyBorder="0" applyAlignment="0" applyProtection="0"/>
    <xf numFmtId="0" fontId="19" fillId="4" borderId="0" applyNumberFormat="0" applyBorder="0" applyAlignment="0" applyProtection="0"/>
    <xf numFmtId="0" fontId="20" fillId="5" borderId="0" applyNumberFormat="0" applyBorder="0" applyAlignment="0" applyProtection="0"/>
    <xf numFmtId="0" fontId="21" fillId="6" borderId="10" applyNumberFormat="0" applyAlignment="0" applyProtection="0"/>
    <xf numFmtId="0" fontId="22" fillId="7" borderId="11" applyNumberFormat="0" applyAlignment="0" applyProtection="0"/>
    <xf numFmtId="0" fontId="23" fillId="7" borderId="10" applyNumberFormat="0" applyAlignment="0" applyProtection="0"/>
    <xf numFmtId="0" fontId="24" fillId="0" borderId="12" applyNumberFormat="0" applyFill="0" applyAlignment="0" applyProtection="0"/>
    <xf numFmtId="0" fontId="25" fillId="8" borderId="13" applyNumberFormat="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8" fillId="0" borderId="15" applyNumberFormat="0" applyFill="0" applyAlignment="0" applyProtection="0"/>
    <xf numFmtId="0" fontId="29"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9" fillId="13" borderId="0" applyNumberFormat="0" applyBorder="0" applyAlignment="0" applyProtection="0"/>
    <xf numFmtId="0" fontId="29" fillId="14"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9" fillId="17" borderId="0" applyNumberFormat="0" applyBorder="0" applyAlignment="0" applyProtection="0"/>
    <xf numFmtId="0" fontId="29" fillId="18"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9" fillId="21" borderId="0" applyNumberFormat="0" applyBorder="0" applyAlignment="0" applyProtection="0"/>
    <xf numFmtId="0" fontId="29"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9" fillId="33" borderId="0" applyNumberFormat="0" applyBorder="0" applyAlignment="0" applyProtection="0"/>
    <xf numFmtId="0" fontId="2" fillId="0" borderId="0"/>
    <xf numFmtId="0" fontId="2" fillId="9" borderId="14" applyNumberFormat="0" applyFont="0" applyAlignment="0" applyProtection="0"/>
    <xf numFmtId="0" fontId="7" fillId="0" borderId="0"/>
    <xf numFmtId="0" fontId="30" fillId="0" borderId="0"/>
    <xf numFmtId="0" fontId="30" fillId="0" borderId="0"/>
    <xf numFmtId="0" fontId="3" fillId="0" borderId="0"/>
    <xf numFmtId="9" fontId="3" fillId="0" borderId="0" applyFont="0" applyFill="0" applyBorder="0" applyAlignment="0" applyProtection="0"/>
    <xf numFmtId="44" fontId="3" fillId="0" borderId="0" applyFont="0" applyFill="0" applyBorder="0" applyAlignment="0" applyProtection="0"/>
    <xf numFmtId="183"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84" fontId="31" fillId="0" borderId="0" applyFont="0" applyFill="0" applyBorder="0" applyAlignment="0" applyProtection="0"/>
    <xf numFmtId="184" fontId="31" fillId="0" borderId="0" applyFont="0" applyFill="0" applyBorder="0" applyAlignment="0" applyProtection="0"/>
    <xf numFmtId="185" fontId="7" fillId="0" borderId="0" applyFont="0" applyFill="0" applyBorder="0" applyAlignment="0" applyProtection="0"/>
    <xf numFmtId="183"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43" fontId="1" fillId="0" borderId="0" applyFont="0" applyFill="0" applyBorder="0" applyAlignment="0" applyProtection="0"/>
    <xf numFmtId="0" fontId="32" fillId="34" borderId="0"/>
    <xf numFmtId="186" fontId="3" fillId="0" borderId="0"/>
    <xf numFmtId="0" fontId="10" fillId="0" borderId="0"/>
    <xf numFmtId="0" fontId="8" fillId="0" borderId="0"/>
    <xf numFmtId="9" fontId="3" fillId="0" borderId="0" applyFont="0" applyFill="0" applyBorder="0" applyAlignment="0" applyProtection="0"/>
    <xf numFmtId="9" fontId="7" fillId="0" borderId="0" applyFont="0" applyFill="0" applyBorder="0" applyAlignment="0" applyProtection="0"/>
    <xf numFmtId="0" fontId="3" fillId="0" borderId="0"/>
    <xf numFmtId="0" fontId="3" fillId="0" borderId="0"/>
    <xf numFmtId="0" fontId="33" fillId="0" borderId="0"/>
    <xf numFmtId="0" fontId="7" fillId="0" borderId="0"/>
    <xf numFmtId="0" fontId="1" fillId="0" borderId="0"/>
    <xf numFmtId="0" fontId="3" fillId="0" borderId="0"/>
    <xf numFmtId="0" fontId="34" fillId="0" borderId="0"/>
    <xf numFmtId="0" fontId="34" fillId="0" borderId="0"/>
    <xf numFmtId="0" fontId="3" fillId="0" borderId="0"/>
    <xf numFmtId="0" fontId="3" fillId="0" borderId="0"/>
    <xf numFmtId="0" fontId="34" fillId="0" borderId="0"/>
    <xf numFmtId="0" fontId="34" fillId="0" borderId="0"/>
    <xf numFmtId="0" fontId="7" fillId="0" borderId="0"/>
    <xf numFmtId="0" fontId="3" fillId="0" borderId="0"/>
    <xf numFmtId="0" fontId="13" fillId="0" borderId="0"/>
    <xf numFmtId="0" fontId="5" fillId="0" borderId="0"/>
    <xf numFmtId="187" fontId="3" fillId="0" borderId="0" applyFont="0" applyFill="0" applyBorder="0" applyAlignment="0" applyProtection="0"/>
    <xf numFmtId="44" fontId="3" fillId="0" borderId="0" applyFont="0" applyFill="0" applyBorder="0" applyAlignment="0" applyProtection="0"/>
    <xf numFmtId="166" fontId="3" fillId="0" borderId="0" applyFont="0" applyFill="0" applyBorder="0" applyAlignment="0" applyProtection="0"/>
    <xf numFmtId="0" fontId="7" fillId="0" borderId="0"/>
    <xf numFmtId="166" fontId="7" fillId="0" borderId="0" applyFont="0" applyFill="0" applyBorder="0" applyAlignment="0" applyProtection="0"/>
    <xf numFmtId="167" fontId="7" fillId="0" borderId="0" applyFont="0" applyFill="0" applyBorder="0" applyAlignment="0" applyProtection="0"/>
    <xf numFmtId="0" fontId="34"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34"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6" fillId="46" borderId="0" applyNumberFormat="0" applyBorder="0" applyAlignment="0" applyProtection="0"/>
    <xf numFmtId="0" fontId="36" fillId="43" borderId="0" applyNumberFormat="0" applyBorder="0" applyAlignment="0" applyProtection="0"/>
    <xf numFmtId="0" fontId="36" fillId="44"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49" borderId="0" applyNumberFormat="0" applyBorder="0" applyAlignment="0" applyProtection="0"/>
    <xf numFmtId="0" fontId="36" fillId="50" borderId="0" applyNumberFormat="0" applyBorder="0" applyAlignment="0" applyProtection="0"/>
    <xf numFmtId="0" fontId="36" fillId="51" borderId="0" applyNumberFormat="0" applyBorder="0" applyAlignment="0" applyProtection="0"/>
    <xf numFmtId="0" fontId="36" fillId="52"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53" borderId="0" applyNumberFormat="0" applyBorder="0" applyAlignment="0" applyProtection="0"/>
    <xf numFmtId="0" fontId="37" fillId="39" borderId="0" applyNumberFormat="0" applyBorder="0" applyAlignment="0" applyProtection="0"/>
    <xf numFmtId="0" fontId="38" fillId="4" borderId="0" applyNumberFormat="0" applyBorder="0" applyAlignment="0" applyProtection="0"/>
    <xf numFmtId="0" fontId="39" fillId="54" borderId="17" applyNumberFormat="0" applyAlignment="0" applyProtection="0"/>
    <xf numFmtId="0" fontId="7" fillId="0" borderId="0"/>
    <xf numFmtId="0" fontId="40" fillId="55" borderId="17" applyNumberFormat="0" applyAlignment="0" applyProtection="0"/>
    <xf numFmtId="0" fontId="41" fillId="56" borderId="18" applyNumberFormat="0" applyAlignment="0" applyProtection="0"/>
    <xf numFmtId="0" fontId="41" fillId="56" borderId="18" applyNumberFormat="0" applyAlignment="0" applyProtection="0"/>
    <xf numFmtId="0" fontId="42" fillId="0" borderId="0" applyNumberFormat="0" applyFill="0" applyBorder="0" applyAlignment="0" applyProtection="0"/>
    <xf numFmtId="0" fontId="43" fillId="0" borderId="19" applyNumberFormat="0" applyFill="0" applyAlignment="0" applyProtection="0"/>
    <xf numFmtId="0" fontId="44" fillId="38"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5" fillId="0" borderId="20" applyNumberFormat="0" applyFill="0" applyAlignment="0" applyProtection="0"/>
    <xf numFmtId="0" fontId="46" fillId="0" borderId="21" applyNumberFormat="0" applyFill="0" applyAlignment="0" applyProtection="0"/>
    <xf numFmtId="0" fontId="47" fillId="0" borderId="22" applyNumberFormat="0" applyFill="0" applyAlignment="0" applyProtection="0"/>
    <xf numFmtId="0" fontId="47" fillId="0" borderId="0" applyNumberFormat="0" applyFill="0" applyBorder="0" applyAlignment="0" applyProtection="0"/>
    <xf numFmtId="0" fontId="48" fillId="57" borderId="17" applyNumberFormat="0" applyAlignment="0" applyProtection="0"/>
    <xf numFmtId="0" fontId="35" fillId="58" borderId="1"/>
    <xf numFmtId="0" fontId="49" fillId="0" borderId="23" applyNumberFormat="0" applyFill="0" applyAlignment="0" applyProtection="0"/>
    <xf numFmtId="0" fontId="50" fillId="0" borderId="24" applyNumberFormat="0" applyFill="0" applyAlignment="0" applyProtection="0"/>
    <xf numFmtId="0" fontId="51" fillId="0" borderId="25" applyNumberFormat="0" applyFill="0" applyAlignment="0" applyProtection="0"/>
    <xf numFmtId="0" fontId="51" fillId="0" borderId="0" applyNumberFormat="0" applyFill="0" applyBorder="0" applyAlignment="0" applyProtection="0"/>
    <xf numFmtId="167" fontId="52" fillId="0" borderId="0">
      <alignment horizontal="center" vertical="center" textRotation="90" wrapText="1"/>
    </xf>
    <xf numFmtId="0" fontId="53" fillId="58" borderId="26"/>
    <xf numFmtId="0" fontId="54" fillId="0" borderId="27" applyNumberFormat="0" applyFill="0" applyAlignment="0" applyProtection="0"/>
    <xf numFmtId="189" fontId="3" fillId="0" borderId="0"/>
    <xf numFmtId="0" fontId="55" fillId="57" borderId="0" applyNumberFormat="0" applyBorder="0" applyAlignment="0" applyProtection="0"/>
    <xf numFmtId="0" fontId="55" fillId="57" borderId="0" applyNumberFormat="0" applyBorder="0" applyAlignment="0" applyProtection="0"/>
    <xf numFmtId="0" fontId="33" fillId="0" borderId="0"/>
    <xf numFmtId="0" fontId="3" fillId="59" borderId="28" applyNumberFormat="0" applyFont="0" applyAlignment="0" applyProtection="0"/>
    <xf numFmtId="0" fontId="34" fillId="59" borderId="28" applyNumberFormat="0" applyFont="0" applyAlignment="0" applyProtection="0"/>
    <xf numFmtId="0" fontId="56" fillId="37" borderId="0" applyNumberFormat="0" applyBorder="0" applyAlignment="0" applyProtection="0"/>
    <xf numFmtId="0" fontId="57" fillId="55" borderId="29" applyNumberFormat="0" applyAlignment="0" applyProtection="0"/>
    <xf numFmtId="0" fontId="53" fillId="60" borderId="30" applyNumberFormat="0" applyFont="0" applyBorder="0">
      <alignment horizontal="center"/>
    </xf>
    <xf numFmtId="0" fontId="58" fillId="0" borderId="0" applyNumberFormat="0" applyFill="0" applyBorder="0" applyAlignment="0" applyProtection="0"/>
    <xf numFmtId="0" fontId="59" fillId="0" borderId="0" applyNumberFormat="0" applyFill="0" applyBorder="0" applyAlignment="0" applyProtection="0"/>
    <xf numFmtId="0" fontId="60" fillId="0" borderId="31" applyNumberFormat="0" applyFill="0" applyAlignment="0" applyProtection="0"/>
    <xf numFmtId="0" fontId="60" fillId="0" borderId="32" applyNumberFormat="0" applyFill="0" applyAlignment="0" applyProtection="0"/>
    <xf numFmtId="0" fontId="57" fillId="54" borderId="29" applyNumberFormat="0" applyAlignment="0" applyProtection="0"/>
    <xf numFmtId="190" fontId="3" fillId="0" borderId="0"/>
    <xf numFmtId="191" fontId="7" fillId="0" borderId="0" applyFont="0" applyFill="0" applyBorder="0" applyAlignment="0" applyProtection="0"/>
    <xf numFmtId="170" fontId="3" fillId="0" borderId="0"/>
    <xf numFmtId="0" fontId="42"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38" fontId="5" fillId="0" borderId="0" applyFont="0" applyFill="0" applyBorder="0" applyAlignment="0" applyProtection="0"/>
    <xf numFmtId="192" fontId="5" fillId="0" borderId="0" applyFont="0" applyFill="0" applyBorder="0" applyAlignment="0" applyProtection="0"/>
    <xf numFmtId="184" fontId="7" fillId="0" borderId="0" applyFont="0" applyFill="0" applyBorder="0" applyAlignment="0" applyProtection="0"/>
    <xf numFmtId="184" fontId="7" fillId="0" borderId="0" applyFont="0" applyFill="0" applyBorder="0" applyAlignment="0" applyProtection="0"/>
    <xf numFmtId="193" fontId="35" fillId="0" borderId="0"/>
    <xf numFmtId="193" fontId="35" fillId="0" borderId="0"/>
    <xf numFmtId="0" fontId="62" fillId="0" borderId="0" applyNumberFormat="0" applyFill="0" applyBorder="0" applyAlignment="0" applyProtection="0"/>
    <xf numFmtId="167" fontId="7" fillId="0" borderId="0" applyFont="0" applyFill="0" applyBorder="0" applyAlignment="0" applyProtection="0"/>
    <xf numFmtId="43"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0" fontId="53" fillId="58" borderId="26"/>
    <xf numFmtId="194" fontId="53" fillId="0" borderId="0"/>
    <xf numFmtId="9" fontId="34" fillId="0" borderId="0" applyFont="0" applyFill="0" applyBorder="0" applyAlignment="0" applyProtection="0"/>
    <xf numFmtId="0" fontId="1" fillId="0" borderId="0"/>
    <xf numFmtId="0" fontId="7" fillId="0" borderId="0"/>
    <xf numFmtId="0" fontId="3" fillId="0" borderId="0"/>
    <xf numFmtId="0" fontId="7" fillId="0" borderId="0"/>
    <xf numFmtId="0" fontId="63" fillId="0" borderId="0"/>
    <xf numFmtId="0" fontId="7" fillId="0" borderId="0"/>
    <xf numFmtId="0" fontId="3" fillId="0" borderId="0"/>
    <xf numFmtId="0" fontId="1" fillId="0" borderId="0"/>
    <xf numFmtId="0" fontId="1" fillId="0" borderId="0"/>
    <xf numFmtId="0" fontId="7" fillId="0" borderId="0"/>
    <xf numFmtId="0" fontId="3" fillId="0" borderId="0"/>
    <xf numFmtId="166" fontId="7" fillId="0" borderId="0" applyFont="0" applyFill="0" applyBorder="0" applyAlignment="0" applyProtection="0"/>
    <xf numFmtId="166" fontId="34" fillId="0" borderId="0" applyFont="0" applyFill="0" applyBorder="0" applyAlignment="0" applyProtection="0"/>
    <xf numFmtId="166" fontId="7" fillId="0" borderId="0" applyFont="0" applyFill="0" applyBorder="0" applyAlignment="0" applyProtection="0"/>
    <xf numFmtId="195" fontId="7" fillId="0" borderId="0" applyFont="0" applyFill="0" applyBorder="0" applyAlignment="0" applyProtection="0"/>
  </cellStyleXfs>
  <cellXfs count="555">
    <xf numFmtId="0" fontId="0" fillId="0" borderId="0" xfId="0"/>
    <xf numFmtId="0" fontId="65" fillId="0" borderId="0" xfId="13" applyFont="1" applyProtection="1">
      <protection hidden="1"/>
    </xf>
    <xf numFmtId="0" fontId="65" fillId="0" borderId="0" xfId="0" applyFont="1"/>
    <xf numFmtId="2" fontId="65" fillId="0" borderId="0" xfId="11" applyNumberFormat="1" applyFont="1" applyProtection="1">
      <protection hidden="1"/>
    </xf>
    <xf numFmtId="0" fontId="65" fillId="0" borderId="0" xfId="13" applyFont="1" applyAlignment="1" applyProtection="1">
      <alignment vertical="center"/>
      <protection hidden="1"/>
    </xf>
    <xf numFmtId="0" fontId="66" fillId="0" borderId="0" xfId="13" applyFont="1" applyAlignment="1" applyProtection="1">
      <alignment horizontal="right" vertical="center"/>
      <protection hidden="1"/>
    </xf>
    <xf numFmtId="176" fontId="65" fillId="0" borderId="0" xfId="13" applyNumberFormat="1" applyFont="1" applyAlignment="1" applyProtection="1">
      <alignment vertical="center"/>
      <protection hidden="1"/>
    </xf>
    <xf numFmtId="0" fontId="68" fillId="0" borderId="0" xfId="13" applyFont="1" applyAlignment="1" applyProtection="1">
      <alignment vertical="center"/>
      <protection hidden="1"/>
    </xf>
    <xf numFmtId="2" fontId="65" fillId="0" borderId="0" xfId="0" applyNumberFormat="1" applyFont="1" applyAlignment="1">
      <alignment vertical="center"/>
    </xf>
    <xf numFmtId="176" fontId="70" fillId="0" borderId="0" xfId="13" applyNumberFormat="1" applyFont="1" applyAlignment="1" applyProtection="1">
      <alignment vertical="center"/>
      <protection hidden="1"/>
    </xf>
    <xf numFmtId="177" fontId="65" fillId="0" borderId="0" xfId="13" applyNumberFormat="1" applyFont="1" applyAlignment="1" applyProtection="1">
      <alignment horizontal="right" vertical="center"/>
      <protection hidden="1"/>
    </xf>
    <xf numFmtId="0" fontId="65" fillId="0" borderId="0" xfId="13" applyFont="1" applyAlignment="1" applyProtection="1">
      <alignment horizontal="right" vertical="center"/>
      <protection hidden="1"/>
    </xf>
    <xf numFmtId="0" fontId="69" fillId="0" borderId="0" xfId="0" applyFont="1"/>
    <xf numFmtId="0" fontId="67" fillId="0" borderId="0" xfId="0" applyFont="1"/>
    <xf numFmtId="2" fontId="67" fillId="0" borderId="0" xfId="8" applyNumberFormat="1" applyFont="1" applyFill="1" applyBorder="1" applyAlignment="1">
      <alignment horizontal="center"/>
    </xf>
    <xf numFmtId="0" fontId="65" fillId="0" borderId="0" xfId="0" applyFont="1" applyAlignment="1">
      <alignment vertical="center"/>
    </xf>
    <xf numFmtId="2" fontId="65" fillId="0" borderId="0" xfId="13" applyNumberFormat="1" applyFont="1" applyAlignment="1" applyProtection="1">
      <alignment vertical="center"/>
      <protection hidden="1"/>
    </xf>
    <xf numFmtId="177" fontId="65" fillId="2" borderId="0" xfId="11" applyNumberFormat="1" applyFont="1" applyFill="1" applyAlignment="1" applyProtection="1">
      <alignment vertical="center"/>
      <protection hidden="1"/>
    </xf>
    <xf numFmtId="10" fontId="68" fillId="0" borderId="0" xfId="16" applyNumberFormat="1" applyFont="1" applyFill="1" applyBorder="1" applyAlignment="1" applyProtection="1">
      <alignment horizontal="right" vertical="center"/>
      <protection hidden="1"/>
    </xf>
    <xf numFmtId="10" fontId="64" fillId="0" borderId="0" xfId="16" applyNumberFormat="1" applyFont="1" applyFill="1" applyBorder="1" applyAlignment="1"/>
    <xf numFmtId="179" fontId="65" fillId="0" borderId="0" xfId="13" applyNumberFormat="1" applyFont="1" applyAlignment="1" applyProtection="1">
      <alignment vertical="center"/>
      <protection hidden="1"/>
    </xf>
    <xf numFmtId="0" fontId="65" fillId="0" borderId="0" xfId="0" applyFont="1" applyAlignment="1">
      <alignment horizontal="center" wrapText="1"/>
    </xf>
    <xf numFmtId="0" fontId="65" fillId="0" borderId="0" xfId="84" applyFont="1"/>
    <xf numFmtId="175" fontId="66" fillId="0" borderId="0" xfId="3" applyNumberFormat="1" applyFont="1" applyFill="1" applyBorder="1" applyAlignment="1" applyProtection="1">
      <alignment horizontal="center"/>
      <protection hidden="1"/>
    </xf>
    <xf numFmtId="169" fontId="66" fillId="0" borderId="0" xfId="3" applyFont="1" applyFill="1" applyBorder="1" applyAlignment="1" applyProtection="1">
      <alignment horizontal="center"/>
      <protection hidden="1"/>
    </xf>
    <xf numFmtId="0" fontId="66" fillId="0" borderId="0" xfId="13" applyFont="1" applyAlignment="1" applyProtection="1">
      <alignment horizontal="center"/>
      <protection hidden="1"/>
    </xf>
    <xf numFmtId="0" fontId="65" fillId="0" borderId="0" xfId="84" applyFont="1" applyAlignment="1">
      <alignment horizontal="center" vertical="center"/>
    </xf>
    <xf numFmtId="175" fontId="65" fillId="0" borderId="0" xfId="84" applyNumberFormat="1" applyFont="1" applyAlignment="1">
      <alignment horizontal="center" vertical="center"/>
    </xf>
    <xf numFmtId="0" fontId="65" fillId="0" borderId="0" xfId="103" applyFont="1"/>
    <xf numFmtId="0" fontId="69" fillId="0" borderId="0" xfId="103" applyFont="1"/>
    <xf numFmtId="0" fontId="71" fillId="0" borderId="0" xfId="13" applyFont="1" applyProtection="1">
      <protection hidden="1"/>
    </xf>
    <xf numFmtId="0" fontId="71" fillId="0" borderId="0" xfId="13" applyFont="1" applyAlignment="1" applyProtection="1">
      <alignment horizontal="right" vertical="center"/>
      <protection hidden="1"/>
    </xf>
    <xf numFmtId="2" fontId="71" fillId="0" borderId="0" xfId="13" applyNumberFormat="1" applyFont="1" applyAlignment="1" applyProtection="1">
      <alignment vertical="center"/>
      <protection hidden="1"/>
    </xf>
    <xf numFmtId="0" fontId="71" fillId="0" borderId="0" xfId="13" applyFont="1" applyAlignment="1" applyProtection="1">
      <alignment vertical="center"/>
      <protection hidden="1"/>
    </xf>
    <xf numFmtId="0" fontId="71" fillId="0" borderId="0" xfId="0" applyFont="1"/>
    <xf numFmtId="0" fontId="65" fillId="0" borderId="0" xfId="84" applyFont="1" applyAlignment="1">
      <alignment wrapText="1"/>
    </xf>
    <xf numFmtId="0" fontId="73" fillId="0" borderId="0" xfId="0" applyFont="1"/>
    <xf numFmtId="2" fontId="74" fillId="0" borderId="0" xfId="12" applyNumberFormat="1" applyFont="1"/>
    <xf numFmtId="2" fontId="75" fillId="2" borderId="0" xfId="12" applyNumberFormat="1" applyFont="1" applyFill="1"/>
    <xf numFmtId="0" fontId="77" fillId="0" borderId="0" xfId="89" applyFont="1"/>
    <xf numFmtId="167" fontId="77" fillId="0" borderId="0" xfId="8" applyFont="1"/>
    <xf numFmtId="173" fontId="79" fillId="0" borderId="0" xfId="8" applyNumberFormat="1" applyFont="1" applyAlignment="1">
      <alignment horizontal="center"/>
    </xf>
    <xf numFmtId="49" fontId="81" fillId="0" borderId="0" xfId="63" applyNumberFormat="1" applyFont="1"/>
    <xf numFmtId="0" fontId="81" fillId="0" borderId="0" xfId="63" applyFont="1"/>
    <xf numFmtId="10" fontId="81" fillId="0" borderId="0" xfId="63" applyNumberFormat="1" applyFont="1" applyAlignment="1">
      <alignment horizontal="left"/>
    </xf>
    <xf numFmtId="2" fontId="75" fillId="0" borderId="0" xfId="12" applyNumberFormat="1" applyFont="1"/>
    <xf numFmtId="188" fontId="82" fillId="0" borderId="0" xfId="63" applyNumberFormat="1" applyFont="1" applyAlignment="1">
      <alignment horizontal="left"/>
    </xf>
    <xf numFmtId="0" fontId="77" fillId="0" borderId="0" xfId="63" applyFont="1"/>
    <xf numFmtId="2" fontId="82" fillId="0" borderId="0" xfId="12" applyNumberFormat="1" applyFont="1"/>
    <xf numFmtId="0" fontId="81" fillId="0" borderId="0" xfId="89" applyFont="1"/>
    <xf numFmtId="167" fontId="81" fillId="0" borderId="0" xfId="8" applyFont="1"/>
    <xf numFmtId="2" fontId="79" fillId="0" borderId="0" xfId="89" applyNumberFormat="1" applyFont="1"/>
    <xf numFmtId="0" fontId="84" fillId="0" borderId="0" xfId="89" applyFont="1"/>
    <xf numFmtId="166" fontId="77" fillId="2" borderId="36" xfId="18" applyFont="1" applyFill="1" applyBorder="1" applyAlignment="1">
      <alignment horizontal="right"/>
    </xf>
    <xf numFmtId="167" fontId="77" fillId="2" borderId="36" xfId="8" applyFont="1" applyFill="1" applyBorder="1" applyAlignment="1">
      <alignment horizontal="center"/>
    </xf>
    <xf numFmtId="166" fontId="77" fillId="2" borderId="36" xfId="18" applyFont="1" applyFill="1" applyBorder="1" applyAlignment="1">
      <alignment horizontal="center"/>
    </xf>
    <xf numFmtId="0" fontId="79" fillId="0" borderId="0" xfId="89" applyFont="1"/>
    <xf numFmtId="0" fontId="77" fillId="0" borderId="0" xfId="0" applyFont="1"/>
    <xf numFmtId="0" fontId="77" fillId="0" borderId="0" xfId="0" applyFont="1" applyAlignment="1">
      <alignment horizontal="center" vertical="center"/>
    </xf>
    <xf numFmtId="2" fontId="85" fillId="0" borderId="0" xfId="12" applyNumberFormat="1" applyFont="1"/>
    <xf numFmtId="0" fontId="77" fillId="0" borderId="0" xfId="17" applyFont="1" applyAlignment="1">
      <alignment horizontal="center"/>
    </xf>
    <xf numFmtId="2" fontId="77" fillId="0" borderId="0" xfId="8" applyNumberFormat="1" applyFont="1" applyAlignment="1">
      <alignment horizontal="left"/>
    </xf>
    <xf numFmtId="172" fontId="77" fillId="0" borderId="0" xfId="17" applyNumberFormat="1" applyFont="1" applyAlignment="1">
      <alignment horizontal="center"/>
    </xf>
    <xf numFmtId="172" fontId="86" fillId="0" borderId="0" xfId="12" applyNumberFormat="1" applyFont="1"/>
    <xf numFmtId="3" fontId="86" fillId="0" borderId="0" xfId="12" applyNumberFormat="1" applyFont="1" applyAlignment="1">
      <alignment horizontal="right"/>
    </xf>
    <xf numFmtId="3" fontId="77" fillId="0" borderId="0" xfId="8" applyNumberFormat="1" applyFont="1" applyAlignment="1">
      <alignment horizontal="right"/>
    </xf>
    <xf numFmtId="0" fontId="77" fillId="0" borderId="0" xfId="17" applyFont="1"/>
    <xf numFmtId="167" fontId="77" fillId="0" borderId="0" xfId="8" applyFont="1" applyAlignment="1">
      <alignment horizontal="right"/>
    </xf>
    <xf numFmtId="0" fontId="77" fillId="0" borderId="0" xfId="17" applyFont="1" applyAlignment="1">
      <alignment horizontal="center" vertical="center"/>
    </xf>
    <xf numFmtId="173" fontId="77" fillId="0" borderId="0" xfId="0" applyNumberFormat="1" applyFont="1"/>
    <xf numFmtId="0" fontId="77" fillId="2" borderId="0" xfId="17" applyFont="1" applyFill="1"/>
    <xf numFmtId="0" fontId="77" fillId="0" borderId="36" xfId="0" applyFont="1" applyBorder="1"/>
    <xf numFmtId="1" fontId="77" fillId="0" borderId="36" xfId="61" applyNumberFormat="1" applyFont="1" applyBorder="1" applyAlignment="1">
      <alignment horizontal="center"/>
    </xf>
    <xf numFmtId="1" fontId="87" fillId="0" borderId="36" xfId="61" applyNumberFormat="1" applyFont="1" applyBorder="1" applyAlignment="1">
      <alignment horizontal="center"/>
    </xf>
    <xf numFmtId="0" fontId="81" fillId="0" borderId="0" xfId="0" applyFont="1"/>
    <xf numFmtId="0" fontId="84" fillId="0" borderId="0" xfId="0" applyFont="1" applyAlignment="1">
      <alignment horizontal="center"/>
    </xf>
    <xf numFmtId="2" fontId="88" fillId="0" borderId="0" xfId="0" applyNumberFormat="1" applyFont="1"/>
    <xf numFmtId="2" fontId="79" fillId="0" borderId="0" xfId="0" applyNumberFormat="1" applyFont="1" applyAlignment="1">
      <alignment horizontal="center"/>
    </xf>
    <xf numFmtId="2" fontId="79" fillId="0" borderId="0" xfId="0" applyNumberFormat="1" applyFont="1"/>
    <xf numFmtId="0" fontId="79" fillId="0" borderId="0" xfId="0" applyFont="1"/>
    <xf numFmtId="1" fontId="79" fillId="0" borderId="0" xfId="0" applyNumberFormat="1" applyFont="1" applyAlignment="1">
      <alignment horizontal="center"/>
    </xf>
    <xf numFmtId="0" fontId="80" fillId="0" borderId="0" xfId="0" applyFont="1"/>
    <xf numFmtId="0" fontId="76" fillId="0" borderId="0" xfId="0" applyFont="1"/>
    <xf numFmtId="167" fontId="79" fillId="0" borderId="0" xfId="8" applyFont="1"/>
    <xf numFmtId="0" fontId="77" fillId="0" borderId="0" xfId="0" applyFont="1" applyAlignment="1">
      <alignment horizontal="center"/>
    </xf>
    <xf numFmtId="0" fontId="77" fillId="0" borderId="4" xfId="0" applyFont="1" applyBorder="1"/>
    <xf numFmtId="1" fontId="77" fillId="0" borderId="4" xfId="0" applyNumberFormat="1" applyFont="1" applyBorder="1" applyAlignment="1">
      <alignment horizontal="center"/>
    </xf>
    <xf numFmtId="0" fontId="77" fillId="0" borderId="16" xfId="0" applyFont="1" applyBorder="1" applyAlignment="1">
      <alignment wrapText="1"/>
    </xf>
    <xf numFmtId="0" fontId="77" fillId="0" borderId="16" xfId="0" applyFont="1" applyBorder="1"/>
    <xf numFmtId="167" fontId="84" fillId="0" borderId="0" xfId="8" applyFont="1" applyFill="1" applyBorder="1" applyAlignment="1">
      <alignment horizontal="center"/>
    </xf>
    <xf numFmtId="2" fontId="84" fillId="0" borderId="0" xfId="8" applyNumberFormat="1" applyFont="1" applyFill="1" applyBorder="1" applyAlignment="1">
      <alignment horizontal="center"/>
    </xf>
    <xf numFmtId="2" fontId="77" fillId="0" borderId="0" xfId="0" applyNumberFormat="1" applyFont="1"/>
    <xf numFmtId="1" fontId="77" fillId="0" borderId="0" xfId="0" applyNumberFormat="1" applyFont="1" applyAlignment="1">
      <alignment horizontal="center"/>
    </xf>
    <xf numFmtId="0" fontId="77" fillId="0" borderId="0" xfId="8" applyNumberFormat="1" applyFont="1" applyFill="1" applyBorder="1" applyAlignment="1"/>
    <xf numFmtId="2" fontId="77" fillId="0" borderId="0" xfId="0" applyNumberFormat="1" applyFont="1" applyAlignment="1">
      <alignment horizontal="right"/>
    </xf>
    <xf numFmtId="1" fontId="81" fillId="0" borderId="0" xfId="0" applyNumberFormat="1" applyFont="1" applyAlignment="1">
      <alignment horizontal="center"/>
    </xf>
    <xf numFmtId="1" fontId="83" fillId="0" borderId="0" xfId="0" applyNumberFormat="1" applyFont="1" applyAlignment="1">
      <alignment horizontal="center"/>
    </xf>
    <xf numFmtId="43" fontId="84" fillId="0" borderId="0" xfId="8" applyNumberFormat="1" applyFont="1" applyFill="1" applyBorder="1" applyAlignment="1">
      <alignment horizontal="center"/>
    </xf>
    <xf numFmtId="0" fontId="83" fillId="0" borderId="0" xfId="0" applyFont="1"/>
    <xf numFmtId="0" fontId="84" fillId="0" borderId="0" xfId="13" applyFont="1" applyProtection="1">
      <protection hidden="1"/>
    </xf>
    <xf numFmtId="0" fontId="77" fillId="0" borderId="0" xfId="13" applyFont="1" applyProtection="1">
      <protection hidden="1"/>
    </xf>
    <xf numFmtId="0" fontId="79" fillId="0" borderId="0" xfId="0" applyFont="1" applyAlignment="1">
      <alignment horizontal="center"/>
    </xf>
    <xf numFmtId="2" fontId="77" fillId="0" borderId="0" xfId="13" applyNumberFormat="1" applyFont="1" applyAlignment="1" applyProtection="1">
      <alignment vertical="center"/>
      <protection hidden="1"/>
    </xf>
    <xf numFmtId="2" fontId="77" fillId="0" borderId="3" xfId="11" applyNumberFormat="1" applyFont="1" applyBorder="1" applyProtection="1">
      <protection hidden="1"/>
    </xf>
    <xf numFmtId="2" fontId="77" fillId="0" borderId="0" xfId="11" applyNumberFormat="1" applyFont="1" applyProtection="1">
      <protection hidden="1"/>
    </xf>
    <xf numFmtId="0" fontId="91" fillId="0" borderId="3" xfId="13" applyFont="1" applyBorder="1" applyAlignment="1" applyProtection="1">
      <alignment horizontal="left" vertical="center"/>
      <protection hidden="1"/>
    </xf>
    <xf numFmtId="0" fontId="77" fillId="0" borderId="0" xfId="0" applyFont="1" applyAlignment="1">
      <alignment vertical="center"/>
    </xf>
    <xf numFmtId="0" fontId="91" fillId="0" borderId="0" xfId="13" applyFont="1" applyAlignment="1" applyProtection="1">
      <alignment horizontal="left" vertical="center"/>
      <protection hidden="1"/>
    </xf>
    <xf numFmtId="0" fontId="77" fillId="0" borderId="2" xfId="0" applyFont="1" applyBorder="1"/>
    <xf numFmtId="0" fontId="88" fillId="0" borderId="0" xfId="13" applyFont="1" applyProtection="1">
      <protection hidden="1"/>
    </xf>
    <xf numFmtId="0" fontId="93" fillId="0" borderId="0" xfId="0" applyFont="1" applyAlignment="1">
      <alignment horizontal="left" indent="3"/>
    </xf>
    <xf numFmtId="0" fontId="93" fillId="0" borderId="0" xfId="0" applyFont="1"/>
    <xf numFmtId="0" fontId="93" fillId="0" borderId="0" xfId="0" applyFont="1" applyAlignment="1">
      <alignment horizontal="left" indent="1"/>
    </xf>
    <xf numFmtId="180" fontId="93" fillId="0" borderId="0" xfId="0" applyNumberFormat="1" applyFont="1"/>
    <xf numFmtId="179" fontId="93" fillId="0" borderId="0" xfId="0" applyNumberFormat="1" applyFont="1"/>
    <xf numFmtId="0" fontId="94" fillId="0" borderId="0" xfId="13" applyFont="1" applyAlignment="1" applyProtection="1">
      <alignment horizontal="center"/>
      <protection hidden="1"/>
    </xf>
    <xf numFmtId="0" fontId="94" fillId="0" borderId="0" xfId="13" applyFont="1" applyAlignment="1" applyProtection="1">
      <alignment horizontal="right"/>
      <protection hidden="1"/>
    </xf>
    <xf numFmtId="169" fontId="94" fillId="0" borderId="0" xfId="3" applyFont="1" applyFill="1" applyBorder="1" applyAlignment="1" applyProtection="1">
      <alignment horizontal="center"/>
      <protection hidden="1"/>
    </xf>
    <xf numFmtId="175" fontId="94" fillId="0" borderId="0" xfId="3" applyNumberFormat="1" applyFont="1" applyFill="1" applyBorder="1" applyAlignment="1" applyProtection="1">
      <alignment horizontal="center"/>
      <protection hidden="1"/>
    </xf>
    <xf numFmtId="2" fontId="75" fillId="0" borderId="0" xfId="0" applyNumberFormat="1" applyFont="1"/>
    <xf numFmtId="0" fontId="95" fillId="0" borderId="0" xfId="13" applyFont="1" applyAlignment="1" applyProtection="1">
      <alignment horizontal="right"/>
      <protection hidden="1"/>
    </xf>
    <xf numFmtId="0" fontId="96" fillId="0" borderId="0" xfId="0" applyFont="1" applyAlignment="1">
      <alignment horizontal="center" vertical="center"/>
    </xf>
    <xf numFmtId="175" fontId="96" fillId="0" borderId="0" xfId="0" applyNumberFormat="1" applyFont="1" applyAlignment="1">
      <alignment horizontal="center" vertical="center"/>
    </xf>
    <xf numFmtId="1" fontId="75" fillId="0" borderId="0" xfId="0" applyNumberFormat="1" applyFont="1" applyAlignment="1">
      <alignment horizontal="left"/>
    </xf>
    <xf numFmtId="2" fontId="95" fillId="0" borderId="0" xfId="13" applyNumberFormat="1" applyFont="1" applyAlignment="1" applyProtection="1">
      <alignment horizontal="right"/>
      <protection hidden="1"/>
    </xf>
    <xf numFmtId="2" fontId="97" fillId="0" borderId="0" xfId="13" applyNumberFormat="1" applyFont="1" applyAlignment="1" applyProtection="1">
      <alignment horizontal="center"/>
      <protection hidden="1"/>
    </xf>
    <xf numFmtId="0" fontId="77" fillId="0" borderId="0" xfId="0" applyFont="1" applyAlignment="1">
      <alignment vertical="top" wrapText="1"/>
    </xf>
    <xf numFmtId="0" fontId="77" fillId="0" borderId="0" xfId="0" applyFont="1" applyAlignment="1">
      <alignment horizontal="center" wrapText="1"/>
    </xf>
    <xf numFmtId="2" fontId="89" fillId="0" borderId="0" xfId="0" applyNumberFormat="1" applyFont="1"/>
    <xf numFmtId="1" fontId="98" fillId="0" borderId="0" xfId="0" applyNumberFormat="1" applyFont="1" applyAlignment="1">
      <alignment horizontal="left"/>
    </xf>
    <xf numFmtId="2" fontId="97" fillId="0" borderId="0" xfId="13" applyNumberFormat="1" applyFont="1" applyAlignment="1" applyProtection="1">
      <alignment horizontal="right"/>
      <protection hidden="1"/>
    </xf>
    <xf numFmtId="2" fontId="86" fillId="0" borderId="0" xfId="0" applyNumberFormat="1" applyFont="1" applyAlignment="1">
      <alignment horizontal="center" vertical="center"/>
    </xf>
    <xf numFmtId="175" fontId="86" fillId="0" borderId="0" xfId="0" applyNumberFormat="1" applyFont="1" applyAlignment="1">
      <alignment horizontal="center" vertical="center"/>
    </xf>
    <xf numFmtId="2" fontId="87" fillId="0" borderId="36" xfId="3" applyNumberFormat="1" applyFont="1" applyFill="1" applyBorder="1" applyAlignment="1" applyProtection="1">
      <protection hidden="1"/>
    </xf>
    <xf numFmtId="1" fontId="79" fillId="0" borderId="36" xfId="13" applyNumberFormat="1" applyFont="1" applyBorder="1" applyAlignment="1" applyProtection="1">
      <alignment horizontal="center"/>
      <protection hidden="1"/>
    </xf>
    <xf numFmtId="2" fontId="95" fillId="0" borderId="0" xfId="13" applyNumberFormat="1" applyFont="1" applyAlignment="1" applyProtection="1">
      <alignment horizontal="center"/>
      <protection hidden="1"/>
    </xf>
    <xf numFmtId="2" fontId="104" fillId="0" borderId="0" xfId="13" applyNumberFormat="1" applyFont="1" applyAlignment="1" applyProtection="1">
      <alignment horizontal="center"/>
      <protection hidden="1"/>
    </xf>
    <xf numFmtId="0" fontId="84" fillId="0" borderId="0" xfId="0" applyFont="1"/>
    <xf numFmtId="0" fontId="79" fillId="0" borderId="36" xfId="0" applyFont="1" applyBorder="1"/>
    <xf numFmtId="0" fontId="103" fillId="0" borderId="0" xfId="0" applyFont="1"/>
    <xf numFmtId="0" fontId="87" fillId="0" borderId="35" xfId="13" applyFont="1" applyBorder="1" applyProtection="1">
      <protection hidden="1"/>
    </xf>
    <xf numFmtId="10" fontId="101" fillId="0" borderId="2" xfId="13" applyNumberFormat="1" applyFont="1" applyBorder="1" applyAlignment="1" applyProtection="1">
      <alignment horizontal="right"/>
      <protection hidden="1"/>
    </xf>
    <xf numFmtId="175" fontId="102" fillId="0" borderId="6" xfId="16" applyNumberFormat="1" applyFont="1" applyFill="1" applyBorder="1" applyAlignment="1" applyProtection="1">
      <alignment horizontal="right"/>
      <protection hidden="1"/>
    </xf>
    <xf numFmtId="0" fontId="101" fillId="0" borderId="0" xfId="0" applyFont="1"/>
    <xf numFmtId="0" fontId="101" fillId="0" borderId="5" xfId="0" applyFont="1" applyBorder="1" applyAlignment="1">
      <alignment horizontal="right"/>
    </xf>
    <xf numFmtId="0" fontId="101" fillId="0" borderId="0" xfId="0" applyFont="1" applyAlignment="1">
      <alignment horizontal="right"/>
    </xf>
    <xf numFmtId="175" fontId="84" fillId="0" borderId="0" xfId="0" applyNumberFormat="1" applyFont="1"/>
    <xf numFmtId="0" fontId="84" fillId="0" borderId="0" xfId="0" applyFont="1" applyAlignment="1">
      <alignment horizontal="right"/>
    </xf>
    <xf numFmtId="2" fontId="74" fillId="0" borderId="0" xfId="63" applyNumberFormat="1" applyFont="1"/>
    <xf numFmtId="2" fontId="75" fillId="0" borderId="0" xfId="63" applyNumberFormat="1" applyFont="1"/>
    <xf numFmtId="0" fontId="77" fillId="0" borderId="35" xfId="0" applyFont="1" applyBorder="1" applyAlignment="1">
      <alignment horizontal="center"/>
    </xf>
    <xf numFmtId="0" fontId="77" fillId="0" borderId="2" xfId="0" applyFont="1" applyBorder="1" applyAlignment="1">
      <alignment horizontal="center"/>
    </xf>
    <xf numFmtId="0" fontId="77" fillId="0" borderId="6" xfId="0" applyFont="1" applyBorder="1" applyAlignment="1">
      <alignment horizontal="center"/>
    </xf>
    <xf numFmtId="0" fontId="103" fillId="0" borderId="0" xfId="10" applyFont="1"/>
    <xf numFmtId="179" fontId="103" fillId="0" borderId="0" xfId="10" applyNumberFormat="1" applyFont="1"/>
    <xf numFmtId="2" fontId="103" fillId="0" borderId="0" xfId="10" applyNumberFormat="1" applyFont="1"/>
    <xf numFmtId="2" fontId="89" fillId="0" borderId="0" xfId="10" applyNumberFormat="1" applyFont="1" applyAlignment="1">
      <alignment vertical="center"/>
    </xf>
    <xf numFmtId="2" fontId="89" fillId="0" borderId="0" xfId="10" applyNumberFormat="1" applyFont="1" applyAlignment="1">
      <alignment horizontal="right" vertical="center"/>
    </xf>
    <xf numFmtId="2" fontId="89" fillId="0" borderId="0" xfId="12" applyNumberFormat="1" applyFont="1"/>
    <xf numFmtId="2" fontId="98" fillId="0" borderId="0" xfId="10" applyNumberFormat="1" applyFont="1" applyAlignment="1">
      <alignment vertical="center"/>
    </xf>
    <xf numFmtId="0" fontId="86" fillId="0" borderId="0" xfId="14" applyFont="1"/>
    <xf numFmtId="2" fontId="86" fillId="0" borderId="0" xfId="14" applyNumberFormat="1" applyFont="1"/>
    <xf numFmtId="0" fontId="77" fillId="0" borderId="0" xfId="10" applyFont="1"/>
    <xf numFmtId="0" fontId="79" fillId="0" borderId="0" xfId="9" applyFont="1" applyAlignment="1" applyProtection="1">
      <alignment horizontal="left" vertical="center"/>
      <protection hidden="1"/>
    </xf>
    <xf numFmtId="0" fontId="77" fillId="0" borderId="0" xfId="9" applyFont="1" applyAlignment="1" applyProtection="1">
      <alignment horizontal="center"/>
      <protection hidden="1"/>
    </xf>
    <xf numFmtId="0" fontId="77" fillId="0" borderId="0" xfId="9" applyFont="1" applyAlignment="1" applyProtection="1">
      <alignment horizontal="left"/>
      <protection hidden="1"/>
    </xf>
    <xf numFmtId="0" fontId="77" fillId="0" borderId="2" xfId="10" applyFont="1" applyBorder="1"/>
    <xf numFmtId="0" fontId="77" fillId="0" borderId="0" xfId="0" applyFont="1" applyAlignment="1">
      <alignment horizontal="left" vertical="center" indent="6"/>
    </xf>
    <xf numFmtId="0" fontId="84" fillId="0" borderId="0" xfId="13" applyFont="1" applyAlignment="1" applyProtection="1">
      <alignment horizontal="center"/>
      <protection hidden="1"/>
    </xf>
    <xf numFmtId="173" fontId="77" fillId="0" borderId="0" xfId="8" applyNumberFormat="1" applyFont="1" applyFill="1" applyAlignment="1" applyProtection="1">
      <protection hidden="1"/>
    </xf>
    <xf numFmtId="0" fontId="77" fillId="0" borderId="0" xfId="84" applyFont="1"/>
    <xf numFmtId="175" fontId="108" fillId="0" borderId="0" xfId="3" applyNumberFormat="1" applyFont="1" applyFill="1" applyBorder="1" applyAlignment="1" applyProtection="1">
      <alignment horizontal="center"/>
      <protection hidden="1"/>
    </xf>
    <xf numFmtId="2" fontId="89" fillId="0" borderId="0" xfId="84" applyNumberFormat="1" applyFont="1"/>
    <xf numFmtId="169" fontId="108" fillId="0" borderId="0" xfId="3" applyFont="1" applyFill="1" applyBorder="1" applyAlignment="1" applyProtection="1">
      <alignment horizontal="center"/>
      <protection hidden="1"/>
    </xf>
    <xf numFmtId="173" fontId="108" fillId="0" borderId="0" xfId="8" applyNumberFormat="1" applyFont="1" applyFill="1" applyBorder="1" applyAlignment="1" applyProtection="1">
      <alignment horizontal="center"/>
      <protection hidden="1"/>
    </xf>
    <xf numFmtId="0" fontId="77" fillId="0" borderId="0" xfId="103" applyFont="1"/>
    <xf numFmtId="0" fontId="77" fillId="0" borderId="0" xfId="103" applyFont="1" applyAlignment="1">
      <alignment horizontal="center"/>
    </xf>
    <xf numFmtId="167" fontId="77" fillId="0" borderId="0" xfId="105" applyFont="1"/>
    <xf numFmtId="173" fontId="77" fillId="0" borderId="0" xfId="8" applyNumberFormat="1" applyFont="1"/>
    <xf numFmtId="0" fontId="77" fillId="0" borderId="36" xfId="84" applyFont="1" applyBorder="1"/>
    <xf numFmtId="0" fontId="77" fillId="0" borderId="0" xfId="97" applyFont="1"/>
    <xf numFmtId="2" fontId="89" fillId="0" borderId="0" xfId="63" applyNumberFormat="1" applyFont="1"/>
    <xf numFmtId="196" fontId="109" fillId="0" borderId="0" xfId="63" applyNumberFormat="1" applyFont="1" applyAlignment="1">
      <alignment horizontal="left"/>
    </xf>
    <xf numFmtId="0" fontId="78" fillId="63" borderId="36" xfId="0" applyFont="1" applyFill="1" applyBorder="1" applyAlignment="1">
      <alignment wrapText="1"/>
    </xf>
    <xf numFmtId="0" fontId="78" fillId="63" borderId="36" xfId="0" applyFont="1" applyFill="1" applyBorder="1"/>
    <xf numFmtId="2" fontId="75" fillId="64" borderId="0" xfId="12" applyNumberFormat="1" applyFont="1" applyFill="1"/>
    <xf numFmtId="2" fontId="74" fillId="64" borderId="0" xfId="12" applyNumberFormat="1" applyFont="1" applyFill="1"/>
    <xf numFmtId="3" fontId="87" fillId="64" borderId="36" xfId="62" applyNumberFormat="1" applyFont="1" applyFill="1" applyBorder="1" applyAlignment="1" applyProtection="1">
      <alignment horizontal="left" wrapText="1"/>
      <protection hidden="1"/>
    </xf>
    <xf numFmtId="3" fontId="87" fillId="64" borderId="36" xfId="62" applyNumberFormat="1" applyFont="1" applyFill="1" applyBorder="1" applyAlignment="1" applyProtection="1">
      <alignment horizontal="left" vertical="top" wrapText="1"/>
      <protection hidden="1"/>
    </xf>
    <xf numFmtId="167" fontId="112" fillId="63" borderId="33" xfId="8" applyFont="1" applyFill="1" applyBorder="1" applyAlignment="1">
      <alignment horizontal="center" vertical="top" wrapText="1"/>
    </xf>
    <xf numFmtId="0" fontId="111" fillId="0" borderId="0" xfId="0" applyFont="1" applyAlignment="1">
      <alignment horizontal="center" vertical="center"/>
    </xf>
    <xf numFmtId="0" fontId="115" fillId="0" borderId="0" xfId="17" applyFont="1"/>
    <xf numFmtId="1" fontId="79" fillId="0" borderId="36" xfId="61" applyNumberFormat="1" applyFont="1" applyBorder="1" applyAlignment="1">
      <alignment horizontal="center"/>
    </xf>
    <xf numFmtId="2" fontId="116" fillId="0" borderId="0" xfId="0" applyNumberFormat="1" applyFont="1"/>
    <xf numFmtId="2" fontId="114" fillId="63" borderId="33" xfId="0" applyNumberFormat="1" applyFont="1" applyFill="1" applyBorder="1" applyAlignment="1">
      <alignment horizontal="center" vertical="top" wrapText="1"/>
    </xf>
    <xf numFmtId="0" fontId="111" fillId="0" borderId="0" xfId="0" applyFont="1" applyAlignment="1">
      <alignment horizontal="center"/>
    </xf>
    <xf numFmtId="2" fontId="117" fillId="0" borderId="0" xfId="13" applyNumberFormat="1" applyFont="1" applyAlignment="1" applyProtection="1">
      <alignment vertical="center"/>
      <protection locked="0"/>
    </xf>
    <xf numFmtId="2" fontId="122" fillId="0" borderId="0" xfId="13" applyNumberFormat="1" applyFont="1" applyAlignment="1" applyProtection="1">
      <alignment horizontal="center" wrapText="1"/>
      <protection hidden="1"/>
    </xf>
    <xf numFmtId="0" fontId="111" fillId="0" borderId="0" xfId="0" applyFont="1" applyAlignment="1">
      <alignment horizontal="center" wrapText="1"/>
    </xf>
    <xf numFmtId="2" fontId="121" fillId="63" borderId="36" xfId="3" applyNumberFormat="1" applyFont="1" applyFill="1" applyBorder="1" applyAlignment="1" applyProtection="1">
      <alignment vertical="center" wrapText="1"/>
      <protection hidden="1"/>
    </xf>
    <xf numFmtId="0" fontId="82" fillId="0" borderId="0" xfId="9" applyFont="1" applyAlignment="1" applyProtection="1">
      <alignment horizontal="left" vertical="center"/>
      <protection hidden="1"/>
    </xf>
    <xf numFmtId="2" fontId="112" fillId="63" borderId="33" xfId="0" applyNumberFormat="1" applyFont="1" applyFill="1" applyBorder="1" applyAlignment="1">
      <alignment horizontal="left" vertical="top" wrapText="1"/>
    </xf>
    <xf numFmtId="0" fontId="111" fillId="0" borderId="0" xfId="84" applyFont="1"/>
    <xf numFmtId="167" fontId="35" fillId="64" borderId="36" xfId="8" applyFont="1" applyFill="1" applyBorder="1" applyAlignment="1">
      <alignment horizontal="left"/>
    </xf>
    <xf numFmtId="0" fontId="128" fillId="0" borderId="0" xfId="63" applyFont="1"/>
    <xf numFmtId="178" fontId="128" fillId="0" borderId="2" xfId="6" applyNumberFormat="1" applyFont="1" applyFill="1" applyBorder="1" applyAlignment="1"/>
    <xf numFmtId="44" fontId="128" fillId="0" borderId="0" xfId="63" applyNumberFormat="1" applyFont="1"/>
    <xf numFmtId="9" fontId="35" fillId="64" borderId="36" xfId="16" applyFont="1" applyFill="1" applyBorder="1" applyAlignment="1">
      <alignment horizontal="center"/>
    </xf>
    <xf numFmtId="2" fontId="35" fillId="64" borderId="36" xfId="8" applyNumberFormat="1" applyFont="1" applyFill="1" applyBorder="1" applyAlignment="1">
      <alignment horizontal="center"/>
    </xf>
    <xf numFmtId="1" fontId="126" fillId="2" borderId="36" xfId="8" applyNumberFormat="1" applyFont="1" applyFill="1" applyBorder="1" applyAlignment="1">
      <alignment horizontal="center"/>
    </xf>
    <xf numFmtId="173" fontId="126" fillId="2" borderId="36" xfId="8" applyNumberFormat="1" applyFont="1" applyFill="1" applyBorder="1"/>
    <xf numFmtId="167" fontId="126" fillId="2" borderId="36" xfId="8" applyFont="1" applyFill="1" applyBorder="1"/>
    <xf numFmtId="166" fontId="35" fillId="0" borderId="36" xfId="18" applyFont="1" applyBorder="1"/>
    <xf numFmtId="166" fontId="35" fillId="0" borderId="36" xfId="89" applyNumberFormat="1" applyFont="1" applyBorder="1"/>
    <xf numFmtId="173" fontId="78" fillId="63" borderId="36" xfId="8" applyNumberFormat="1" applyFont="1" applyFill="1" applyBorder="1" applyAlignment="1">
      <alignment vertical="top" wrapText="1"/>
    </xf>
    <xf numFmtId="173" fontId="78" fillId="63" borderId="36" xfId="8" applyNumberFormat="1" applyFont="1" applyFill="1" applyBorder="1" applyAlignment="1">
      <alignment horizontal="center" vertical="top" wrapText="1"/>
    </xf>
    <xf numFmtId="167" fontId="78" fillId="63" borderId="36" xfId="8" applyFont="1" applyFill="1" applyBorder="1" applyAlignment="1">
      <alignment horizontal="center" vertical="top" wrapText="1"/>
    </xf>
    <xf numFmtId="2" fontId="78" fillId="63" borderId="33" xfId="89" applyNumberFormat="1" applyFont="1" applyFill="1" applyBorder="1" applyAlignment="1">
      <alignment vertical="top" wrapText="1"/>
    </xf>
    <xf numFmtId="167" fontId="78" fillId="63" borderId="33" xfId="8" applyFont="1" applyFill="1" applyBorder="1" applyAlignment="1">
      <alignment horizontal="center" vertical="top" wrapText="1"/>
    </xf>
    <xf numFmtId="0" fontId="35" fillId="0" borderId="0" xfId="17" applyFont="1"/>
    <xf numFmtId="0" fontId="126" fillId="0" borderId="0" xfId="17" applyFont="1"/>
    <xf numFmtId="0" fontId="35" fillId="0" borderId="0" xfId="0" applyFont="1"/>
    <xf numFmtId="0" fontId="35" fillId="0" borderId="0" xfId="0" applyFont="1" applyAlignment="1">
      <alignment horizontal="center"/>
    </xf>
    <xf numFmtId="2" fontId="126" fillId="0" borderId="0" xfId="0" applyNumberFormat="1" applyFont="1" applyAlignment="1">
      <alignment horizontal="center"/>
    </xf>
    <xf numFmtId="2" fontId="129" fillId="0" borderId="0" xfId="0" applyNumberFormat="1" applyFont="1" applyAlignment="1">
      <alignment horizontal="center"/>
    </xf>
    <xf numFmtId="2" fontId="135" fillId="0" borderId="0" xfId="12" applyNumberFormat="1" applyFont="1" applyAlignment="1">
      <alignment horizontal="center"/>
    </xf>
    <xf numFmtId="174" fontId="35" fillId="0" borderId="4" xfId="0" applyNumberFormat="1" applyFont="1" applyBorder="1" applyAlignment="1">
      <alignment horizontal="center"/>
    </xf>
    <xf numFmtId="0" fontId="35" fillId="0" borderId="16" xfId="0" applyFont="1" applyBorder="1" applyAlignment="1">
      <alignment horizontal="center" wrapText="1"/>
    </xf>
    <xf numFmtId="174" fontId="35" fillId="0" borderId="0" xfId="0" applyNumberFormat="1" applyFont="1" applyAlignment="1">
      <alignment horizontal="center"/>
    </xf>
    <xf numFmtId="43" fontId="131" fillId="0" borderId="36" xfId="8" applyNumberFormat="1" applyFont="1" applyFill="1" applyBorder="1" applyAlignment="1">
      <alignment horizontal="center"/>
    </xf>
    <xf numFmtId="1" fontId="132" fillId="0" borderId="36" xfId="0" applyNumberFormat="1" applyFont="1" applyBorder="1" applyAlignment="1">
      <alignment horizontal="center"/>
    </xf>
    <xf numFmtId="14" fontId="130" fillId="0" borderId="0" xfId="12" applyNumberFormat="1" applyFont="1" applyAlignment="1">
      <alignment horizontal="left"/>
    </xf>
    <xf numFmtId="177" fontId="35" fillId="64" borderId="36" xfId="11" applyNumberFormat="1" applyFont="1" applyFill="1" applyBorder="1" applyAlignment="1" applyProtection="1">
      <alignment vertical="center"/>
      <protection hidden="1"/>
    </xf>
    <xf numFmtId="179" fontId="136" fillId="0" borderId="6" xfId="13" applyNumberFormat="1" applyFont="1" applyBorder="1" applyAlignment="1" applyProtection="1">
      <alignment horizontal="left" vertical="center"/>
      <protection hidden="1"/>
    </xf>
    <xf numFmtId="181" fontId="35" fillId="0" borderId="0" xfId="11" applyNumberFormat="1" applyFont="1" applyProtection="1">
      <protection hidden="1"/>
    </xf>
    <xf numFmtId="2" fontId="136" fillId="0" borderId="36" xfId="3" applyNumberFormat="1" applyFont="1" applyFill="1" applyBorder="1" applyAlignment="1" applyProtection="1">
      <protection hidden="1"/>
    </xf>
    <xf numFmtId="166" fontId="136" fillId="35" borderId="36" xfId="18" applyFont="1" applyFill="1" applyBorder="1" applyAlignment="1" applyProtection="1">
      <protection locked="0"/>
    </xf>
    <xf numFmtId="175" fontId="137" fillId="0" borderId="5" xfId="0" applyNumberFormat="1" applyFont="1" applyBorder="1" applyAlignment="1">
      <alignment horizontal="center" vertical="center"/>
    </xf>
    <xf numFmtId="166" fontId="136" fillId="65" borderId="36" xfId="18" applyFont="1" applyFill="1" applyBorder="1" applyAlignment="1" applyProtection="1">
      <protection locked="0"/>
    </xf>
    <xf numFmtId="179" fontId="126" fillId="0" borderId="36" xfId="3" applyNumberFormat="1" applyFont="1" applyFill="1" applyBorder="1" applyAlignment="1" applyProtection="1">
      <protection hidden="1"/>
    </xf>
    <xf numFmtId="169" fontId="136" fillId="0" borderId="36" xfId="3" applyFont="1" applyFill="1" applyBorder="1" applyAlignment="1" applyProtection="1">
      <protection hidden="1"/>
    </xf>
    <xf numFmtId="166" fontId="136" fillId="0" borderId="36" xfId="18" applyFont="1" applyFill="1" applyBorder="1" applyAlignment="1" applyProtection="1">
      <protection locked="0"/>
    </xf>
    <xf numFmtId="169" fontId="136" fillId="0" borderId="36" xfId="3" applyFont="1" applyFill="1" applyBorder="1" applyAlignment="1" applyProtection="1">
      <protection locked="0"/>
    </xf>
    <xf numFmtId="166" fontId="139" fillId="2" borderId="36" xfId="18" applyFont="1" applyFill="1" applyBorder="1" applyAlignment="1" applyProtection="1">
      <alignment horizontal="right"/>
      <protection locked="0"/>
    </xf>
    <xf numFmtId="175" fontId="131" fillId="0" borderId="5" xfId="0" applyNumberFormat="1" applyFont="1" applyBorder="1" applyAlignment="1">
      <alignment horizontal="center" vertical="center"/>
    </xf>
    <xf numFmtId="175" fontId="140" fillId="0" borderId="5" xfId="0" applyNumberFormat="1" applyFont="1" applyBorder="1" applyAlignment="1">
      <alignment horizontal="center" vertical="center"/>
    </xf>
    <xf numFmtId="175" fontId="35" fillId="0" borderId="5" xfId="0" applyNumberFormat="1" applyFont="1" applyBorder="1"/>
    <xf numFmtId="179" fontId="126" fillId="0" borderId="4" xfId="5" applyNumberFormat="1" applyFont="1" applyFill="1" applyBorder="1" applyAlignment="1" applyProtection="1">
      <protection hidden="1"/>
    </xf>
    <xf numFmtId="175" fontId="35" fillId="0" borderId="6" xfId="0" applyNumberFormat="1" applyFont="1" applyBorder="1" applyAlignment="1">
      <alignment horizontal="center" vertical="center"/>
    </xf>
    <xf numFmtId="175" fontId="35" fillId="0" borderId="0" xfId="0" applyNumberFormat="1" applyFont="1"/>
    <xf numFmtId="179" fontId="141" fillId="0" borderId="36" xfId="5" applyNumberFormat="1" applyFont="1" applyFill="1" applyBorder="1" applyAlignment="1" applyProtection="1">
      <protection hidden="1"/>
    </xf>
    <xf numFmtId="179" fontId="131" fillId="0" borderId="0" xfId="0" applyNumberFormat="1" applyFont="1"/>
    <xf numFmtId="0" fontId="131" fillId="0" borderId="0" xfId="0" applyFont="1"/>
    <xf numFmtId="14" fontId="130" fillId="0" borderId="0" xfId="0" applyNumberFormat="1" applyFont="1" applyAlignment="1">
      <alignment horizontal="left"/>
    </xf>
    <xf numFmtId="166" fontId="126" fillId="0" borderId="36" xfId="18" applyFont="1" applyBorder="1"/>
    <xf numFmtId="1" fontId="126" fillId="0" borderId="36" xfId="13" applyNumberFormat="1" applyFont="1" applyBorder="1" applyAlignment="1" applyProtection="1">
      <alignment horizontal="center"/>
      <protection hidden="1"/>
    </xf>
    <xf numFmtId="14" fontId="130" fillId="0" borderId="0" xfId="63" applyNumberFormat="1" applyFont="1" applyAlignment="1">
      <alignment horizontal="left"/>
    </xf>
    <xf numFmtId="0" fontId="35" fillId="0" borderId="0" xfId="103" applyFont="1"/>
    <xf numFmtId="14" fontId="144" fillId="0" borderId="0" xfId="63" applyNumberFormat="1" applyFont="1" applyAlignment="1">
      <alignment horizontal="left"/>
    </xf>
    <xf numFmtId="0" fontId="136" fillId="0" borderId="33" xfId="62" applyFont="1" applyBorder="1" applyAlignment="1" applyProtection="1">
      <alignment horizontal="left" textRotation="90"/>
      <protection hidden="1"/>
    </xf>
    <xf numFmtId="175" fontId="136" fillId="64" borderId="33" xfId="65" applyNumberFormat="1" applyFont="1" applyFill="1" applyBorder="1" applyAlignment="1" applyProtection="1">
      <alignment horizontal="center"/>
      <protection hidden="1"/>
    </xf>
    <xf numFmtId="0" fontId="136" fillId="0" borderId="0" xfId="62" applyFont="1" applyAlignment="1" applyProtection="1">
      <alignment horizontal="left" textRotation="90"/>
      <protection hidden="1"/>
    </xf>
    <xf numFmtId="0" fontId="35" fillId="0" borderId="0" xfId="84" applyFont="1"/>
    <xf numFmtId="0" fontId="145" fillId="0" borderId="0" xfId="62" applyFont="1" applyAlignment="1" applyProtection="1">
      <alignment horizontal="left" textRotation="90"/>
      <protection hidden="1"/>
    </xf>
    <xf numFmtId="179" fontId="136" fillId="64" borderId="36" xfId="62" applyNumberFormat="1" applyFont="1" applyFill="1" applyBorder="1" applyAlignment="1" applyProtection="1">
      <alignment horizontal="center"/>
      <protection hidden="1"/>
    </xf>
    <xf numFmtId="179" fontId="136" fillId="2" borderId="36" xfId="62" applyNumberFormat="1" applyFont="1" applyFill="1" applyBorder="1" applyAlignment="1" applyProtection="1">
      <alignment horizontal="center"/>
      <protection hidden="1"/>
    </xf>
    <xf numFmtId="179" fontId="136" fillId="0" borderId="36" xfId="62" applyNumberFormat="1" applyFont="1" applyBorder="1" applyAlignment="1" applyProtection="1">
      <alignment horizontal="center"/>
      <protection hidden="1"/>
    </xf>
    <xf numFmtId="3" fontId="136" fillId="64" borderId="36" xfId="62" applyNumberFormat="1" applyFont="1" applyFill="1" applyBorder="1" applyAlignment="1" applyProtection="1">
      <alignment horizontal="center"/>
      <protection hidden="1"/>
    </xf>
    <xf numFmtId="166" fontId="35" fillId="0" borderId="36" xfId="102" applyFont="1" applyBorder="1"/>
    <xf numFmtId="180" fontId="35" fillId="0" borderId="36" xfId="84" applyNumberFormat="1" applyFont="1" applyBorder="1"/>
    <xf numFmtId="197" fontId="35" fillId="0" borderId="36" xfId="84" applyNumberFormat="1" applyFont="1" applyBorder="1"/>
    <xf numFmtId="166" fontId="35" fillId="0" borderId="36" xfId="84" applyNumberFormat="1" applyFont="1" applyBorder="1"/>
    <xf numFmtId="49" fontId="126" fillId="0" borderId="36" xfId="8" applyNumberFormat="1" applyFont="1" applyBorder="1" applyAlignment="1">
      <alignment horizontal="center"/>
    </xf>
    <xf numFmtId="166" fontId="126" fillId="0" borderId="36" xfId="84" applyNumberFormat="1" applyFont="1" applyBorder="1"/>
    <xf numFmtId="49" fontId="76" fillId="65" borderId="36" xfId="62" applyNumberFormat="1" applyFont="1" applyFill="1" applyBorder="1" applyAlignment="1" applyProtection="1">
      <alignment horizontal="left" vertical="top"/>
      <protection hidden="1"/>
    </xf>
    <xf numFmtId="2" fontId="78" fillId="63" borderId="36" xfId="89" applyNumberFormat="1" applyFont="1" applyFill="1" applyBorder="1" applyAlignment="1">
      <alignment vertical="top" wrapText="1"/>
    </xf>
    <xf numFmtId="2" fontId="77" fillId="0" borderId="36" xfId="0" applyNumberFormat="1" applyFont="1" applyBorder="1"/>
    <xf numFmtId="2" fontId="77" fillId="0" borderId="36" xfId="89" applyNumberFormat="1" applyFont="1" applyBorder="1"/>
    <xf numFmtId="0" fontId="83" fillId="0" borderId="36" xfId="0" applyFont="1" applyBorder="1"/>
    <xf numFmtId="0" fontId="79" fillId="0" borderId="36" xfId="89" applyFont="1" applyBorder="1"/>
    <xf numFmtId="166" fontId="35" fillId="2" borderId="36" xfId="18" applyFont="1" applyFill="1" applyBorder="1" applyAlignment="1">
      <alignment horizontal="center"/>
    </xf>
    <xf numFmtId="166" fontId="79" fillId="2" borderId="36" xfId="18" applyFont="1" applyFill="1" applyBorder="1"/>
    <xf numFmtId="166" fontId="126" fillId="2" borderId="36" xfId="18" applyFont="1" applyFill="1" applyBorder="1"/>
    <xf numFmtId="2" fontId="112" fillId="63" borderId="36" xfId="0" applyNumberFormat="1" applyFont="1" applyFill="1" applyBorder="1" applyAlignment="1">
      <alignment horizontal="left" vertical="center" wrapText="1"/>
    </xf>
    <xf numFmtId="1" fontId="112" fillId="63" borderId="36" xfId="0" applyNumberFormat="1" applyFont="1" applyFill="1" applyBorder="1" applyAlignment="1">
      <alignment horizontal="center" vertical="center" wrapText="1"/>
    </xf>
    <xf numFmtId="0" fontId="112" fillId="63" borderId="36" xfId="0" applyFont="1" applyFill="1" applyBorder="1" applyAlignment="1">
      <alignment horizontal="left" vertical="center" wrapText="1"/>
    </xf>
    <xf numFmtId="2" fontId="112" fillId="63" borderId="36" xfId="0" applyNumberFormat="1" applyFont="1" applyFill="1" applyBorder="1" applyAlignment="1">
      <alignment horizontal="center" vertical="center" wrapText="1"/>
    </xf>
    <xf numFmtId="1" fontId="113" fillId="0" borderId="36" xfId="0" applyNumberFormat="1" applyFont="1" applyBorder="1" applyAlignment="1">
      <alignment horizontal="center" vertical="center" wrapText="1"/>
    </xf>
    <xf numFmtId="0" fontId="77" fillId="2" borderId="36" xfId="0" applyFont="1" applyFill="1" applyBorder="1" applyAlignment="1">
      <alignment vertical="center"/>
    </xf>
    <xf numFmtId="173" fontId="126" fillId="64" borderId="36" xfId="8" applyNumberFormat="1" applyFont="1" applyFill="1" applyBorder="1" applyAlignment="1">
      <alignment horizontal="center"/>
    </xf>
    <xf numFmtId="173" fontId="35" fillId="0" borderId="36" xfId="8" applyNumberFormat="1" applyFont="1" applyFill="1" applyBorder="1" applyAlignment="1">
      <alignment horizontal="center" vertical="center"/>
    </xf>
    <xf numFmtId="0" fontId="77" fillId="0" borderId="36" xfId="0" applyFont="1" applyBorder="1" applyAlignment="1">
      <alignment horizontal="center" vertical="center"/>
    </xf>
    <xf numFmtId="0" fontId="77" fillId="0" borderId="36" xfId="0" applyFont="1" applyBorder="1" applyAlignment="1">
      <alignment vertical="center"/>
    </xf>
    <xf numFmtId="0" fontId="79" fillId="0" borderId="36" xfId="0" applyFont="1" applyBorder="1" applyAlignment="1">
      <alignment vertical="center"/>
    </xf>
    <xf numFmtId="0" fontId="126" fillId="0" borderId="36" xfId="0" applyFont="1" applyBorder="1"/>
    <xf numFmtId="0" fontId="133" fillId="0" borderId="36" xfId="17" applyFont="1" applyBorder="1" applyAlignment="1">
      <alignment horizontal="left"/>
    </xf>
    <xf numFmtId="173" fontId="126" fillId="0" borderId="36" xfId="8" applyNumberFormat="1" applyFont="1" applyFill="1" applyBorder="1" applyAlignment="1">
      <alignment horizontal="center" vertical="center"/>
    </xf>
    <xf numFmtId="0" fontId="79" fillId="0" borderId="36" xfId="0" applyFont="1" applyBorder="1" applyAlignment="1">
      <alignment horizontal="center" vertical="center"/>
    </xf>
    <xf numFmtId="1" fontId="112" fillId="63" borderId="36" xfId="0" applyNumberFormat="1" applyFont="1" applyFill="1" applyBorder="1" applyAlignment="1">
      <alignment horizontal="left"/>
    </xf>
    <xf numFmtId="1" fontId="112" fillId="63" borderId="36" xfId="0" applyNumberFormat="1" applyFont="1" applyFill="1" applyBorder="1" applyAlignment="1">
      <alignment horizontal="center"/>
    </xf>
    <xf numFmtId="9" fontId="127" fillId="63" borderId="33" xfId="16" applyFont="1" applyFill="1" applyBorder="1" applyAlignment="1">
      <alignment horizontal="center" vertical="top" wrapText="1"/>
    </xf>
    <xf numFmtId="0" fontId="112" fillId="63" borderId="33" xfId="0" applyFont="1" applyFill="1" applyBorder="1" applyAlignment="1">
      <alignment horizontal="left" vertical="top" wrapText="1"/>
    </xf>
    <xf numFmtId="182" fontId="112" fillId="63" borderId="33" xfId="8" applyNumberFormat="1" applyFont="1" applyFill="1" applyBorder="1" applyAlignment="1">
      <alignment horizontal="left" vertical="top" wrapText="1"/>
    </xf>
    <xf numFmtId="167" fontId="114" fillId="63" borderId="33" xfId="8" applyFont="1" applyFill="1" applyBorder="1" applyAlignment="1">
      <alignment horizontal="center" vertical="top" wrapText="1"/>
    </xf>
    <xf numFmtId="1" fontId="77" fillId="0" borderId="36" xfId="0" applyNumberFormat="1" applyFont="1" applyBorder="1" applyAlignment="1">
      <alignment horizontal="center"/>
    </xf>
    <xf numFmtId="174" fontId="35" fillId="0" borderId="36" xfId="0" applyNumberFormat="1" applyFont="1" applyBorder="1" applyAlignment="1">
      <alignment horizontal="center"/>
    </xf>
    <xf numFmtId="1" fontId="128" fillId="0" borderId="36" xfId="0" applyNumberFormat="1" applyFont="1" applyBorder="1" applyAlignment="1">
      <alignment horizontal="center"/>
    </xf>
    <xf numFmtId="1" fontId="131" fillId="0" borderId="36" xfId="8" applyNumberFormat="1" applyFont="1" applyFill="1" applyBorder="1" applyAlignment="1">
      <alignment horizontal="center"/>
    </xf>
    <xf numFmtId="2" fontId="84" fillId="0" borderId="36" xfId="8" applyNumberFormat="1" applyFont="1" applyFill="1" applyBorder="1" applyAlignment="1">
      <alignment horizontal="center"/>
    </xf>
    <xf numFmtId="49" fontId="131" fillId="0" borderId="36" xfId="8" applyNumberFormat="1" applyFont="1" applyFill="1" applyBorder="1" applyAlignment="1">
      <alignment horizontal="center"/>
    </xf>
    <xf numFmtId="173" fontId="131" fillId="0" borderId="36" xfId="8" applyNumberFormat="1" applyFont="1" applyFill="1" applyBorder="1" applyAlignment="1">
      <alignment horizontal="center"/>
    </xf>
    <xf numFmtId="0" fontId="77" fillId="0" borderId="33" xfId="0" applyFont="1" applyBorder="1"/>
    <xf numFmtId="177" fontId="126" fillId="0" borderId="36" xfId="11" applyNumberFormat="1" applyFont="1" applyBorder="1" applyAlignment="1" applyProtection="1">
      <alignment vertical="center"/>
      <protection hidden="1"/>
    </xf>
    <xf numFmtId="177" fontId="35" fillId="0" borderId="36" xfId="11" applyNumberFormat="1" applyFont="1" applyBorder="1" applyAlignment="1" applyProtection="1">
      <alignment vertical="center"/>
      <protection hidden="1"/>
    </xf>
    <xf numFmtId="2" fontId="79" fillId="0" borderId="36" xfId="11" applyNumberFormat="1" applyFont="1" applyBorder="1" applyAlignment="1" applyProtection="1">
      <alignment horizontal="center"/>
      <protection hidden="1"/>
    </xf>
    <xf numFmtId="179" fontId="136" fillId="0" borderId="36" xfId="13" applyNumberFormat="1" applyFont="1" applyBorder="1" applyAlignment="1" applyProtection="1">
      <alignment horizontal="left" vertical="center"/>
      <protection hidden="1"/>
    </xf>
    <xf numFmtId="166" fontId="136" fillId="64" borderId="36" xfId="18" applyFont="1" applyFill="1" applyBorder="1" applyAlignment="1" applyProtection="1">
      <alignment horizontal="right" vertical="center"/>
      <protection hidden="1"/>
    </xf>
    <xf numFmtId="10" fontId="35" fillId="64" borderId="36" xfId="11" applyNumberFormat="1" applyFont="1" applyFill="1" applyBorder="1" applyAlignment="1" applyProtection="1">
      <alignment vertical="center"/>
      <protection hidden="1"/>
    </xf>
    <xf numFmtId="10" fontId="126" fillId="0" borderId="36" xfId="16" applyNumberFormat="1" applyFont="1" applyFill="1" applyBorder="1" applyAlignment="1"/>
    <xf numFmtId="0" fontId="112" fillId="63" borderId="36" xfId="13" applyFont="1" applyFill="1" applyBorder="1" applyAlignment="1" applyProtection="1">
      <alignment horizontal="left" vertical="center"/>
      <protection hidden="1"/>
    </xf>
    <xf numFmtId="0" fontId="87" fillId="0" borderId="36" xfId="13" applyFont="1" applyBorder="1" applyAlignment="1" applyProtection="1">
      <alignment horizontal="left" vertical="center"/>
      <protection hidden="1"/>
    </xf>
    <xf numFmtId="2" fontId="136" fillId="2" borderId="36" xfId="13" applyNumberFormat="1" applyFont="1" applyFill="1" applyBorder="1" applyAlignment="1" applyProtection="1">
      <alignment horizontal="right" vertical="center"/>
      <protection hidden="1"/>
    </xf>
    <xf numFmtId="0" fontId="79" fillId="0" borderId="36" xfId="13" applyFont="1" applyBorder="1" applyAlignment="1" applyProtection="1">
      <alignment vertical="center"/>
      <protection hidden="1"/>
    </xf>
    <xf numFmtId="2" fontId="126" fillId="0" borderId="36" xfId="13" applyNumberFormat="1" applyFont="1" applyBorder="1" applyAlignment="1" applyProtection="1">
      <alignment vertical="center"/>
      <protection hidden="1"/>
    </xf>
    <xf numFmtId="0" fontId="91" fillId="0" borderId="36" xfId="13" applyFont="1" applyBorder="1" applyAlignment="1" applyProtection="1">
      <alignment vertical="center"/>
      <protection hidden="1"/>
    </xf>
    <xf numFmtId="0" fontId="35" fillId="0" borderId="36" xfId="0" applyFont="1" applyBorder="1" applyAlignment="1">
      <alignment vertical="center"/>
    </xf>
    <xf numFmtId="2" fontId="136" fillId="64" borderId="36" xfId="13" applyNumberFormat="1" applyFont="1" applyFill="1" applyBorder="1" applyAlignment="1" applyProtection="1">
      <alignment horizontal="right" vertical="center"/>
      <protection hidden="1"/>
    </xf>
    <xf numFmtId="0" fontId="92" fillId="0" borderId="36" xfId="13" applyFont="1" applyBorder="1" applyAlignment="1" applyProtection="1">
      <alignment vertical="center"/>
      <protection hidden="1"/>
    </xf>
    <xf numFmtId="0" fontId="77" fillId="0" borderId="36" xfId="13" applyFont="1" applyBorder="1" applyAlignment="1" applyProtection="1">
      <alignment vertical="center"/>
      <protection hidden="1"/>
    </xf>
    <xf numFmtId="10" fontId="136" fillId="0" borderId="36" xfId="16" applyNumberFormat="1" applyFont="1" applyFill="1" applyBorder="1" applyAlignment="1" applyProtection="1">
      <alignment vertical="center"/>
      <protection hidden="1"/>
    </xf>
    <xf numFmtId="10" fontId="126" fillId="0" borderId="36" xfId="16" applyNumberFormat="1" applyFont="1" applyFill="1" applyBorder="1" applyAlignment="1" applyProtection="1">
      <alignment vertical="center"/>
      <protection hidden="1"/>
    </xf>
    <xf numFmtId="175" fontId="137" fillId="0" borderId="38" xfId="0" applyNumberFormat="1" applyFont="1" applyBorder="1" applyAlignment="1">
      <alignment horizontal="center" vertical="center"/>
    </xf>
    <xf numFmtId="175" fontId="138" fillId="0" borderId="36" xfId="16" applyNumberFormat="1" applyFont="1" applyFill="1" applyBorder="1" applyAlignment="1" applyProtection="1">
      <alignment horizontal="center"/>
      <protection hidden="1"/>
    </xf>
    <xf numFmtId="9" fontId="136" fillId="64" borderId="36" xfId="16" applyFont="1" applyFill="1" applyBorder="1" applyAlignment="1" applyProtection="1">
      <alignment horizontal="center"/>
      <protection hidden="1"/>
    </xf>
    <xf numFmtId="9" fontId="126" fillId="0" borderId="36" xfId="0" applyNumberFormat="1" applyFont="1" applyBorder="1" applyAlignment="1">
      <alignment horizontal="center"/>
    </xf>
    <xf numFmtId="9" fontId="126" fillId="61" borderId="36" xfId="65" applyFont="1" applyFill="1" applyBorder="1" applyAlignment="1">
      <alignment horizontal="center"/>
    </xf>
    <xf numFmtId="0" fontId="103" fillId="0" borderId="38" xfId="0" applyFont="1" applyBorder="1" applyAlignment="1">
      <alignment horizontal="right"/>
    </xf>
    <xf numFmtId="175" fontId="86" fillId="0" borderId="38" xfId="0" applyNumberFormat="1" applyFont="1" applyBorder="1" applyAlignment="1">
      <alignment horizontal="center" vertical="center"/>
    </xf>
    <xf numFmtId="166" fontId="126" fillId="0" borderId="36" xfId="18" applyFont="1" applyBorder="1" applyAlignment="1">
      <alignment horizontal="center"/>
    </xf>
    <xf numFmtId="0" fontId="112" fillId="63" borderId="36" xfId="59" applyFont="1" applyFill="1" applyBorder="1" applyAlignment="1">
      <alignment horizontal="left" vertical="top" wrapText="1"/>
    </xf>
    <xf numFmtId="0" fontId="35" fillId="0" borderId="36" xfId="0" applyFont="1" applyBorder="1" applyAlignment="1">
      <alignment horizontal="center"/>
    </xf>
    <xf numFmtId="167" fontId="35" fillId="0" borderId="36" xfId="8" applyFont="1" applyBorder="1"/>
    <xf numFmtId="166" fontId="35" fillId="0" borderId="36" xfId="18" applyFont="1" applyFill="1" applyBorder="1"/>
    <xf numFmtId="167" fontId="126" fillId="0" borderId="36" xfId="8" applyFont="1" applyBorder="1"/>
    <xf numFmtId="0" fontId="77" fillId="0" borderId="36" xfId="9" applyFont="1" applyBorder="1" applyAlignment="1" applyProtection="1">
      <alignment horizontal="left"/>
      <protection hidden="1"/>
    </xf>
    <xf numFmtId="0" fontId="35" fillId="0" borderId="36" xfId="9" applyFont="1" applyBorder="1" applyAlignment="1" applyProtection="1">
      <alignment horizontal="center"/>
      <protection hidden="1"/>
    </xf>
    <xf numFmtId="0" fontId="77" fillId="0" borderId="36" xfId="10" applyFont="1" applyBorder="1"/>
    <xf numFmtId="179" fontId="143" fillId="64" borderId="36" xfId="10" applyNumberFormat="1" applyFont="1" applyFill="1" applyBorder="1"/>
    <xf numFmtId="0" fontId="77" fillId="64" borderId="36" xfId="10" applyFont="1" applyFill="1" applyBorder="1"/>
    <xf numFmtId="0" fontId="77" fillId="0" borderId="36" xfId="9" applyFont="1" applyBorder="1" applyAlignment="1" applyProtection="1">
      <alignment horizontal="left" vertical="center"/>
      <protection hidden="1"/>
    </xf>
    <xf numFmtId="0" fontId="77" fillId="0" borderId="36" xfId="9" applyFont="1" applyBorder="1" applyAlignment="1" applyProtection="1">
      <alignment horizontal="right"/>
      <protection hidden="1"/>
    </xf>
    <xf numFmtId="173" fontId="112" fillId="63" borderId="33" xfId="8" applyNumberFormat="1" applyFont="1" applyFill="1" applyBorder="1" applyAlignment="1">
      <alignment vertical="top" wrapText="1"/>
    </xf>
    <xf numFmtId="0" fontId="77" fillId="0" borderId="36" xfId="103" applyFont="1" applyBorder="1" applyAlignment="1">
      <alignment vertical="top" wrapText="1"/>
    </xf>
    <xf numFmtId="44" fontId="35" fillId="65" borderId="36" xfId="66" applyFont="1" applyFill="1" applyBorder="1" applyAlignment="1" applyProtection="1">
      <protection locked="0"/>
    </xf>
    <xf numFmtId="0" fontId="77" fillId="0" borderId="36" xfId="103" applyFont="1" applyBorder="1" applyAlignment="1">
      <alignment vertical="top"/>
    </xf>
    <xf numFmtId="2" fontId="112" fillId="63" borderId="33" xfId="84" applyNumberFormat="1" applyFont="1" applyFill="1" applyBorder="1" applyAlignment="1">
      <alignment horizontal="left" vertical="top" wrapText="1"/>
    </xf>
    <xf numFmtId="2" fontId="112" fillId="63" borderId="33" xfId="84" applyNumberFormat="1" applyFont="1" applyFill="1" applyBorder="1" applyAlignment="1">
      <alignment vertical="top" wrapText="1"/>
    </xf>
    <xf numFmtId="2" fontId="77" fillId="0" borderId="36" xfId="84" applyNumberFormat="1" applyFont="1" applyBorder="1"/>
    <xf numFmtId="166" fontId="35" fillId="0" borderId="36" xfId="18" applyFont="1" applyBorder="1" applyAlignment="1">
      <alignment horizontal="center" vertical="top" wrapText="1"/>
    </xf>
    <xf numFmtId="44" fontId="35" fillId="0" borderId="36" xfId="66" applyFont="1" applyBorder="1" applyAlignment="1">
      <alignment vertical="top" wrapText="1"/>
    </xf>
    <xf numFmtId="49" fontId="35" fillId="0" borderId="36" xfId="103" applyNumberFormat="1" applyFont="1" applyBorder="1" applyAlignment="1">
      <alignment horizontal="center" vertical="top" wrapText="1"/>
    </xf>
    <xf numFmtId="3" fontId="35" fillId="2" borderId="36" xfId="8" applyNumberFormat="1" applyFont="1" applyFill="1" applyBorder="1" applyAlignment="1">
      <alignment horizontal="center"/>
    </xf>
    <xf numFmtId="3" fontId="126" fillId="2" borderId="36" xfId="8" applyNumberFormat="1" applyFont="1" applyFill="1" applyBorder="1" applyAlignment="1">
      <alignment horizontal="center"/>
    </xf>
    <xf numFmtId="4" fontId="35" fillId="2" borderId="36" xfId="8" applyNumberFormat="1" applyFont="1" applyFill="1" applyBorder="1" applyAlignment="1">
      <alignment horizontal="center"/>
    </xf>
    <xf numFmtId="4" fontId="126" fillId="2" borderId="36" xfId="8" applyNumberFormat="1" applyFont="1" applyFill="1" applyBorder="1" applyAlignment="1">
      <alignment horizontal="center"/>
    </xf>
    <xf numFmtId="0" fontId="7" fillId="0" borderId="0" xfId="0" applyFont="1"/>
    <xf numFmtId="9" fontId="77" fillId="0" borderId="0" xfId="0" applyNumberFormat="1" applyFont="1"/>
    <xf numFmtId="166" fontId="77" fillId="0" borderId="0" xfId="18" applyFont="1"/>
    <xf numFmtId="9" fontId="77" fillId="0" borderId="0" xfId="16" applyFont="1"/>
    <xf numFmtId="44" fontId="77" fillId="0" borderId="0" xfId="0" applyNumberFormat="1" applyFont="1"/>
    <xf numFmtId="49" fontId="76" fillId="65" borderId="36" xfId="9" applyNumberFormat="1" applyFont="1" applyFill="1" applyBorder="1" applyAlignment="1" applyProtection="1">
      <alignment horizontal="left" vertical="top"/>
      <protection hidden="1"/>
    </xf>
    <xf numFmtId="0" fontId="79" fillId="64" borderId="36" xfId="13" applyFont="1" applyFill="1" applyBorder="1" applyProtection="1">
      <protection hidden="1"/>
    </xf>
    <xf numFmtId="166" fontId="35" fillId="0" borderId="36" xfId="18" applyFont="1" applyFill="1" applyBorder="1" applyAlignment="1" applyProtection="1">
      <protection hidden="1"/>
    </xf>
    <xf numFmtId="166" fontId="136" fillId="2" borderId="36" xfId="18" applyFont="1" applyFill="1" applyBorder="1" applyAlignment="1" applyProtection="1">
      <alignment horizontal="center"/>
      <protection hidden="1"/>
    </xf>
    <xf numFmtId="9" fontId="128" fillId="64" borderId="36" xfId="16" applyFont="1" applyFill="1" applyBorder="1" applyAlignment="1" applyProtection="1">
      <alignment horizontal="center"/>
      <protection hidden="1"/>
    </xf>
    <xf numFmtId="9" fontId="132" fillId="64" borderId="36" xfId="16" applyFont="1" applyFill="1" applyBorder="1" applyAlignment="1" applyProtection="1">
      <alignment horizontal="center"/>
      <protection hidden="1"/>
    </xf>
    <xf numFmtId="173" fontId="80" fillId="0" borderId="0" xfId="8" applyNumberFormat="1" applyFont="1" applyAlignment="1">
      <alignment horizontal="left"/>
    </xf>
    <xf numFmtId="173" fontId="80" fillId="0" borderId="0" xfId="8" applyNumberFormat="1" applyFont="1" applyAlignment="1">
      <alignment horizontal="left" vertical="top"/>
    </xf>
    <xf numFmtId="180" fontId="76" fillId="65" borderId="36" xfId="18" applyNumberFormat="1" applyFont="1" applyFill="1" applyBorder="1" applyAlignment="1" applyProtection="1">
      <alignment horizontal="left" vertical="top"/>
      <protection hidden="1"/>
    </xf>
    <xf numFmtId="10" fontId="132" fillId="64" borderId="36" xfId="16" applyNumberFormat="1" applyFont="1" applyFill="1" applyBorder="1" applyAlignment="1" applyProtection="1">
      <alignment horizontal="center"/>
      <protection hidden="1"/>
    </xf>
    <xf numFmtId="49" fontId="77" fillId="0" borderId="36" xfId="0" applyNumberFormat="1" applyFont="1" applyBorder="1"/>
    <xf numFmtId="49" fontId="77" fillId="0" borderId="0" xfId="0" applyNumberFormat="1" applyFont="1"/>
    <xf numFmtId="175" fontId="77" fillId="0" borderId="0" xfId="0" applyNumberFormat="1" applyFont="1"/>
    <xf numFmtId="9" fontId="126" fillId="0" borderId="0" xfId="0" applyNumberFormat="1" applyFont="1" applyAlignment="1">
      <alignment horizontal="center"/>
    </xf>
    <xf numFmtId="167" fontId="79" fillId="2" borderId="36" xfId="8" applyFont="1" applyFill="1" applyBorder="1" applyAlignment="1">
      <alignment horizontal="center"/>
    </xf>
    <xf numFmtId="44" fontId="77" fillId="0" borderId="0" xfId="89" applyNumberFormat="1" applyFont="1"/>
    <xf numFmtId="1" fontId="79" fillId="0" borderId="0" xfId="61" applyNumberFormat="1" applyFont="1" applyAlignment="1">
      <alignment horizontal="center"/>
    </xf>
    <xf numFmtId="0" fontId="77" fillId="0" borderId="36" xfId="0" applyFont="1" applyBorder="1" applyAlignment="1">
      <alignment wrapText="1"/>
    </xf>
    <xf numFmtId="2" fontId="35" fillId="0" borderId="36" xfId="0" applyNumberFormat="1" applyFont="1" applyBorder="1" applyAlignment="1">
      <alignment horizontal="center"/>
    </xf>
    <xf numFmtId="2" fontId="35" fillId="0" borderId="16" xfId="0" applyNumberFormat="1" applyFont="1" applyBorder="1" applyAlignment="1">
      <alignment horizontal="center" wrapText="1"/>
    </xf>
    <xf numFmtId="0" fontId="77" fillId="0" borderId="39" xfId="9" applyFont="1" applyBorder="1" applyAlignment="1" applyProtection="1">
      <alignment horizontal="center" vertical="top"/>
      <protection hidden="1"/>
    </xf>
    <xf numFmtId="0" fontId="77" fillId="0" borderId="40" xfId="9" applyFont="1" applyBorder="1" applyAlignment="1" applyProtection="1">
      <alignment horizontal="left" wrapText="1"/>
      <protection hidden="1"/>
    </xf>
    <xf numFmtId="167" fontId="77" fillId="0" borderId="0" xfId="8" applyFont="1" applyAlignment="1">
      <alignment horizontal="center"/>
    </xf>
    <xf numFmtId="167" fontId="79" fillId="0" borderId="0" xfId="89" applyNumberFormat="1" applyFont="1" applyAlignment="1">
      <alignment horizontal="center"/>
    </xf>
    <xf numFmtId="167" fontId="77" fillId="0" borderId="0" xfId="8" applyFont="1" applyAlignment="1">
      <alignment horizontal="right" wrapText="1"/>
    </xf>
    <xf numFmtId="44" fontId="35" fillId="65" borderId="40" xfId="66" applyFont="1" applyFill="1" applyBorder="1" applyAlignment="1" applyProtection="1">
      <protection locked="0"/>
    </xf>
    <xf numFmtId="0" fontId="81" fillId="2" borderId="0" xfId="0" applyFont="1" applyFill="1"/>
    <xf numFmtId="0" fontId="77" fillId="2" borderId="0" xfId="0" applyFont="1" applyFill="1"/>
    <xf numFmtId="2" fontId="146" fillId="2" borderId="0" xfId="63" applyNumberFormat="1" applyFont="1" applyFill="1"/>
    <xf numFmtId="3" fontId="35" fillId="2" borderId="36" xfId="8" applyNumberFormat="1" applyFont="1" applyFill="1" applyBorder="1" applyAlignment="1">
      <alignment horizontal="center" vertical="top" wrapText="1"/>
    </xf>
    <xf numFmtId="0" fontId="80" fillId="2" borderId="0" xfId="0" applyFont="1" applyFill="1"/>
    <xf numFmtId="1" fontId="80" fillId="2" borderId="0" xfId="0" applyNumberFormat="1" applyFont="1" applyFill="1" applyAlignment="1">
      <alignment horizontal="center"/>
    </xf>
    <xf numFmtId="166" fontId="35" fillId="0" borderId="36" xfId="18" applyFont="1" applyFill="1" applyBorder="1" applyAlignment="1">
      <alignment horizontal="center"/>
    </xf>
    <xf numFmtId="173" fontId="81" fillId="2" borderId="0" xfId="8" applyNumberFormat="1" applyFont="1" applyFill="1" applyAlignment="1">
      <alignment horizontal="center"/>
    </xf>
    <xf numFmtId="2" fontId="74" fillId="2" borderId="0" xfId="12" applyNumberFormat="1" applyFont="1" applyFill="1"/>
    <xf numFmtId="2" fontId="35" fillId="2" borderId="16" xfId="0" applyNumberFormat="1" applyFont="1" applyFill="1" applyBorder="1" applyAlignment="1">
      <alignment horizontal="center" wrapText="1"/>
    </xf>
    <xf numFmtId="1" fontId="35" fillId="0" borderId="16" xfId="0" applyNumberFormat="1" applyFont="1" applyBorder="1" applyAlignment="1">
      <alignment horizontal="center" wrapText="1"/>
    </xf>
    <xf numFmtId="0" fontId="77" fillId="2" borderId="41" xfId="10" applyFont="1" applyFill="1" applyBorder="1"/>
    <xf numFmtId="0" fontId="77" fillId="2" borderId="2" xfId="10" applyFont="1" applyFill="1" applyBorder="1"/>
    <xf numFmtId="179" fontId="143" fillId="2" borderId="40" xfId="10" applyNumberFormat="1" applyFont="1" applyFill="1" applyBorder="1"/>
    <xf numFmtId="0" fontId="77" fillId="2" borderId="39" xfId="10" applyFont="1" applyFill="1" applyBorder="1"/>
    <xf numFmtId="9" fontId="126" fillId="64" borderId="36" xfId="61" applyNumberFormat="1" applyFont="1" applyFill="1" applyBorder="1" applyAlignment="1">
      <alignment horizontal="center" vertical="center"/>
    </xf>
    <xf numFmtId="166" fontId="35" fillId="2" borderId="36" xfId="18" applyFont="1" applyFill="1" applyBorder="1"/>
    <xf numFmtId="10" fontId="142" fillId="2" borderId="36" xfId="16" applyNumberFormat="1" applyFont="1" applyFill="1" applyBorder="1" applyAlignment="1" applyProtection="1">
      <alignment horizontal="right"/>
      <protection hidden="1"/>
    </xf>
    <xf numFmtId="180" fontId="136" fillId="35" borderId="36" xfId="18" applyNumberFormat="1" applyFont="1" applyFill="1" applyBorder="1" applyAlignment="1" applyProtection="1">
      <protection locked="0"/>
    </xf>
    <xf numFmtId="173" fontId="78" fillId="63" borderId="41" xfId="8" applyNumberFormat="1" applyFont="1" applyFill="1" applyBorder="1" applyAlignment="1">
      <alignment horizontal="left"/>
    </xf>
    <xf numFmtId="167" fontId="78" fillId="63" borderId="40" xfId="8" applyFont="1" applyFill="1" applyBorder="1"/>
    <xf numFmtId="49" fontId="80" fillId="0" borderId="41" xfId="63" applyNumberFormat="1" applyFont="1" applyBorder="1" applyAlignment="1">
      <alignment vertical="top"/>
    </xf>
    <xf numFmtId="0" fontId="77" fillId="0" borderId="39" xfId="63" applyFont="1" applyBorder="1"/>
    <xf numFmtId="49" fontId="79" fillId="0" borderId="39" xfId="63" applyNumberFormat="1" applyFont="1" applyBorder="1"/>
    <xf numFmtId="166" fontId="127" fillId="2" borderId="40" xfId="18" applyFont="1" applyFill="1" applyBorder="1" applyAlignment="1"/>
    <xf numFmtId="167" fontId="77" fillId="0" borderId="40" xfId="8" applyFont="1" applyBorder="1"/>
    <xf numFmtId="49" fontId="78" fillId="63" borderId="41" xfId="63" applyNumberFormat="1" applyFont="1" applyFill="1" applyBorder="1"/>
    <xf numFmtId="0" fontId="78" fillId="63" borderId="39" xfId="63" applyFont="1" applyFill="1" applyBorder="1"/>
    <xf numFmtId="44" fontId="125" fillId="63" borderId="40" xfId="63" applyNumberFormat="1" applyFont="1" applyFill="1" applyBorder="1"/>
    <xf numFmtId="1" fontId="110" fillId="0" borderId="41" xfId="0" applyNumberFormat="1" applyFont="1" applyBorder="1" applyAlignment="1">
      <alignment horizontal="left" vertical="center"/>
    </xf>
    <xf numFmtId="1" fontId="110" fillId="0" borderId="39" xfId="0" applyNumberFormat="1" applyFont="1" applyBorder="1" applyAlignment="1">
      <alignment horizontal="left" vertical="center"/>
    </xf>
    <xf numFmtId="1" fontId="134" fillId="0" borderId="39" xfId="0" applyNumberFormat="1" applyFont="1" applyBorder="1" applyAlignment="1">
      <alignment horizontal="center" vertical="center" wrapText="1"/>
    </xf>
    <xf numFmtId="1" fontId="110" fillId="0" borderId="40" xfId="0" applyNumberFormat="1" applyFont="1" applyBorder="1" applyAlignment="1">
      <alignment horizontal="center" vertical="center" wrapText="1"/>
    </xf>
    <xf numFmtId="0" fontId="77" fillId="0" borderId="40" xfId="0" applyFont="1" applyBorder="1"/>
    <xf numFmtId="2" fontId="35" fillId="0" borderId="40" xfId="0" applyNumberFormat="1" applyFont="1" applyBorder="1" applyAlignment="1">
      <alignment horizontal="center"/>
    </xf>
    <xf numFmtId="2" fontId="118" fillId="63" borderId="41" xfId="13" applyNumberFormat="1" applyFont="1" applyFill="1" applyBorder="1" applyAlignment="1" applyProtection="1">
      <alignment horizontal="left" vertical="center"/>
      <protection hidden="1"/>
    </xf>
    <xf numFmtId="2" fontId="90" fillId="63" borderId="39" xfId="11" applyNumberFormat="1" applyFont="1" applyFill="1" applyBorder="1" applyProtection="1">
      <protection hidden="1"/>
    </xf>
    <xf numFmtId="2" fontId="90" fillId="63" borderId="40" xfId="11" applyNumberFormat="1" applyFont="1" applyFill="1" applyBorder="1" applyProtection="1">
      <protection hidden="1"/>
    </xf>
    <xf numFmtId="2" fontId="77" fillId="0" borderId="41" xfId="11" applyNumberFormat="1" applyFont="1" applyBorder="1" applyProtection="1">
      <protection hidden="1"/>
    </xf>
    <xf numFmtId="2" fontId="77" fillId="0" borderId="40" xfId="11" applyNumberFormat="1" applyFont="1" applyBorder="1" applyProtection="1">
      <protection hidden="1"/>
    </xf>
    <xf numFmtId="0" fontId="77" fillId="0" borderId="41" xfId="0" applyFont="1" applyBorder="1"/>
    <xf numFmtId="0" fontId="79" fillId="0" borderId="41" xfId="0" applyFont="1" applyBorder="1"/>
    <xf numFmtId="0" fontId="79" fillId="0" borderId="40" xfId="0" applyFont="1" applyBorder="1"/>
    <xf numFmtId="0" fontId="77" fillId="0" borderId="40" xfId="0" applyFont="1" applyBorder="1" applyAlignment="1">
      <alignment horizontal="left"/>
    </xf>
    <xf numFmtId="10" fontId="126" fillId="0" borderId="40" xfId="0" applyNumberFormat="1" applyFont="1" applyBorder="1"/>
    <xf numFmtId="0" fontId="81" fillId="0" borderId="40" xfId="0" applyFont="1" applyBorder="1"/>
    <xf numFmtId="0" fontId="77" fillId="0" borderId="41" xfId="11" applyFont="1" applyBorder="1" applyAlignment="1" applyProtection="1">
      <alignment vertical="center"/>
      <protection hidden="1"/>
    </xf>
    <xf numFmtId="0" fontId="77" fillId="0" borderId="39" xfId="0" applyFont="1" applyBorder="1"/>
    <xf numFmtId="0" fontId="79" fillId="0" borderId="41" xfId="13" applyFont="1" applyBorder="1" applyAlignment="1" applyProtection="1">
      <alignment vertical="center"/>
      <protection hidden="1"/>
    </xf>
    <xf numFmtId="0" fontId="79" fillId="0" borderId="39" xfId="0" applyFont="1" applyBorder="1"/>
    <xf numFmtId="0" fontId="118" fillId="63" borderId="41" xfId="13" applyFont="1" applyFill="1" applyBorder="1" applyAlignment="1" applyProtection="1">
      <alignment horizontal="left" vertical="center"/>
      <protection hidden="1"/>
    </xf>
    <xf numFmtId="0" fontId="119" fillId="63" borderId="39" xfId="13" applyFont="1" applyFill="1" applyBorder="1" applyAlignment="1" applyProtection="1">
      <alignment horizontal="left" vertical="center"/>
      <protection hidden="1"/>
    </xf>
    <xf numFmtId="9" fontId="120" fillId="63" borderId="40" xfId="13" applyNumberFormat="1" applyFont="1" applyFill="1" applyBorder="1" applyAlignment="1" applyProtection="1">
      <alignment vertical="center"/>
      <protection hidden="1"/>
    </xf>
    <xf numFmtId="2" fontId="121" fillId="63" borderId="41" xfId="13" applyNumberFormat="1" applyFont="1" applyFill="1" applyBorder="1" applyAlignment="1" applyProtection="1">
      <alignment horizontal="left" vertical="center" wrapText="1"/>
      <protection hidden="1"/>
    </xf>
    <xf numFmtId="2" fontId="121" fillId="63" borderId="39" xfId="13" applyNumberFormat="1" applyFont="1" applyFill="1" applyBorder="1" applyAlignment="1" applyProtection="1">
      <alignment horizontal="center" wrapText="1"/>
      <protection hidden="1"/>
    </xf>
    <xf numFmtId="2" fontId="121" fillId="63" borderId="40" xfId="13" applyNumberFormat="1" applyFont="1" applyFill="1" applyBorder="1" applyAlignment="1" applyProtection="1">
      <alignment horizontal="right" wrapText="1"/>
      <protection hidden="1"/>
    </xf>
    <xf numFmtId="2" fontId="77" fillId="0" borderId="41" xfId="13" applyNumberFormat="1" applyFont="1" applyBorder="1" applyProtection="1">
      <protection hidden="1"/>
    </xf>
    <xf numFmtId="2" fontId="99" fillId="0" borderId="39" xfId="3" applyNumberFormat="1" applyFont="1" applyFill="1" applyBorder="1" applyAlignment="1" applyProtection="1">
      <alignment horizontal="center" vertical="center"/>
      <protection hidden="1"/>
    </xf>
    <xf numFmtId="2" fontId="99" fillId="0" borderId="40" xfId="3" applyNumberFormat="1" applyFont="1" applyFill="1" applyBorder="1" applyAlignment="1" applyProtection="1">
      <alignment horizontal="right" vertical="center"/>
      <protection hidden="1"/>
    </xf>
    <xf numFmtId="2" fontId="100" fillId="0" borderId="39" xfId="3" applyNumberFormat="1" applyFont="1" applyFill="1" applyBorder="1" applyAlignment="1" applyProtection="1">
      <alignment horizontal="left" vertical="center"/>
      <protection hidden="1"/>
    </xf>
    <xf numFmtId="2" fontId="94" fillId="0" borderId="40" xfId="3" applyNumberFormat="1" applyFont="1" applyFill="1" applyBorder="1" applyAlignment="1" applyProtection="1">
      <alignment horizontal="right" vertical="center"/>
      <protection hidden="1"/>
    </xf>
    <xf numFmtId="10" fontId="101" fillId="0" borderId="40" xfId="16" applyNumberFormat="1" applyFont="1" applyFill="1" applyBorder="1" applyAlignment="1" applyProtection="1">
      <alignment horizontal="right"/>
      <protection hidden="1"/>
    </xf>
    <xf numFmtId="0" fontId="79" fillId="0" borderId="41" xfId="13" applyFont="1" applyBorder="1" applyProtection="1">
      <protection hidden="1"/>
    </xf>
    <xf numFmtId="0" fontId="103" fillId="0" borderId="39" xfId="13" applyFont="1" applyBorder="1" applyProtection="1">
      <protection hidden="1"/>
    </xf>
    <xf numFmtId="0" fontId="103" fillId="0" borderId="40" xfId="13" applyFont="1" applyBorder="1" applyAlignment="1" applyProtection="1">
      <alignment horizontal="right"/>
      <protection hidden="1"/>
    </xf>
    <xf numFmtId="0" fontId="77" fillId="0" borderId="41" xfId="13" applyFont="1" applyBorder="1" applyProtection="1">
      <protection hidden="1"/>
    </xf>
    <xf numFmtId="0" fontId="101" fillId="0" borderId="39" xfId="13" applyFont="1" applyBorder="1" applyAlignment="1" applyProtection="1">
      <alignment horizontal="right"/>
      <protection hidden="1"/>
    </xf>
    <xf numFmtId="0" fontId="101" fillId="0" borderId="40" xfId="13" applyFont="1" applyBorder="1" applyAlignment="1" applyProtection="1">
      <alignment horizontal="right"/>
      <protection hidden="1"/>
    </xf>
    <xf numFmtId="0" fontId="87" fillId="0" borderId="41" xfId="13" applyFont="1" applyBorder="1" applyProtection="1">
      <protection hidden="1"/>
    </xf>
    <xf numFmtId="0" fontId="102" fillId="0" borderId="39" xfId="13" applyFont="1" applyBorder="1" applyAlignment="1" applyProtection="1">
      <alignment horizontal="center"/>
      <protection hidden="1"/>
    </xf>
    <xf numFmtId="0" fontId="102" fillId="0" borderId="40" xfId="13" applyFont="1" applyBorder="1" applyAlignment="1" applyProtection="1">
      <alignment horizontal="right"/>
      <protection hidden="1"/>
    </xf>
    <xf numFmtId="0" fontId="84" fillId="0" borderId="41" xfId="13" applyFont="1" applyBorder="1" applyProtection="1">
      <protection hidden="1"/>
    </xf>
    <xf numFmtId="10" fontId="101" fillId="0" borderId="39" xfId="13" applyNumberFormat="1" applyFont="1" applyBorder="1" applyAlignment="1" applyProtection="1">
      <alignment horizontal="right"/>
      <protection hidden="1"/>
    </xf>
    <xf numFmtId="175" fontId="102" fillId="0" borderId="40" xfId="16" applyNumberFormat="1" applyFont="1" applyFill="1" applyBorder="1" applyAlignment="1" applyProtection="1">
      <alignment horizontal="right"/>
      <protection hidden="1"/>
    </xf>
    <xf numFmtId="0" fontId="105" fillId="0" borderId="39" xfId="13" applyFont="1" applyBorder="1" applyAlignment="1" applyProtection="1">
      <alignment horizontal="center"/>
      <protection hidden="1"/>
    </xf>
    <xf numFmtId="169" fontId="102" fillId="0" borderId="39" xfId="13" applyNumberFormat="1" applyFont="1" applyBorder="1" applyAlignment="1" applyProtection="1">
      <alignment horizontal="center"/>
      <protection hidden="1"/>
    </xf>
    <xf numFmtId="165" fontId="102" fillId="0" borderId="39" xfId="13" applyNumberFormat="1" applyFont="1" applyBorder="1" applyAlignment="1" applyProtection="1">
      <alignment horizontal="center"/>
      <protection hidden="1"/>
    </xf>
    <xf numFmtId="0" fontId="77" fillId="64" borderId="41" xfId="13" applyFont="1" applyFill="1" applyBorder="1" applyProtection="1">
      <protection hidden="1"/>
    </xf>
    <xf numFmtId="0" fontId="102" fillId="64" borderId="39" xfId="13" applyFont="1" applyFill="1" applyBorder="1" applyAlignment="1" applyProtection="1">
      <alignment horizontal="center"/>
      <protection hidden="1"/>
    </xf>
    <xf numFmtId="0" fontId="102" fillId="64" borderId="40" xfId="13" applyFont="1" applyFill="1" applyBorder="1" applyAlignment="1" applyProtection="1">
      <alignment horizontal="right"/>
      <protection hidden="1"/>
    </xf>
    <xf numFmtId="167" fontId="102" fillId="0" borderId="40" xfId="8" applyFont="1" applyFill="1" applyBorder="1" applyAlignment="1" applyProtection="1">
      <alignment horizontal="right"/>
      <protection hidden="1"/>
    </xf>
    <xf numFmtId="166" fontId="35" fillId="0" borderId="41" xfId="18" applyFont="1" applyFill="1" applyBorder="1" applyAlignment="1" applyProtection="1">
      <protection hidden="1"/>
    </xf>
    <xf numFmtId="10" fontId="102" fillId="0" borderId="40" xfId="16" applyNumberFormat="1" applyFont="1" applyFill="1" applyBorder="1" applyAlignment="1" applyProtection="1">
      <alignment horizontal="right"/>
      <protection hidden="1"/>
    </xf>
    <xf numFmtId="10" fontId="102" fillId="64" borderId="40" xfId="16" applyNumberFormat="1" applyFont="1" applyFill="1" applyBorder="1" applyAlignment="1" applyProtection="1">
      <alignment horizontal="right"/>
      <protection hidden="1"/>
    </xf>
    <xf numFmtId="0" fontId="102" fillId="0" borderId="39" xfId="13" applyFont="1" applyBorder="1" applyProtection="1">
      <protection hidden="1"/>
    </xf>
    <xf numFmtId="0" fontId="106" fillId="0" borderId="41" xfId="13" applyFont="1" applyBorder="1" applyProtection="1">
      <protection hidden="1"/>
    </xf>
    <xf numFmtId="0" fontId="107" fillId="0" borderId="39" xfId="13" applyFont="1" applyBorder="1" applyProtection="1">
      <protection hidden="1"/>
    </xf>
    <xf numFmtId="0" fontId="107" fillId="0" borderId="40" xfId="13" applyFont="1" applyBorder="1" applyAlignment="1" applyProtection="1">
      <alignment horizontal="right"/>
      <protection hidden="1"/>
    </xf>
    <xf numFmtId="169" fontId="103" fillId="0" borderId="39" xfId="13" applyNumberFormat="1" applyFont="1" applyBorder="1" applyProtection="1">
      <protection hidden="1"/>
    </xf>
    <xf numFmtId="169" fontId="102" fillId="0" borderId="40" xfId="13" applyNumberFormat="1" applyFont="1" applyBorder="1" applyAlignment="1" applyProtection="1">
      <alignment horizontal="right"/>
      <protection hidden="1"/>
    </xf>
    <xf numFmtId="0" fontId="88" fillId="0" borderId="41" xfId="13" applyFont="1" applyBorder="1" applyProtection="1">
      <protection hidden="1"/>
    </xf>
    <xf numFmtId="169" fontId="101" fillId="0" borderId="39" xfId="13" applyNumberFormat="1" applyFont="1" applyBorder="1" applyProtection="1">
      <protection hidden="1"/>
    </xf>
    <xf numFmtId="169" fontId="101" fillId="0" borderId="40" xfId="13" applyNumberFormat="1" applyFont="1" applyBorder="1" applyAlignment="1" applyProtection="1">
      <alignment horizontal="right"/>
      <protection hidden="1"/>
    </xf>
    <xf numFmtId="2" fontId="119" fillId="63" borderId="41" xfId="13" applyNumberFormat="1" applyFont="1" applyFill="1" applyBorder="1" applyAlignment="1" applyProtection="1">
      <alignment horizontal="left" vertical="center" wrapText="1"/>
      <protection hidden="1"/>
    </xf>
    <xf numFmtId="2" fontId="35" fillId="0" borderId="41" xfId="13" applyNumberFormat="1" applyFont="1" applyBorder="1" applyProtection="1">
      <protection hidden="1"/>
    </xf>
    <xf numFmtId="0" fontId="112" fillId="63" borderId="41" xfId="59" applyFont="1" applyFill="1" applyBorder="1" applyAlignment="1">
      <alignment horizontal="left" vertical="top" wrapText="1"/>
    </xf>
    <xf numFmtId="0" fontId="112" fillId="63" borderId="39" xfId="59" applyFont="1" applyFill="1" applyBorder="1" applyAlignment="1">
      <alignment horizontal="left" vertical="top" wrapText="1"/>
    </xf>
    <xf numFmtId="0" fontId="112" fillId="63" borderId="40" xfId="59" applyFont="1" applyFill="1" applyBorder="1" applyAlignment="1">
      <alignment horizontal="left" vertical="top" wrapText="1"/>
    </xf>
    <xf numFmtId="0" fontId="119" fillId="63" borderId="41" xfId="9" applyFont="1" applyFill="1" applyBorder="1" applyAlignment="1" applyProtection="1">
      <alignment horizontal="left" vertical="center"/>
      <protection hidden="1"/>
    </xf>
    <xf numFmtId="0" fontId="120" fillId="63" borderId="39" xfId="10" applyFont="1" applyFill="1" applyBorder="1"/>
    <xf numFmtId="0" fontId="123" fillId="63" borderId="39" xfId="10" applyFont="1" applyFill="1" applyBorder="1"/>
    <xf numFmtId="0" fontId="123" fillId="63" borderId="40" xfId="10" applyFont="1" applyFill="1" applyBorder="1"/>
    <xf numFmtId="0" fontId="77" fillId="0" borderId="41" xfId="9" applyFont="1" applyBorder="1" applyAlignment="1" applyProtection="1">
      <alignment horizontal="left"/>
      <protection hidden="1"/>
    </xf>
    <xf numFmtId="0" fontId="77" fillId="0" borderId="40" xfId="9" applyFont="1" applyBorder="1" applyAlignment="1" applyProtection="1">
      <alignment horizontal="left"/>
      <protection hidden="1"/>
    </xf>
    <xf numFmtId="0" fontId="90" fillId="63" borderId="39" xfId="10" applyFont="1" applyFill="1" applyBorder="1"/>
    <xf numFmtId="0" fontId="90" fillId="63" borderId="40" xfId="10" applyFont="1" applyFill="1" applyBorder="1"/>
    <xf numFmtId="0" fontId="77" fillId="0" borderId="39" xfId="10" applyFont="1" applyBorder="1"/>
    <xf numFmtId="0" fontId="77" fillId="0" borderId="41" xfId="9" applyFont="1" applyBorder="1" applyAlignment="1" applyProtection="1">
      <alignment horizontal="left" vertical="center"/>
      <protection hidden="1"/>
    </xf>
    <xf numFmtId="0" fontId="77" fillId="0" borderId="39" xfId="9" applyFont="1" applyBorder="1" applyAlignment="1" applyProtection="1">
      <alignment horizontal="left" vertical="top"/>
      <protection hidden="1"/>
    </xf>
    <xf numFmtId="2" fontId="79" fillId="2" borderId="41" xfId="84" applyNumberFormat="1" applyFont="1" applyFill="1" applyBorder="1" applyAlignment="1">
      <alignment vertical="top" wrapText="1"/>
    </xf>
    <xf numFmtId="2" fontId="79" fillId="2" borderId="40" xfId="84" applyNumberFormat="1" applyFont="1" applyFill="1" applyBorder="1" applyAlignment="1">
      <alignment vertical="top" wrapText="1"/>
    </xf>
    <xf numFmtId="2" fontId="79" fillId="2" borderId="39" xfId="84" applyNumberFormat="1" applyFont="1" applyFill="1" applyBorder="1" applyAlignment="1">
      <alignment vertical="top" wrapText="1"/>
    </xf>
    <xf numFmtId="3" fontId="126" fillId="2" borderId="39" xfId="8" applyNumberFormat="1" applyFont="1" applyFill="1" applyBorder="1" applyAlignment="1">
      <alignment horizontal="center" vertical="top" wrapText="1"/>
    </xf>
    <xf numFmtId="2" fontId="126" fillId="2" borderId="40" xfId="84" applyNumberFormat="1" applyFont="1" applyFill="1" applyBorder="1" applyAlignment="1">
      <alignment vertical="top" wrapText="1"/>
    </xf>
    <xf numFmtId="180" fontId="126" fillId="2" borderId="41" xfId="84" applyNumberFormat="1" applyFont="1" applyFill="1" applyBorder="1" applyAlignment="1">
      <alignment vertical="top" wrapText="1"/>
    </xf>
    <xf numFmtId="2" fontId="126" fillId="2" borderId="39" xfId="84" applyNumberFormat="1" applyFont="1" applyFill="1" applyBorder="1" applyAlignment="1">
      <alignment vertical="top" wrapText="1"/>
    </xf>
    <xf numFmtId="180" fontId="126" fillId="2" borderId="40" xfId="84" applyNumberFormat="1" applyFont="1" applyFill="1" applyBorder="1" applyAlignment="1">
      <alignment vertical="top" wrapText="1"/>
    </xf>
    <xf numFmtId="0" fontId="79" fillId="0" borderId="41" xfId="84" applyFont="1" applyBorder="1"/>
    <xf numFmtId="0" fontId="79" fillId="0" borderId="39" xfId="84" applyFont="1" applyBorder="1"/>
    <xf numFmtId="0" fontId="126" fillId="0" borderId="39" xfId="84" applyFont="1" applyBorder="1"/>
    <xf numFmtId="0" fontId="126" fillId="0" borderId="40" xfId="84" applyFont="1" applyBorder="1"/>
    <xf numFmtId="2" fontId="74" fillId="66" borderId="0" xfId="12" applyNumberFormat="1" applyFont="1" applyFill="1"/>
    <xf numFmtId="0" fontId="0" fillId="66" borderId="0" xfId="0" applyFill="1"/>
    <xf numFmtId="173" fontId="78" fillId="63" borderId="41" xfId="8" applyNumberFormat="1" applyFont="1" applyFill="1" applyBorder="1" applyAlignment="1">
      <alignment horizontal="center" vertical="top"/>
    </xf>
    <xf numFmtId="173" fontId="78" fillId="62" borderId="39" xfId="8" applyNumberFormat="1" applyFont="1" applyFill="1" applyBorder="1" applyAlignment="1">
      <alignment horizontal="center" vertical="top"/>
    </xf>
    <xf numFmtId="173" fontId="78" fillId="62" borderId="40" xfId="8" applyNumberFormat="1" applyFont="1" applyFill="1" applyBorder="1" applyAlignment="1">
      <alignment horizontal="center" vertical="top"/>
    </xf>
    <xf numFmtId="173" fontId="78" fillId="63" borderId="41" xfId="8" applyNumberFormat="1" applyFont="1" applyFill="1" applyBorder="1" applyAlignment="1">
      <alignment horizontal="center"/>
    </xf>
    <xf numFmtId="173" fontId="78" fillId="62" borderId="39" xfId="8" applyNumberFormat="1" applyFont="1" applyFill="1" applyBorder="1" applyAlignment="1">
      <alignment horizontal="center"/>
    </xf>
    <xf numFmtId="173" fontId="78" fillId="62" borderId="40" xfId="8" applyNumberFormat="1" applyFont="1" applyFill="1" applyBorder="1" applyAlignment="1">
      <alignment horizontal="center"/>
    </xf>
    <xf numFmtId="2" fontId="112" fillId="63" borderId="41" xfId="0" applyNumberFormat="1" applyFont="1" applyFill="1" applyBorder="1" applyAlignment="1">
      <alignment horizontal="center" vertical="center" wrapText="1"/>
    </xf>
    <xf numFmtId="2" fontId="112" fillId="63" borderId="39" xfId="0" applyNumberFormat="1" applyFont="1" applyFill="1" applyBorder="1" applyAlignment="1">
      <alignment horizontal="center" vertical="center" wrapText="1"/>
    </xf>
    <xf numFmtId="2" fontId="112" fillId="63" borderId="40" xfId="0" applyNumberFormat="1" applyFont="1" applyFill="1" applyBorder="1" applyAlignment="1">
      <alignment horizontal="center" vertical="center" wrapText="1"/>
    </xf>
    <xf numFmtId="167" fontId="114" fillId="63" borderId="34" xfId="8" applyFont="1" applyFill="1" applyBorder="1" applyAlignment="1">
      <alignment horizontal="center" vertical="top" wrapText="1"/>
    </xf>
    <xf numFmtId="167" fontId="114" fillId="62" borderId="37" xfId="8" applyFont="1" applyFill="1" applyBorder="1" applyAlignment="1">
      <alignment horizontal="center" vertical="top" wrapText="1"/>
    </xf>
    <xf numFmtId="167" fontId="114" fillId="62" borderId="38" xfId="8" applyFont="1" applyFill="1" applyBorder="1" applyAlignment="1">
      <alignment horizontal="center" vertical="top" wrapText="1"/>
    </xf>
    <xf numFmtId="167" fontId="114" fillId="62" borderId="35" xfId="8" applyFont="1" applyFill="1" applyBorder="1" applyAlignment="1">
      <alignment horizontal="center" vertical="top" wrapText="1"/>
    </xf>
    <xf numFmtId="167" fontId="114" fillId="62" borderId="2" xfId="8" applyFont="1" applyFill="1" applyBorder="1" applyAlignment="1">
      <alignment horizontal="center" vertical="top" wrapText="1"/>
    </xf>
    <xf numFmtId="167" fontId="114" fillId="62" borderId="6" xfId="8" applyFont="1" applyFill="1" applyBorder="1" applyAlignment="1">
      <alignment horizontal="center" vertical="top" wrapText="1"/>
    </xf>
    <xf numFmtId="49" fontId="112" fillId="63" borderId="41" xfId="63" applyNumberFormat="1" applyFont="1" applyFill="1" applyBorder="1" applyAlignment="1">
      <alignment horizontal="left" vertical="top" wrapText="1"/>
    </xf>
    <xf numFmtId="49" fontId="112" fillId="62" borderId="39" xfId="63" applyNumberFormat="1" applyFont="1" applyFill="1" applyBorder="1" applyAlignment="1">
      <alignment horizontal="left" vertical="top" wrapText="1"/>
    </xf>
    <xf numFmtId="49" fontId="112" fillId="62" borderId="40" xfId="63" applyNumberFormat="1" applyFont="1" applyFill="1" applyBorder="1" applyAlignment="1">
      <alignment horizontal="left" vertical="top" wrapText="1"/>
    </xf>
    <xf numFmtId="0" fontId="77" fillId="0" borderId="41" xfId="0" applyFont="1" applyBorder="1" applyAlignment="1">
      <alignment horizontal="left"/>
    </xf>
    <xf numFmtId="0" fontId="77" fillId="0" borderId="40" xfId="0" applyFont="1" applyBorder="1" applyAlignment="1">
      <alignment horizontal="left"/>
    </xf>
    <xf numFmtId="0" fontId="79" fillId="0" borderId="41" xfId="13" applyFont="1" applyBorder="1" applyAlignment="1" applyProtection="1">
      <alignment horizontal="left" vertical="center"/>
      <protection hidden="1"/>
    </xf>
    <xf numFmtId="0" fontId="79" fillId="0" borderId="40" xfId="13" applyFont="1" applyBorder="1" applyAlignment="1" applyProtection="1">
      <alignment horizontal="left" vertical="center"/>
      <protection hidden="1"/>
    </xf>
    <xf numFmtId="2" fontId="121" fillId="63" borderId="41" xfId="13" applyNumberFormat="1" applyFont="1" applyFill="1" applyBorder="1" applyAlignment="1" applyProtection="1">
      <alignment horizontal="center" vertical="center" wrapText="1"/>
      <protection hidden="1"/>
    </xf>
    <xf numFmtId="2" fontId="121" fillId="63" borderId="39" xfId="13" applyNumberFormat="1" applyFont="1" applyFill="1" applyBorder="1" applyAlignment="1" applyProtection="1">
      <alignment horizontal="center" vertical="center" wrapText="1"/>
      <protection hidden="1"/>
    </xf>
    <xf numFmtId="2" fontId="121" fillId="63" borderId="40" xfId="13" applyNumberFormat="1" applyFont="1" applyFill="1" applyBorder="1" applyAlignment="1" applyProtection="1">
      <alignment horizontal="center" vertical="center" wrapText="1"/>
      <protection hidden="1"/>
    </xf>
    <xf numFmtId="2" fontId="121" fillId="63" borderId="41" xfId="13" applyNumberFormat="1" applyFont="1" applyFill="1" applyBorder="1" applyAlignment="1" applyProtection="1">
      <alignment horizontal="left" vertical="center" wrapText="1"/>
      <protection hidden="1"/>
    </xf>
    <xf numFmtId="2" fontId="121" fillId="63" borderId="39" xfId="13" applyNumberFormat="1" applyFont="1" applyFill="1" applyBorder="1" applyAlignment="1" applyProtection="1">
      <alignment horizontal="left" vertical="center" wrapText="1"/>
      <protection hidden="1"/>
    </xf>
    <xf numFmtId="2" fontId="121" fillId="63" borderId="40" xfId="13" applyNumberFormat="1" applyFont="1" applyFill="1" applyBorder="1" applyAlignment="1" applyProtection="1">
      <alignment horizontal="left" vertical="center" wrapText="1"/>
      <protection hidden="1"/>
    </xf>
    <xf numFmtId="2" fontId="121" fillId="63" borderId="41" xfId="3" applyNumberFormat="1" applyFont="1" applyFill="1" applyBorder="1" applyAlignment="1" applyProtection="1">
      <alignment horizontal="center" vertical="center" wrapText="1"/>
      <protection hidden="1"/>
    </xf>
    <xf numFmtId="0" fontId="112" fillId="62" borderId="40" xfId="0" applyFont="1" applyFill="1" applyBorder="1" applyAlignment="1">
      <alignment horizontal="center" vertical="center" wrapText="1"/>
    </xf>
    <xf numFmtId="0" fontId="77" fillId="0" borderId="0" xfId="0" applyFont="1" applyAlignment="1">
      <alignment horizontal="left" vertical="top" wrapText="1"/>
    </xf>
    <xf numFmtId="2" fontId="121" fillId="63" borderId="36" xfId="13" applyNumberFormat="1" applyFont="1" applyFill="1" applyBorder="1" applyAlignment="1" applyProtection="1">
      <alignment horizontal="center" vertical="center" wrapText="1"/>
      <protection hidden="1"/>
    </xf>
    <xf numFmtId="2" fontId="121" fillId="62" borderId="36" xfId="13" applyNumberFormat="1" applyFont="1" applyFill="1" applyBorder="1" applyAlignment="1" applyProtection="1">
      <alignment horizontal="center" vertical="center" wrapText="1"/>
      <protection hidden="1"/>
    </xf>
    <xf numFmtId="0" fontId="77" fillId="0" borderId="41" xfId="9" applyFont="1" applyBorder="1" applyAlignment="1" applyProtection="1">
      <alignment horizontal="center"/>
      <protection hidden="1"/>
    </xf>
    <xf numFmtId="0" fontId="77" fillId="0" borderId="39" xfId="9" applyFont="1" applyBorder="1" applyAlignment="1" applyProtection="1">
      <alignment horizontal="center"/>
      <protection hidden="1"/>
    </xf>
    <xf numFmtId="0" fontId="77" fillId="0" borderId="40" xfId="9" applyFont="1" applyBorder="1" applyAlignment="1" applyProtection="1">
      <alignment horizontal="center"/>
      <protection hidden="1"/>
    </xf>
  </cellXfs>
  <cellStyles count="52886">
    <cellStyle name="20% - Accent1" xfId="36" builtinId="30" customBuiltin="1"/>
    <cellStyle name="20% - Accent1 10" xfId="199" xr:uid="{00000000-0005-0000-0000-000001000000}"/>
    <cellStyle name="20% - Accent1 10 10" xfId="200" xr:uid="{00000000-0005-0000-0000-000002000000}"/>
    <cellStyle name="20% - Accent1 10 10 2" xfId="201" xr:uid="{00000000-0005-0000-0000-000003000000}"/>
    <cellStyle name="20% - Accent1 10 11" xfId="202" xr:uid="{00000000-0005-0000-0000-000004000000}"/>
    <cellStyle name="20% - Accent1 10 11 2" xfId="203" xr:uid="{00000000-0005-0000-0000-000005000000}"/>
    <cellStyle name="20% - Accent1 10 12" xfId="204" xr:uid="{00000000-0005-0000-0000-000006000000}"/>
    <cellStyle name="20% - Accent1 10 2" xfId="205" xr:uid="{00000000-0005-0000-0000-000007000000}"/>
    <cellStyle name="20% - Accent1 10 2 10" xfId="206" xr:uid="{00000000-0005-0000-0000-000008000000}"/>
    <cellStyle name="20% - Accent1 10 2 10 2" xfId="207" xr:uid="{00000000-0005-0000-0000-000009000000}"/>
    <cellStyle name="20% - Accent1 10 2 11" xfId="208" xr:uid="{00000000-0005-0000-0000-00000A000000}"/>
    <cellStyle name="20% - Accent1 10 2 2" xfId="209" xr:uid="{00000000-0005-0000-0000-00000B000000}"/>
    <cellStyle name="20% - Accent1 10 2 2 2" xfId="210" xr:uid="{00000000-0005-0000-0000-00000C000000}"/>
    <cellStyle name="20% - Accent1 10 2 2 2 2" xfId="211" xr:uid="{00000000-0005-0000-0000-00000D000000}"/>
    <cellStyle name="20% - Accent1 10 2 2 2 2 2" xfId="212" xr:uid="{00000000-0005-0000-0000-00000E000000}"/>
    <cellStyle name="20% - Accent1 10 2 2 2 2 2 2" xfId="213" xr:uid="{00000000-0005-0000-0000-00000F000000}"/>
    <cellStyle name="20% - Accent1 10 2 2 2 2 3" xfId="214" xr:uid="{00000000-0005-0000-0000-000010000000}"/>
    <cellStyle name="20% - Accent1 10 2 2 2 3" xfId="215" xr:uid="{00000000-0005-0000-0000-000011000000}"/>
    <cellStyle name="20% - Accent1 10 2 2 2 3 2" xfId="216" xr:uid="{00000000-0005-0000-0000-000012000000}"/>
    <cellStyle name="20% - Accent1 10 2 2 2 4" xfId="217" xr:uid="{00000000-0005-0000-0000-000013000000}"/>
    <cellStyle name="20% - Accent1 10 2 2 3" xfId="218" xr:uid="{00000000-0005-0000-0000-000014000000}"/>
    <cellStyle name="20% - Accent1 10 2 2 3 2" xfId="219" xr:uid="{00000000-0005-0000-0000-000015000000}"/>
    <cellStyle name="20% - Accent1 10 2 2 3 2 2" xfId="220" xr:uid="{00000000-0005-0000-0000-000016000000}"/>
    <cellStyle name="20% - Accent1 10 2 2 3 2 2 2" xfId="221" xr:uid="{00000000-0005-0000-0000-000017000000}"/>
    <cellStyle name="20% - Accent1 10 2 2 3 2 3" xfId="222" xr:uid="{00000000-0005-0000-0000-000018000000}"/>
    <cellStyle name="20% - Accent1 10 2 2 3 3" xfId="223" xr:uid="{00000000-0005-0000-0000-000019000000}"/>
    <cellStyle name="20% - Accent1 10 2 2 3 3 2" xfId="224" xr:uid="{00000000-0005-0000-0000-00001A000000}"/>
    <cellStyle name="20% - Accent1 10 2 2 3 4" xfId="225" xr:uid="{00000000-0005-0000-0000-00001B000000}"/>
    <cellStyle name="20% - Accent1 10 2 2 4" xfId="226" xr:uid="{00000000-0005-0000-0000-00001C000000}"/>
    <cellStyle name="20% - Accent1 10 2 2 4 2" xfId="227" xr:uid="{00000000-0005-0000-0000-00001D000000}"/>
    <cellStyle name="20% - Accent1 10 2 2 4 2 2" xfId="228" xr:uid="{00000000-0005-0000-0000-00001E000000}"/>
    <cellStyle name="20% - Accent1 10 2 2 4 2 2 2" xfId="229" xr:uid="{00000000-0005-0000-0000-00001F000000}"/>
    <cellStyle name="20% - Accent1 10 2 2 4 2 3" xfId="230" xr:uid="{00000000-0005-0000-0000-000020000000}"/>
    <cellStyle name="20% - Accent1 10 2 2 4 3" xfId="231" xr:uid="{00000000-0005-0000-0000-000021000000}"/>
    <cellStyle name="20% - Accent1 10 2 2 4 3 2" xfId="232" xr:uid="{00000000-0005-0000-0000-000022000000}"/>
    <cellStyle name="20% - Accent1 10 2 2 4 4" xfId="233" xr:uid="{00000000-0005-0000-0000-000023000000}"/>
    <cellStyle name="20% - Accent1 10 2 2 5" xfId="234" xr:uid="{00000000-0005-0000-0000-000024000000}"/>
    <cellStyle name="20% - Accent1 10 2 2 5 2" xfId="235" xr:uid="{00000000-0005-0000-0000-000025000000}"/>
    <cellStyle name="20% - Accent1 10 2 2 5 2 2" xfId="236" xr:uid="{00000000-0005-0000-0000-000026000000}"/>
    <cellStyle name="20% - Accent1 10 2 2 5 3" xfId="237" xr:uid="{00000000-0005-0000-0000-000027000000}"/>
    <cellStyle name="20% - Accent1 10 2 2 6" xfId="238" xr:uid="{00000000-0005-0000-0000-000028000000}"/>
    <cellStyle name="20% - Accent1 10 2 2 6 2" xfId="239" xr:uid="{00000000-0005-0000-0000-000029000000}"/>
    <cellStyle name="20% - Accent1 10 2 2 6 2 2" xfId="240" xr:uid="{00000000-0005-0000-0000-00002A000000}"/>
    <cellStyle name="20% - Accent1 10 2 2 6 3" xfId="241" xr:uid="{00000000-0005-0000-0000-00002B000000}"/>
    <cellStyle name="20% - Accent1 10 2 2 7" xfId="242" xr:uid="{00000000-0005-0000-0000-00002C000000}"/>
    <cellStyle name="20% - Accent1 10 2 2 7 2" xfId="243" xr:uid="{00000000-0005-0000-0000-00002D000000}"/>
    <cellStyle name="20% - Accent1 10 2 2 8" xfId="244" xr:uid="{00000000-0005-0000-0000-00002E000000}"/>
    <cellStyle name="20% - Accent1 10 2 2 8 2" xfId="245" xr:uid="{00000000-0005-0000-0000-00002F000000}"/>
    <cellStyle name="20% - Accent1 10 2 2 9" xfId="246" xr:uid="{00000000-0005-0000-0000-000030000000}"/>
    <cellStyle name="20% - Accent1 10 2 3" xfId="247" xr:uid="{00000000-0005-0000-0000-000031000000}"/>
    <cellStyle name="20% - Accent1 10 2 3 2" xfId="248" xr:uid="{00000000-0005-0000-0000-000032000000}"/>
    <cellStyle name="20% - Accent1 10 2 3 2 2" xfId="249" xr:uid="{00000000-0005-0000-0000-000033000000}"/>
    <cellStyle name="20% - Accent1 10 2 3 2 2 2" xfId="250" xr:uid="{00000000-0005-0000-0000-000034000000}"/>
    <cellStyle name="20% - Accent1 10 2 3 2 2 2 2" xfId="251" xr:uid="{00000000-0005-0000-0000-000035000000}"/>
    <cellStyle name="20% - Accent1 10 2 3 2 2 3" xfId="252" xr:uid="{00000000-0005-0000-0000-000036000000}"/>
    <cellStyle name="20% - Accent1 10 2 3 2 3" xfId="253" xr:uid="{00000000-0005-0000-0000-000037000000}"/>
    <cellStyle name="20% - Accent1 10 2 3 2 3 2" xfId="254" xr:uid="{00000000-0005-0000-0000-000038000000}"/>
    <cellStyle name="20% - Accent1 10 2 3 2 4" xfId="255" xr:uid="{00000000-0005-0000-0000-000039000000}"/>
    <cellStyle name="20% - Accent1 10 2 3 3" xfId="256" xr:uid="{00000000-0005-0000-0000-00003A000000}"/>
    <cellStyle name="20% - Accent1 10 2 3 3 2" xfId="257" xr:uid="{00000000-0005-0000-0000-00003B000000}"/>
    <cellStyle name="20% - Accent1 10 2 3 3 2 2" xfId="258" xr:uid="{00000000-0005-0000-0000-00003C000000}"/>
    <cellStyle name="20% - Accent1 10 2 3 3 2 2 2" xfId="259" xr:uid="{00000000-0005-0000-0000-00003D000000}"/>
    <cellStyle name="20% - Accent1 10 2 3 3 2 3" xfId="260" xr:uid="{00000000-0005-0000-0000-00003E000000}"/>
    <cellStyle name="20% - Accent1 10 2 3 3 3" xfId="261" xr:uid="{00000000-0005-0000-0000-00003F000000}"/>
    <cellStyle name="20% - Accent1 10 2 3 3 3 2" xfId="262" xr:uid="{00000000-0005-0000-0000-000040000000}"/>
    <cellStyle name="20% - Accent1 10 2 3 3 4" xfId="263" xr:uid="{00000000-0005-0000-0000-000041000000}"/>
    <cellStyle name="20% - Accent1 10 2 3 4" xfId="264" xr:uid="{00000000-0005-0000-0000-000042000000}"/>
    <cellStyle name="20% - Accent1 10 2 3 4 2" xfId="265" xr:uid="{00000000-0005-0000-0000-000043000000}"/>
    <cellStyle name="20% - Accent1 10 2 3 4 2 2" xfId="266" xr:uid="{00000000-0005-0000-0000-000044000000}"/>
    <cellStyle name="20% - Accent1 10 2 3 4 2 2 2" xfId="267" xr:uid="{00000000-0005-0000-0000-000045000000}"/>
    <cellStyle name="20% - Accent1 10 2 3 4 2 3" xfId="268" xr:uid="{00000000-0005-0000-0000-000046000000}"/>
    <cellStyle name="20% - Accent1 10 2 3 4 3" xfId="269" xr:uid="{00000000-0005-0000-0000-000047000000}"/>
    <cellStyle name="20% - Accent1 10 2 3 4 3 2" xfId="270" xr:uid="{00000000-0005-0000-0000-000048000000}"/>
    <cellStyle name="20% - Accent1 10 2 3 4 4" xfId="271" xr:uid="{00000000-0005-0000-0000-000049000000}"/>
    <cellStyle name="20% - Accent1 10 2 3 5" xfId="272" xr:uid="{00000000-0005-0000-0000-00004A000000}"/>
    <cellStyle name="20% - Accent1 10 2 3 5 2" xfId="273" xr:uid="{00000000-0005-0000-0000-00004B000000}"/>
    <cellStyle name="20% - Accent1 10 2 3 5 2 2" xfId="274" xr:uid="{00000000-0005-0000-0000-00004C000000}"/>
    <cellStyle name="20% - Accent1 10 2 3 5 3" xfId="275" xr:uid="{00000000-0005-0000-0000-00004D000000}"/>
    <cellStyle name="20% - Accent1 10 2 3 6" xfId="276" xr:uid="{00000000-0005-0000-0000-00004E000000}"/>
    <cellStyle name="20% - Accent1 10 2 3 6 2" xfId="277" xr:uid="{00000000-0005-0000-0000-00004F000000}"/>
    <cellStyle name="20% - Accent1 10 2 3 6 2 2" xfId="278" xr:uid="{00000000-0005-0000-0000-000050000000}"/>
    <cellStyle name="20% - Accent1 10 2 3 6 3" xfId="279" xr:uid="{00000000-0005-0000-0000-000051000000}"/>
    <cellStyle name="20% - Accent1 10 2 3 7" xfId="280" xr:uid="{00000000-0005-0000-0000-000052000000}"/>
    <cellStyle name="20% - Accent1 10 2 3 7 2" xfId="281" xr:uid="{00000000-0005-0000-0000-000053000000}"/>
    <cellStyle name="20% - Accent1 10 2 3 8" xfId="282" xr:uid="{00000000-0005-0000-0000-000054000000}"/>
    <cellStyle name="20% - Accent1 10 2 3 8 2" xfId="283" xr:uid="{00000000-0005-0000-0000-000055000000}"/>
    <cellStyle name="20% - Accent1 10 2 3 9" xfId="284" xr:uid="{00000000-0005-0000-0000-000056000000}"/>
    <cellStyle name="20% - Accent1 10 2 4" xfId="285" xr:uid="{00000000-0005-0000-0000-000057000000}"/>
    <cellStyle name="20% - Accent1 10 2 4 2" xfId="286" xr:uid="{00000000-0005-0000-0000-000058000000}"/>
    <cellStyle name="20% - Accent1 10 2 4 2 2" xfId="287" xr:uid="{00000000-0005-0000-0000-000059000000}"/>
    <cellStyle name="20% - Accent1 10 2 4 2 2 2" xfId="288" xr:uid="{00000000-0005-0000-0000-00005A000000}"/>
    <cellStyle name="20% - Accent1 10 2 4 2 3" xfId="289" xr:uid="{00000000-0005-0000-0000-00005B000000}"/>
    <cellStyle name="20% - Accent1 10 2 4 3" xfId="290" xr:uid="{00000000-0005-0000-0000-00005C000000}"/>
    <cellStyle name="20% - Accent1 10 2 4 3 2" xfId="291" xr:uid="{00000000-0005-0000-0000-00005D000000}"/>
    <cellStyle name="20% - Accent1 10 2 4 4" xfId="292" xr:uid="{00000000-0005-0000-0000-00005E000000}"/>
    <cellStyle name="20% - Accent1 10 2 5" xfId="293" xr:uid="{00000000-0005-0000-0000-00005F000000}"/>
    <cellStyle name="20% - Accent1 10 2 5 2" xfId="294" xr:uid="{00000000-0005-0000-0000-000060000000}"/>
    <cellStyle name="20% - Accent1 10 2 5 2 2" xfId="295" xr:uid="{00000000-0005-0000-0000-000061000000}"/>
    <cellStyle name="20% - Accent1 10 2 5 2 2 2" xfId="296" xr:uid="{00000000-0005-0000-0000-000062000000}"/>
    <cellStyle name="20% - Accent1 10 2 5 2 3" xfId="297" xr:uid="{00000000-0005-0000-0000-000063000000}"/>
    <cellStyle name="20% - Accent1 10 2 5 3" xfId="298" xr:uid="{00000000-0005-0000-0000-000064000000}"/>
    <cellStyle name="20% - Accent1 10 2 5 3 2" xfId="299" xr:uid="{00000000-0005-0000-0000-000065000000}"/>
    <cellStyle name="20% - Accent1 10 2 5 4" xfId="300" xr:uid="{00000000-0005-0000-0000-000066000000}"/>
    <cellStyle name="20% - Accent1 10 2 6" xfId="301" xr:uid="{00000000-0005-0000-0000-000067000000}"/>
    <cellStyle name="20% - Accent1 10 2 6 2" xfId="302" xr:uid="{00000000-0005-0000-0000-000068000000}"/>
    <cellStyle name="20% - Accent1 10 2 6 2 2" xfId="303" xr:uid="{00000000-0005-0000-0000-000069000000}"/>
    <cellStyle name="20% - Accent1 10 2 6 2 2 2" xfId="304" xr:uid="{00000000-0005-0000-0000-00006A000000}"/>
    <cellStyle name="20% - Accent1 10 2 6 2 3" xfId="305" xr:uid="{00000000-0005-0000-0000-00006B000000}"/>
    <cellStyle name="20% - Accent1 10 2 6 3" xfId="306" xr:uid="{00000000-0005-0000-0000-00006C000000}"/>
    <cellStyle name="20% - Accent1 10 2 6 3 2" xfId="307" xr:uid="{00000000-0005-0000-0000-00006D000000}"/>
    <cellStyle name="20% - Accent1 10 2 6 4" xfId="308" xr:uid="{00000000-0005-0000-0000-00006E000000}"/>
    <cellStyle name="20% - Accent1 10 2 7" xfId="309" xr:uid="{00000000-0005-0000-0000-00006F000000}"/>
    <cellStyle name="20% - Accent1 10 2 7 2" xfId="310" xr:uid="{00000000-0005-0000-0000-000070000000}"/>
    <cellStyle name="20% - Accent1 10 2 7 2 2" xfId="311" xr:uid="{00000000-0005-0000-0000-000071000000}"/>
    <cellStyle name="20% - Accent1 10 2 7 3" xfId="312" xr:uid="{00000000-0005-0000-0000-000072000000}"/>
    <cellStyle name="20% - Accent1 10 2 8" xfId="313" xr:uid="{00000000-0005-0000-0000-000073000000}"/>
    <cellStyle name="20% - Accent1 10 2 8 2" xfId="314" xr:uid="{00000000-0005-0000-0000-000074000000}"/>
    <cellStyle name="20% - Accent1 10 2 8 2 2" xfId="315" xr:uid="{00000000-0005-0000-0000-000075000000}"/>
    <cellStyle name="20% - Accent1 10 2 8 3" xfId="316" xr:uid="{00000000-0005-0000-0000-000076000000}"/>
    <cellStyle name="20% - Accent1 10 2 9" xfId="317" xr:uid="{00000000-0005-0000-0000-000077000000}"/>
    <cellStyle name="20% - Accent1 10 2 9 2" xfId="318" xr:uid="{00000000-0005-0000-0000-000078000000}"/>
    <cellStyle name="20% - Accent1 10 3" xfId="319" xr:uid="{00000000-0005-0000-0000-000079000000}"/>
    <cellStyle name="20% - Accent1 10 3 2" xfId="320" xr:uid="{00000000-0005-0000-0000-00007A000000}"/>
    <cellStyle name="20% - Accent1 10 3 2 2" xfId="321" xr:uid="{00000000-0005-0000-0000-00007B000000}"/>
    <cellStyle name="20% - Accent1 10 3 2 2 2" xfId="322" xr:uid="{00000000-0005-0000-0000-00007C000000}"/>
    <cellStyle name="20% - Accent1 10 3 2 2 2 2" xfId="323" xr:uid="{00000000-0005-0000-0000-00007D000000}"/>
    <cellStyle name="20% - Accent1 10 3 2 2 3" xfId="324" xr:uid="{00000000-0005-0000-0000-00007E000000}"/>
    <cellStyle name="20% - Accent1 10 3 2 3" xfId="325" xr:uid="{00000000-0005-0000-0000-00007F000000}"/>
    <cellStyle name="20% - Accent1 10 3 2 3 2" xfId="326" xr:uid="{00000000-0005-0000-0000-000080000000}"/>
    <cellStyle name="20% - Accent1 10 3 2 4" xfId="327" xr:uid="{00000000-0005-0000-0000-000081000000}"/>
    <cellStyle name="20% - Accent1 10 3 3" xfId="328" xr:uid="{00000000-0005-0000-0000-000082000000}"/>
    <cellStyle name="20% - Accent1 10 3 3 2" xfId="329" xr:uid="{00000000-0005-0000-0000-000083000000}"/>
    <cellStyle name="20% - Accent1 10 3 3 2 2" xfId="330" xr:uid="{00000000-0005-0000-0000-000084000000}"/>
    <cellStyle name="20% - Accent1 10 3 3 2 2 2" xfId="331" xr:uid="{00000000-0005-0000-0000-000085000000}"/>
    <cellStyle name="20% - Accent1 10 3 3 2 3" xfId="332" xr:uid="{00000000-0005-0000-0000-000086000000}"/>
    <cellStyle name="20% - Accent1 10 3 3 3" xfId="333" xr:uid="{00000000-0005-0000-0000-000087000000}"/>
    <cellStyle name="20% - Accent1 10 3 3 3 2" xfId="334" xr:uid="{00000000-0005-0000-0000-000088000000}"/>
    <cellStyle name="20% - Accent1 10 3 3 4" xfId="335" xr:uid="{00000000-0005-0000-0000-000089000000}"/>
    <cellStyle name="20% - Accent1 10 3 4" xfId="336" xr:uid="{00000000-0005-0000-0000-00008A000000}"/>
    <cellStyle name="20% - Accent1 10 3 4 2" xfId="337" xr:uid="{00000000-0005-0000-0000-00008B000000}"/>
    <cellStyle name="20% - Accent1 10 3 4 2 2" xfId="338" xr:uid="{00000000-0005-0000-0000-00008C000000}"/>
    <cellStyle name="20% - Accent1 10 3 4 2 2 2" xfId="339" xr:uid="{00000000-0005-0000-0000-00008D000000}"/>
    <cellStyle name="20% - Accent1 10 3 4 2 3" xfId="340" xr:uid="{00000000-0005-0000-0000-00008E000000}"/>
    <cellStyle name="20% - Accent1 10 3 4 3" xfId="341" xr:uid="{00000000-0005-0000-0000-00008F000000}"/>
    <cellStyle name="20% - Accent1 10 3 4 3 2" xfId="342" xr:uid="{00000000-0005-0000-0000-000090000000}"/>
    <cellStyle name="20% - Accent1 10 3 4 4" xfId="343" xr:uid="{00000000-0005-0000-0000-000091000000}"/>
    <cellStyle name="20% - Accent1 10 3 5" xfId="344" xr:uid="{00000000-0005-0000-0000-000092000000}"/>
    <cellStyle name="20% - Accent1 10 3 5 2" xfId="345" xr:uid="{00000000-0005-0000-0000-000093000000}"/>
    <cellStyle name="20% - Accent1 10 3 5 2 2" xfId="346" xr:uid="{00000000-0005-0000-0000-000094000000}"/>
    <cellStyle name="20% - Accent1 10 3 5 3" xfId="347" xr:uid="{00000000-0005-0000-0000-000095000000}"/>
    <cellStyle name="20% - Accent1 10 3 6" xfId="348" xr:uid="{00000000-0005-0000-0000-000096000000}"/>
    <cellStyle name="20% - Accent1 10 3 6 2" xfId="349" xr:uid="{00000000-0005-0000-0000-000097000000}"/>
    <cellStyle name="20% - Accent1 10 3 6 2 2" xfId="350" xr:uid="{00000000-0005-0000-0000-000098000000}"/>
    <cellStyle name="20% - Accent1 10 3 6 3" xfId="351" xr:uid="{00000000-0005-0000-0000-000099000000}"/>
    <cellStyle name="20% - Accent1 10 3 7" xfId="352" xr:uid="{00000000-0005-0000-0000-00009A000000}"/>
    <cellStyle name="20% - Accent1 10 3 7 2" xfId="353" xr:uid="{00000000-0005-0000-0000-00009B000000}"/>
    <cellStyle name="20% - Accent1 10 3 8" xfId="354" xr:uid="{00000000-0005-0000-0000-00009C000000}"/>
    <cellStyle name="20% - Accent1 10 3 8 2" xfId="355" xr:uid="{00000000-0005-0000-0000-00009D000000}"/>
    <cellStyle name="20% - Accent1 10 3 9" xfId="356" xr:uid="{00000000-0005-0000-0000-00009E000000}"/>
    <cellStyle name="20% - Accent1 10 4" xfId="357" xr:uid="{00000000-0005-0000-0000-00009F000000}"/>
    <cellStyle name="20% - Accent1 10 4 2" xfId="358" xr:uid="{00000000-0005-0000-0000-0000A0000000}"/>
    <cellStyle name="20% - Accent1 10 4 2 2" xfId="359" xr:uid="{00000000-0005-0000-0000-0000A1000000}"/>
    <cellStyle name="20% - Accent1 10 4 2 2 2" xfId="360" xr:uid="{00000000-0005-0000-0000-0000A2000000}"/>
    <cellStyle name="20% - Accent1 10 4 2 2 2 2" xfId="361" xr:uid="{00000000-0005-0000-0000-0000A3000000}"/>
    <cellStyle name="20% - Accent1 10 4 2 2 3" xfId="362" xr:uid="{00000000-0005-0000-0000-0000A4000000}"/>
    <cellStyle name="20% - Accent1 10 4 2 3" xfId="363" xr:uid="{00000000-0005-0000-0000-0000A5000000}"/>
    <cellStyle name="20% - Accent1 10 4 2 3 2" xfId="364" xr:uid="{00000000-0005-0000-0000-0000A6000000}"/>
    <cellStyle name="20% - Accent1 10 4 2 4" xfId="365" xr:uid="{00000000-0005-0000-0000-0000A7000000}"/>
    <cellStyle name="20% - Accent1 10 4 3" xfId="366" xr:uid="{00000000-0005-0000-0000-0000A8000000}"/>
    <cellStyle name="20% - Accent1 10 4 3 2" xfId="367" xr:uid="{00000000-0005-0000-0000-0000A9000000}"/>
    <cellStyle name="20% - Accent1 10 4 3 2 2" xfId="368" xr:uid="{00000000-0005-0000-0000-0000AA000000}"/>
    <cellStyle name="20% - Accent1 10 4 3 2 2 2" xfId="369" xr:uid="{00000000-0005-0000-0000-0000AB000000}"/>
    <cellStyle name="20% - Accent1 10 4 3 2 3" xfId="370" xr:uid="{00000000-0005-0000-0000-0000AC000000}"/>
    <cellStyle name="20% - Accent1 10 4 3 3" xfId="371" xr:uid="{00000000-0005-0000-0000-0000AD000000}"/>
    <cellStyle name="20% - Accent1 10 4 3 3 2" xfId="372" xr:uid="{00000000-0005-0000-0000-0000AE000000}"/>
    <cellStyle name="20% - Accent1 10 4 3 4" xfId="373" xr:uid="{00000000-0005-0000-0000-0000AF000000}"/>
    <cellStyle name="20% - Accent1 10 4 4" xfId="374" xr:uid="{00000000-0005-0000-0000-0000B0000000}"/>
    <cellStyle name="20% - Accent1 10 4 4 2" xfId="375" xr:uid="{00000000-0005-0000-0000-0000B1000000}"/>
    <cellStyle name="20% - Accent1 10 4 4 2 2" xfId="376" xr:uid="{00000000-0005-0000-0000-0000B2000000}"/>
    <cellStyle name="20% - Accent1 10 4 4 2 2 2" xfId="377" xr:uid="{00000000-0005-0000-0000-0000B3000000}"/>
    <cellStyle name="20% - Accent1 10 4 4 2 3" xfId="378" xr:uid="{00000000-0005-0000-0000-0000B4000000}"/>
    <cellStyle name="20% - Accent1 10 4 4 3" xfId="379" xr:uid="{00000000-0005-0000-0000-0000B5000000}"/>
    <cellStyle name="20% - Accent1 10 4 4 3 2" xfId="380" xr:uid="{00000000-0005-0000-0000-0000B6000000}"/>
    <cellStyle name="20% - Accent1 10 4 4 4" xfId="381" xr:uid="{00000000-0005-0000-0000-0000B7000000}"/>
    <cellStyle name="20% - Accent1 10 4 5" xfId="382" xr:uid="{00000000-0005-0000-0000-0000B8000000}"/>
    <cellStyle name="20% - Accent1 10 4 5 2" xfId="383" xr:uid="{00000000-0005-0000-0000-0000B9000000}"/>
    <cellStyle name="20% - Accent1 10 4 5 2 2" xfId="384" xr:uid="{00000000-0005-0000-0000-0000BA000000}"/>
    <cellStyle name="20% - Accent1 10 4 5 3" xfId="385" xr:uid="{00000000-0005-0000-0000-0000BB000000}"/>
    <cellStyle name="20% - Accent1 10 4 6" xfId="386" xr:uid="{00000000-0005-0000-0000-0000BC000000}"/>
    <cellStyle name="20% - Accent1 10 4 6 2" xfId="387" xr:uid="{00000000-0005-0000-0000-0000BD000000}"/>
    <cellStyle name="20% - Accent1 10 4 6 2 2" xfId="388" xr:uid="{00000000-0005-0000-0000-0000BE000000}"/>
    <cellStyle name="20% - Accent1 10 4 6 3" xfId="389" xr:uid="{00000000-0005-0000-0000-0000BF000000}"/>
    <cellStyle name="20% - Accent1 10 4 7" xfId="390" xr:uid="{00000000-0005-0000-0000-0000C0000000}"/>
    <cellStyle name="20% - Accent1 10 4 7 2" xfId="391" xr:uid="{00000000-0005-0000-0000-0000C1000000}"/>
    <cellStyle name="20% - Accent1 10 4 8" xfId="392" xr:uid="{00000000-0005-0000-0000-0000C2000000}"/>
    <cellStyle name="20% - Accent1 10 4 8 2" xfId="393" xr:uid="{00000000-0005-0000-0000-0000C3000000}"/>
    <cellStyle name="20% - Accent1 10 4 9" xfId="394" xr:uid="{00000000-0005-0000-0000-0000C4000000}"/>
    <cellStyle name="20% - Accent1 10 5" xfId="395" xr:uid="{00000000-0005-0000-0000-0000C5000000}"/>
    <cellStyle name="20% - Accent1 10 5 2" xfId="396" xr:uid="{00000000-0005-0000-0000-0000C6000000}"/>
    <cellStyle name="20% - Accent1 10 5 2 2" xfId="397" xr:uid="{00000000-0005-0000-0000-0000C7000000}"/>
    <cellStyle name="20% - Accent1 10 5 2 2 2" xfId="398" xr:uid="{00000000-0005-0000-0000-0000C8000000}"/>
    <cellStyle name="20% - Accent1 10 5 2 3" xfId="399" xr:uid="{00000000-0005-0000-0000-0000C9000000}"/>
    <cellStyle name="20% - Accent1 10 5 3" xfId="400" xr:uid="{00000000-0005-0000-0000-0000CA000000}"/>
    <cellStyle name="20% - Accent1 10 5 3 2" xfId="401" xr:uid="{00000000-0005-0000-0000-0000CB000000}"/>
    <cellStyle name="20% - Accent1 10 5 4" xfId="402" xr:uid="{00000000-0005-0000-0000-0000CC000000}"/>
    <cellStyle name="20% - Accent1 10 6" xfId="403" xr:uid="{00000000-0005-0000-0000-0000CD000000}"/>
    <cellStyle name="20% - Accent1 10 6 2" xfId="404" xr:uid="{00000000-0005-0000-0000-0000CE000000}"/>
    <cellStyle name="20% - Accent1 10 6 2 2" xfId="405" xr:uid="{00000000-0005-0000-0000-0000CF000000}"/>
    <cellStyle name="20% - Accent1 10 6 2 2 2" xfId="406" xr:uid="{00000000-0005-0000-0000-0000D0000000}"/>
    <cellStyle name="20% - Accent1 10 6 2 3" xfId="407" xr:uid="{00000000-0005-0000-0000-0000D1000000}"/>
    <cellStyle name="20% - Accent1 10 6 3" xfId="408" xr:uid="{00000000-0005-0000-0000-0000D2000000}"/>
    <cellStyle name="20% - Accent1 10 6 3 2" xfId="409" xr:uid="{00000000-0005-0000-0000-0000D3000000}"/>
    <cellStyle name="20% - Accent1 10 6 4" xfId="410" xr:uid="{00000000-0005-0000-0000-0000D4000000}"/>
    <cellStyle name="20% - Accent1 10 7" xfId="411" xr:uid="{00000000-0005-0000-0000-0000D5000000}"/>
    <cellStyle name="20% - Accent1 10 7 2" xfId="412" xr:uid="{00000000-0005-0000-0000-0000D6000000}"/>
    <cellStyle name="20% - Accent1 10 7 2 2" xfId="413" xr:uid="{00000000-0005-0000-0000-0000D7000000}"/>
    <cellStyle name="20% - Accent1 10 7 2 2 2" xfId="414" xr:uid="{00000000-0005-0000-0000-0000D8000000}"/>
    <cellStyle name="20% - Accent1 10 7 2 3" xfId="415" xr:uid="{00000000-0005-0000-0000-0000D9000000}"/>
    <cellStyle name="20% - Accent1 10 7 3" xfId="416" xr:uid="{00000000-0005-0000-0000-0000DA000000}"/>
    <cellStyle name="20% - Accent1 10 7 3 2" xfId="417" xr:uid="{00000000-0005-0000-0000-0000DB000000}"/>
    <cellStyle name="20% - Accent1 10 7 4" xfId="418" xr:uid="{00000000-0005-0000-0000-0000DC000000}"/>
    <cellStyle name="20% - Accent1 10 8" xfId="419" xr:uid="{00000000-0005-0000-0000-0000DD000000}"/>
    <cellStyle name="20% - Accent1 10 8 2" xfId="420" xr:uid="{00000000-0005-0000-0000-0000DE000000}"/>
    <cellStyle name="20% - Accent1 10 8 2 2" xfId="421" xr:uid="{00000000-0005-0000-0000-0000DF000000}"/>
    <cellStyle name="20% - Accent1 10 8 3" xfId="422" xr:uid="{00000000-0005-0000-0000-0000E0000000}"/>
    <cellStyle name="20% - Accent1 10 9" xfId="423" xr:uid="{00000000-0005-0000-0000-0000E1000000}"/>
    <cellStyle name="20% - Accent1 10 9 2" xfId="424" xr:uid="{00000000-0005-0000-0000-0000E2000000}"/>
    <cellStyle name="20% - Accent1 10 9 2 2" xfId="425" xr:uid="{00000000-0005-0000-0000-0000E3000000}"/>
    <cellStyle name="20% - Accent1 10 9 3" xfId="426" xr:uid="{00000000-0005-0000-0000-0000E4000000}"/>
    <cellStyle name="20% - Accent1 11" xfId="427" xr:uid="{00000000-0005-0000-0000-0000E5000000}"/>
    <cellStyle name="20% - Accent1 11 10" xfId="428" xr:uid="{00000000-0005-0000-0000-0000E6000000}"/>
    <cellStyle name="20% - Accent1 11 10 2" xfId="429" xr:uid="{00000000-0005-0000-0000-0000E7000000}"/>
    <cellStyle name="20% - Accent1 11 11" xfId="430" xr:uid="{00000000-0005-0000-0000-0000E8000000}"/>
    <cellStyle name="20% - Accent1 11 2" xfId="431" xr:uid="{00000000-0005-0000-0000-0000E9000000}"/>
    <cellStyle name="20% - Accent1 11 2 2" xfId="432" xr:uid="{00000000-0005-0000-0000-0000EA000000}"/>
    <cellStyle name="20% - Accent1 11 2 2 2" xfId="433" xr:uid="{00000000-0005-0000-0000-0000EB000000}"/>
    <cellStyle name="20% - Accent1 11 2 2 2 2" xfId="434" xr:uid="{00000000-0005-0000-0000-0000EC000000}"/>
    <cellStyle name="20% - Accent1 11 2 2 2 2 2" xfId="435" xr:uid="{00000000-0005-0000-0000-0000ED000000}"/>
    <cellStyle name="20% - Accent1 11 2 2 2 3" xfId="436" xr:uid="{00000000-0005-0000-0000-0000EE000000}"/>
    <cellStyle name="20% - Accent1 11 2 2 3" xfId="437" xr:uid="{00000000-0005-0000-0000-0000EF000000}"/>
    <cellStyle name="20% - Accent1 11 2 2 3 2" xfId="438" xr:uid="{00000000-0005-0000-0000-0000F0000000}"/>
    <cellStyle name="20% - Accent1 11 2 2 4" xfId="439" xr:uid="{00000000-0005-0000-0000-0000F1000000}"/>
    <cellStyle name="20% - Accent1 11 2 3" xfId="440" xr:uid="{00000000-0005-0000-0000-0000F2000000}"/>
    <cellStyle name="20% - Accent1 11 2 3 2" xfId="441" xr:uid="{00000000-0005-0000-0000-0000F3000000}"/>
    <cellStyle name="20% - Accent1 11 2 3 2 2" xfId="442" xr:uid="{00000000-0005-0000-0000-0000F4000000}"/>
    <cellStyle name="20% - Accent1 11 2 3 2 2 2" xfId="443" xr:uid="{00000000-0005-0000-0000-0000F5000000}"/>
    <cellStyle name="20% - Accent1 11 2 3 2 3" xfId="444" xr:uid="{00000000-0005-0000-0000-0000F6000000}"/>
    <cellStyle name="20% - Accent1 11 2 3 3" xfId="445" xr:uid="{00000000-0005-0000-0000-0000F7000000}"/>
    <cellStyle name="20% - Accent1 11 2 3 3 2" xfId="446" xr:uid="{00000000-0005-0000-0000-0000F8000000}"/>
    <cellStyle name="20% - Accent1 11 2 3 4" xfId="447" xr:uid="{00000000-0005-0000-0000-0000F9000000}"/>
    <cellStyle name="20% - Accent1 11 2 4" xfId="448" xr:uid="{00000000-0005-0000-0000-0000FA000000}"/>
    <cellStyle name="20% - Accent1 11 2 4 2" xfId="449" xr:uid="{00000000-0005-0000-0000-0000FB000000}"/>
    <cellStyle name="20% - Accent1 11 2 4 2 2" xfId="450" xr:uid="{00000000-0005-0000-0000-0000FC000000}"/>
    <cellStyle name="20% - Accent1 11 2 4 2 2 2" xfId="451" xr:uid="{00000000-0005-0000-0000-0000FD000000}"/>
    <cellStyle name="20% - Accent1 11 2 4 2 3" xfId="452" xr:uid="{00000000-0005-0000-0000-0000FE000000}"/>
    <cellStyle name="20% - Accent1 11 2 4 3" xfId="453" xr:uid="{00000000-0005-0000-0000-0000FF000000}"/>
    <cellStyle name="20% - Accent1 11 2 4 3 2" xfId="454" xr:uid="{00000000-0005-0000-0000-000000010000}"/>
    <cellStyle name="20% - Accent1 11 2 4 4" xfId="455" xr:uid="{00000000-0005-0000-0000-000001010000}"/>
    <cellStyle name="20% - Accent1 11 2 5" xfId="456" xr:uid="{00000000-0005-0000-0000-000002010000}"/>
    <cellStyle name="20% - Accent1 11 2 5 2" xfId="457" xr:uid="{00000000-0005-0000-0000-000003010000}"/>
    <cellStyle name="20% - Accent1 11 2 5 2 2" xfId="458" xr:uid="{00000000-0005-0000-0000-000004010000}"/>
    <cellStyle name="20% - Accent1 11 2 5 3" xfId="459" xr:uid="{00000000-0005-0000-0000-000005010000}"/>
    <cellStyle name="20% - Accent1 11 2 6" xfId="460" xr:uid="{00000000-0005-0000-0000-000006010000}"/>
    <cellStyle name="20% - Accent1 11 2 6 2" xfId="461" xr:uid="{00000000-0005-0000-0000-000007010000}"/>
    <cellStyle name="20% - Accent1 11 2 6 2 2" xfId="462" xr:uid="{00000000-0005-0000-0000-000008010000}"/>
    <cellStyle name="20% - Accent1 11 2 6 3" xfId="463" xr:uid="{00000000-0005-0000-0000-000009010000}"/>
    <cellStyle name="20% - Accent1 11 2 7" xfId="464" xr:uid="{00000000-0005-0000-0000-00000A010000}"/>
    <cellStyle name="20% - Accent1 11 2 7 2" xfId="465" xr:uid="{00000000-0005-0000-0000-00000B010000}"/>
    <cellStyle name="20% - Accent1 11 2 8" xfId="466" xr:uid="{00000000-0005-0000-0000-00000C010000}"/>
    <cellStyle name="20% - Accent1 11 2 8 2" xfId="467" xr:uid="{00000000-0005-0000-0000-00000D010000}"/>
    <cellStyle name="20% - Accent1 11 2 9" xfId="468" xr:uid="{00000000-0005-0000-0000-00000E010000}"/>
    <cellStyle name="20% - Accent1 11 3" xfId="469" xr:uid="{00000000-0005-0000-0000-00000F010000}"/>
    <cellStyle name="20% - Accent1 11 3 2" xfId="470" xr:uid="{00000000-0005-0000-0000-000010010000}"/>
    <cellStyle name="20% - Accent1 11 3 2 2" xfId="471" xr:uid="{00000000-0005-0000-0000-000011010000}"/>
    <cellStyle name="20% - Accent1 11 3 2 2 2" xfId="472" xr:uid="{00000000-0005-0000-0000-000012010000}"/>
    <cellStyle name="20% - Accent1 11 3 2 2 2 2" xfId="473" xr:uid="{00000000-0005-0000-0000-000013010000}"/>
    <cellStyle name="20% - Accent1 11 3 2 2 3" xfId="474" xr:uid="{00000000-0005-0000-0000-000014010000}"/>
    <cellStyle name="20% - Accent1 11 3 2 3" xfId="475" xr:uid="{00000000-0005-0000-0000-000015010000}"/>
    <cellStyle name="20% - Accent1 11 3 2 3 2" xfId="476" xr:uid="{00000000-0005-0000-0000-000016010000}"/>
    <cellStyle name="20% - Accent1 11 3 2 4" xfId="477" xr:uid="{00000000-0005-0000-0000-000017010000}"/>
    <cellStyle name="20% - Accent1 11 3 3" xfId="478" xr:uid="{00000000-0005-0000-0000-000018010000}"/>
    <cellStyle name="20% - Accent1 11 3 3 2" xfId="479" xr:uid="{00000000-0005-0000-0000-000019010000}"/>
    <cellStyle name="20% - Accent1 11 3 3 2 2" xfId="480" xr:uid="{00000000-0005-0000-0000-00001A010000}"/>
    <cellStyle name="20% - Accent1 11 3 3 2 2 2" xfId="481" xr:uid="{00000000-0005-0000-0000-00001B010000}"/>
    <cellStyle name="20% - Accent1 11 3 3 2 3" xfId="482" xr:uid="{00000000-0005-0000-0000-00001C010000}"/>
    <cellStyle name="20% - Accent1 11 3 3 3" xfId="483" xr:uid="{00000000-0005-0000-0000-00001D010000}"/>
    <cellStyle name="20% - Accent1 11 3 3 3 2" xfId="484" xr:uid="{00000000-0005-0000-0000-00001E010000}"/>
    <cellStyle name="20% - Accent1 11 3 3 4" xfId="485" xr:uid="{00000000-0005-0000-0000-00001F010000}"/>
    <cellStyle name="20% - Accent1 11 3 4" xfId="486" xr:uid="{00000000-0005-0000-0000-000020010000}"/>
    <cellStyle name="20% - Accent1 11 3 4 2" xfId="487" xr:uid="{00000000-0005-0000-0000-000021010000}"/>
    <cellStyle name="20% - Accent1 11 3 4 2 2" xfId="488" xr:uid="{00000000-0005-0000-0000-000022010000}"/>
    <cellStyle name="20% - Accent1 11 3 4 2 2 2" xfId="489" xr:uid="{00000000-0005-0000-0000-000023010000}"/>
    <cellStyle name="20% - Accent1 11 3 4 2 3" xfId="490" xr:uid="{00000000-0005-0000-0000-000024010000}"/>
    <cellStyle name="20% - Accent1 11 3 4 3" xfId="491" xr:uid="{00000000-0005-0000-0000-000025010000}"/>
    <cellStyle name="20% - Accent1 11 3 4 3 2" xfId="492" xr:uid="{00000000-0005-0000-0000-000026010000}"/>
    <cellStyle name="20% - Accent1 11 3 4 4" xfId="493" xr:uid="{00000000-0005-0000-0000-000027010000}"/>
    <cellStyle name="20% - Accent1 11 3 5" xfId="494" xr:uid="{00000000-0005-0000-0000-000028010000}"/>
    <cellStyle name="20% - Accent1 11 3 5 2" xfId="495" xr:uid="{00000000-0005-0000-0000-000029010000}"/>
    <cellStyle name="20% - Accent1 11 3 5 2 2" xfId="496" xr:uid="{00000000-0005-0000-0000-00002A010000}"/>
    <cellStyle name="20% - Accent1 11 3 5 3" xfId="497" xr:uid="{00000000-0005-0000-0000-00002B010000}"/>
    <cellStyle name="20% - Accent1 11 3 6" xfId="498" xr:uid="{00000000-0005-0000-0000-00002C010000}"/>
    <cellStyle name="20% - Accent1 11 3 6 2" xfId="499" xr:uid="{00000000-0005-0000-0000-00002D010000}"/>
    <cellStyle name="20% - Accent1 11 3 6 2 2" xfId="500" xr:uid="{00000000-0005-0000-0000-00002E010000}"/>
    <cellStyle name="20% - Accent1 11 3 6 3" xfId="501" xr:uid="{00000000-0005-0000-0000-00002F010000}"/>
    <cellStyle name="20% - Accent1 11 3 7" xfId="502" xr:uid="{00000000-0005-0000-0000-000030010000}"/>
    <cellStyle name="20% - Accent1 11 3 7 2" xfId="503" xr:uid="{00000000-0005-0000-0000-000031010000}"/>
    <cellStyle name="20% - Accent1 11 3 8" xfId="504" xr:uid="{00000000-0005-0000-0000-000032010000}"/>
    <cellStyle name="20% - Accent1 11 3 8 2" xfId="505" xr:uid="{00000000-0005-0000-0000-000033010000}"/>
    <cellStyle name="20% - Accent1 11 3 9" xfId="506" xr:uid="{00000000-0005-0000-0000-000034010000}"/>
    <cellStyle name="20% - Accent1 11 4" xfId="507" xr:uid="{00000000-0005-0000-0000-000035010000}"/>
    <cellStyle name="20% - Accent1 11 4 2" xfId="508" xr:uid="{00000000-0005-0000-0000-000036010000}"/>
    <cellStyle name="20% - Accent1 11 4 2 2" xfId="509" xr:uid="{00000000-0005-0000-0000-000037010000}"/>
    <cellStyle name="20% - Accent1 11 4 2 2 2" xfId="510" xr:uid="{00000000-0005-0000-0000-000038010000}"/>
    <cellStyle name="20% - Accent1 11 4 2 3" xfId="511" xr:uid="{00000000-0005-0000-0000-000039010000}"/>
    <cellStyle name="20% - Accent1 11 4 3" xfId="512" xr:uid="{00000000-0005-0000-0000-00003A010000}"/>
    <cellStyle name="20% - Accent1 11 4 3 2" xfId="513" xr:uid="{00000000-0005-0000-0000-00003B010000}"/>
    <cellStyle name="20% - Accent1 11 4 4" xfId="514" xr:uid="{00000000-0005-0000-0000-00003C010000}"/>
    <cellStyle name="20% - Accent1 11 5" xfId="515" xr:uid="{00000000-0005-0000-0000-00003D010000}"/>
    <cellStyle name="20% - Accent1 11 5 2" xfId="516" xr:uid="{00000000-0005-0000-0000-00003E010000}"/>
    <cellStyle name="20% - Accent1 11 5 2 2" xfId="517" xr:uid="{00000000-0005-0000-0000-00003F010000}"/>
    <cellStyle name="20% - Accent1 11 5 2 2 2" xfId="518" xr:uid="{00000000-0005-0000-0000-000040010000}"/>
    <cellStyle name="20% - Accent1 11 5 2 3" xfId="519" xr:uid="{00000000-0005-0000-0000-000041010000}"/>
    <cellStyle name="20% - Accent1 11 5 3" xfId="520" xr:uid="{00000000-0005-0000-0000-000042010000}"/>
    <cellStyle name="20% - Accent1 11 5 3 2" xfId="521" xr:uid="{00000000-0005-0000-0000-000043010000}"/>
    <cellStyle name="20% - Accent1 11 5 4" xfId="522" xr:uid="{00000000-0005-0000-0000-000044010000}"/>
    <cellStyle name="20% - Accent1 11 6" xfId="523" xr:uid="{00000000-0005-0000-0000-000045010000}"/>
    <cellStyle name="20% - Accent1 11 6 2" xfId="524" xr:uid="{00000000-0005-0000-0000-000046010000}"/>
    <cellStyle name="20% - Accent1 11 6 2 2" xfId="525" xr:uid="{00000000-0005-0000-0000-000047010000}"/>
    <cellStyle name="20% - Accent1 11 6 2 2 2" xfId="526" xr:uid="{00000000-0005-0000-0000-000048010000}"/>
    <cellStyle name="20% - Accent1 11 6 2 3" xfId="527" xr:uid="{00000000-0005-0000-0000-000049010000}"/>
    <cellStyle name="20% - Accent1 11 6 3" xfId="528" xr:uid="{00000000-0005-0000-0000-00004A010000}"/>
    <cellStyle name="20% - Accent1 11 6 3 2" xfId="529" xr:uid="{00000000-0005-0000-0000-00004B010000}"/>
    <cellStyle name="20% - Accent1 11 6 4" xfId="530" xr:uid="{00000000-0005-0000-0000-00004C010000}"/>
    <cellStyle name="20% - Accent1 11 7" xfId="531" xr:uid="{00000000-0005-0000-0000-00004D010000}"/>
    <cellStyle name="20% - Accent1 11 7 2" xfId="532" xr:uid="{00000000-0005-0000-0000-00004E010000}"/>
    <cellStyle name="20% - Accent1 11 7 2 2" xfId="533" xr:uid="{00000000-0005-0000-0000-00004F010000}"/>
    <cellStyle name="20% - Accent1 11 7 3" xfId="534" xr:uid="{00000000-0005-0000-0000-000050010000}"/>
    <cellStyle name="20% - Accent1 11 8" xfId="535" xr:uid="{00000000-0005-0000-0000-000051010000}"/>
    <cellStyle name="20% - Accent1 11 8 2" xfId="536" xr:uid="{00000000-0005-0000-0000-000052010000}"/>
    <cellStyle name="20% - Accent1 11 8 2 2" xfId="537" xr:uid="{00000000-0005-0000-0000-000053010000}"/>
    <cellStyle name="20% - Accent1 11 8 3" xfId="538" xr:uid="{00000000-0005-0000-0000-000054010000}"/>
    <cellStyle name="20% - Accent1 11 9" xfId="539" xr:uid="{00000000-0005-0000-0000-000055010000}"/>
    <cellStyle name="20% - Accent1 11 9 2" xfId="540" xr:uid="{00000000-0005-0000-0000-000056010000}"/>
    <cellStyle name="20% - Accent1 12" xfId="541" xr:uid="{00000000-0005-0000-0000-000057010000}"/>
    <cellStyle name="20% - Accent1 12 10" xfId="542" xr:uid="{00000000-0005-0000-0000-000058010000}"/>
    <cellStyle name="20% - Accent1 12 10 2" xfId="543" xr:uid="{00000000-0005-0000-0000-000059010000}"/>
    <cellStyle name="20% - Accent1 12 11" xfId="544" xr:uid="{00000000-0005-0000-0000-00005A010000}"/>
    <cellStyle name="20% - Accent1 12 2" xfId="545" xr:uid="{00000000-0005-0000-0000-00005B010000}"/>
    <cellStyle name="20% - Accent1 12 2 2" xfId="546" xr:uid="{00000000-0005-0000-0000-00005C010000}"/>
    <cellStyle name="20% - Accent1 12 2 2 2" xfId="547" xr:uid="{00000000-0005-0000-0000-00005D010000}"/>
    <cellStyle name="20% - Accent1 12 2 2 2 2" xfId="548" xr:uid="{00000000-0005-0000-0000-00005E010000}"/>
    <cellStyle name="20% - Accent1 12 2 2 2 2 2" xfId="549" xr:uid="{00000000-0005-0000-0000-00005F010000}"/>
    <cellStyle name="20% - Accent1 12 2 2 2 3" xfId="550" xr:uid="{00000000-0005-0000-0000-000060010000}"/>
    <cellStyle name="20% - Accent1 12 2 2 3" xfId="551" xr:uid="{00000000-0005-0000-0000-000061010000}"/>
    <cellStyle name="20% - Accent1 12 2 2 3 2" xfId="552" xr:uid="{00000000-0005-0000-0000-000062010000}"/>
    <cellStyle name="20% - Accent1 12 2 2 4" xfId="553" xr:uid="{00000000-0005-0000-0000-000063010000}"/>
    <cellStyle name="20% - Accent1 12 2 3" xfId="554" xr:uid="{00000000-0005-0000-0000-000064010000}"/>
    <cellStyle name="20% - Accent1 12 2 3 2" xfId="555" xr:uid="{00000000-0005-0000-0000-000065010000}"/>
    <cellStyle name="20% - Accent1 12 2 3 2 2" xfId="556" xr:uid="{00000000-0005-0000-0000-000066010000}"/>
    <cellStyle name="20% - Accent1 12 2 3 2 2 2" xfId="557" xr:uid="{00000000-0005-0000-0000-000067010000}"/>
    <cellStyle name="20% - Accent1 12 2 3 2 3" xfId="558" xr:uid="{00000000-0005-0000-0000-000068010000}"/>
    <cellStyle name="20% - Accent1 12 2 3 3" xfId="559" xr:uid="{00000000-0005-0000-0000-000069010000}"/>
    <cellStyle name="20% - Accent1 12 2 3 3 2" xfId="560" xr:uid="{00000000-0005-0000-0000-00006A010000}"/>
    <cellStyle name="20% - Accent1 12 2 3 4" xfId="561" xr:uid="{00000000-0005-0000-0000-00006B010000}"/>
    <cellStyle name="20% - Accent1 12 2 4" xfId="562" xr:uid="{00000000-0005-0000-0000-00006C010000}"/>
    <cellStyle name="20% - Accent1 12 2 4 2" xfId="563" xr:uid="{00000000-0005-0000-0000-00006D010000}"/>
    <cellStyle name="20% - Accent1 12 2 4 2 2" xfId="564" xr:uid="{00000000-0005-0000-0000-00006E010000}"/>
    <cellStyle name="20% - Accent1 12 2 4 2 2 2" xfId="565" xr:uid="{00000000-0005-0000-0000-00006F010000}"/>
    <cellStyle name="20% - Accent1 12 2 4 2 3" xfId="566" xr:uid="{00000000-0005-0000-0000-000070010000}"/>
    <cellStyle name="20% - Accent1 12 2 4 3" xfId="567" xr:uid="{00000000-0005-0000-0000-000071010000}"/>
    <cellStyle name="20% - Accent1 12 2 4 3 2" xfId="568" xr:uid="{00000000-0005-0000-0000-000072010000}"/>
    <cellStyle name="20% - Accent1 12 2 4 4" xfId="569" xr:uid="{00000000-0005-0000-0000-000073010000}"/>
    <cellStyle name="20% - Accent1 12 2 5" xfId="570" xr:uid="{00000000-0005-0000-0000-000074010000}"/>
    <cellStyle name="20% - Accent1 12 2 5 2" xfId="571" xr:uid="{00000000-0005-0000-0000-000075010000}"/>
    <cellStyle name="20% - Accent1 12 2 5 2 2" xfId="572" xr:uid="{00000000-0005-0000-0000-000076010000}"/>
    <cellStyle name="20% - Accent1 12 2 5 3" xfId="573" xr:uid="{00000000-0005-0000-0000-000077010000}"/>
    <cellStyle name="20% - Accent1 12 2 6" xfId="574" xr:uid="{00000000-0005-0000-0000-000078010000}"/>
    <cellStyle name="20% - Accent1 12 2 6 2" xfId="575" xr:uid="{00000000-0005-0000-0000-000079010000}"/>
    <cellStyle name="20% - Accent1 12 2 6 2 2" xfId="576" xr:uid="{00000000-0005-0000-0000-00007A010000}"/>
    <cellStyle name="20% - Accent1 12 2 6 3" xfId="577" xr:uid="{00000000-0005-0000-0000-00007B010000}"/>
    <cellStyle name="20% - Accent1 12 2 7" xfId="578" xr:uid="{00000000-0005-0000-0000-00007C010000}"/>
    <cellStyle name="20% - Accent1 12 2 7 2" xfId="579" xr:uid="{00000000-0005-0000-0000-00007D010000}"/>
    <cellStyle name="20% - Accent1 12 2 8" xfId="580" xr:uid="{00000000-0005-0000-0000-00007E010000}"/>
    <cellStyle name="20% - Accent1 12 2 8 2" xfId="581" xr:uid="{00000000-0005-0000-0000-00007F010000}"/>
    <cellStyle name="20% - Accent1 12 2 9" xfId="582" xr:uid="{00000000-0005-0000-0000-000080010000}"/>
    <cellStyle name="20% - Accent1 12 3" xfId="583" xr:uid="{00000000-0005-0000-0000-000081010000}"/>
    <cellStyle name="20% - Accent1 12 3 2" xfId="584" xr:uid="{00000000-0005-0000-0000-000082010000}"/>
    <cellStyle name="20% - Accent1 12 3 2 2" xfId="585" xr:uid="{00000000-0005-0000-0000-000083010000}"/>
    <cellStyle name="20% - Accent1 12 3 2 2 2" xfId="586" xr:uid="{00000000-0005-0000-0000-000084010000}"/>
    <cellStyle name="20% - Accent1 12 3 2 2 2 2" xfId="587" xr:uid="{00000000-0005-0000-0000-000085010000}"/>
    <cellStyle name="20% - Accent1 12 3 2 2 3" xfId="588" xr:uid="{00000000-0005-0000-0000-000086010000}"/>
    <cellStyle name="20% - Accent1 12 3 2 3" xfId="589" xr:uid="{00000000-0005-0000-0000-000087010000}"/>
    <cellStyle name="20% - Accent1 12 3 2 3 2" xfId="590" xr:uid="{00000000-0005-0000-0000-000088010000}"/>
    <cellStyle name="20% - Accent1 12 3 2 4" xfId="591" xr:uid="{00000000-0005-0000-0000-000089010000}"/>
    <cellStyle name="20% - Accent1 12 3 3" xfId="592" xr:uid="{00000000-0005-0000-0000-00008A010000}"/>
    <cellStyle name="20% - Accent1 12 3 3 2" xfId="593" xr:uid="{00000000-0005-0000-0000-00008B010000}"/>
    <cellStyle name="20% - Accent1 12 3 3 2 2" xfId="594" xr:uid="{00000000-0005-0000-0000-00008C010000}"/>
    <cellStyle name="20% - Accent1 12 3 3 2 2 2" xfId="595" xr:uid="{00000000-0005-0000-0000-00008D010000}"/>
    <cellStyle name="20% - Accent1 12 3 3 2 3" xfId="596" xr:uid="{00000000-0005-0000-0000-00008E010000}"/>
    <cellStyle name="20% - Accent1 12 3 3 3" xfId="597" xr:uid="{00000000-0005-0000-0000-00008F010000}"/>
    <cellStyle name="20% - Accent1 12 3 3 3 2" xfId="598" xr:uid="{00000000-0005-0000-0000-000090010000}"/>
    <cellStyle name="20% - Accent1 12 3 3 4" xfId="599" xr:uid="{00000000-0005-0000-0000-000091010000}"/>
    <cellStyle name="20% - Accent1 12 3 4" xfId="600" xr:uid="{00000000-0005-0000-0000-000092010000}"/>
    <cellStyle name="20% - Accent1 12 3 4 2" xfId="601" xr:uid="{00000000-0005-0000-0000-000093010000}"/>
    <cellStyle name="20% - Accent1 12 3 4 2 2" xfId="602" xr:uid="{00000000-0005-0000-0000-000094010000}"/>
    <cellStyle name="20% - Accent1 12 3 4 2 2 2" xfId="603" xr:uid="{00000000-0005-0000-0000-000095010000}"/>
    <cellStyle name="20% - Accent1 12 3 4 2 3" xfId="604" xr:uid="{00000000-0005-0000-0000-000096010000}"/>
    <cellStyle name="20% - Accent1 12 3 4 3" xfId="605" xr:uid="{00000000-0005-0000-0000-000097010000}"/>
    <cellStyle name="20% - Accent1 12 3 4 3 2" xfId="606" xr:uid="{00000000-0005-0000-0000-000098010000}"/>
    <cellStyle name="20% - Accent1 12 3 4 4" xfId="607" xr:uid="{00000000-0005-0000-0000-000099010000}"/>
    <cellStyle name="20% - Accent1 12 3 5" xfId="608" xr:uid="{00000000-0005-0000-0000-00009A010000}"/>
    <cellStyle name="20% - Accent1 12 3 5 2" xfId="609" xr:uid="{00000000-0005-0000-0000-00009B010000}"/>
    <cellStyle name="20% - Accent1 12 3 5 2 2" xfId="610" xr:uid="{00000000-0005-0000-0000-00009C010000}"/>
    <cellStyle name="20% - Accent1 12 3 5 3" xfId="611" xr:uid="{00000000-0005-0000-0000-00009D010000}"/>
    <cellStyle name="20% - Accent1 12 3 6" xfId="612" xr:uid="{00000000-0005-0000-0000-00009E010000}"/>
    <cellStyle name="20% - Accent1 12 3 6 2" xfId="613" xr:uid="{00000000-0005-0000-0000-00009F010000}"/>
    <cellStyle name="20% - Accent1 12 3 6 2 2" xfId="614" xr:uid="{00000000-0005-0000-0000-0000A0010000}"/>
    <cellStyle name="20% - Accent1 12 3 6 3" xfId="615" xr:uid="{00000000-0005-0000-0000-0000A1010000}"/>
    <cellStyle name="20% - Accent1 12 3 7" xfId="616" xr:uid="{00000000-0005-0000-0000-0000A2010000}"/>
    <cellStyle name="20% - Accent1 12 3 7 2" xfId="617" xr:uid="{00000000-0005-0000-0000-0000A3010000}"/>
    <cellStyle name="20% - Accent1 12 3 8" xfId="618" xr:uid="{00000000-0005-0000-0000-0000A4010000}"/>
    <cellStyle name="20% - Accent1 12 3 8 2" xfId="619" xr:uid="{00000000-0005-0000-0000-0000A5010000}"/>
    <cellStyle name="20% - Accent1 12 3 9" xfId="620" xr:uid="{00000000-0005-0000-0000-0000A6010000}"/>
    <cellStyle name="20% - Accent1 12 4" xfId="621" xr:uid="{00000000-0005-0000-0000-0000A7010000}"/>
    <cellStyle name="20% - Accent1 12 4 2" xfId="622" xr:uid="{00000000-0005-0000-0000-0000A8010000}"/>
    <cellStyle name="20% - Accent1 12 4 2 2" xfId="623" xr:uid="{00000000-0005-0000-0000-0000A9010000}"/>
    <cellStyle name="20% - Accent1 12 4 2 2 2" xfId="624" xr:uid="{00000000-0005-0000-0000-0000AA010000}"/>
    <cellStyle name="20% - Accent1 12 4 2 3" xfId="625" xr:uid="{00000000-0005-0000-0000-0000AB010000}"/>
    <cellStyle name="20% - Accent1 12 4 3" xfId="626" xr:uid="{00000000-0005-0000-0000-0000AC010000}"/>
    <cellStyle name="20% - Accent1 12 4 3 2" xfId="627" xr:uid="{00000000-0005-0000-0000-0000AD010000}"/>
    <cellStyle name="20% - Accent1 12 4 4" xfId="628" xr:uid="{00000000-0005-0000-0000-0000AE010000}"/>
    <cellStyle name="20% - Accent1 12 5" xfId="629" xr:uid="{00000000-0005-0000-0000-0000AF010000}"/>
    <cellStyle name="20% - Accent1 12 5 2" xfId="630" xr:uid="{00000000-0005-0000-0000-0000B0010000}"/>
    <cellStyle name="20% - Accent1 12 5 2 2" xfId="631" xr:uid="{00000000-0005-0000-0000-0000B1010000}"/>
    <cellStyle name="20% - Accent1 12 5 2 2 2" xfId="632" xr:uid="{00000000-0005-0000-0000-0000B2010000}"/>
    <cellStyle name="20% - Accent1 12 5 2 3" xfId="633" xr:uid="{00000000-0005-0000-0000-0000B3010000}"/>
    <cellStyle name="20% - Accent1 12 5 3" xfId="634" xr:uid="{00000000-0005-0000-0000-0000B4010000}"/>
    <cellStyle name="20% - Accent1 12 5 3 2" xfId="635" xr:uid="{00000000-0005-0000-0000-0000B5010000}"/>
    <cellStyle name="20% - Accent1 12 5 4" xfId="636" xr:uid="{00000000-0005-0000-0000-0000B6010000}"/>
    <cellStyle name="20% - Accent1 12 6" xfId="637" xr:uid="{00000000-0005-0000-0000-0000B7010000}"/>
    <cellStyle name="20% - Accent1 12 6 2" xfId="638" xr:uid="{00000000-0005-0000-0000-0000B8010000}"/>
    <cellStyle name="20% - Accent1 12 6 2 2" xfId="639" xr:uid="{00000000-0005-0000-0000-0000B9010000}"/>
    <cellStyle name="20% - Accent1 12 6 2 2 2" xfId="640" xr:uid="{00000000-0005-0000-0000-0000BA010000}"/>
    <cellStyle name="20% - Accent1 12 6 2 3" xfId="641" xr:uid="{00000000-0005-0000-0000-0000BB010000}"/>
    <cellStyle name="20% - Accent1 12 6 3" xfId="642" xr:uid="{00000000-0005-0000-0000-0000BC010000}"/>
    <cellStyle name="20% - Accent1 12 6 3 2" xfId="643" xr:uid="{00000000-0005-0000-0000-0000BD010000}"/>
    <cellStyle name="20% - Accent1 12 6 4" xfId="644" xr:uid="{00000000-0005-0000-0000-0000BE010000}"/>
    <cellStyle name="20% - Accent1 12 7" xfId="645" xr:uid="{00000000-0005-0000-0000-0000BF010000}"/>
    <cellStyle name="20% - Accent1 12 7 2" xfId="646" xr:uid="{00000000-0005-0000-0000-0000C0010000}"/>
    <cellStyle name="20% - Accent1 12 7 2 2" xfId="647" xr:uid="{00000000-0005-0000-0000-0000C1010000}"/>
    <cellStyle name="20% - Accent1 12 7 3" xfId="648" xr:uid="{00000000-0005-0000-0000-0000C2010000}"/>
    <cellStyle name="20% - Accent1 12 8" xfId="649" xr:uid="{00000000-0005-0000-0000-0000C3010000}"/>
    <cellStyle name="20% - Accent1 12 8 2" xfId="650" xr:uid="{00000000-0005-0000-0000-0000C4010000}"/>
    <cellStyle name="20% - Accent1 12 8 2 2" xfId="651" xr:uid="{00000000-0005-0000-0000-0000C5010000}"/>
    <cellStyle name="20% - Accent1 12 8 3" xfId="652" xr:uid="{00000000-0005-0000-0000-0000C6010000}"/>
    <cellStyle name="20% - Accent1 12 9" xfId="653" xr:uid="{00000000-0005-0000-0000-0000C7010000}"/>
    <cellStyle name="20% - Accent1 12 9 2" xfId="654" xr:uid="{00000000-0005-0000-0000-0000C8010000}"/>
    <cellStyle name="20% - Accent1 13" xfId="655" xr:uid="{00000000-0005-0000-0000-0000C9010000}"/>
    <cellStyle name="20% - Accent1 13 10" xfId="656" xr:uid="{00000000-0005-0000-0000-0000CA010000}"/>
    <cellStyle name="20% - Accent1 13 10 2" xfId="657" xr:uid="{00000000-0005-0000-0000-0000CB010000}"/>
    <cellStyle name="20% - Accent1 13 11" xfId="658" xr:uid="{00000000-0005-0000-0000-0000CC010000}"/>
    <cellStyle name="20% - Accent1 13 2" xfId="659" xr:uid="{00000000-0005-0000-0000-0000CD010000}"/>
    <cellStyle name="20% - Accent1 13 2 2" xfId="660" xr:uid="{00000000-0005-0000-0000-0000CE010000}"/>
    <cellStyle name="20% - Accent1 13 2 2 2" xfId="661" xr:uid="{00000000-0005-0000-0000-0000CF010000}"/>
    <cellStyle name="20% - Accent1 13 2 2 2 2" xfId="662" xr:uid="{00000000-0005-0000-0000-0000D0010000}"/>
    <cellStyle name="20% - Accent1 13 2 2 2 2 2" xfId="663" xr:uid="{00000000-0005-0000-0000-0000D1010000}"/>
    <cellStyle name="20% - Accent1 13 2 2 2 3" xfId="664" xr:uid="{00000000-0005-0000-0000-0000D2010000}"/>
    <cellStyle name="20% - Accent1 13 2 2 3" xfId="665" xr:uid="{00000000-0005-0000-0000-0000D3010000}"/>
    <cellStyle name="20% - Accent1 13 2 2 3 2" xfId="666" xr:uid="{00000000-0005-0000-0000-0000D4010000}"/>
    <cellStyle name="20% - Accent1 13 2 2 4" xfId="667" xr:uid="{00000000-0005-0000-0000-0000D5010000}"/>
    <cellStyle name="20% - Accent1 13 2 3" xfId="668" xr:uid="{00000000-0005-0000-0000-0000D6010000}"/>
    <cellStyle name="20% - Accent1 13 2 3 2" xfId="669" xr:uid="{00000000-0005-0000-0000-0000D7010000}"/>
    <cellStyle name="20% - Accent1 13 2 3 2 2" xfId="670" xr:uid="{00000000-0005-0000-0000-0000D8010000}"/>
    <cellStyle name="20% - Accent1 13 2 3 2 2 2" xfId="671" xr:uid="{00000000-0005-0000-0000-0000D9010000}"/>
    <cellStyle name="20% - Accent1 13 2 3 2 3" xfId="672" xr:uid="{00000000-0005-0000-0000-0000DA010000}"/>
    <cellStyle name="20% - Accent1 13 2 3 3" xfId="673" xr:uid="{00000000-0005-0000-0000-0000DB010000}"/>
    <cellStyle name="20% - Accent1 13 2 3 3 2" xfId="674" xr:uid="{00000000-0005-0000-0000-0000DC010000}"/>
    <cellStyle name="20% - Accent1 13 2 3 4" xfId="675" xr:uid="{00000000-0005-0000-0000-0000DD010000}"/>
    <cellStyle name="20% - Accent1 13 2 4" xfId="676" xr:uid="{00000000-0005-0000-0000-0000DE010000}"/>
    <cellStyle name="20% - Accent1 13 2 4 2" xfId="677" xr:uid="{00000000-0005-0000-0000-0000DF010000}"/>
    <cellStyle name="20% - Accent1 13 2 4 2 2" xfId="678" xr:uid="{00000000-0005-0000-0000-0000E0010000}"/>
    <cellStyle name="20% - Accent1 13 2 4 2 2 2" xfId="679" xr:uid="{00000000-0005-0000-0000-0000E1010000}"/>
    <cellStyle name="20% - Accent1 13 2 4 2 3" xfId="680" xr:uid="{00000000-0005-0000-0000-0000E2010000}"/>
    <cellStyle name="20% - Accent1 13 2 4 3" xfId="681" xr:uid="{00000000-0005-0000-0000-0000E3010000}"/>
    <cellStyle name="20% - Accent1 13 2 4 3 2" xfId="682" xr:uid="{00000000-0005-0000-0000-0000E4010000}"/>
    <cellStyle name="20% - Accent1 13 2 4 4" xfId="683" xr:uid="{00000000-0005-0000-0000-0000E5010000}"/>
    <cellStyle name="20% - Accent1 13 2 5" xfId="684" xr:uid="{00000000-0005-0000-0000-0000E6010000}"/>
    <cellStyle name="20% - Accent1 13 2 5 2" xfId="685" xr:uid="{00000000-0005-0000-0000-0000E7010000}"/>
    <cellStyle name="20% - Accent1 13 2 5 2 2" xfId="686" xr:uid="{00000000-0005-0000-0000-0000E8010000}"/>
    <cellStyle name="20% - Accent1 13 2 5 3" xfId="687" xr:uid="{00000000-0005-0000-0000-0000E9010000}"/>
    <cellStyle name="20% - Accent1 13 2 6" xfId="688" xr:uid="{00000000-0005-0000-0000-0000EA010000}"/>
    <cellStyle name="20% - Accent1 13 2 6 2" xfId="689" xr:uid="{00000000-0005-0000-0000-0000EB010000}"/>
    <cellStyle name="20% - Accent1 13 2 6 2 2" xfId="690" xr:uid="{00000000-0005-0000-0000-0000EC010000}"/>
    <cellStyle name="20% - Accent1 13 2 6 3" xfId="691" xr:uid="{00000000-0005-0000-0000-0000ED010000}"/>
    <cellStyle name="20% - Accent1 13 2 7" xfId="692" xr:uid="{00000000-0005-0000-0000-0000EE010000}"/>
    <cellStyle name="20% - Accent1 13 2 7 2" xfId="693" xr:uid="{00000000-0005-0000-0000-0000EF010000}"/>
    <cellStyle name="20% - Accent1 13 2 8" xfId="694" xr:uid="{00000000-0005-0000-0000-0000F0010000}"/>
    <cellStyle name="20% - Accent1 13 2 8 2" xfId="695" xr:uid="{00000000-0005-0000-0000-0000F1010000}"/>
    <cellStyle name="20% - Accent1 13 2 9" xfId="696" xr:uid="{00000000-0005-0000-0000-0000F2010000}"/>
    <cellStyle name="20% - Accent1 13 3" xfId="697" xr:uid="{00000000-0005-0000-0000-0000F3010000}"/>
    <cellStyle name="20% - Accent1 13 3 2" xfId="698" xr:uid="{00000000-0005-0000-0000-0000F4010000}"/>
    <cellStyle name="20% - Accent1 13 3 2 2" xfId="699" xr:uid="{00000000-0005-0000-0000-0000F5010000}"/>
    <cellStyle name="20% - Accent1 13 3 2 2 2" xfId="700" xr:uid="{00000000-0005-0000-0000-0000F6010000}"/>
    <cellStyle name="20% - Accent1 13 3 2 2 2 2" xfId="701" xr:uid="{00000000-0005-0000-0000-0000F7010000}"/>
    <cellStyle name="20% - Accent1 13 3 2 2 3" xfId="702" xr:uid="{00000000-0005-0000-0000-0000F8010000}"/>
    <cellStyle name="20% - Accent1 13 3 2 3" xfId="703" xr:uid="{00000000-0005-0000-0000-0000F9010000}"/>
    <cellStyle name="20% - Accent1 13 3 2 3 2" xfId="704" xr:uid="{00000000-0005-0000-0000-0000FA010000}"/>
    <cellStyle name="20% - Accent1 13 3 2 4" xfId="705" xr:uid="{00000000-0005-0000-0000-0000FB010000}"/>
    <cellStyle name="20% - Accent1 13 3 3" xfId="706" xr:uid="{00000000-0005-0000-0000-0000FC010000}"/>
    <cellStyle name="20% - Accent1 13 3 3 2" xfId="707" xr:uid="{00000000-0005-0000-0000-0000FD010000}"/>
    <cellStyle name="20% - Accent1 13 3 3 2 2" xfId="708" xr:uid="{00000000-0005-0000-0000-0000FE010000}"/>
    <cellStyle name="20% - Accent1 13 3 3 2 2 2" xfId="709" xr:uid="{00000000-0005-0000-0000-0000FF010000}"/>
    <cellStyle name="20% - Accent1 13 3 3 2 3" xfId="710" xr:uid="{00000000-0005-0000-0000-000000020000}"/>
    <cellStyle name="20% - Accent1 13 3 3 3" xfId="711" xr:uid="{00000000-0005-0000-0000-000001020000}"/>
    <cellStyle name="20% - Accent1 13 3 3 3 2" xfId="712" xr:uid="{00000000-0005-0000-0000-000002020000}"/>
    <cellStyle name="20% - Accent1 13 3 3 4" xfId="713" xr:uid="{00000000-0005-0000-0000-000003020000}"/>
    <cellStyle name="20% - Accent1 13 3 4" xfId="714" xr:uid="{00000000-0005-0000-0000-000004020000}"/>
    <cellStyle name="20% - Accent1 13 3 4 2" xfId="715" xr:uid="{00000000-0005-0000-0000-000005020000}"/>
    <cellStyle name="20% - Accent1 13 3 4 2 2" xfId="716" xr:uid="{00000000-0005-0000-0000-000006020000}"/>
    <cellStyle name="20% - Accent1 13 3 4 2 2 2" xfId="717" xr:uid="{00000000-0005-0000-0000-000007020000}"/>
    <cellStyle name="20% - Accent1 13 3 4 2 3" xfId="718" xr:uid="{00000000-0005-0000-0000-000008020000}"/>
    <cellStyle name="20% - Accent1 13 3 4 3" xfId="719" xr:uid="{00000000-0005-0000-0000-000009020000}"/>
    <cellStyle name="20% - Accent1 13 3 4 3 2" xfId="720" xr:uid="{00000000-0005-0000-0000-00000A020000}"/>
    <cellStyle name="20% - Accent1 13 3 4 4" xfId="721" xr:uid="{00000000-0005-0000-0000-00000B020000}"/>
    <cellStyle name="20% - Accent1 13 3 5" xfId="722" xr:uid="{00000000-0005-0000-0000-00000C020000}"/>
    <cellStyle name="20% - Accent1 13 3 5 2" xfId="723" xr:uid="{00000000-0005-0000-0000-00000D020000}"/>
    <cellStyle name="20% - Accent1 13 3 5 2 2" xfId="724" xr:uid="{00000000-0005-0000-0000-00000E020000}"/>
    <cellStyle name="20% - Accent1 13 3 5 3" xfId="725" xr:uid="{00000000-0005-0000-0000-00000F020000}"/>
    <cellStyle name="20% - Accent1 13 3 6" xfId="726" xr:uid="{00000000-0005-0000-0000-000010020000}"/>
    <cellStyle name="20% - Accent1 13 3 6 2" xfId="727" xr:uid="{00000000-0005-0000-0000-000011020000}"/>
    <cellStyle name="20% - Accent1 13 3 6 2 2" xfId="728" xr:uid="{00000000-0005-0000-0000-000012020000}"/>
    <cellStyle name="20% - Accent1 13 3 6 3" xfId="729" xr:uid="{00000000-0005-0000-0000-000013020000}"/>
    <cellStyle name="20% - Accent1 13 3 7" xfId="730" xr:uid="{00000000-0005-0000-0000-000014020000}"/>
    <cellStyle name="20% - Accent1 13 3 7 2" xfId="731" xr:uid="{00000000-0005-0000-0000-000015020000}"/>
    <cellStyle name="20% - Accent1 13 3 8" xfId="732" xr:uid="{00000000-0005-0000-0000-000016020000}"/>
    <cellStyle name="20% - Accent1 13 3 8 2" xfId="733" xr:uid="{00000000-0005-0000-0000-000017020000}"/>
    <cellStyle name="20% - Accent1 13 3 9" xfId="734" xr:uid="{00000000-0005-0000-0000-000018020000}"/>
    <cellStyle name="20% - Accent1 13 4" xfId="735" xr:uid="{00000000-0005-0000-0000-000019020000}"/>
    <cellStyle name="20% - Accent1 13 4 2" xfId="736" xr:uid="{00000000-0005-0000-0000-00001A020000}"/>
    <cellStyle name="20% - Accent1 13 4 2 2" xfId="737" xr:uid="{00000000-0005-0000-0000-00001B020000}"/>
    <cellStyle name="20% - Accent1 13 4 2 2 2" xfId="738" xr:uid="{00000000-0005-0000-0000-00001C020000}"/>
    <cellStyle name="20% - Accent1 13 4 2 3" xfId="739" xr:uid="{00000000-0005-0000-0000-00001D020000}"/>
    <cellStyle name="20% - Accent1 13 4 3" xfId="740" xr:uid="{00000000-0005-0000-0000-00001E020000}"/>
    <cellStyle name="20% - Accent1 13 4 3 2" xfId="741" xr:uid="{00000000-0005-0000-0000-00001F020000}"/>
    <cellStyle name="20% - Accent1 13 4 4" xfId="742" xr:uid="{00000000-0005-0000-0000-000020020000}"/>
    <cellStyle name="20% - Accent1 13 5" xfId="743" xr:uid="{00000000-0005-0000-0000-000021020000}"/>
    <cellStyle name="20% - Accent1 13 5 2" xfId="744" xr:uid="{00000000-0005-0000-0000-000022020000}"/>
    <cellStyle name="20% - Accent1 13 5 2 2" xfId="745" xr:uid="{00000000-0005-0000-0000-000023020000}"/>
    <cellStyle name="20% - Accent1 13 5 2 2 2" xfId="746" xr:uid="{00000000-0005-0000-0000-000024020000}"/>
    <cellStyle name="20% - Accent1 13 5 2 3" xfId="747" xr:uid="{00000000-0005-0000-0000-000025020000}"/>
    <cellStyle name="20% - Accent1 13 5 3" xfId="748" xr:uid="{00000000-0005-0000-0000-000026020000}"/>
    <cellStyle name="20% - Accent1 13 5 3 2" xfId="749" xr:uid="{00000000-0005-0000-0000-000027020000}"/>
    <cellStyle name="20% - Accent1 13 5 4" xfId="750" xr:uid="{00000000-0005-0000-0000-000028020000}"/>
    <cellStyle name="20% - Accent1 13 6" xfId="751" xr:uid="{00000000-0005-0000-0000-000029020000}"/>
    <cellStyle name="20% - Accent1 13 6 2" xfId="752" xr:uid="{00000000-0005-0000-0000-00002A020000}"/>
    <cellStyle name="20% - Accent1 13 6 2 2" xfId="753" xr:uid="{00000000-0005-0000-0000-00002B020000}"/>
    <cellStyle name="20% - Accent1 13 6 2 2 2" xfId="754" xr:uid="{00000000-0005-0000-0000-00002C020000}"/>
    <cellStyle name="20% - Accent1 13 6 2 3" xfId="755" xr:uid="{00000000-0005-0000-0000-00002D020000}"/>
    <cellStyle name="20% - Accent1 13 6 3" xfId="756" xr:uid="{00000000-0005-0000-0000-00002E020000}"/>
    <cellStyle name="20% - Accent1 13 6 3 2" xfId="757" xr:uid="{00000000-0005-0000-0000-00002F020000}"/>
    <cellStyle name="20% - Accent1 13 6 4" xfId="758" xr:uid="{00000000-0005-0000-0000-000030020000}"/>
    <cellStyle name="20% - Accent1 13 7" xfId="759" xr:uid="{00000000-0005-0000-0000-000031020000}"/>
    <cellStyle name="20% - Accent1 13 7 2" xfId="760" xr:uid="{00000000-0005-0000-0000-000032020000}"/>
    <cellStyle name="20% - Accent1 13 7 2 2" xfId="761" xr:uid="{00000000-0005-0000-0000-000033020000}"/>
    <cellStyle name="20% - Accent1 13 7 3" xfId="762" xr:uid="{00000000-0005-0000-0000-000034020000}"/>
    <cellStyle name="20% - Accent1 13 8" xfId="763" xr:uid="{00000000-0005-0000-0000-000035020000}"/>
    <cellStyle name="20% - Accent1 13 8 2" xfId="764" xr:uid="{00000000-0005-0000-0000-000036020000}"/>
    <cellStyle name="20% - Accent1 13 8 2 2" xfId="765" xr:uid="{00000000-0005-0000-0000-000037020000}"/>
    <cellStyle name="20% - Accent1 13 8 3" xfId="766" xr:uid="{00000000-0005-0000-0000-000038020000}"/>
    <cellStyle name="20% - Accent1 13 9" xfId="767" xr:uid="{00000000-0005-0000-0000-000039020000}"/>
    <cellStyle name="20% - Accent1 13 9 2" xfId="768" xr:uid="{00000000-0005-0000-0000-00003A020000}"/>
    <cellStyle name="20% - Accent1 14" xfId="769" xr:uid="{00000000-0005-0000-0000-00003B020000}"/>
    <cellStyle name="20% - Accent1 14 2" xfId="770" xr:uid="{00000000-0005-0000-0000-00003C020000}"/>
    <cellStyle name="20% - Accent1 14 2 2" xfId="771" xr:uid="{00000000-0005-0000-0000-00003D020000}"/>
    <cellStyle name="20% - Accent1 14 2 2 2" xfId="772" xr:uid="{00000000-0005-0000-0000-00003E020000}"/>
    <cellStyle name="20% - Accent1 14 2 2 2 2" xfId="773" xr:uid="{00000000-0005-0000-0000-00003F020000}"/>
    <cellStyle name="20% - Accent1 14 2 2 3" xfId="774" xr:uid="{00000000-0005-0000-0000-000040020000}"/>
    <cellStyle name="20% - Accent1 14 2 3" xfId="775" xr:uid="{00000000-0005-0000-0000-000041020000}"/>
    <cellStyle name="20% - Accent1 14 2 3 2" xfId="776" xr:uid="{00000000-0005-0000-0000-000042020000}"/>
    <cellStyle name="20% - Accent1 14 2 4" xfId="777" xr:uid="{00000000-0005-0000-0000-000043020000}"/>
    <cellStyle name="20% - Accent1 14 3" xfId="778" xr:uid="{00000000-0005-0000-0000-000044020000}"/>
    <cellStyle name="20% - Accent1 14 3 2" xfId="779" xr:uid="{00000000-0005-0000-0000-000045020000}"/>
    <cellStyle name="20% - Accent1 14 3 2 2" xfId="780" xr:uid="{00000000-0005-0000-0000-000046020000}"/>
    <cellStyle name="20% - Accent1 14 3 2 2 2" xfId="781" xr:uid="{00000000-0005-0000-0000-000047020000}"/>
    <cellStyle name="20% - Accent1 14 3 2 3" xfId="782" xr:uid="{00000000-0005-0000-0000-000048020000}"/>
    <cellStyle name="20% - Accent1 14 3 3" xfId="783" xr:uid="{00000000-0005-0000-0000-000049020000}"/>
    <cellStyle name="20% - Accent1 14 3 3 2" xfId="784" xr:uid="{00000000-0005-0000-0000-00004A020000}"/>
    <cellStyle name="20% - Accent1 14 3 4" xfId="785" xr:uid="{00000000-0005-0000-0000-00004B020000}"/>
    <cellStyle name="20% - Accent1 14 4" xfId="786" xr:uid="{00000000-0005-0000-0000-00004C020000}"/>
    <cellStyle name="20% - Accent1 14 4 2" xfId="787" xr:uid="{00000000-0005-0000-0000-00004D020000}"/>
    <cellStyle name="20% - Accent1 14 4 2 2" xfId="788" xr:uid="{00000000-0005-0000-0000-00004E020000}"/>
    <cellStyle name="20% - Accent1 14 4 2 2 2" xfId="789" xr:uid="{00000000-0005-0000-0000-00004F020000}"/>
    <cellStyle name="20% - Accent1 14 4 2 3" xfId="790" xr:uid="{00000000-0005-0000-0000-000050020000}"/>
    <cellStyle name="20% - Accent1 14 4 3" xfId="791" xr:uid="{00000000-0005-0000-0000-000051020000}"/>
    <cellStyle name="20% - Accent1 14 4 3 2" xfId="792" xr:uid="{00000000-0005-0000-0000-000052020000}"/>
    <cellStyle name="20% - Accent1 14 4 4" xfId="793" xr:uid="{00000000-0005-0000-0000-000053020000}"/>
    <cellStyle name="20% - Accent1 14 5" xfId="794" xr:uid="{00000000-0005-0000-0000-000054020000}"/>
    <cellStyle name="20% - Accent1 14 5 2" xfId="795" xr:uid="{00000000-0005-0000-0000-000055020000}"/>
    <cellStyle name="20% - Accent1 14 5 2 2" xfId="796" xr:uid="{00000000-0005-0000-0000-000056020000}"/>
    <cellStyle name="20% - Accent1 14 5 3" xfId="797" xr:uid="{00000000-0005-0000-0000-000057020000}"/>
    <cellStyle name="20% - Accent1 14 6" xfId="798" xr:uid="{00000000-0005-0000-0000-000058020000}"/>
    <cellStyle name="20% - Accent1 14 6 2" xfId="799" xr:uid="{00000000-0005-0000-0000-000059020000}"/>
    <cellStyle name="20% - Accent1 14 6 2 2" xfId="800" xr:uid="{00000000-0005-0000-0000-00005A020000}"/>
    <cellStyle name="20% - Accent1 14 6 3" xfId="801" xr:uid="{00000000-0005-0000-0000-00005B020000}"/>
    <cellStyle name="20% - Accent1 14 7" xfId="802" xr:uid="{00000000-0005-0000-0000-00005C020000}"/>
    <cellStyle name="20% - Accent1 14 7 2" xfId="803" xr:uid="{00000000-0005-0000-0000-00005D020000}"/>
    <cellStyle name="20% - Accent1 14 8" xfId="804" xr:uid="{00000000-0005-0000-0000-00005E020000}"/>
    <cellStyle name="20% - Accent1 14 8 2" xfId="805" xr:uid="{00000000-0005-0000-0000-00005F020000}"/>
    <cellStyle name="20% - Accent1 14 9" xfId="806" xr:uid="{00000000-0005-0000-0000-000060020000}"/>
    <cellStyle name="20% - Accent1 15" xfId="807" xr:uid="{00000000-0005-0000-0000-000061020000}"/>
    <cellStyle name="20% - Accent1 15 2" xfId="808" xr:uid="{00000000-0005-0000-0000-000062020000}"/>
    <cellStyle name="20% - Accent1 15 2 2" xfId="809" xr:uid="{00000000-0005-0000-0000-000063020000}"/>
    <cellStyle name="20% - Accent1 15 2 2 2" xfId="810" xr:uid="{00000000-0005-0000-0000-000064020000}"/>
    <cellStyle name="20% - Accent1 15 2 2 2 2" xfId="811" xr:uid="{00000000-0005-0000-0000-000065020000}"/>
    <cellStyle name="20% - Accent1 15 2 2 3" xfId="812" xr:uid="{00000000-0005-0000-0000-000066020000}"/>
    <cellStyle name="20% - Accent1 15 2 3" xfId="813" xr:uid="{00000000-0005-0000-0000-000067020000}"/>
    <cellStyle name="20% - Accent1 15 2 3 2" xfId="814" xr:uid="{00000000-0005-0000-0000-000068020000}"/>
    <cellStyle name="20% - Accent1 15 2 4" xfId="815" xr:uid="{00000000-0005-0000-0000-000069020000}"/>
    <cellStyle name="20% - Accent1 15 3" xfId="816" xr:uid="{00000000-0005-0000-0000-00006A020000}"/>
    <cellStyle name="20% - Accent1 15 3 2" xfId="817" xr:uid="{00000000-0005-0000-0000-00006B020000}"/>
    <cellStyle name="20% - Accent1 15 3 2 2" xfId="818" xr:uid="{00000000-0005-0000-0000-00006C020000}"/>
    <cellStyle name="20% - Accent1 15 3 2 2 2" xfId="819" xr:uid="{00000000-0005-0000-0000-00006D020000}"/>
    <cellStyle name="20% - Accent1 15 3 2 3" xfId="820" xr:uid="{00000000-0005-0000-0000-00006E020000}"/>
    <cellStyle name="20% - Accent1 15 3 3" xfId="821" xr:uid="{00000000-0005-0000-0000-00006F020000}"/>
    <cellStyle name="20% - Accent1 15 3 3 2" xfId="822" xr:uid="{00000000-0005-0000-0000-000070020000}"/>
    <cellStyle name="20% - Accent1 15 3 4" xfId="823" xr:uid="{00000000-0005-0000-0000-000071020000}"/>
    <cellStyle name="20% - Accent1 15 4" xfId="824" xr:uid="{00000000-0005-0000-0000-000072020000}"/>
    <cellStyle name="20% - Accent1 15 4 2" xfId="825" xr:uid="{00000000-0005-0000-0000-000073020000}"/>
    <cellStyle name="20% - Accent1 15 4 2 2" xfId="826" xr:uid="{00000000-0005-0000-0000-000074020000}"/>
    <cellStyle name="20% - Accent1 15 4 2 2 2" xfId="827" xr:uid="{00000000-0005-0000-0000-000075020000}"/>
    <cellStyle name="20% - Accent1 15 4 2 3" xfId="828" xr:uid="{00000000-0005-0000-0000-000076020000}"/>
    <cellStyle name="20% - Accent1 15 4 3" xfId="829" xr:uid="{00000000-0005-0000-0000-000077020000}"/>
    <cellStyle name="20% - Accent1 15 4 3 2" xfId="830" xr:uid="{00000000-0005-0000-0000-000078020000}"/>
    <cellStyle name="20% - Accent1 15 4 4" xfId="831" xr:uid="{00000000-0005-0000-0000-000079020000}"/>
    <cellStyle name="20% - Accent1 15 5" xfId="832" xr:uid="{00000000-0005-0000-0000-00007A020000}"/>
    <cellStyle name="20% - Accent1 15 5 2" xfId="833" xr:uid="{00000000-0005-0000-0000-00007B020000}"/>
    <cellStyle name="20% - Accent1 15 5 2 2" xfId="834" xr:uid="{00000000-0005-0000-0000-00007C020000}"/>
    <cellStyle name="20% - Accent1 15 5 3" xfId="835" xr:uid="{00000000-0005-0000-0000-00007D020000}"/>
    <cellStyle name="20% - Accent1 15 6" xfId="836" xr:uid="{00000000-0005-0000-0000-00007E020000}"/>
    <cellStyle name="20% - Accent1 15 6 2" xfId="837" xr:uid="{00000000-0005-0000-0000-00007F020000}"/>
    <cellStyle name="20% - Accent1 15 6 2 2" xfId="838" xr:uid="{00000000-0005-0000-0000-000080020000}"/>
    <cellStyle name="20% - Accent1 15 6 3" xfId="839" xr:uid="{00000000-0005-0000-0000-000081020000}"/>
    <cellStyle name="20% - Accent1 15 7" xfId="840" xr:uid="{00000000-0005-0000-0000-000082020000}"/>
    <cellStyle name="20% - Accent1 15 7 2" xfId="841" xr:uid="{00000000-0005-0000-0000-000083020000}"/>
    <cellStyle name="20% - Accent1 15 8" xfId="842" xr:uid="{00000000-0005-0000-0000-000084020000}"/>
    <cellStyle name="20% - Accent1 15 8 2" xfId="843" xr:uid="{00000000-0005-0000-0000-000085020000}"/>
    <cellStyle name="20% - Accent1 15 9" xfId="844" xr:uid="{00000000-0005-0000-0000-000086020000}"/>
    <cellStyle name="20% - Accent1 16" xfId="845" xr:uid="{00000000-0005-0000-0000-000087020000}"/>
    <cellStyle name="20% - Accent1 16 2" xfId="846" xr:uid="{00000000-0005-0000-0000-000088020000}"/>
    <cellStyle name="20% - Accent1 16 2 2" xfId="847" xr:uid="{00000000-0005-0000-0000-000089020000}"/>
    <cellStyle name="20% - Accent1 16 2 2 2" xfId="848" xr:uid="{00000000-0005-0000-0000-00008A020000}"/>
    <cellStyle name="20% - Accent1 16 2 3" xfId="849" xr:uid="{00000000-0005-0000-0000-00008B020000}"/>
    <cellStyle name="20% - Accent1 16 3" xfId="850" xr:uid="{00000000-0005-0000-0000-00008C020000}"/>
    <cellStyle name="20% - Accent1 16 3 2" xfId="851" xr:uid="{00000000-0005-0000-0000-00008D020000}"/>
    <cellStyle name="20% - Accent1 16 4" xfId="852" xr:uid="{00000000-0005-0000-0000-00008E020000}"/>
    <cellStyle name="20% - Accent1 17" xfId="853" xr:uid="{00000000-0005-0000-0000-00008F020000}"/>
    <cellStyle name="20% - Accent1 17 2" xfId="854" xr:uid="{00000000-0005-0000-0000-000090020000}"/>
    <cellStyle name="20% - Accent1 17 2 2" xfId="855" xr:uid="{00000000-0005-0000-0000-000091020000}"/>
    <cellStyle name="20% - Accent1 17 2 2 2" xfId="856" xr:uid="{00000000-0005-0000-0000-000092020000}"/>
    <cellStyle name="20% - Accent1 17 2 3" xfId="857" xr:uid="{00000000-0005-0000-0000-000093020000}"/>
    <cellStyle name="20% - Accent1 17 3" xfId="858" xr:uid="{00000000-0005-0000-0000-000094020000}"/>
    <cellStyle name="20% - Accent1 17 3 2" xfId="859" xr:uid="{00000000-0005-0000-0000-000095020000}"/>
    <cellStyle name="20% - Accent1 17 4" xfId="860" xr:uid="{00000000-0005-0000-0000-000096020000}"/>
    <cellStyle name="20% - Accent1 18" xfId="861" xr:uid="{00000000-0005-0000-0000-000097020000}"/>
    <cellStyle name="20% - Accent1 18 2" xfId="862" xr:uid="{00000000-0005-0000-0000-000098020000}"/>
    <cellStyle name="20% - Accent1 18 2 2" xfId="863" xr:uid="{00000000-0005-0000-0000-000099020000}"/>
    <cellStyle name="20% - Accent1 18 2 2 2" xfId="864" xr:uid="{00000000-0005-0000-0000-00009A020000}"/>
    <cellStyle name="20% - Accent1 18 2 3" xfId="865" xr:uid="{00000000-0005-0000-0000-00009B020000}"/>
    <cellStyle name="20% - Accent1 18 3" xfId="866" xr:uid="{00000000-0005-0000-0000-00009C020000}"/>
    <cellStyle name="20% - Accent1 18 3 2" xfId="867" xr:uid="{00000000-0005-0000-0000-00009D020000}"/>
    <cellStyle name="20% - Accent1 18 4" xfId="868" xr:uid="{00000000-0005-0000-0000-00009E020000}"/>
    <cellStyle name="20% - Accent1 19" xfId="869" xr:uid="{00000000-0005-0000-0000-00009F020000}"/>
    <cellStyle name="20% - Accent1 19 2" xfId="870" xr:uid="{00000000-0005-0000-0000-0000A0020000}"/>
    <cellStyle name="20% - Accent1 19 2 2" xfId="871" xr:uid="{00000000-0005-0000-0000-0000A1020000}"/>
    <cellStyle name="20% - Accent1 19 3" xfId="872" xr:uid="{00000000-0005-0000-0000-0000A2020000}"/>
    <cellStyle name="20% - Accent1 2" xfId="106" xr:uid="{00000000-0005-0000-0000-0000A3020000}"/>
    <cellStyle name="20% - Accent1 2 10" xfId="873" xr:uid="{00000000-0005-0000-0000-0000A4020000}"/>
    <cellStyle name="20% - Accent1 2 10 10" xfId="874" xr:uid="{00000000-0005-0000-0000-0000A5020000}"/>
    <cellStyle name="20% - Accent1 2 10 10 2" xfId="875" xr:uid="{00000000-0005-0000-0000-0000A6020000}"/>
    <cellStyle name="20% - Accent1 2 10 11" xfId="876" xr:uid="{00000000-0005-0000-0000-0000A7020000}"/>
    <cellStyle name="20% - Accent1 2 10 2" xfId="877" xr:uid="{00000000-0005-0000-0000-0000A8020000}"/>
    <cellStyle name="20% - Accent1 2 10 2 2" xfId="878" xr:uid="{00000000-0005-0000-0000-0000A9020000}"/>
    <cellStyle name="20% - Accent1 2 10 2 2 2" xfId="879" xr:uid="{00000000-0005-0000-0000-0000AA020000}"/>
    <cellStyle name="20% - Accent1 2 10 2 2 2 2" xfId="880" xr:uid="{00000000-0005-0000-0000-0000AB020000}"/>
    <cellStyle name="20% - Accent1 2 10 2 2 2 2 2" xfId="881" xr:uid="{00000000-0005-0000-0000-0000AC020000}"/>
    <cellStyle name="20% - Accent1 2 10 2 2 2 3" xfId="882" xr:uid="{00000000-0005-0000-0000-0000AD020000}"/>
    <cellStyle name="20% - Accent1 2 10 2 2 3" xfId="883" xr:uid="{00000000-0005-0000-0000-0000AE020000}"/>
    <cellStyle name="20% - Accent1 2 10 2 2 3 2" xfId="884" xr:uid="{00000000-0005-0000-0000-0000AF020000}"/>
    <cellStyle name="20% - Accent1 2 10 2 2 4" xfId="885" xr:uid="{00000000-0005-0000-0000-0000B0020000}"/>
    <cellStyle name="20% - Accent1 2 10 2 3" xfId="886" xr:uid="{00000000-0005-0000-0000-0000B1020000}"/>
    <cellStyle name="20% - Accent1 2 10 2 3 2" xfId="887" xr:uid="{00000000-0005-0000-0000-0000B2020000}"/>
    <cellStyle name="20% - Accent1 2 10 2 3 2 2" xfId="888" xr:uid="{00000000-0005-0000-0000-0000B3020000}"/>
    <cellStyle name="20% - Accent1 2 10 2 3 2 2 2" xfId="889" xr:uid="{00000000-0005-0000-0000-0000B4020000}"/>
    <cellStyle name="20% - Accent1 2 10 2 3 2 3" xfId="890" xr:uid="{00000000-0005-0000-0000-0000B5020000}"/>
    <cellStyle name="20% - Accent1 2 10 2 3 3" xfId="891" xr:uid="{00000000-0005-0000-0000-0000B6020000}"/>
    <cellStyle name="20% - Accent1 2 10 2 3 3 2" xfId="892" xr:uid="{00000000-0005-0000-0000-0000B7020000}"/>
    <cellStyle name="20% - Accent1 2 10 2 3 4" xfId="893" xr:uid="{00000000-0005-0000-0000-0000B8020000}"/>
    <cellStyle name="20% - Accent1 2 10 2 4" xfId="894" xr:uid="{00000000-0005-0000-0000-0000B9020000}"/>
    <cellStyle name="20% - Accent1 2 10 2 4 2" xfId="895" xr:uid="{00000000-0005-0000-0000-0000BA020000}"/>
    <cellStyle name="20% - Accent1 2 10 2 4 2 2" xfId="896" xr:uid="{00000000-0005-0000-0000-0000BB020000}"/>
    <cellStyle name="20% - Accent1 2 10 2 4 2 2 2" xfId="897" xr:uid="{00000000-0005-0000-0000-0000BC020000}"/>
    <cellStyle name="20% - Accent1 2 10 2 4 2 3" xfId="898" xr:uid="{00000000-0005-0000-0000-0000BD020000}"/>
    <cellStyle name="20% - Accent1 2 10 2 4 3" xfId="899" xr:uid="{00000000-0005-0000-0000-0000BE020000}"/>
    <cellStyle name="20% - Accent1 2 10 2 4 3 2" xfId="900" xr:uid="{00000000-0005-0000-0000-0000BF020000}"/>
    <cellStyle name="20% - Accent1 2 10 2 4 4" xfId="901" xr:uid="{00000000-0005-0000-0000-0000C0020000}"/>
    <cellStyle name="20% - Accent1 2 10 2 5" xfId="902" xr:uid="{00000000-0005-0000-0000-0000C1020000}"/>
    <cellStyle name="20% - Accent1 2 10 2 5 2" xfId="903" xr:uid="{00000000-0005-0000-0000-0000C2020000}"/>
    <cellStyle name="20% - Accent1 2 10 2 5 2 2" xfId="904" xr:uid="{00000000-0005-0000-0000-0000C3020000}"/>
    <cellStyle name="20% - Accent1 2 10 2 5 3" xfId="905" xr:uid="{00000000-0005-0000-0000-0000C4020000}"/>
    <cellStyle name="20% - Accent1 2 10 2 6" xfId="107" xr:uid="{00000000-0005-0000-0000-0000C5020000}"/>
    <cellStyle name="20% - Accent1 2 10 2 6 2" xfId="108" xr:uid="{00000000-0005-0000-0000-0000C6020000}"/>
    <cellStyle name="20% - Accent1 2 10 2 6 2 2" xfId="906" xr:uid="{00000000-0005-0000-0000-0000C7020000}"/>
    <cellStyle name="20% - Accent1 2 10 2 6 3" xfId="109" xr:uid="{00000000-0005-0000-0000-0000C8020000}"/>
    <cellStyle name="20% - Accent1 2 10 2 6 4" xfId="907" xr:uid="{00000000-0005-0000-0000-0000C9020000}"/>
    <cellStyle name="20% - Accent1 2 10 2 7" xfId="110" xr:uid="{00000000-0005-0000-0000-0000CA020000}"/>
    <cellStyle name="20% - Accent1 2 10 2 7 2" xfId="111" xr:uid="{00000000-0005-0000-0000-0000CB020000}"/>
    <cellStyle name="20% - Accent1 2 10 2 7 3" xfId="112" xr:uid="{00000000-0005-0000-0000-0000CC020000}"/>
    <cellStyle name="20% - Accent1 2 10 2 8" xfId="908" xr:uid="{00000000-0005-0000-0000-0000CD020000}"/>
    <cellStyle name="20% - Accent1 2 10 2 8 2" xfId="909" xr:uid="{00000000-0005-0000-0000-0000CE020000}"/>
    <cellStyle name="20% - Accent1 2 10 2 9" xfId="910" xr:uid="{00000000-0005-0000-0000-0000CF020000}"/>
    <cellStyle name="20% - Accent1 2 10 3" xfId="911" xr:uid="{00000000-0005-0000-0000-0000D0020000}"/>
    <cellStyle name="20% - Accent1 2 10 3 2" xfId="912" xr:uid="{00000000-0005-0000-0000-0000D1020000}"/>
    <cellStyle name="20% - Accent1 2 10 3 2 2" xfId="913" xr:uid="{00000000-0005-0000-0000-0000D2020000}"/>
    <cellStyle name="20% - Accent1 2 10 3 2 2 2" xfId="914" xr:uid="{00000000-0005-0000-0000-0000D3020000}"/>
    <cellStyle name="20% - Accent1 2 10 3 2 2 2 2" xfId="915" xr:uid="{00000000-0005-0000-0000-0000D4020000}"/>
    <cellStyle name="20% - Accent1 2 10 3 2 2 3" xfId="916" xr:uid="{00000000-0005-0000-0000-0000D5020000}"/>
    <cellStyle name="20% - Accent1 2 10 3 2 3" xfId="917" xr:uid="{00000000-0005-0000-0000-0000D6020000}"/>
    <cellStyle name="20% - Accent1 2 10 3 2 3 2" xfId="918" xr:uid="{00000000-0005-0000-0000-0000D7020000}"/>
    <cellStyle name="20% - Accent1 2 10 3 2 4" xfId="919" xr:uid="{00000000-0005-0000-0000-0000D8020000}"/>
    <cellStyle name="20% - Accent1 2 10 3 3" xfId="920" xr:uid="{00000000-0005-0000-0000-0000D9020000}"/>
    <cellStyle name="20% - Accent1 2 10 3 3 2" xfId="921" xr:uid="{00000000-0005-0000-0000-0000DA020000}"/>
    <cellStyle name="20% - Accent1 2 10 3 3 2 2" xfId="922" xr:uid="{00000000-0005-0000-0000-0000DB020000}"/>
    <cellStyle name="20% - Accent1 2 10 3 3 2 2 2" xfId="923" xr:uid="{00000000-0005-0000-0000-0000DC020000}"/>
    <cellStyle name="20% - Accent1 2 10 3 3 2 3" xfId="924" xr:uid="{00000000-0005-0000-0000-0000DD020000}"/>
    <cellStyle name="20% - Accent1 2 10 3 3 3" xfId="925" xr:uid="{00000000-0005-0000-0000-0000DE020000}"/>
    <cellStyle name="20% - Accent1 2 10 3 3 3 2" xfId="926" xr:uid="{00000000-0005-0000-0000-0000DF020000}"/>
    <cellStyle name="20% - Accent1 2 10 3 3 4" xfId="927" xr:uid="{00000000-0005-0000-0000-0000E0020000}"/>
    <cellStyle name="20% - Accent1 2 10 3 4" xfId="928" xr:uid="{00000000-0005-0000-0000-0000E1020000}"/>
    <cellStyle name="20% - Accent1 2 10 3 4 2" xfId="929" xr:uid="{00000000-0005-0000-0000-0000E2020000}"/>
    <cellStyle name="20% - Accent1 2 10 3 4 2 2" xfId="930" xr:uid="{00000000-0005-0000-0000-0000E3020000}"/>
    <cellStyle name="20% - Accent1 2 10 3 4 2 2 2" xfId="931" xr:uid="{00000000-0005-0000-0000-0000E4020000}"/>
    <cellStyle name="20% - Accent1 2 10 3 4 2 3" xfId="932" xr:uid="{00000000-0005-0000-0000-0000E5020000}"/>
    <cellStyle name="20% - Accent1 2 10 3 4 3" xfId="933" xr:uid="{00000000-0005-0000-0000-0000E6020000}"/>
    <cellStyle name="20% - Accent1 2 10 3 4 3 2" xfId="934" xr:uid="{00000000-0005-0000-0000-0000E7020000}"/>
    <cellStyle name="20% - Accent1 2 10 3 4 4" xfId="935" xr:uid="{00000000-0005-0000-0000-0000E8020000}"/>
    <cellStyle name="20% - Accent1 2 10 3 5" xfId="936" xr:uid="{00000000-0005-0000-0000-0000E9020000}"/>
    <cellStyle name="20% - Accent1 2 10 3 5 2" xfId="937" xr:uid="{00000000-0005-0000-0000-0000EA020000}"/>
    <cellStyle name="20% - Accent1 2 10 3 5 2 2" xfId="938" xr:uid="{00000000-0005-0000-0000-0000EB020000}"/>
    <cellStyle name="20% - Accent1 2 10 3 5 3" xfId="939" xr:uid="{00000000-0005-0000-0000-0000EC020000}"/>
    <cellStyle name="20% - Accent1 2 10 3 6" xfId="940" xr:uid="{00000000-0005-0000-0000-0000ED020000}"/>
    <cellStyle name="20% - Accent1 2 10 3 6 2" xfId="941" xr:uid="{00000000-0005-0000-0000-0000EE020000}"/>
    <cellStyle name="20% - Accent1 2 10 3 6 2 2" xfId="942" xr:uid="{00000000-0005-0000-0000-0000EF020000}"/>
    <cellStyle name="20% - Accent1 2 10 3 6 3" xfId="943" xr:uid="{00000000-0005-0000-0000-0000F0020000}"/>
    <cellStyle name="20% - Accent1 2 10 3 7" xfId="944" xr:uid="{00000000-0005-0000-0000-0000F1020000}"/>
    <cellStyle name="20% - Accent1 2 10 3 7 2" xfId="945" xr:uid="{00000000-0005-0000-0000-0000F2020000}"/>
    <cellStyle name="20% - Accent1 2 10 3 8" xfId="946" xr:uid="{00000000-0005-0000-0000-0000F3020000}"/>
    <cellStyle name="20% - Accent1 2 10 3 8 2" xfId="947" xr:uid="{00000000-0005-0000-0000-0000F4020000}"/>
    <cellStyle name="20% - Accent1 2 10 3 9" xfId="948" xr:uid="{00000000-0005-0000-0000-0000F5020000}"/>
    <cellStyle name="20% - Accent1 2 10 4" xfId="949" xr:uid="{00000000-0005-0000-0000-0000F6020000}"/>
    <cellStyle name="20% - Accent1 2 10 4 2" xfId="950" xr:uid="{00000000-0005-0000-0000-0000F7020000}"/>
    <cellStyle name="20% - Accent1 2 10 4 2 2" xfId="951" xr:uid="{00000000-0005-0000-0000-0000F8020000}"/>
    <cellStyle name="20% - Accent1 2 10 4 2 2 2" xfId="952" xr:uid="{00000000-0005-0000-0000-0000F9020000}"/>
    <cellStyle name="20% - Accent1 2 10 4 2 3" xfId="953" xr:uid="{00000000-0005-0000-0000-0000FA020000}"/>
    <cellStyle name="20% - Accent1 2 10 4 3" xfId="954" xr:uid="{00000000-0005-0000-0000-0000FB020000}"/>
    <cellStyle name="20% - Accent1 2 10 4 3 2" xfId="955" xr:uid="{00000000-0005-0000-0000-0000FC020000}"/>
    <cellStyle name="20% - Accent1 2 10 4 4" xfId="956" xr:uid="{00000000-0005-0000-0000-0000FD020000}"/>
    <cellStyle name="20% - Accent1 2 10 5" xfId="957" xr:uid="{00000000-0005-0000-0000-0000FE020000}"/>
    <cellStyle name="20% - Accent1 2 10 5 2" xfId="958" xr:uid="{00000000-0005-0000-0000-0000FF020000}"/>
    <cellStyle name="20% - Accent1 2 10 5 2 2" xfId="959" xr:uid="{00000000-0005-0000-0000-000000030000}"/>
    <cellStyle name="20% - Accent1 2 10 5 2 2 2" xfId="960" xr:uid="{00000000-0005-0000-0000-000001030000}"/>
    <cellStyle name="20% - Accent1 2 10 5 2 3" xfId="961" xr:uid="{00000000-0005-0000-0000-000002030000}"/>
    <cellStyle name="20% - Accent1 2 10 5 3" xfId="962" xr:uid="{00000000-0005-0000-0000-000003030000}"/>
    <cellStyle name="20% - Accent1 2 10 5 3 2" xfId="963" xr:uid="{00000000-0005-0000-0000-000004030000}"/>
    <cellStyle name="20% - Accent1 2 10 5 4" xfId="964" xr:uid="{00000000-0005-0000-0000-000005030000}"/>
    <cellStyle name="20% - Accent1 2 10 6" xfId="965" xr:uid="{00000000-0005-0000-0000-000006030000}"/>
    <cellStyle name="20% - Accent1 2 10 6 2" xfId="966" xr:uid="{00000000-0005-0000-0000-000007030000}"/>
    <cellStyle name="20% - Accent1 2 10 6 2 2" xfId="967" xr:uid="{00000000-0005-0000-0000-000008030000}"/>
    <cellStyle name="20% - Accent1 2 10 6 2 2 2" xfId="968" xr:uid="{00000000-0005-0000-0000-000009030000}"/>
    <cellStyle name="20% - Accent1 2 10 6 2 3" xfId="969" xr:uid="{00000000-0005-0000-0000-00000A030000}"/>
    <cellStyle name="20% - Accent1 2 10 6 3" xfId="970" xr:uid="{00000000-0005-0000-0000-00000B030000}"/>
    <cellStyle name="20% - Accent1 2 10 6 3 2" xfId="971" xr:uid="{00000000-0005-0000-0000-00000C030000}"/>
    <cellStyle name="20% - Accent1 2 10 6 4" xfId="972" xr:uid="{00000000-0005-0000-0000-00000D030000}"/>
    <cellStyle name="20% - Accent1 2 10 7" xfId="973" xr:uid="{00000000-0005-0000-0000-00000E030000}"/>
    <cellStyle name="20% - Accent1 2 10 7 2" xfId="974" xr:uid="{00000000-0005-0000-0000-00000F030000}"/>
    <cellStyle name="20% - Accent1 2 10 7 2 2" xfId="975" xr:uid="{00000000-0005-0000-0000-000010030000}"/>
    <cellStyle name="20% - Accent1 2 10 7 3" xfId="976" xr:uid="{00000000-0005-0000-0000-000011030000}"/>
    <cellStyle name="20% - Accent1 2 10 8" xfId="977" xr:uid="{00000000-0005-0000-0000-000012030000}"/>
    <cellStyle name="20% - Accent1 2 10 8 2" xfId="978" xr:uid="{00000000-0005-0000-0000-000013030000}"/>
    <cellStyle name="20% - Accent1 2 10 8 2 2" xfId="979" xr:uid="{00000000-0005-0000-0000-000014030000}"/>
    <cellStyle name="20% - Accent1 2 10 8 3" xfId="980" xr:uid="{00000000-0005-0000-0000-000015030000}"/>
    <cellStyle name="20% - Accent1 2 10 9" xfId="981" xr:uid="{00000000-0005-0000-0000-000016030000}"/>
    <cellStyle name="20% - Accent1 2 10 9 2" xfId="982" xr:uid="{00000000-0005-0000-0000-000017030000}"/>
    <cellStyle name="20% - Accent1 2 11" xfId="983" xr:uid="{00000000-0005-0000-0000-000018030000}"/>
    <cellStyle name="20% - Accent1 2 11 10" xfId="984" xr:uid="{00000000-0005-0000-0000-000019030000}"/>
    <cellStyle name="20% - Accent1 2 11 10 2" xfId="985" xr:uid="{00000000-0005-0000-0000-00001A030000}"/>
    <cellStyle name="20% - Accent1 2 11 11" xfId="986" xr:uid="{00000000-0005-0000-0000-00001B030000}"/>
    <cellStyle name="20% - Accent1 2 11 2" xfId="987" xr:uid="{00000000-0005-0000-0000-00001C030000}"/>
    <cellStyle name="20% - Accent1 2 11 2 2" xfId="988" xr:uid="{00000000-0005-0000-0000-00001D030000}"/>
    <cellStyle name="20% - Accent1 2 11 2 2 2" xfId="989" xr:uid="{00000000-0005-0000-0000-00001E030000}"/>
    <cellStyle name="20% - Accent1 2 11 2 2 2 2" xfId="990" xr:uid="{00000000-0005-0000-0000-00001F030000}"/>
    <cellStyle name="20% - Accent1 2 11 2 2 2 2 2" xfId="991" xr:uid="{00000000-0005-0000-0000-000020030000}"/>
    <cellStyle name="20% - Accent1 2 11 2 2 2 3" xfId="992" xr:uid="{00000000-0005-0000-0000-000021030000}"/>
    <cellStyle name="20% - Accent1 2 11 2 2 3" xfId="993" xr:uid="{00000000-0005-0000-0000-000022030000}"/>
    <cellStyle name="20% - Accent1 2 11 2 2 3 2" xfId="994" xr:uid="{00000000-0005-0000-0000-000023030000}"/>
    <cellStyle name="20% - Accent1 2 11 2 2 4" xfId="995" xr:uid="{00000000-0005-0000-0000-000024030000}"/>
    <cellStyle name="20% - Accent1 2 11 2 3" xfId="996" xr:uid="{00000000-0005-0000-0000-000025030000}"/>
    <cellStyle name="20% - Accent1 2 11 2 3 2" xfId="997" xr:uid="{00000000-0005-0000-0000-000026030000}"/>
    <cellStyle name="20% - Accent1 2 11 2 3 2 2" xfId="998" xr:uid="{00000000-0005-0000-0000-000027030000}"/>
    <cellStyle name="20% - Accent1 2 11 2 3 2 2 2" xfId="999" xr:uid="{00000000-0005-0000-0000-000028030000}"/>
    <cellStyle name="20% - Accent1 2 11 2 3 2 3" xfId="1000" xr:uid="{00000000-0005-0000-0000-000029030000}"/>
    <cellStyle name="20% - Accent1 2 11 2 3 3" xfId="1001" xr:uid="{00000000-0005-0000-0000-00002A030000}"/>
    <cellStyle name="20% - Accent1 2 11 2 3 3 2" xfId="1002" xr:uid="{00000000-0005-0000-0000-00002B030000}"/>
    <cellStyle name="20% - Accent1 2 11 2 3 4" xfId="1003" xr:uid="{00000000-0005-0000-0000-00002C030000}"/>
    <cellStyle name="20% - Accent1 2 11 2 4" xfId="1004" xr:uid="{00000000-0005-0000-0000-00002D030000}"/>
    <cellStyle name="20% - Accent1 2 11 2 4 2" xfId="1005" xr:uid="{00000000-0005-0000-0000-00002E030000}"/>
    <cellStyle name="20% - Accent1 2 11 2 4 2 2" xfId="1006" xr:uid="{00000000-0005-0000-0000-00002F030000}"/>
    <cellStyle name="20% - Accent1 2 11 2 4 2 2 2" xfId="1007" xr:uid="{00000000-0005-0000-0000-000030030000}"/>
    <cellStyle name="20% - Accent1 2 11 2 4 2 3" xfId="1008" xr:uid="{00000000-0005-0000-0000-000031030000}"/>
    <cellStyle name="20% - Accent1 2 11 2 4 3" xfId="1009" xr:uid="{00000000-0005-0000-0000-000032030000}"/>
    <cellStyle name="20% - Accent1 2 11 2 4 3 2" xfId="1010" xr:uid="{00000000-0005-0000-0000-000033030000}"/>
    <cellStyle name="20% - Accent1 2 11 2 4 4" xfId="1011" xr:uid="{00000000-0005-0000-0000-000034030000}"/>
    <cellStyle name="20% - Accent1 2 11 2 5" xfId="1012" xr:uid="{00000000-0005-0000-0000-000035030000}"/>
    <cellStyle name="20% - Accent1 2 11 2 5 2" xfId="1013" xr:uid="{00000000-0005-0000-0000-000036030000}"/>
    <cellStyle name="20% - Accent1 2 11 2 5 2 2" xfId="1014" xr:uid="{00000000-0005-0000-0000-000037030000}"/>
    <cellStyle name="20% - Accent1 2 11 2 5 3" xfId="1015" xr:uid="{00000000-0005-0000-0000-000038030000}"/>
    <cellStyle name="20% - Accent1 2 11 2 6" xfId="1016" xr:uid="{00000000-0005-0000-0000-000039030000}"/>
    <cellStyle name="20% - Accent1 2 11 2 6 2" xfId="1017" xr:uid="{00000000-0005-0000-0000-00003A030000}"/>
    <cellStyle name="20% - Accent1 2 11 2 6 2 2" xfId="1018" xr:uid="{00000000-0005-0000-0000-00003B030000}"/>
    <cellStyle name="20% - Accent1 2 11 2 6 3" xfId="1019" xr:uid="{00000000-0005-0000-0000-00003C030000}"/>
    <cellStyle name="20% - Accent1 2 11 2 7" xfId="1020" xr:uid="{00000000-0005-0000-0000-00003D030000}"/>
    <cellStyle name="20% - Accent1 2 11 2 7 2" xfId="1021" xr:uid="{00000000-0005-0000-0000-00003E030000}"/>
    <cellStyle name="20% - Accent1 2 11 2 8" xfId="1022" xr:uid="{00000000-0005-0000-0000-00003F030000}"/>
    <cellStyle name="20% - Accent1 2 11 2 8 2" xfId="1023" xr:uid="{00000000-0005-0000-0000-000040030000}"/>
    <cellStyle name="20% - Accent1 2 11 2 9" xfId="1024" xr:uid="{00000000-0005-0000-0000-000041030000}"/>
    <cellStyle name="20% - Accent1 2 11 3" xfId="1025" xr:uid="{00000000-0005-0000-0000-000042030000}"/>
    <cellStyle name="20% - Accent1 2 11 3 2" xfId="1026" xr:uid="{00000000-0005-0000-0000-000043030000}"/>
    <cellStyle name="20% - Accent1 2 11 3 2 2" xfId="1027" xr:uid="{00000000-0005-0000-0000-000044030000}"/>
    <cellStyle name="20% - Accent1 2 11 3 2 2 2" xfId="1028" xr:uid="{00000000-0005-0000-0000-000045030000}"/>
    <cellStyle name="20% - Accent1 2 11 3 2 2 2 2" xfId="1029" xr:uid="{00000000-0005-0000-0000-000046030000}"/>
    <cellStyle name="20% - Accent1 2 11 3 2 2 3" xfId="1030" xr:uid="{00000000-0005-0000-0000-000047030000}"/>
    <cellStyle name="20% - Accent1 2 11 3 2 3" xfId="1031" xr:uid="{00000000-0005-0000-0000-000048030000}"/>
    <cellStyle name="20% - Accent1 2 11 3 2 3 2" xfId="1032" xr:uid="{00000000-0005-0000-0000-000049030000}"/>
    <cellStyle name="20% - Accent1 2 11 3 2 4" xfId="1033" xr:uid="{00000000-0005-0000-0000-00004A030000}"/>
    <cellStyle name="20% - Accent1 2 11 3 3" xfId="1034" xr:uid="{00000000-0005-0000-0000-00004B030000}"/>
    <cellStyle name="20% - Accent1 2 11 3 3 2" xfId="1035" xr:uid="{00000000-0005-0000-0000-00004C030000}"/>
    <cellStyle name="20% - Accent1 2 11 3 3 2 2" xfId="1036" xr:uid="{00000000-0005-0000-0000-00004D030000}"/>
    <cellStyle name="20% - Accent1 2 11 3 3 2 2 2" xfId="1037" xr:uid="{00000000-0005-0000-0000-00004E030000}"/>
    <cellStyle name="20% - Accent1 2 11 3 3 2 3" xfId="1038" xr:uid="{00000000-0005-0000-0000-00004F030000}"/>
    <cellStyle name="20% - Accent1 2 11 3 3 3" xfId="1039" xr:uid="{00000000-0005-0000-0000-000050030000}"/>
    <cellStyle name="20% - Accent1 2 11 3 3 3 2" xfId="1040" xr:uid="{00000000-0005-0000-0000-000051030000}"/>
    <cellStyle name="20% - Accent1 2 11 3 3 4" xfId="1041" xr:uid="{00000000-0005-0000-0000-000052030000}"/>
    <cellStyle name="20% - Accent1 2 11 3 4" xfId="1042" xr:uid="{00000000-0005-0000-0000-000053030000}"/>
    <cellStyle name="20% - Accent1 2 11 3 4 2" xfId="1043" xr:uid="{00000000-0005-0000-0000-000054030000}"/>
    <cellStyle name="20% - Accent1 2 11 3 4 2 2" xfId="1044" xr:uid="{00000000-0005-0000-0000-000055030000}"/>
    <cellStyle name="20% - Accent1 2 11 3 4 2 2 2" xfId="1045" xr:uid="{00000000-0005-0000-0000-000056030000}"/>
    <cellStyle name="20% - Accent1 2 11 3 4 2 3" xfId="1046" xr:uid="{00000000-0005-0000-0000-000057030000}"/>
    <cellStyle name="20% - Accent1 2 11 3 4 3" xfId="1047" xr:uid="{00000000-0005-0000-0000-000058030000}"/>
    <cellStyle name="20% - Accent1 2 11 3 4 3 2" xfId="1048" xr:uid="{00000000-0005-0000-0000-000059030000}"/>
    <cellStyle name="20% - Accent1 2 11 3 4 4" xfId="1049" xr:uid="{00000000-0005-0000-0000-00005A030000}"/>
    <cellStyle name="20% - Accent1 2 11 3 5" xfId="1050" xr:uid="{00000000-0005-0000-0000-00005B030000}"/>
    <cellStyle name="20% - Accent1 2 11 3 5 2" xfId="1051" xr:uid="{00000000-0005-0000-0000-00005C030000}"/>
    <cellStyle name="20% - Accent1 2 11 3 5 2 2" xfId="1052" xr:uid="{00000000-0005-0000-0000-00005D030000}"/>
    <cellStyle name="20% - Accent1 2 11 3 5 3" xfId="1053" xr:uid="{00000000-0005-0000-0000-00005E030000}"/>
    <cellStyle name="20% - Accent1 2 11 3 6" xfId="1054" xr:uid="{00000000-0005-0000-0000-00005F030000}"/>
    <cellStyle name="20% - Accent1 2 11 3 6 2" xfId="1055" xr:uid="{00000000-0005-0000-0000-000060030000}"/>
    <cellStyle name="20% - Accent1 2 11 3 6 2 2" xfId="1056" xr:uid="{00000000-0005-0000-0000-000061030000}"/>
    <cellStyle name="20% - Accent1 2 11 3 6 3" xfId="1057" xr:uid="{00000000-0005-0000-0000-000062030000}"/>
    <cellStyle name="20% - Accent1 2 11 3 7" xfId="1058" xr:uid="{00000000-0005-0000-0000-000063030000}"/>
    <cellStyle name="20% - Accent1 2 11 3 7 2" xfId="1059" xr:uid="{00000000-0005-0000-0000-000064030000}"/>
    <cellStyle name="20% - Accent1 2 11 3 8" xfId="1060" xr:uid="{00000000-0005-0000-0000-000065030000}"/>
    <cellStyle name="20% - Accent1 2 11 3 8 2" xfId="1061" xr:uid="{00000000-0005-0000-0000-000066030000}"/>
    <cellStyle name="20% - Accent1 2 11 3 9" xfId="1062" xr:uid="{00000000-0005-0000-0000-000067030000}"/>
    <cellStyle name="20% - Accent1 2 11 4" xfId="1063" xr:uid="{00000000-0005-0000-0000-000068030000}"/>
    <cellStyle name="20% - Accent1 2 11 4 2" xfId="1064" xr:uid="{00000000-0005-0000-0000-000069030000}"/>
    <cellStyle name="20% - Accent1 2 11 4 2 2" xfId="1065" xr:uid="{00000000-0005-0000-0000-00006A030000}"/>
    <cellStyle name="20% - Accent1 2 11 4 2 2 2" xfId="1066" xr:uid="{00000000-0005-0000-0000-00006B030000}"/>
    <cellStyle name="20% - Accent1 2 11 4 2 3" xfId="1067" xr:uid="{00000000-0005-0000-0000-00006C030000}"/>
    <cellStyle name="20% - Accent1 2 11 4 3" xfId="1068" xr:uid="{00000000-0005-0000-0000-00006D030000}"/>
    <cellStyle name="20% - Accent1 2 11 4 3 2" xfId="1069" xr:uid="{00000000-0005-0000-0000-00006E030000}"/>
    <cellStyle name="20% - Accent1 2 11 4 4" xfId="1070" xr:uid="{00000000-0005-0000-0000-00006F030000}"/>
    <cellStyle name="20% - Accent1 2 11 5" xfId="1071" xr:uid="{00000000-0005-0000-0000-000070030000}"/>
    <cellStyle name="20% - Accent1 2 11 5 2" xfId="1072" xr:uid="{00000000-0005-0000-0000-000071030000}"/>
    <cellStyle name="20% - Accent1 2 11 5 2 2" xfId="1073" xr:uid="{00000000-0005-0000-0000-000072030000}"/>
    <cellStyle name="20% - Accent1 2 11 5 2 2 2" xfId="1074" xr:uid="{00000000-0005-0000-0000-000073030000}"/>
    <cellStyle name="20% - Accent1 2 11 5 2 3" xfId="1075" xr:uid="{00000000-0005-0000-0000-000074030000}"/>
    <cellStyle name="20% - Accent1 2 11 5 3" xfId="1076" xr:uid="{00000000-0005-0000-0000-000075030000}"/>
    <cellStyle name="20% - Accent1 2 11 5 3 2" xfId="1077" xr:uid="{00000000-0005-0000-0000-000076030000}"/>
    <cellStyle name="20% - Accent1 2 11 5 4" xfId="1078" xr:uid="{00000000-0005-0000-0000-000077030000}"/>
    <cellStyle name="20% - Accent1 2 11 6" xfId="1079" xr:uid="{00000000-0005-0000-0000-000078030000}"/>
    <cellStyle name="20% - Accent1 2 11 6 2" xfId="1080" xr:uid="{00000000-0005-0000-0000-000079030000}"/>
    <cellStyle name="20% - Accent1 2 11 6 2 2" xfId="1081" xr:uid="{00000000-0005-0000-0000-00007A030000}"/>
    <cellStyle name="20% - Accent1 2 11 6 2 2 2" xfId="1082" xr:uid="{00000000-0005-0000-0000-00007B030000}"/>
    <cellStyle name="20% - Accent1 2 11 6 2 3" xfId="1083" xr:uid="{00000000-0005-0000-0000-00007C030000}"/>
    <cellStyle name="20% - Accent1 2 11 6 3" xfId="1084" xr:uid="{00000000-0005-0000-0000-00007D030000}"/>
    <cellStyle name="20% - Accent1 2 11 6 3 2" xfId="1085" xr:uid="{00000000-0005-0000-0000-00007E030000}"/>
    <cellStyle name="20% - Accent1 2 11 6 4" xfId="1086" xr:uid="{00000000-0005-0000-0000-00007F030000}"/>
    <cellStyle name="20% - Accent1 2 11 7" xfId="1087" xr:uid="{00000000-0005-0000-0000-000080030000}"/>
    <cellStyle name="20% - Accent1 2 11 7 2" xfId="1088" xr:uid="{00000000-0005-0000-0000-000081030000}"/>
    <cellStyle name="20% - Accent1 2 11 7 2 2" xfId="1089" xr:uid="{00000000-0005-0000-0000-000082030000}"/>
    <cellStyle name="20% - Accent1 2 11 7 3" xfId="1090" xr:uid="{00000000-0005-0000-0000-000083030000}"/>
    <cellStyle name="20% - Accent1 2 11 8" xfId="1091" xr:uid="{00000000-0005-0000-0000-000084030000}"/>
    <cellStyle name="20% - Accent1 2 11 8 2" xfId="1092" xr:uid="{00000000-0005-0000-0000-000085030000}"/>
    <cellStyle name="20% - Accent1 2 11 8 2 2" xfId="1093" xr:uid="{00000000-0005-0000-0000-000086030000}"/>
    <cellStyle name="20% - Accent1 2 11 8 3" xfId="1094" xr:uid="{00000000-0005-0000-0000-000087030000}"/>
    <cellStyle name="20% - Accent1 2 11 9" xfId="1095" xr:uid="{00000000-0005-0000-0000-000088030000}"/>
    <cellStyle name="20% - Accent1 2 11 9 2" xfId="1096" xr:uid="{00000000-0005-0000-0000-000089030000}"/>
    <cellStyle name="20% - Accent1 2 12" xfId="1097" xr:uid="{00000000-0005-0000-0000-00008A030000}"/>
    <cellStyle name="20% - Accent1 2 12 2" xfId="1098" xr:uid="{00000000-0005-0000-0000-00008B030000}"/>
    <cellStyle name="20% - Accent1 2 12 2 2" xfId="1099" xr:uid="{00000000-0005-0000-0000-00008C030000}"/>
    <cellStyle name="20% - Accent1 2 12 2 2 2" xfId="1100" xr:uid="{00000000-0005-0000-0000-00008D030000}"/>
    <cellStyle name="20% - Accent1 2 12 2 2 2 2" xfId="1101" xr:uid="{00000000-0005-0000-0000-00008E030000}"/>
    <cellStyle name="20% - Accent1 2 12 2 2 3" xfId="1102" xr:uid="{00000000-0005-0000-0000-00008F030000}"/>
    <cellStyle name="20% - Accent1 2 12 2 3" xfId="1103" xr:uid="{00000000-0005-0000-0000-000090030000}"/>
    <cellStyle name="20% - Accent1 2 12 2 3 2" xfId="1104" xr:uid="{00000000-0005-0000-0000-000091030000}"/>
    <cellStyle name="20% - Accent1 2 12 2 4" xfId="1105" xr:uid="{00000000-0005-0000-0000-000092030000}"/>
    <cellStyle name="20% - Accent1 2 12 3" xfId="1106" xr:uid="{00000000-0005-0000-0000-000093030000}"/>
    <cellStyle name="20% - Accent1 2 12 3 2" xfId="1107" xr:uid="{00000000-0005-0000-0000-000094030000}"/>
    <cellStyle name="20% - Accent1 2 12 3 2 2" xfId="1108" xr:uid="{00000000-0005-0000-0000-000095030000}"/>
    <cellStyle name="20% - Accent1 2 12 3 2 2 2" xfId="1109" xr:uid="{00000000-0005-0000-0000-000096030000}"/>
    <cellStyle name="20% - Accent1 2 12 3 2 3" xfId="1110" xr:uid="{00000000-0005-0000-0000-000097030000}"/>
    <cellStyle name="20% - Accent1 2 12 3 3" xfId="1111" xr:uid="{00000000-0005-0000-0000-000098030000}"/>
    <cellStyle name="20% - Accent1 2 12 3 3 2" xfId="1112" xr:uid="{00000000-0005-0000-0000-000099030000}"/>
    <cellStyle name="20% - Accent1 2 12 3 4" xfId="1113" xr:uid="{00000000-0005-0000-0000-00009A030000}"/>
    <cellStyle name="20% - Accent1 2 12 4" xfId="1114" xr:uid="{00000000-0005-0000-0000-00009B030000}"/>
    <cellStyle name="20% - Accent1 2 12 4 2" xfId="1115" xr:uid="{00000000-0005-0000-0000-00009C030000}"/>
    <cellStyle name="20% - Accent1 2 12 4 2 2" xfId="1116" xr:uid="{00000000-0005-0000-0000-00009D030000}"/>
    <cellStyle name="20% - Accent1 2 12 4 2 2 2" xfId="1117" xr:uid="{00000000-0005-0000-0000-00009E030000}"/>
    <cellStyle name="20% - Accent1 2 12 4 2 3" xfId="1118" xr:uid="{00000000-0005-0000-0000-00009F030000}"/>
    <cellStyle name="20% - Accent1 2 12 4 3" xfId="1119" xr:uid="{00000000-0005-0000-0000-0000A0030000}"/>
    <cellStyle name="20% - Accent1 2 12 4 3 2" xfId="1120" xr:uid="{00000000-0005-0000-0000-0000A1030000}"/>
    <cellStyle name="20% - Accent1 2 12 4 4" xfId="1121" xr:uid="{00000000-0005-0000-0000-0000A2030000}"/>
    <cellStyle name="20% - Accent1 2 12 5" xfId="1122" xr:uid="{00000000-0005-0000-0000-0000A3030000}"/>
    <cellStyle name="20% - Accent1 2 12 5 2" xfId="1123" xr:uid="{00000000-0005-0000-0000-0000A4030000}"/>
    <cellStyle name="20% - Accent1 2 12 5 2 2" xfId="1124" xr:uid="{00000000-0005-0000-0000-0000A5030000}"/>
    <cellStyle name="20% - Accent1 2 12 5 3" xfId="1125" xr:uid="{00000000-0005-0000-0000-0000A6030000}"/>
    <cellStyle name="20% - Accent1 2 12 6" xfId="1126" xr:uid="{00000000-0005-0000-0000-0000A7030000}"/>
    <cellStyle name="20% - Accent1 2 12 6 2" xfId="1127" xr:uid="{00000000-0005-0000-0000-0000A8030000}"/>
    <cellStyle name="20% - Accent1 2 12 6 2 2" xfId="1128" xr:uid="{00000000-0005-0000-0000-0000A9030000}"/>
    <cellStyle name="20% - Accent1 2 12 6 3" xfId="1129" xr:uid="{00000000-0005-0000-0000-0000AA030000}"/>
    <cellStyle name="20% - Accent1 2 12 7" xfId="1130" xr:uid="{00000000-0005-0000-0000-0000AB030000}"/>
    <cellStyle name="20% - Accent1 2 12 7 2" xfId="1131" xr:uid="{00000000-0005-0000-0000-0000AC030000}"/>
    <cellStyle name="20% - Accent1 2 12 8" xfId="1132" xr:uid="{00000000-0005-0000-0000-0000AD030000}"/>
    <cellStyle name="20% - Accent1 2 12 8 2" xfId="1133" xr:uid="{00000000-0005-0000-0000-0000AE030000}"/>
    <cellStyle name="20% - Accent1 2 12 9" xfId="1134" xr:uid="{00000000-0005-0000-0000-0000AF030000}"/>
    <cellStyle name="20% - Accent1 2 13" xfId="1135" xr:uid="{00000000-0005-0000-0000-0000B0030000}"/>
    <cellStyle name="20% - Accent1 2 13 2" xfId="1136" xr:uid="{00000000-0005-0000-0000-0000B1030000}"/>
    <cellStyle name="20% - Accent1 2 13 2 2" xfId="1137" xr:uid="{00000000-0005-0000-0000-0000B2030000}"/>
    <cellStyle name="20% - Accent1 2 13 2 2 2" xfId="1138" xr:uid="{00000000-0005-0000-0000-0000B3030000}"/>
    <cellStyle name="20% - Accent1 2 13 2 2 2 2" xfId="1139" xr:uid="{00000000-0005-0000-0000-0000B4030000}"/>
    <cellStyle name="20% - Accent1 2 13 2 2 3" xfId="1140" xr:uid="{00000000-0005-0000-0000-0000B5030000}"/>
    <cellStyle name="20% - Accent1 2 13 2 3" xfId="1141" xr:uid="{00000000-0005-0000-0000-0000B6030000}"/>
    <cellStyle name="20% - Accent1 2 13 2 3 2" xfId="1142" xr:uid="{00000000-0005-0000-0000-0000B7030000}"/>
    <cellStyle name="20% - Accent1 2 13 2 4" xfId="1143" xr:uid="{00000000-0005-0000-0000-0000B8030000}"/>
    <cellStyle name="20% - Accent1 2 13 3" xfId="1144" xr:uid="{00000000-0005-0000-0000-0000B9030000}"/>
    <cellStyle name="20% - Accent1 2 13 3 2" xfId="1145" xr:uid="{00000000-0005-0000-0000-0000BA030000}"/>
    <cellStyle name="20% - Accent1 2 13 3 2 2" xfId="1146" xr:uid="{00000000-0005-0000-0000-0000BB030000}"/>
    <cellStyle name="20% - Accent1 2 13 3 2 2 2" xfId="1147" xr:uid="{00000000-0005-0000-0000-0000BC030000}"/>
    <cellStyle name="20% - Accent1 2 13 3 2 3" xfId="1148" xr:uid="{00000000-0005-0000-0000-0000BD030000}"/>
    <cellStyle name="20% - Accent1 2 13 3 3" xfId="1149" xr:uid="{00000000-0005-0000-0000-0000BE030000}"/>
    <cellStyle name="20% - Accent1 2 13 3 3 2" xfId="1150" xr:uid="{00000000-0005-0000-0000-0000BF030000}"/>
    <cellStyle name="20% - Accent1 2 13 3 4" xfId="1151" xr:uid="{00000000-0005-0000-0000-0000C0030000}"/>
    <cellStyle name="20% - Accent1 2 13 4" xfId="1152" xr:uid="{00000000-0005-0000-0000-0000C1030000}"/>
    <cellStyle name="20% - Accent1 2 13 4 2" xfId="1153" xr:uid="{00000000-0005-0000-0000-0000C2030000}"/>
    <cellStyle name="20% - Accent1 2 13 4 2 2" xfId="1154" xr:uid="{00000000-0005-0000-0000-0000C3030000}"/>
    <cellStyle name="20% - Accent1 2 13 4 2 2 2" xfId="1155" xr:uid="{00000000-0005-0000-0000-0000C4030000}"/>
    <cellStyle name="20% - Accent1 2 13 4 2 3" xfId="1156" xr:uid="{00000000-0005-0000-0000-0000C5030000}"/>
    <cellStyle name="20% - Accent1 2 13 4 3" xfId="1157" xr:uid="{00000000-0005-0000-0000-0000C6030000}"/>
    <cellStyle name="20% - Accent1 2 13 4 3 2" xfId="1158" xr:uid="{00000000-0005-0000-0000-0000C7030000}"/>
    <cellStyle name="20% - Accent1 2 13 4 4" xfId="1159" xr:uid="{00000000-0005-0000-0000-0000C8030000}"/>
    <cellStyle name="20% - Accent1 2 13 5" xfId="1160" xr:uid="{00000000-0005-0000-0000-0000C9030000}"/>
    <cellStyle name="20% - Accent1 2 13 5 2" xfId="1161" xr:uid="{00000000-0005-0000-0000-0000CA030000}"/>
    <cellStyle name="20% - Accent1 2 13 5 2 2" xfId="1162" xr:uid="{00000000-0005-0000-0000-0000CB030000}"/>
    <cellStyle name="20% - Accent1 2 13 5 3" xfId="1163" xr:uid="{00000000-0005-0000-0000-0000CC030000}"/>
    <cellStyle name="20% - Accent1 2 13 6" xfId="1164" xr:uid="{00000000-0005-0000-0000-0000CD030000}"/>
    <cellStyle name="20% - Accent1 2 13 6 2" xfId="1165" xr:uid="{00000000-0005-0000-0000-0000CE030000}"/>
    <cellStyle name="20% - Accent1 2 13 6 2 2" xfId="1166" xr:uid="{00000000-0005-0000-0000-0000CF030000}"/>
    <cellStyle name="20% - Accent1 2 13 6 3" xfId="1167" xr:uid="{00000000-0005-0000-0000-0000D0030000}"/>
    <cellStyle name="20% - Accent1 2 13 7" xfId="1168" xr:uid="{00000000-0005-0000-0000-0000D1030000}"/>
    <cellStyle name="20% - Accent1 2 13 7 2" xfId="1169" xr:uid="{00000000-0005-0000-0000-0000D2030000}"/>
    <cellStyle name="20% - Accent1 2 13 8" xfId="1170" xr:uid="{00000000-0005-0000-0000-0000D3030000}"/>
    <cellStyle name="20% - Accent1 2 13 8 2" xfId="1171" xr:uid="{00000000-0005-0000-0000-0000D4030000}"/>
    <cellStyle name="20% - Accent1 2 13 9" xfId="1172" xr:uid="{00000000-0005-0000-0000-0000D5030000}"/>
    <cellStyle name="20% - Accent1 2 14" xfId="1173" xr:uid="{00000000-0005-0000-0000-0000D6030000}"/>
    <cellStyle name="20% - Accent1 2 14 2" xfId="1174" xr:uid="{00000000-0005-0000-0000-0000D7030000}"/>
    <cellStyle name="20% - Accent1 2 14 2 2" xfId="1175" xr:uid="{00000000-0005-0000-0000-0000D8030000}"/>
    <cellStyle name="20% - Accent1 2 14 2 2 2" xfId="1176" xr:uid="{00000000-0005-0000-0000-0000D9030000}"/>
    <cellStyle name="20% - Accent1 2 14 2 3" xfId="1177" xr:uid="{00000000-0005-0000-0000-0000DA030000}"/>
    <cellStyle name="20% - Accent1 2 14 3" xfId="1178" xr:uid="{00000000-0005-0000-0000-0000DB030000}"/>
    <cellStyle name="20% - Accent1 2 14 3 2" xfId="1179" xr:uid="{00000000-0005-0000-0000-0000DC030000}"/>
    <cellStyle name="20% - Accent1 2 14 4" xfId="1180" xr:uid="{00000000-0005-0000-0000-0000DD030000}"/>
    <cellStyle name="20% - Accent1 2 15" xfId="1181" xr:uid="{00000000-0005-0000-0000-0000DE030000}"/>
    <cellStyle name="20% - Accent1 2 15 2" xfId="1182" xr:uid="{00000000-0005-0000-0000-0000DF030000}"/>
    <cellStyle name="20% - Accent1 2 15 2 2" xfId="1183" xr:uid="{00000000-0005-0000-0000-0000E0030000}"/>
    <cellStyle name="20% - Accent1 2 15 2 2 2" xfId="1184" xr:uid="{00000000-0005-0000-0000-0000E1030000}"/>
    <cellStyle name="20% - Accent1 2 15 2 3" xfId="1185" xr:uid="{00000000-0005-0000-0000-0000E2030000}"/>
    <cellStyle name="20% - Accent1 2 15 3" xfId="1186" xr:uid="{00000000-0005-0000-0000-0000E3030000}"/>
    <cellStyle name="20% - Accent1 2 15 3 2" xfId="1187" xr:uid="{00000000-0005-0000-0000-0000E4030000}"/>
    <cellStyle name="20% - Accent1 2 15 4" xfId="1188" xr:uid="{00000000-0005-0000-0000-0000E5030000}"/>
    <cellStyle name="20% - Accent1 2 16" xfId="1189" xr:uid="{00000000-0005-0000-0000-0000E6030000}"/>
    <cellStyle name="20% - Accent1 2 16 2" xfId="1190" xr:uid="{00000000-0005-0000-0000-0000E7030000}"/>
    <cellStyle name="20% - Accent1 2 16 2 2" xfId="1191" xr:uid="{00000000-0005-0000-0000-0000E8030000}"/>
    <cellStyle name="20% - Accent1 2 16 2 2 2" xfId="1192" xr:uid="{00000000-0005-0000-0000-0000E9030000}"/>
    <cellStyle name="20% - Accent1 2 16 2 3" xfId="1193" xr:uid="{00000000-0005-0000-0000-0000EA030000}"/>
    <cellStyle name="20% - Accent1 2 16 3" xfId="1194" xr:uid="{00000000-0005-0000-0000-0000EB030000}"/>
    <cellStyle name="20% - Accent1 2 16 3 2" xfId="1195" xr:uid="{00000000-0005-0000-0000-0000EC030000}"/>
    <cellStyle name="20% - Accent1 2 16 4" xfId="1196" xr:uid="{00000000-0005-0000-0000-0000ED030000}"/>
    <cellStyle name="20% - Accent1 2 17" xfId="1197" xr:uid="{00000000-0005-0000-0000-0000EE030000}"/>
    <cellStyle name="20% - Accent1 2 17 2" xfId="1198" xr:uid="{00000000-0005-0000-0000-0000EF030000}"/>
    <cellStyle name="20% - Accent1 2 17 2 2" xfId="1199" xr:uid="{00000000-0005-0000-0000-0000F0030000}"/>
    <cellStyle name="20% - Accent1 2 17 3" xfId="1200" xr:uid="{00000000-0005-0000-0000-0000F1030000}"/>
    <cellStyle name="20% - Accent1 2 18" xfId="113" xr:uid="{00000000-0005-0000-0000-0000F2030000}"/>
    <cellStyle name="20% - Accent1 2 18 2" xfId="114" xr:uid="{00000000-0005-0000-0000-0000F3030000}"/>
    <cellStyle name="20% - Accent1 2 18 2 2" xfId="1201" xr:uid="{00000000-0005-0000-0000-0000F4030000}"/>
    <cellStyle name="20% - Accent1 2 18 3" xfId="115" xr:uid="{00000000-0005-0000-0000-0000F5030000}"/>
    <cellStyle name="20% - Accent1 2 18 4" xfId="1202" xr:uid="{00000000-0005-0000-0000-0000F6030000}"/>
    <cellStyle name="20% - Accent1 2 19" xfId="1203" xr:uid="{00000000-0005-0000-0000-0000F7030000}"/>
    <cellStyle name="20% - Accent1 2 19 2" xfId="1204" xr:uid="{00000000-0005-0000-0000-0000F8030000}"/>
    <cellStyle name="20% - Accent1 2 2" xfId="1205" xr:uid="{00000000-0005-0000-0000-0000F9030000}"/>
    <cellStyle name="20% - Accent1 2 2 10" xfId="1206" xr:uid="{00000000-0005-0000-0000-0000FA030000}"/>
    <cellStyle name="20% - Accent1 2 2 10 10" xfId="1207" xr:uid="{00000000-0005-0000-0000-0000FB030000}"/>
    <cellStyle name="20% - Accent1 2 2 10 10 2" xfId="1208" xr:uid="{00000000-0005-0000-0000-0000FC030000}"/>
    <cellStyle name="20% - Accent1 2 2 10 11" xfId="1209" xr:uid="{00000000-0005-0000-0000-0000FD030000}"/>
    <cellStyle name="20% - Accent1 2 2 10 2" xfId="1210" xr:uid="{00000000-0005-0000-0000-0000FE030000}"/>
    <cellStyle name="20% - Accent1 2 2 10 2 2" xfId="1211" xr:uid="{00000000-0005-0000-0000-0000FF030000}"/>
    <cellStyle name="20% - Accent1 2 2 10 2 2 2" xfId="1212" xr:uid="{00000000-0005-0000-0000-000000040000}"/>
    <cellStyle name="20% - Accent1 2 2 10 2 2 2 2" xfId="1213" xr:uid="{00000000-0005-0000-0000-000001040000}"/>
    <cellStyle name="20% - Accent1 2 2 10 2 2 2 2 2" xfId="1214" xr:uid="{00000000-0005-0000-0000-000002040000}"/>
    <cellStyle name="20% - Accent1 2 2 10 2 2 2 3" xfId="1215" xr:uid="{00000000-0005-0000-0000-000003040000}"/>
    <cellStyle name="20% - Accent1 2 2 10 2 2 3" xfId="1216" xr:uid="{00000000-0005-0000-0000-000004040000}"/>
    <cellStyle name="20% - Accent1 2 2 10 2 2 3 2" xfId="1217" xr:uid="{00000000-0005-0000-0000-000005040000}"/>
    <cellStyle name="20% - Accent1 2 2 10 2 2 4" xfId="1218" xr:uid="{00000000-0005-0000-0000-000006040000}"/>
    <cellStyle name="20% - Accent1 2 2 10 2 3" xfId="1219" xr:uid="{00000000-0005-0000-0000-000007040000}"/>
    <cellStyle name="20% - Accent1 2 2 10 2 3 2" xfId="1220" xr:uid="{00000000-0005-0000-0000-000008040000}"/>
    <cellStyle name="20% - Accent1 2 2 10 2 3 2 2" xfId="1221" xr:uid="{00000000-0005-0000-0000-000009040000}"/>
    <cellStyle name="20% - Accent1 2 2 10 2 3 2 2 2" xfId="1222" xr:uid="{00000000-0005-0000-0000-00000A040000}"/>
    <cellStyle name="20% - Accent1 2 2 10 2 3 2 3" xfId="1223" xr:uid="{00000000-0005-0000-0000-00000B040000}"/>
    <cellStyle name="20% - Accent1 2 2 10 2 3 3" xfId="1224" xr:uid="{00000000-0005-0000-0000-00000C040000}"/>
    <cellStyle name="20% - Accent1 2 2 10 2 3 3 2" xfId="1225" xr:uid="{00000000-0005-0000-0000-00000D040000}"/>
    <cellStyle name="20% - Accent1 2 2 10 2 3 4" xfId="1226" xr:uid="{00000000-0005-0000-0000-00000E040000}"/>
    <cellStyle name="20% - Accent1 2 2 10 2 4" xfId="1227" xr:uid="{00000000-0005-0000-0000-00000F040000}"/>
    <cellStyle name="20% - Accent1 2 2 10 2 4 2" xfId="1228" xr:uid="{00000000-0005-0000-0000-000010040000}"/>
    <cellStyle name="20% - Accent1 2 2 10 2 4 2 2" xfId="1229" xr:uid="{00000000-0005-0000-0000-000011040000}"/>
    <cellStyle name="20% - Accent1 2 2 10 2 4 2 2 2" xfId="1230" xr:uid="{00000000-0005-0000-0000-000012040000}"/>
    <cellStyle name="20% - Accent1 2 2 10 2 4 2 3" xfId="1231" xr:uid="{00000000-0005-0000-0000-000013040000}"/>
    <cellStyle name="20% - Accent1 2 2 10 2 4 3" xfId="1232" xr:uid="{00000000-0005-0000-0000-000014040000}"/>
    <cellStyle name="20% - Accent1 2 2 10 2 4 3 2" xfId="1233" xr:uid="{00000000-0005-0000-0000-000015040000}"/>
    <cellStyle name="20% - Accent1 2 2 10 2 4 4" xfId="1234" xr:uid="{00000000-0005-0000-0000-000016040000}"/>
    <cellStyle name="20% - Accent1 2 2 10 2 5" xfId="1235" xr:uid="{00000000-0005-0000-0000-000017040000}"/>
    <cellStyle name="20% - Accent1 2 2 10 2 5 2" xfId="1236" xr:uid="{00000000-0005-0000-0000-000018040000}"/>
    <cellStyle name="20% - Accent1 2 2 10 2 5 2 2" xfId="1237" xr:uid="{00000000-0005-0000-0000-000019040000}"/>
    <cellStyle name="20% - Accent1 2 2 10 2 5 3" xfId="1238" xr:uid="{00000000-0005-0000-0000-00001A040000}"/>
    <cellStyle name="20% - Accent1 2 2 10 2 6" xfId="1239" xr:uid="{00000000-0005-0000-0000-00001B040000}"/>
    <cellStyle name="20% - Accent1 2 2 10 2 6 2" xfId="1240" xr:uid="{00000000-0005-0000-0000-00001C040000}"/>
    <cellStyle name="20% - Accent1 2 2 10 2 6 2 2" xfId="1241" xr:uid="{00000000-0005-0000-0000-00001D040000}"/>
    <cellStyle name="20% - Accent1 2 2 10 2 6 3" xfId="1242" xr:uid="{00000000-0005-0000-0000-00001E040000}"/>
    <cellStyle name="20% - Accent1 2 2 10 2 7" xfId="1243" xr:uid="{00000000-0005-0000-0000-00001F040000}"/>
    <cellStyle name="20% - Accent1 2 2 10 2 7 2" xfId="1244" xr:uid="{00000000-0005-0000-0000-000020040000}"/>
    <cellStyle name="20% - Accent1 2 2 10 2 8" xfId="1245" xr:uid="{00000000-0005-0000-0000-000021040000}"/>
    <cellStyle name="20% - Accent1 2 2 10 2 8 2" xfId="1246" xr:uid="{00000000-0005-0000-0000-000022040000}"/>
    <cellStyle name="20% - Accent1 2 2 10 2 9" xfId="1247" xr:uid="{00000000-0005-0000-0000-000023040000}"/>
    <cellStyle name="20% - Accent1 2 2 10 3" xfId="1248" xr:uid="{00000000-0005-0000-0000-000024040000}"/>
    <cellStyle name="20% - Accent1 2 2 10 3 2" xfId="1249" xr:uid="{00000000-0005-0000-0000-000025040000}"/>
    <cellStyle name="20% - Accent1 2 2 10 3 2 2" xfId="1250" xr:uid="{00000000-0005-0000-0000-000026040000}"/>
    <cellStyle name="20% - Accent1 2 2 10 3 2 2 2" xfId="1251" xr:uid="{00000000-0005-0000-0000-000027040000}"/>
    <cellStyle name="20% - Accent1 2 2 10 3 2 2 2 2" xfId="1252" xr:uid="{00000000-0005-0000-0000-000028040000}"/>
    <cellStyle name="20% - Accent1 2 2 10 3 2 2 3" xfId="1253" xr:uid="{00000000-0005-0000-0000-000029040000}"/>
    <cellStyle name="20% - Accent1 2 2 10 3 2 3" xfId="1254" xr:uid="{00000000-0005-0000-0000-00002A040000}"/>
    <cellStyle name="20% - Accent1 2 2 10 3 2 3 2" xfId="1255" xr:uid="{00000000-0005-0000-0000-00002B040000}"/>
    <cellStyle name="20% - Accent1 2 2 10 3 2 4" xfId="1256" xr:uid="{00000000-0005-0000-0000-00002C040000}"/>
    <cellStyle name="20% - Accent1 2 2 10 3 3" xfId="1257" xr:uid="{00000000-0005-0000-0000-00002D040000}"/>
    <cellStyle name="20% - Accent1 2 2 10 3 3 2" xfId="1258" xr:uid="{00000000-0005-0000-0000-00002E040000}"/>
    <cellStyle name="20% - Accent1 2 2 10 3 3 2 2" xfId="1259" xr:uid="{00000000-0005-0000-0000-00002F040000}"/>
    <cellStyle name="20% - Accent1 2 2 10 3 3 2 2 2" xfId="1260" xr:uid="{00000000-0005-0000-0000-000030040000}"/>
    <cellStyle name="20% - Accent1 2 2 10 3 3 2 3" xfId="1261" xr:uid="{00000000-0005-0000-0000-000031040000}"/>
    <cellStyle name="20% - Accent1 2 2 10 3 3 3" xfId="1262" xr:uid="{00000000-0005-0000-0000-000032040000}"/>
    <cellStyle name="20% - Accent1 2 2 10 3 3 3 2" xfId="1263" xr:uid="{00000000-0005-0000-0000-000033040000}"/>
    <cellStyle name="20% - Accent1 2 2 10 3 3 4" xfId="1264" xr:uid="{00000000-0005-0000-0000-000034040000}"/>
    <cellStyle name="20% - Accent1 2 2 10 3 4" xfId="1265" xr:uid="{00000000-0005-0000-0000-000035040000}"/>
    <cellStyle name="20% - Accent1 2 2 10 3 4 2" xfId="1266" xr:uid="{00000000-0005-0000-0000-000036040000}"/>
    <cellStyle name="20% - Accent1 2 2 10 3 4 2 2" xfId="1267" xr:uid="{00000000-0005-0000-0000-000037040000}"/>
    <cellStyle name="20% - Accent1 2 2 10 3 4 2 2 2" xfId="1268" xr:uid="{00000000-0005-0000-0000-000038040000}"/>
    <cellStyle name="20% - Accent1 2 2 10 3 4 2 3" xfId="1269" xr:uid="{00000000-0005-0000-0000-000039040000}"/>
    <cellStyle name="20% - Accent1 2 2 10 3 4 3" xfId="1270" xr:uid="{00000000-0005-0000-0000-00003A040000}"/>
    <cellStyle name="20% - Accent1 2 2 10 3 4 3 2" xfId="1271" xr:uid="{00000000-0005-0000-0000-00003B040000}"/>
    <cellStyle name="20% - Accent1 2 2 10 3 4 4" xfId="1272" xr:uid="{00000000-0005-0000-0000-00003C040000}"/>
    <cellStyle name="20% - Accent1 2 2 10 3 5" xfId="1273" xr:uid="{00000000-0005-0000-0000-00003D040000}"/>
    <cellStyle name="20% - Accent1 2 2 10 3 5 2" xfId="1274" xr:uid="{00000000-0005-0000-0000-00003E040000}"/>
    <cellStyle name="20% - Accent1 2 2 10 3 5 2 2" xfId="1275" xr:uid="{00000000-0005-0000-0000-00003F040000}"/>
    <cellStyle name="20% - Accent1 2 2 10 3 5 3" xfId="1276" xr:uid="{00000000-0005-0000-0000-000040040000}"/>
    <cellStyle name="20% - Accent1 2 2 10 3 6" xfId="1277" xr:uid="{00000000-0005-0000-0000-000041040000}"/>
    <cellStyle name="20% - Accent1 2 2 10 3 6 2" xfId="1278" xr:uid="{00000000-0005-0000-0000-000042040000}"/>
    <cellStyle name="20% - Accent1 2 2 10 3 6 2 2" xfId="1279" xr:uid="{00000000-0005-0000-0000-000043040000}"/>
    <cellStyle name="20% - Accent1 2 2 10 3 6 3" xfId="1280" xr:uid="{00000000-0005-0000-0000-000044040000}"/>
    <cellStyle name="20% - Accent1 2 2 10 3 7" xfId="1281" xr:uid="{00000000-0005-0000-0000-000045040000}"/>
    <cellStyle name="20% - Accent1 2 2 10 3 7 2" xfId="1282" xr:uid="{00000000-0005-0000-0000-000046040000}"/>
    <cellStyle name="20% - Accent1 2 2 10 3 8" xfId="1283" xr:uid="{00000000-0005-0000-0000-000047040000}"/>
    <cellStyle name="20% - Accent1 2 2 10 3 8 2" xfId="1284" xr:uid="{00000000-0005-0000-0000-000048040000}"/>
    <cellStyle name="20% - Accent1 2 2 10 3 9" xfId="1285" xr:uid="{00000000-0005-0000-0000-000049040000}"/>
    <cellStyle name="20% - Accent1 2 2 10 4" xfId="1286" xr:uid="{00000000-0005-0000-0000-00004A040000}"/>
    <cellStyle name="20% - Accent1 2 2 10 4 2" xfId="1287" xr:uid="{00000000-0005-0000-0000-00004B040000}"/>
    <cellStyle name="20% - Accent1 2 2 10 4 2 2" xfId="1288" xr:uid="{00000000-0005-0000-0000-00004C040000}"/>
    <cellStyle name="20% - Accent1 2 2 10 4 2 2 2" xfId="1289" xr:uid="{00000000-0005-0000-0000-00004D040000}"/>
    <cellStyle name="20% - Accent1 2 2 10 4 2 3" xfId="1290" xr:uid="{00000000-0005-0000-0000-00004E040000}"/>
    <cellStyle name="20% - Accent1 2 2 10 4 3" xfId="1291" xr:uid="{00000000-0005-0000-0000-00004F040000}"/>
    <cellStyle name="20% - Accent1 2 2 10 4 3 2" xfId="1292" xr:uid="{00000000-0005-0000-0000-000050040000}"/>
    <cellStyle name="20% - Accent1 2 2 10 4 4" xfId="1293" xr:uid="{00000000-0005-0000-0000-000051040000}"/>
    <cellStyle name="20% - Accent1 2 2 10 5" xfId="1294" xr:uid="{00000000-0005-0000-0000-000052040000}"/>
    <cellStyle name="20% - Accent1 2 2 10 5 2" xfId="1295" xr:uid="{00000000-0005-0000-0000-000053040000}"/>
    <cellStyle name="20% - Accent1 2 2 10 5 2 2" xfId="1296" xr:uid="{00000000-0005-0000-0000-000054040000}"/>
    <cellStyle name="20% - Accent1 2 2 10 5 2 2 2" xfId="1297" xr:uid="{00000000-0005-0000-0000-000055040000}"/>
    <cellStyle name="20% - Accent1 2 2 10 5 2 3" xfId="1298" xr:uid="{00000000-0005-0000-0000-000056040000}"/>
    <cellStyle name="20% - Accent1 2 2 10 5 3" xfId="1299" xr:uid="{00000000-0005-0000-0000-000057040000}"/>
    <cellStyle name="20% - Accent1 2 2 10 5 3 2" xfId="1300" xr:uid="{00000000-0005-0000-0000-000058040000}"/>
    <cellStyle name="20% - Accent1 2 2 10 5 4" xfId="1301" xr:uid="{00000000-0005-0000-0000-000059040000}"/>
    <cellStyle name="20% - Accent1 2 2 10 6" xfId="1302" xr:uid="{00000000-0005-0000-0000-00005A040000}"/>
    <cellStyle name="20% - Accent1 2 2 10 6 2" xfId="1303" xr:uid="{00000000-0005-0000-0000-00005B040000}"/>
    <cellStyle name="20% - Accent1 2 2 10 6 2 2" xfId="1304" xr:uid="{00000000-0005-0000-0000-00005C040000}"/>
    <cellStyle name="20% - Accent1 2 2 10 6 2 2 2" xfId="1305" xr:uid="{00000000-0005-0000-0000-00005D040000}"/>
    <cellStyle name="20% - Accent1 2 2 10 6 2 3" xfId="1306" xr:uid="{00000000-0005-0000-0000-00005E040000}"/>
    <cellStyle name="20% - Accent1 2 2 10 6 3" xfId="1307" xr:uid="{00000000-0005-0000-0000-00005F040000}"/>
    <cellStyle name="20% - Accent1 2 2 10 6 3 2" xfId="1308" xr:uid="{00000000-0005-0000-0000-000060040000}"/>
    <cellStyle name="20% - Accent1 2 2 10 6 4" xfId="1309" xr:uid="{00000000-0005-0000-0000-000061040000}"/>
    <cellStyle name="20% - Accent1 2 2 10 7" xfId="1310" xr:uid="{00000000-0005-0000-0000-000062040000}"/>
    <cellStyle name="20% - Accent1 2 2 10 7 2" xfId="1311" xr:uid="{00000000-0005-0000-0000-000063040000}"/>
    <cellStyle name="20% - Accent1 2 2 10 7 2 2" xfId="1312" xr:uid="{00000000-0005-0000-0000-000064040000}"/>
    <cellStyle name="20% - Accent1 2 2 10 7 3" xfId="1313" xr:uid="{00000000-0005-0000-0000-000065040000}"/>
    <cellStyle name="20% - Accent1 2 2 10 8" xfId="1314" xr:uid="{00000000-0005-0000-0000-000066040000}"/>
    <cellStyle name="20% - Accent1 2 2 10 8 2" xfId="1315" xr:uid="{00000000-0005-0000-0000-000067040000}"/>
    <cellStyle name="20% - Accent1 2 2 10 8 2 2" xfId="1316" xr:uid="{00000000-0005-0000-0000-000068040000}"/>
    <cellStyle name="20% - Accent1 2 2 10 8 3" xfId="1317" xr:uid="{00000000-0005-0000-0000-000069040000}"/>
    <cellStyle name="20% - Accent1 2 2 10 9" xfId="1318" xr:uid="{00000000-0005-0000-0000-00006A040000}"/>
    <cellStyle name="20% - Accent1 2 2 10 9 2" xfId="1319" xr:uid="{00000000-0005-0000-0000-00006B040000}"/>
    <cellStyle name="20% - Accent1 2 2 11" xfId="1320" xr:uid="{00000000-0005-0000-0000-00006C040000}"/>
    <cellStyle name="20% - Accent1 2 2 11 2" xfId="1321" xr:uid="{00000000-0005-0000-0000-00006D040000}"/>
    <cellStyle name="20% - Accent1 2 2 11 2 2" xfId="1322" xr:uid="{00000000-0005-0000-0000-00006E040000}"/>
    <cellStyle name="20% - Accent1 2 2 11 2 2 2" xfId="1323" xr:uid="{00000000-0005-0000-0000-00006F040000}"/>
    <cellStyle name="20% - Accent1 2 2 11 2 2 2 2" xfId="1324" xr:uid="{00000000-0005-0000-0000-000070040000}"/>
    <cellStyle name="20% - Accent1 2 2 11 2 2 3" xfId="1325" xr:uid="{00000000-0005-0000-0000-000071040000}"/>
    <cellStyle name="20% - Accent1 2 2 11 2 3" xfId="1326" xr:uid="{00000000-0005-0000-0000-000072040000}"/>
    <cellStyle name="20% - Accent1 2 2 11 2 3 2" xfId="1327" xr:uid="{00000000-0005-0000-0000-000073040000}"/>
    <cellStyle name="20% - Accent1 2 2 11 2 4" xfId="1328" xr:uid="{00000000-0005-0000-0000-000074040000}"/>
    <cellStyle name="20% - Accent1 2 2 11 3" xfId="1329" xr:uid="{00000000-0005-0000-0000-000075040000}"/>
    <cellStyle name="20% - Accent1 2 2 11 3 2" xfId="1330" xr:uid="{00000000-0005-0000-0000-000076040000}"/>
    <cellStyle name="20% - Accent1 2 2 11 3 2 2" xfId="1331" xr:uid="{00000000-0005-0000-0000-000077040000}"/>
    <cellStyle name="20% - Accent1 2 2 11 3 2 2 2" xfId="1332" xr:uid="{00000000-0005-0000-0000-000078040000}"/>
    <cellStyle name="20% - Accent1 2 2 11 3 2 3" xfId="1333" xr:uid="{00000000-0005-0000-0000-000079040000}"/>
    <cellStyle name="20% - Accent1 2 2 11 3 3" xfId="1334" xr:uid="{00000000-0005-0000-0000-00007A040000}"/>
    <cellStyle name="20% - Accent1 2 2 11 3 3 2" xfId="1335" xr:uid="{00000000-0005-0000-0000-00007B040000}"/>
    <cellStyle name="20% - Accent1 2 2 11 3 4" xfId="1336" xr:uid="{00000000-0005-0000-0000-00007C040000}"/>
    <cellStyle name="20% - Accent1 2 2 11 4" xfId="1337" xr:uid="{00000000-0005-0000-0000-00007D040000}"/>
    <cellStyle name="20% - Accent1 2 2 11 4 2" xfId="1338" xr:uid="{00000000-0005-0000-0000-00007E040000}"/>
    <cellStyle name="20% - Accent1 2 2 11 4 2 2" xfId="1339" xr:uid="{00000000-0005-0000-0000-00007F040000}"/>
    <cellStyle name="20% - Accent1 2 2 11 4 2 2 2" xfId="1340" xr:uid="{00000000-0005-0000-0000-000080040000}"/>
    <cellStyle name="20% - Accent1 2 2 11 4 2 3" xfId="1341" xr:uid="{00000000-0005-0000-0000-000081040000}"/>
    <cellStyle name="20% - Accent1 2 2 11 4 3" xfId="1342" xr:uid="{00000000-0005-0000-0000-000082040000}"/>
    <cellStyle name="20% - Accent1 2 2 11 4 3 2" xfId="1343" xr:uid="{00000000-0005-0000-0000-000083040000}"/>
    <cellStyle name="20% - Accent1 2 2 11 4 4" xfId="1344" xr:uid="{00000000-0005-0000-0000-000084040000}"/>
    <cellStyle name="20% - Accent1 2 2 11 5" xfId="1345" xr:uid="{00000000-0005-0000-0000-000085040000}"/>
    <cellStyle name="20% - Accent1 2 2 11 5 2" xfId="1346" xr:uid="{00000000-0005-0000-0000-000086040000}"/>
    <cellStyle name="20% - Accent1 2 2 11 5 2 2" xfId="1347" xr:uid="{00000000-0005-0000-0000-000087040000}"/>
    <cellStyle name="20% - Accent1 2 2 11 5 3" xfId="1348" xr:uid="{00000000-0005-0000-0000-000088040000}"/>
    <cellStyle name="20% - Accent1 2 2 11 6" xfId="1349" xr:uid="{00000000-0005-0000-0000-000089040000}"/>
    <cellStyle name="20% - Accent1 2 2 11 6 2" xfId="1350" xr:uid="{00000000-0005-0000-0000-00008A040000}"/>
    <cellStyle name="20% - Accent1 2 2 11 6 2 2" xfId="1351" xr:uid="{00000000-0005-0000-0000-00008B040000}"/>
    <cellStyle name="20% - Accent1 2 2 11 6 3" xfId="1352" xr:uid="{00000000-0005-0000-0000-00008C040000}"/>
    <cellStyle name="20% - Accent1 2 2 11 7" xfId="1353" xr:uid="{00000000-0005-0000-0000-00008D040000}"/>
    <cellStyle name="20% - Accent1 2 2 11 7 2" xfId="1354" xr:uid="{00000000-0005-0000-0000-00008E040000}"/>
    <cellStyle name="20% - Accent1 2 2 11 8" xfId="1355" xr:uid="{00000000-0005-0000-0000-00008F040000}"/>
    <cellStyle name="20% - Accent1 2 2 11 8 2" xfId="1356" xr:uid="{00000000-0005-0000-0000-000090040000}"/>
    <cellStyle name="20% - Accent1 2 2 11 9" xfId="1357" xr:uid="{00000000-0005-0000-0000-000091040000}"/>
    <cellStyle name="20% - Accent1 2 2 12" xfId="1358" xr:uid="{00000000-0005-0000-0000-000092040000}"/>
    <cellStyle name="20% - Accent1 2 2 12 2" xfId="1359" xr:uid="{00000000-0005-0000-0000-000093040000}"/>
    <cellStyle name="20% - Accent1 2 2 12 2 2" xfId="1360" xr:uid="{00000000-0005-0000-0000-000094040000}"/>
    <cellStyle name="20% - Accent1 2 2 12 2 2 2" xfId="1361" xr:uid="{00000000-0005-0000-0000-000095040000}"/>
    <cellStyle name="20% - Accent1 2 2 12 2 2 2 2" xfId="1362" xr:uid="{00000000-0005-0000-0000-000096040000}"/>
    <cellStyle name="20% - Accent1 2 2 12 2 2 3" xfId="1363" xr:uid="{00000000-0005-0000-0000-000097040000}"/>
    <cellStyle name="20% - Accent1 2 2 12 2 3" xfId="1364" xr:uid="{00000000-0005-0000-0000-000098040000}"/>
    <cellStyle name="20% - Accent1 2 2 12 2 3 2" xfId="1365" xr:uid="{00000000-0005-0000-0000-000099040000}"/>
    <cellStyle name="20% - Accent1 2 2 12 2 4" xfId="1366" xr:uid="{00000000-0005-0000-0000-00009A040000}"/>
    <cellStyle name="20% - Accent1 2 2 12 3" xfId="1367" xr:uid="{00000000-0005-0000-0000-00009B040000}"/>
    <cellStyle name="20% - Accent1 2 2 12 3 2" xfId="1368" xr:uid="{00000000-0005-0000-0000-00009C040000}"/>
    <cellStyle name="20% - Accent1 2 2 12 3 2 2" xfId="1369" xr:uid="{00000000-0005-0000-0000-00009D040000}"/>
    <cellStyle name="20% - Accent1 2 2 12 3 2 2 2" xfId="1370" xr:uid="{00000000-0005-0000-0000-00009E040000}"/>
    <cellStyle name="20% - Accent1 2 2 12 3 2 3" xfId="1371" xr:uid="{00000000-0005-0000-0000-00009F040000}"/>
    <cellStyle name="20% - Accent1 2 2 12 3 3" xfId="1372" xr:uid="{00000000-0005-0000-0000-0000A0040000}"/>
    <cellStyle name="20% - Accent1 2 2 12 3 3 2" xfId="1373" xr:uid="{00000000-0005-0000-0000-0000A1040000}"/>
    <cellStyle name="20% - Accent1 2 2 12 3 4" xfId="1374" xr:uid="{00000000-0005-0000-0000-0000A2040000}"/>
    <cellStyle name="20% - Accent1 2 2 12 4" xfId="1375" xr:uid="{00000000-0005-0000-0000-0000A3040000}"/>
    <cellStyle name="20% - Accent1 2 2 12 4 2" xfId="1376" xr:uid="{00000000-0005-0000-0000-0000A4040000}"/>
    <cellStyle name="20% - Accent1 2 2 12 4 2 2" xfId="1377" xr:uid="{00000000-0005-0000-0000-0000A5040000}"/>
    <cellStyle name="20% - Accent1 2 2 12 4 2 2 2" xfId="1378" xr:uid="{00000000-0005-0000-0000-0000A6040000}"/>
    <cellStyle name="20% - Accent1 2 2 12 4 2 3" xfId="1379" xr:uid="{00000000-0005-0000-0000-0000A7040000}"/>
    <cellStyle name="20% - Accent1 2 2 12 4 3" xfId="1380" xr:uid="{00000000-0005-0000-0000-0000A8040000}"/>
    <cellStyle name="20% - Accent1 2 2 12 4 3 2" xfId="1381" xr:uid="{00000000-0005-0000-0000-0000A9040000}"/>
    <cellStyle name="20% - Accent1 2 2 12 4 4" xfId="1382" xr:uid="{00000000-0005-0000-0000-0000AA040000}"/>
    <cellStyle name="20% - Accent1 2 2 12 5" xfId="1383" xr:uid="{00000000-0005-0000-0000-0000AB040000}"/>
    <cellStyle name="20% - Accent1 2 2 12 5 2" xfId="1384" xr:uid="{00000000-0005-0000-0000-0000AC040000}"/>
    <cellStyle name="20% - Accent1 2 2 12 5 2 2" xfId="1385" xr:uid="{00000000-0005-0000-0000-0000AD040000}"/>
    <cellStyle name="20% - Accent1 2 2 12 5 3" xfId="1386" xr:uid="{00000000-0005-0000-0000-0000AE040000}"/>
    <cellStyle name="20% - Accent1 2 2 12 6" xfId="1387" xr:uid="{00000000-0005-0000-0000-0000AF040000}"/>
    <cellStyle name="20% - Accent1 2 2 12 6 2" xfId="1388" xr:uid="{00000000-0005-0000-0000-0000B0040000}"/>
    <cellStyle name="20% - Accent1 2 2 12 6 2 2" xfId="1389" xr:uid="{00000000-0005-0000-0000-0000B1040000}"/>
    <cellStyle name="20% - Accent1 2 2 12 6 3" xfId="1390" xr:uid="{00000000-0005-0000-0000-0000B2040000}"/>
    <cellStyle name="20% - Accent1 2 2 12 7" xfId="1391" xr:uid="{00000000-0005-0000-0000-0000B3040000}"/>
    <cellStyle name="20% - Accent1 2 2 12 7 2" xfId="1392" xr:uid="{00000000-0005-0000-0000-0000B4040000}"/>
    <cellStyle name="20% - Accent1 2 2 12 8" xfId="1393" xr:uid="{00000000-0005-0000-0000-0000B5040000}"/>
    <cellStyle name="20% - Accent1 2 2 12 8 2" xfId="1394" xr:uid="{00000000-0005-0000-0000-0000B6040000}"/>
    <cellStyle name="20% - Accent1 2 2 12 9" xfId="1395" xr:uid="{00000000-0005-0000-0000-0000B7040000}"/>
    <cellStyle name="20% - Accent1 2 2 13" xfId="1396" xr:uid="{00000000-0005-0000-0000-0000B8040000}"/>
    <cellStyle name="20% - Accent1 2 2 13 2" xfId="1397" xr:uid="{00000000-0005-0000-0000-0000B9040000}"/>
    <cellStyle name="20% - Accent1 2 2 13 2 2" xfId="1398" xr:uid="{00000000-0005-0000-0000-0000BA040000}"/>
    <cellStyle name="20% - Accent1 2 2 13 2 2 2" xfId="1399" xr:uid="{00000000-0005-0000-0000-0000BB040000}"/>
    <cellStyle name="20% - Accent1 2 2 13 2 3" xfId="1400" xr:uid="{00000000-0005-0000-0000-0000BC040000}"/>
    <cellStyle name="20% - Accent1 2 2 13 3" xfId="1401" xr:uid="{00000000-0005-0000-0000-0000BD040000}"/>
    <cellStyle name="20% - Accent1 2 2 13 3 2" xfId="1402" xr:uid="{00000000-0005-0000-0000-0000BE040000}"/>
    <cellStyle name="20% - Accent1 2 2 13 4" xfId="1403" xr:uid="{00000000-0005-0000-0000-0000BF040000}"/>
    <cellStyle name="20% - Accent1 2 2 14" xfId="1404" xr:uid="{00000000-0005-0000-0000-0000C0040000}"/>
    <cellStyle name="20% - Accent1 2 2 14 2" xfId="1405" xr:uid="{00000000-0005-0000-0000-0000C1040000}"/>
    <cellStyle name="20% - Accent1 2 2 14 2 2" xfId="1406" xr:uid="{00000000-0005-0000-0000-0000C2040000}"/>
    <cellStyle name="20% - Accent1 2 2 14 2 2 2" xfId="1407" xr:uid="{00000000-0005-0000-0000-0000C3040000}"/>
    <cellStyle name="20% - Accent1 2 2 14 2 3" xfId="1408" xr:uid="{00000000-0005-0000-0000-0000C4040000}"/>
    <cellStyle name="20% - Accent1 2 2 14 3" xfId="1409" xr:uid="{00000000-0005-0000-0000-0000C5040000}"/>
    <cellStyle name="20% - Accent1 2 2 14 3 2" xfId="1410" xr:uid="{00000000-0005-0000-0000-0000C6040000}"/>
    <cellStyle name="20% - Accent1 2 2 14 4" xfId="1411" xr:uid="{00000000-0005-0000-0000-0000C7040000}"/>
    <cellStyle name="20% - Accent1 2 2 15" xfId="1412" xr:uid="{00000000-0005-0000-0000-0000C8040000}"/>
    <cellStyle name="20% - Accent1 2 2 15 2" xfId="1413" xr:uid="{00000000-0005-0000-0000-0000C9040000}"/>
    <cellStyle name="20% - Accent1 2 2 15 2 2" xfId="1414" xr:uid="{00000000-0005-0000-0000-0000CA040000}"/>
    <cellStyle name="20% - Accent1 2 2 15 2 2 2" xfId="1415" xr:uid="{00000000-0005-0000-0000-0000CB040000}"/>
    <cellStyle name="20% - Accent1 2 2 15 2 3" xfId="1416" xr:uid="{00000000-0005-0000-0000-0000CC040000}"/>
    <cellStyle name="20% - Accent1 2 2 15 3" xfId="1417" xr:uid="{00000000-0005-0000-0000-0000CD040000}"/>
    <cellStyle name="20% - Accent1 2 2 15 3 2" xfId="1418" xr:uid="{00000000-0005-0000-0000-0000CE040000}"/>
    <cellStyle name="20% - Accent1 2 2 15 4" xfId="1419" xr:uid="{00000000-0005-0000-0000-0000CF040000}"/>
    <cellStyle name="20% - Accent1 2 2 16" xfId="1420" xr:uid="{00000000-0005-0000-0000-0000D0040000}"/>
    <cellStyle name="20% - Accent1 2 2 16 2" xfId="1421" xr:uid="{00000000-0005-0000-0000-0000D1040000}"/>
    <cellStyle name="20% - Accent1 2 2 16 2 2" xfId="1422" xr:uid="{00000000-0005-0000-0000-0000D2040000}"/>
    <cellStyle name="20% - Accent1 2 2 16 3" xfId="1423" xr:uid="{00000000-0005-0000-0000-0000D3040000}"/>
    <cellStyle name="20% - Accent1 2 2 17" xfId="1424" xr:uid="{00000000-0005-0000-0000-0000D4040000}"/>
    <cellStyle name="20% - Accent1 2 2 17 2" xfId="1425" xr:uid="{00000000-0005-0000-0000-0000D5040000}"/>
    <cellStyle name="20% - Accent1 2 2 17 2 2" xfId="1426" xr:uid="{00000000-0005-0000-0000-0000D6040000}"/>
    <cellStyle name="20% - Accent1 2 2 17 3" xfId="1427" xr:uid="{00000000-0005-0000-0000-0000D7040000}"/>
    <cellStyle name="20% - Accent1 2 2 18" xfId="1428" xr:uid="{00000000-0005-0000-0000-0000D8040000}"/>
    <cellStyle name="20% - Accent1 2 2 18 2" xfId="1429" xr:uid="{00000000-0005-0000-0000-0000D9040000}"/>
    <cellStyle name="20% - Accent1 2 2 19" xfId="1430" xr:uid="{00000000-0005-0000-0000-0000DA040000}"/>
    <cellStyle name="20% - Accent1 2 2 19 2" xfId="1431" xr:uid="{00000000-0005-0000-0000-0000DB040000}"/>
    <cellStyle name="20% - Accent1 2 2 2" xfId="1432" xr:uid="{00000000-0005-0000-0000-0000DC040000}"/>
    <cellStyle name="20% - Accent1 2 2 2 10" xfId="1433" xr:uid="{00000000-0005-0000-0000-0000DD040000}"/>
    <cellStyle name="20% - Accent1 2 2 2 10 2" xfId="1434" xr:uid="{00000000-0005-0000-0000-0000DE040000}"/>
    <cellStyle name="20% - Accent1 2 2 2 10 2 2" xfId="1435" xr:uid="{00000000-0005-0000-0000-0000DF040000}"/>
    <cellStyle name="20% - Accent1 2 2 2 10 2 2 2" xfId="1436" xr:uid="{00000000-0005-0000-0000-0000E0040000}"/>
    <cellStyle name="20% - Accent1 2 2 2 10 2 3" xfId="1437" xr:uid="{00000000-0005-0000-0000-0000E1040000}"/>
    <cellStyle name="20% - Accent1 2 2 2 10 3" xfId="1438" xr:uid="{00000000-0005-0000-0000-0000E2040000}"/>
    <cellStyle name="20% - Accent1 2 2 2 10 3 2" xfId="1439" xr:uid="{00000000-0005-0000-0000-0000E3040000}"/>
    <cellStyle name="20% - Accent1 2 2 2 10 4" xfId="1440" xr:uid="{00000000-0005-0000-0000-0000E4040000}"/>
    <cellStyle name="20% - Accent1 2 2 2 11" xfId="1441" xr:uid="{00000000-0005-0000-0000-0000E5040000}"/>
    <cellStyle name="20% - Accent1 2 2 2 11 2" xfId="1442" xr:uid="{00000000-0005-0000-0000-0000E6040000}"/>
    <cellStyle name="20% - Accent1 2 2 2 11 2 2" xfId="1443" xr:uid="{00000000-0005-0000-0000-0000E7040000}"/>
    <cellStyle name="20% - Accent1 2 2 2 11 2 2 2" xfId="1444" xr:uid="{00000000-0005-0000-0000-0000E8040000}"/>
    <cellStyle name="20% - Accent1 2 2 2 11 2 3" xfId="1445" xr:uid="{00000000-0005-0000-0000-0000E9040000}"/>
    <cellStyle name="20% - Accent1 2 2 2 11 3" xfId="1446" xr:uid="{00000000-0005-0000-0000-0000EA040000}"/>
    <cellStyle name="20% - Accent1 2 2 2 11 3 2" xfId="1447" xr:uid="{00000000-0005-0000-0000-0000EB040000}"/>
    <cellStyle name="20% - Accent1 2 2 2 11 4" xfId="1448" xr:uid="{00000000-0005-0000-0000-0000EC040000}"/>
    <cellStyle name="20% - Accent1 2 2 2 12" xfId="1449" xr:uid="{00000000-0005-0000-0000-0000ED040000}"/>
    <cellStyle name="20% - Accent1 2 2 2 12 2" xfId="1450" xr:uid="{00000000-0005-0000-0000-0000EE040000}"/>
    <cellStyle name="20% - Accent1 2 2 2 12 2 2" xfId="1451" xr:uid="{00000000-0005-0000-0000-0000EF040000}"/>
    <cellStyle name="20% - Accent1 2 2 2 12 3" xfId="1452" xr:uid="{00000000-0005-0000-0000-0000F0040000}"/>
    <cellStyle name="20% - Accent1 2 2 2 13" xfId="1453" xr:uid="{00000000-0005-0000-0000-0000F1040000}"/>
    <cellStyle name="20% - Accent1 2 2 2 13 2" xfId="1454" xr:uid="{00000000-0005-0000-0000-0000F2040000}"/>
    <cellStyle name="20% - Accent1 2 2 2 13 2 2" xfId="1455" xr:uid="{00000000-0005-0000-0000-0000F3040000}"/>
    <cellStyle name="20% - Accent1 2 2 2 13 3" xfId="1456" xr:uid="{00000000-0005-0000-0000-0000F4040000}"/>
    <cellStyle name="20% - Accent1 2 2 2 14" xfId="1457" xr:uid="{00000000-0005-0000-0000-0000F5040000}"/>
    <cellStyle name="20% - Accent1 2 2 2 14 2" xfId="1458" xr:uid="{00000000-0005-0000-0000-0000F6040000}"/>
    <cellStyle name="20% - Accent1 2 2 2 15" xfId="1459" xr:uid="{00000000-0005-0000-0000-0000F7040000}"/>
    <cellStyle name="20% - Accent1 2 2 2 15 2" xfId="1460" xr:uid="{00000000-0005-0000-0000-0000F8040000}"/>
    <cellStyle name="20% - Accent1 2 2 2 16" xfId="1461" xr:uid="{00000000-0005-0000-0000-0000F9040000}"/>
    <cellStyle name="20% - Accent1 2 2 2 2" xfId="1462" xr:uid="{00000000-0005-0000-0000-0000FA040000}"/>
    <cellStyle name="20% - Accent1 2 2 2 2 10" xfId="1463" xr:uid="{00000000-0005-0000-0000-0000FB040000}"/>
    <cellStyle name="20% - Accent1 2 2 2 2 10 2" xfId="1464" xr:uid="{00000000-0005-0000-0000-0000FC040000}"/>
    <cellStyle name="20% - Accent1 2 2 2 2 10 2 2" xfId="1465" xr:uid="{00000000-0005-0000-0000-0000FD040000}"/>
    <cellStyle name="20% - Accent1 2 2 2 2 10 2 2 2" xfId="1466" xr:uid="{00000000-0005-0000-0000-0000FE040000}"/>
    <cellStyle name="20% - Accent1 2 2 2 2 10 2 3" xfId="1467" xr:uid="{00000000-0005-0000-0000-0000FF040000}"/>
    <cellStyle name="20% - Accent1 2 2 2 2 10 3" xfId="1468" xr:uid="{00000000-0005-0000-0000-000000050000}"/>
    <cellStyle name="20% - Accent1 2 2 2 2 10 3 2" xfId="1469" xr:uid="{00000000-0005-0000-0000-000001050000}"/>
    <cellStyle name="20% - Accent1 2 2 2 2 10 4" xfId="1470" xr:uid="{00000000-0005-0000-0000-000002050000}"/>
    <cellStyle name="20% - Accent1 2 2 2 2 11" xfId="1471" xr:uid="{00000000-0005-0000-0000-000003050000}"/>
    <cellStyle name="20% - Accent1 2 2 2 2 11 2" xfId="1472" xr:uid="{00000000-0005-0000-0000-000004050000}"/>
    <cellStyle name="20% - Accent1 2 2 2 2 11 2 2" xfId="1473" xr:uid="{00000000-0005-0000-0000-000005050000}"/>
    <cellStyle name="20% - Accent1 2 2 2 2 11 3" xfId="1474" xr:uid="{00000000-0005-0000-0000-000006050000}"/>
    <cellStyle name="20% - Accent1 2 2 2 2 12" xfId="1475" xr:uid="{00000000-0005-0000-0000-000007050000}"/>
    <cellStyle name="20% - Accent1 2 2 2 2 12 2" xfId="1476" xr:uid="{00000000-0005-0000-0000-000008050000}"/>
    <cellStyle name="20% - Accent1 2 2 2 2 12 2 2" xfId="1477" xr:uid="{00000000-0005-0000-0000-000009050000}"/>
    <cellStyle name="20% - Accent1 2 2 2 2 12 3" xfId="1478" xr:uid="{00000000-0005-0000-0000-00000A050000}"/>
    <cellStyle name="20% - Accent1 2 2 2 2 13" xfId="1479" xr:uid="{00000000-0005-0000-0000-00000B050000}"/>
    <cellStyle name="20% - Accent1 2 2 2 2 13 2" xfId="1480" xr:uid="{00000000-0005-0000-0000-00000C050000}"/>
    <cellStyle name="20% - Accent1 2 2 2 2 14" xfId="1481" xr:uid="{00000000-0005-0000-0000-00000D050000}"/>
    <cellStyle name="20% - Accent1 2 2 2 2 14 2" xfId="1482" xr:uid="{00000000-0005-0000-0000-00000E050000}"/>
    <cellStyle name="20% - Accent1 2 2 2 2 15" xfId="1483" xr:uid="{00000000-0005-0000-0000-00000F050000}"/>
    <cellStyle name="20% - Accent1 2 2 2 2 2" xfId="1484" xr:uid="{00000000-0005-0000-0000-000010050000}"/>
    <cellStyle name="20% - Accent1 2 2 2 2 2 10" xfId="1485" xr:uid="{00000000-0005-0000-0000-000011050000}"/>
    <cellStyle name="20% - Accent1 2 2 2 2 2 10 2" xfId="1486" xr:uid="{00000000-0005-0000-0000-000012050000}"/>
    <cellStyle name="20% - Accent1 2 2 2 2 2 10 2 2" xfId="1487" xr:uid="{00000000-0005-0000-0000-000013050000}"/>
    <cellStyle name="20% - Accent1 2 2 2 2 2 10 3" xfId="1488" xr:uid="{00000000-0005-0000-0000-000014050000}"/>
    <cellStyle name="20% - Accent1 2 2 2 2 2 11" xfId="1489" xr:uid="{00000000-0005-0000-0000-000015050000}"/>
    <cellStyle name="20% - Accent1 2 2 2 2 2 11 2" xfId="1490" xr:uid="{00000000-0005-0000-0000-000016050000}"/>
    <cellStyle name="20% - Accent1 2 2 2 2 2 11 2 2" xfId="1491" xr:uid="{00000000-0005-0000-0000-000017050000}"/>
    <cellStyle name="20% - Accent1 2 2 2 2 2 11 3" xfId="1492" xr:uid="{00000000-0005-0000-0000-000018050000}"/>
    <cellStyle name="20% - Accent1 2 2 2 2 2 12" xfId="1493" xr:uid="{00000000-0005-0000-0000-000019050000}"/>
    <cellStyle name="20% - Accent1 2 2 2 2 2 12 2" xfId="1494" xr:uid="{00000000-0005-0000-0000-00001A050000}"/>
    <cellStyle name="20% - Accent1 2 2 2 2 2 13" xfId="1495" xr:uid="{00000000-0005-0000-0000-00001B050000}"/>
    <cellStyle name="20% - Accent1 2 2 2 2 2 13 2" xfId="1496" xr:uid="{00000000-0005-0000-0000-00001C050000}"/>
    <cellStyle name="20% - Accent1 2 2 2 2 2 14" xfId="1497" xr:uid="{00000000-0005-0000-0000-00001D050000}"/>
    <cellStyle name="20% - Accent1 2 2 2 2 2 2" xfId="1498" xr:uid="{00000000-0005-0000-0000-00001E050000}"/>
    <cellStyle name="20% - Accent1 2 2 2 2 2 2 10" xfId="1499" xr:uid="{00000000-0005-0000-0000-00001F050000}"/>
    <cellStyle name="20% - Accent1 2 2 2 2 2 2 10 2" xfId="1500" xr:uid="{00000000-0005-0000-0000-000020050000}"/>
    <cellStyle name="20% - Accent1 2 2 2 2 2 2 11" xfId="1501" xr:uid="{00000000-0005-0000-0000-000021050000}"/>
    <cellStyle name="20% - Accent1 2 2 2 2 2 2 2" xfId="1502" xr:uid="{00000000-0005-0000-0000-000022050000}"/>
    <cellStyle name="20% - Accent1 2 2 2 2 2 2 2 2" xfId="1503" xr:uid="{00000000-0005-0000-0000-000023050000}"/>
    <cellStyle name="20% - Accent1 2 2 2 2 2 2 2 2 2" xfId="1504" xr:uid="{00000000-0005-0000-0000-000024050000}"/>
    <cellStyle name="20% - Accent1 2 2 2 2 2 2 2 2 2 2" xfId="1505" xr:uid="{00000000-0005-0000-0000-000025050000}"/>
    <cellStyle name="20% - Accent1 2 2 2 2 2 2 2 2 2 2 2" xfId="1506" xr:uid="{00000000-0005-0000-0000-000026050000}"/>
    <cellStyle name="20% - Accent1 2 2 2 2 2 2 2 2 2 3" xfId="1507" xr:uid="{00000000-0005-0000-0000-000027050000}"/>
    <cellStyle name="20% - Accent1 2 2 2 2 2 2 2 2 3" xfId="1508" xr:uid="{00000000-0005-0000-0000-000028050000}"/>
    <cellStyle name="20% - Accent1 2 2 2 2 2 2 2 2 3 2" xfId="1509" xr:uid="{00000000-0005-0000-0000-000029050000}"/>
    <cellStyle name="20% - Accent1 2 2 2 2 2 2 2 2 4" xfId="1510" xr:uid="{00000000-0005-0000-0000-00002A050000}"/>
    <cellStyle name="20% - Accent1 2 2 2 2 2 2 2 3" xfId="1511" xr:uid="{00000000-0005-0000-0000-00002B050000}"/>
    <cellStyle name="20% - Accent1 2 2 2 2 2 2 2 3 2" xfId="1512" xr:uid="{00000000-0005-0000-0000-00002C050000}"/>
    <cellStyle name="20% - Accent1 2 2 2 2 2 2 2 3 2 2" xfId="1513" xr:uid="{00000000-0005-0000-0000-00002D050000}"/>
    <cellStyle name="20% - Accent1 2 2 2 2 2 2 2 3 2 2 2" xfId="1514" xr:uid="{00000000-0005-0000-0000-00002E050000}"/>
    <cellStyle name="20% - Accent1 2 2 2 2 2 2 2 3 2 3" xfId="1515" xr:uid="{00000000-0005-0000-0000-00002F050000}"/>
    <cellStyle name="20% - Accent1 2 2 2 2 2 2 2 3 3" xfId="1516" xr:uid="{00000000-0005-0000-0000-000030050000}"/>
    <cellStyle name="20% - Accent1 2 2 2 2 2 2 2 3 3 2" xfId="1517" xr:uid="{00000000-0005-0000-0000-000031050000}"/>
    <cellStyle name="20% - Accent1 2 2 2 2 2 2 2 3 4" xfId="1518" xr:uid="{00000000-0005-0000-0000-000032050000}"/>
    <cellStyle name="20% - Accent1 2 2 2 2 2 2 2 4" xfId="1519" xr:uid="{00000000-0005-0000-0000-000033050000}"/>
    <cellStyle name="20% - Accent1 2 2 2 2 2 2 2 4 2" xfId="1520" xr:uid="{00000000-0005-0000-0000-000034050000}"/>
    <cellStyle name="20% - Accent1 2 2 2 2 2 2 2 4 2 2" xfId="1521" xr:uid="{00000000-0005-0000-0000-000035050000}"/>
    <cellStyle name="20% - Accent1 2 2 2 2 2 2 2 4 2 2 2" xfId="1522" xr:uid="{00000000-0005-0000-0000-000036050000}"/>
    <cellStyle name="20% - Accent1 2 2 2 2 2 2 2 4 2 3" xfId="1523" xr:uid="{00000000-0005-0000-0000-000037050000}"/>
    <cellStyle name="20% - Accent1 2 2 2 2 2 2 2 4 3" xfId="1524" xr:uid="{00000000-0005-0000-0000-000038050000}"/>
    <cellStyle name="20% - Accent1 2 2 2 2 2 2 2 4 3 2" xfId="1525" xr:uid="{00000000-0005-0000-0000-000039050000}"/>
    <cellStyle name="20% - Accent1 2 2 2 2 2 2 2 4 4" xfId="1526" xr:uid="{00000000-0005-0000-0000-00003A050000}"/>
    <cellStyle name="20% - Accent1 2 2 2 2 2 2 2 5" xfId="1527" xr:uid="{00000000-0005-0000-0000-00003B050000}"/>
    <cellStyle name="20% - Accent1 2 2 2 2 2 2 2 5 2" xfId="1528" xr:uid="{00000000-0005-0000-0000-00003C050000}"/>
    <cellStyle name="20% - Accent1 2 2 2 2 2 2 2 5 2 2" xfId="1529" xr:uid="{00000000-0005-0000-0000-00003D050000}"/>
    <cellStyle name="20% - Accent1 2 2 2 2 2 2 2 5 3" xfId="1530" xr:uid="{00000000-0005-0000-0000-00003E050000}"/>
    <cellStyle name="20% - Accent1 2 2 2 2 2 2 2 6" xfId="1531" xr:uid="{00000000-0005-0000-0000-00003F050000}"/>
    <cellStyle name="20% - Accent1 2 2 2 2 2 2 2 6 2" xfId="1532" xr:uid="{00000000-0005-0000-0000-000040050000}"/>
    <cellStyle name="20% - Accent1 2 2 2 2 2 2 2 6 2 2" xfId="1533" xr:uid="{00000000-0005-0000-0000-000041050000}"/>
    <cellStyle name="20% - Accent1 2 2 2 2 2 2 2 6 3" xfId="1534" xr:uid="{00000000-0005-0000-0000-000042050000}"/>
    <cellStyle name="20% - Accent1 2 2 2 2 2 2 2 7" xfId="1535" xr:uid="{00000000-0005-0000-0000-000043050000}"/>
    <cellStyle name="20% - Accent1 2 2 2 2 2 2 2 7 2" xfId="1536" xr:uid="{00000000-0005-0000-0000-000044050000}"/>
    <cellStyle name="20% - Accent1 2 2 2 2 2 2 2 8" xfId="1537" xr:uid="{00000000-0005-0000-0000-000045050000}"/>
    <cellStyle name="20% - Accent1 2 2 2 2 2 2 2 8 2" xfId="1538" xr:uid="{00000000-0005-0000-0000-000046050000}"/>
    <cellStyle name="20% - Accent1 2 2 2 2 2 2 2 9" xfId="1539" xr:uid="{00000000-0005-0000-0000-000047050000}"/>
    <cellStyle name="20% - Accent1 2 2 2 2 2 2 3" xfId="1540" xr:uid="{00000000-0005-0000-0000-000048050000}"/>
    <cellStyle name="20% - Accent1 2 2 2 2 2 2 3 2" xfId="1541" xr:uid="{00000000-0005-0000-0000-000049050000}"/>
    <cellStyle name="20% - Accent1 2 2 2 2 2 2 3 2 2" xfId="1542" xr:uid="{00000000-0005-0000-0000-00004A050000}"/>
    <cellStyle name="20% - Accent1 2 2 2 2 2 2 3 2 2 2" xfId="1543" xr:uid="{00000000-0005-0000-0000-00004B050000}"/>
    <cellStyle name="20% - Accent1 2 2 2 2 2 2 3 2 2 2 2" xfId="1544" xr:uid="{00000000-0005-0000-0000-00004C050000}"/>
    <cellStyle name="20% - Accent1 2 2 2 2 2 2 3 2 2 3" xfId="1545" xr:uid="{00000000-0005-0000-0000-00004D050000}"/>
    <cellStyle name="20% - Accent1 2 2 2 2 2 2 3 2 3" xfId="1546" xr:uid="{00000000-0005-0000-0000-00004E050000}"/>
    <cellStyle name="20% - Accent1 2 2 2 2 2 2 3 2 3 2" xfId="1547" xr:uid="{00000000-0005-0000-0000-00004F050000}"/>
    <cellStyle name="20% - Accent1 2 2 2 2 2 2 3 2 4" xfId="1548" xr:uid="{00000000-0005-0000-0000-000050050000}"/>
    <cellStyle name="20% - Accent1 2 2 2 2 2 2 3 3" xfId="1549" xr:uid="{00000000-0005-0000-0000-000051050000}"/>
    <cellStyle name="20% - Accent1 2 2 2 2 2 2 3 3 2" xfId="1550" xr:uid="{00000000-0005-0000-0000-000052050000}"/>
    <cellStyle name="20% - Accent1 2 2 2 2 2 2 3 3 2 2" xfId="1551" xr:uid="{00000000-0005-0000-0000-000053050000}"/>
    <cellStyle name="20% - Accent1 2 2 2 2 2 2 3 3 2 2 2" xfId="1552" xr:uid="{00000000-0005-0000-0000-000054050000}"/>
    <cellStyle name="20% - Accent1 2 2 2 2 2 2 3 3 2 3" xfId="1553" xr:uid="{00000000-0005-0000-0000-000055050000}"/>
    <cellStyle name="20% - Accent1 2 2 2 2 2 2 3 3 3" xfId="1554" xr:uid="{00000000-0005-0000-0000-000056050000}"/>
    <cellStyle name="20% - Accent1 2 2 2 2 2 2 3 3 3 2" xfId="1555" xr:uid="{00000000-0005-0000-0000-000057050000}"/>
    <cellStyle name="20% - Accent1 2 2 2 2 2 2 3 3 4" xfId="1556" xr:uid="{00000000-0005-0000-0000-000058050000}"/>
    <cellStyle name="20% - Accent1 2 2 2 2 2 2 3 4" xfId="1557" xr:uid="{00000000-0005-0000-0000-000059050000}"/>
    <cellStyle name="20% - Accent1 2 2 2 2 2 2 3 4 2" xfId="1558" xr:uid="{00000000-0005-0000-0000-00005A050000}"/>
    <cellStyle name="20% - Accent1 2 2 2 2 2 2 3 4 2 2" xfId="1559" xr:uid="{00000000-0005-0000-0000-00005B050000}"/>
    <cellStyle name="20% - Accent1 2 2 2 2 2 2 3 4 2 2 2" xfId="1560" xr:uid="{00000000-0005-0000-0000-00005C050000}"/>
    <cellStyle name="20% - Accent1 2 2 2 2 2 2 3 4 2 3" xfId="1561" xr:uid="{00000000-0005-0000-0000-00005D050000}"/>
    <cellStyle name="20% - Accent1 2 2 2 2 2 2 3 4 3" xfId="1562" xr:uid="{00000000-0005-0000-0000-00005E050000}"/>
    <cellStyle name="20% - Accent1 2 2 2 2 2 2 3 4 3 2" xfId="1563" xr:uid="{00000000-0005-0000-0000-00005F050000}"/>
    <cellStyle name="20% - Accent1 2 2 2 2 2 2 3 4 4" xfId="1564" xr:uid="{00000000-0005-0000-0000-000060050000}"/>
    <cellStyle name="20% - Accent1 2 2 2 2 2 2 3 5" xfId="1565" xr:uid="{00000000-0005-0000-0000-000061050000}"/>
    <cellStyle name="20% - Accent1 2 2 2 2 2 2 3 5 2" xfId="1566" xr:uid="{00000000-0005-0000-0000-000062050000}"/>
    <cellStyle name="20% - Accent1 2 2 2 2 2 2 3 5 2 2" xfId="1567" xr:uid="{00000000-0005-0000-0000-000063050000}"/>
    <cellStyle name="20% - Accent1 2 2 2 2 2 2 3 5 3" xfId="1568" xr:uid="{00000000-0005-0000-0000-000064050000}"/>
    <cellStyle name="20% - Accent1 2 2 2 2 2 2 3 6" xfId="1569" xr:uid="{00000000-0005-0000-0000-000065050000}"/>
    <cellStyle name="20% - Accent1 2 2 2 2 2 2 3 6 2" xfId="1570" xr:uid="{00000000-0005-0000-0000-000066050000}"/>
    <cellStyle name="20% - Accent1 2 2 2 2 2 2 3 6 2 2" xfId="1571" xr:uid="{00000000-0005-0000-0000-000067050000}"/>
    <cellStyle name="20% - Accent1 2 2 2 2 2 2 3 6 3" xfId="1572" xr:uid="{00000000-0005-0000-0000-000068050000}"/>
    <cellStyle name="20% - Accent1 2 2 2 2 2 2 3 7" xfId="1573" xr:uid="{00000000-0005-0000-0000-000069050000}"/>
    <cellStyle name="20% - Accent1 2 2 2 2 2 2 3 7 2" xfId="1574" xr:uid="{00000000-0005-0000-0000-00006A050000}"/>
    <cellStyle name="20% - Accent1 2 2 2 2 2 2 3 8" xfId="1575" xr:uid="{00000000-0005-0000-0000-00006B050000}"/>
    <cellStyle name="20% - Accent1 2 2 2 2 2 2 3 8 2" xfId="1576" xr:uid="{00000000-0005-0000-0000-00006C050000}"/>
    <cellStyle name="20% - Accent1 2 2 2 2 2 2 3 9" xfId="1577" xr:uid="{00000000-0005-0000-0000-00006D050000}"/>
    <cellStyle name="20% - Accent1 2 2 2 2 2 2 4" xfId="1578" xr:uid="{00000000-0005-0000-0000-00006E050000}"/>
    <cellStyle name="20% - Accent1 2 2 2 2 2 2 4 2" xfId="1579" xr:uid="{00000000-0005-0000-0000-00006F050000}"/>
    <cellStyle name="20% - Accent1 2 2 2 2 2 2 4 2 2" xfId="1580" xr:uid="{00000000-0005-0000-0000-000070050000}"/>
    <cellStyle name="20% - Accent1 2 2 2 2 2 2 4 2 2 2" xfId="1581" xr:uid="{00000000-0005-0000-0000-000071050000}"/>
    <cellStyle name="20% - Accent1 2 2 2 2 2 2 4 2 3" xfId="1582" xr:uid="{00000000-0005-0000-0000-000072050000}"/>
    <cellStyle name="20% - Accent1 2 2 2 2 2 2 4 3" xfId="1583" xr:uid="{00000000-0005-0000-0000-000073050000}"/>
    <cellStyle name="20% - Accent1 2 2 2 2 2 2 4 3 2" xfId="1584" xr:uid="{00000000-0005-0000-0000-000074050000}"/>
    <cellStyle name="20% - Accent1 2 2 2 2 2 2 4 4" xfId="1585" xr:uid="{00000000-0005-0000-0000-000075050000}"/>
    <cellStyle name="20% - Accent1 2 2 2 2 2 2 5" xfId="1586" xr:uid="{00000000-0005-0000-0000-000076050000}"/>
    <cellStyle name="20% - Accent1 2 2 2 2 2 2 5 2" xfId="1587" xr:uid="{00000000-0005-0000-0000-000077050000}"/>
    <cellStyle name="20% - Accent1 2 2 2 2 2 2 5 2 2" xfId="1588" xr:uid="{00000000-0005-0000-0000-000078050000}"/>
    <cellStyle name="20% - Accent1 2 2 2 2 2 2 5 2 2 2" xfId="1589" xr:uid="{00000000-0005-0000-0000-000079050000}"/>
    <cellStyle name="20% - Accent1 2 2 2 2 2 2 5 2 3" xfId="1590" xr:uid="{00000000-0005-0000-0000-00007A050000}"/>
    <cellStyle name="20% - Accent1 2 2 2 2 2 2 5 3" xfId="1591" xr:uid="{00000000-0005-0000-0000-00007B050000}"/>
    <cellStyle name="20% - Accent1 2 2 2 2 2 2 5 3 2" xfId="1592" xr:uid="{00000000-0005-0000-0000-00007C050000}"/>
    <cellStyle name="20% - Accent1 2 2 2 2 2 2 5 4" xfId="1593" xr:uid="{00000000-0005-0000-0000-00007D050000}"/>
    <cellStyle name="20% - Accent1 2 2 2 2 2 2 6" xfId="1594" xr:uid="{00000000-0005-0000-0000-00007E050000}"/>
    <cellStyle name="20% - Accent1 2 2 2 2 2 2 6 2" xfId="1595" xr:uid="{00000000-0005-0000-0000-00007F050000}"/>
    <cellStyle name="20% - Accent1 2 2 2 2 2 2 6 2 2" xfId="1596" xr:uid="{00000000-0005-0000-0000-000080050000}"/>
    <cellStyle name="20% - Accent1 2 2 2 2 2 2 6 2 2 2" xfId="1597" xr:uid="{00000000-0005-0000-0000-000081050000}"/>
    <cellStyle name="20% - Accent1 2 2 2 2 2 2 6 2 3" xfId="1598" xr:uid="{00000000-0005-0000-0000-000082050000}"/>
    <cellStyle name="20% - Accent1 2 2 2 2 2 2 6 3" xfId="1599" xr:uid="{00000000-0005-0000-0000-000083050000}"/>
    <cellStyle name="20% - Accent1 2 2 2 2 2 2 6 3 2" xfId="1600" xr:uid="{00000000-0005-0000-0000-000084050000}"/>
    <cellStyle name="20% - Accent1 2 2 2 2 2 2 6 4" xfId="1601" xr:uid="{00000000-0005-0000-0000-000085050000}"/>
    <cellStyle name="20% - Accent1 2 2 2 2 2 2 7" xfId="1602" xr:uid="{00000000-0005-0000-0000-000086050000}"/>
    <cellStyle name="20% - Accent1 2 2 2 2 2 2 7 2" xfId="1603" xr:uid="{00000000-0005-0000-0000-000087050000}"/>
    <cellStyle name="20% - Accent1 2 2 2 2 2 2 7 2 2" xfId="1604" xr:uid="{00000000-0005-0000-0000-000088050000}"/>
    <cellStyle name="20% - Accent1 2 2 2 2 2 2 7 3" xfId="1605" xr:uid="{00000000-0005-0000-0000-000089050000}"/>
    <cellStyle name="20% - Accent1 2 2 2 2 2 2 8" xfId="1606" xr:uid="{00000000-0005-0000-0000-00008A050000}"/>
    <cellStyle name="20% - Accent1 2 2 2 2 2 2 8 2" xfId="1607" xr:uid="{00000000-0005-0000-0000-00008B050000}"/>
    <cellStyle name="20% - Accent1 2 2 2 2 2 2 8 2 2" xfId="1608" xr:uid="{00000000-0005-0000-0000-00008C050000}"/>
    <cellStyle name="20% - Accent1 2 2 2 2 2 2 8 3" xfId="1609" xr:uid="{00000000-0005-0000-0000-00008D050000}"/>
    <cellStyle name="20% - Accent1 2 2 2 2 2 2 9" xfId="1610" xr:uid="{00000000-0005-0000-0000-00008E050000}"/>
    <cellStyle name="20% - Accent1 2 2 2 2 2 2 9 2" xfId="1611" xr:uid="{00000000-0005-0000-0000-00008F050000}"/>
    <cellStyle name="20% - Accent1 2 2 2 2 2 3" xfId="1612" xr:uid="{00000000-0005-0000-0000-000090050000}"/>
    <cellStyle name="20% - Accent1 2 2 2 2 2 3 10" xfId="1613" xr:uid="{00000000-0005-0000-0000-000091050000}"/>
    <cellStyle name="20% - Accent1 2 2 2 2 2 3 10 2" xfId="1614" xr:uid="{00000000-0005-0000-0000-000092050000}"/>
    <cellStyle name="20% - Accent1 2 2 2 2 2 3 11" xfId="1615" xr:uid="{00000000-0005-0000-0000-000093050000}"/>
    <cellStyle name="20% - Accent1 2 2 2 2 2 3 2" xfId="1616" xr:uid="{00000000-0005-0000-0000-000094050000}"/>
    <cellStyle name="20% - Accent1 2 2 2 2 2 3 2 2" xfId="1617" xr:uid="{00000000-0005-0000-0000-000095050000}"/>
    <cellStyle name="20% - Accent1 2 2 2 2 2 3 2 2 2" xfId="1618" xr:uid="{00000000-0005-0000-0000-000096050000}"/>
    <cellStyle name="20% - Accent1 2 2 2 2 2 3 2 2 2 2" xfId="1619" xr:uid="{00000000-0005-0000-0000-000097050000}"/>
    <cellStyle name="20% - Accent1 2 2 2 2 2 3 2 2 2 2 2" xfId="1620" xr:uid="{00000000-0005-0000-0000-000098050000}"/>
    <cellStyle name="20% - Accent1 2 2 2 2 2 3 2 2 2 3" xfId="1621" xr:uid="{00000000-0005-0000-0000-000099050000}"/>
    <cellStyle name="20% - Accent1 2 2 2 2 2 3 2 2 3" xfId="1622" xr:uid="{00000000-0005-0000-0000-00009A050000}"/>
    <cellStyle name="20% - Accent1 2 2 2 2 2 3 2 2 3 2" xfId="1623" xr:uid="{00000000-0005-0000-0000-00009B050000}"/>
    <cellStyle name="20% - Accent1 2 2 2 2 2 3 2 2 4" xfId="1624" xr:uid="{00000000-0005-0000-0000-00009C050000}"/>
    <cellStyle name="20% - Accent1 2 2 2 2 2 3 2 3" xfId="1625" xr:uid="{00000000-0005-0000-0000-00009D050000}"/>
    <cellStyle name="20% - Accent1 2 2 2 2 2 3 2 3 2" xfId="1626" xr:uid="{00000000-0005-0000-0000-00009E050000}"/>
    <cellStyle name="20% - Accent1 2 2 2 2 2 3 2 3 2 2" xfId="1627" xr:uid="{00000000-0005-0000-0000-00009F050000}"/>
    <cellStyle name="20% - Accent1 2 2 2 2 2 3 2 3 2 2 2" xfId="1628" xr:uid="{00000000-0005-0000-0000-0000A0050000}"/>
    <cellStyle name="20% - Accent1 2 2 2 2 2 3 2 3 2 3" xfId="1629" xr:uid="{00000000-0005-0000-0000-0000A1050000}"/>
    <cellStyle name="20% - Accent1 2 2 2 2 2 3 2 3 3" xfId="1630" xr:uid="{00000000-0005-0000-0000-0000A2050000}"/>
    <cellStyle name="20% - Accent1 2 2 2 2 2 3 2 3 3 2" xfId="1631" xr:uid="{00000000-0005-0000-0000-0000A3050000}"/>
    <cellStyle name="20% - Accent1 2 2 2 2 2 3 2 3 4" xfId="1632" xr:uid="{00000000-0005-0000-0000-0000A4050000}"/>
    <cellStyle name="20% - Accent1 2 2 2 2 2 3 2 4" xfId="1633" xr:uid="{00000000-0005-0000-0000-0000A5050000}"/>
    <cellStyle name="20% - Accent1 2 2 2 2 2 3 2 4 2" xfId="1634" xr:uid="{00000000-0005-0000-0000-0000A6050000}"/>
    <cellStyle name="20% - Accent1 2 2 2 2 2 3 2 4 2 2" xfId="1635" xr:uid="{00000000-0005-0000-0000-0000A7050000}"/>
    <cellStyle name="20% - Accent1 2 2 2 2 2 3 2 4 2 2 2" xfId="1636" xr:uid="{00000000-0005-0000-0000-0000A8050000}"/>
    <cellStyle name="20% - Accent1 2 2 2 2 2 3 2 4 2 3" xfId="1637" xr:uid="{00000000-0005-0000-0000-0000A9050000}"/>
    <cellStyle name="20% - Accent1 2 2 2 2 2 3 2 4 3" xfId="1638" xr:uid="{00000000-0005-0000-0000-0000AA050000}"/>
    <cellStyle name="20% - Accent1 2 2 2 2 2 3 2 4 3 2" xfId="1639" xr:uid="{00000000-0005-0000-0000-0000AB050000}"/>
    <cellStyle name="20% - Accent1 2 2 2 2 2 3 2 4 4" xfId="1640" xr:uid="{00000000-0005-0000-0000-0000AC050000}"/>
    <cellStyle name="20% - Accent1 2 2 2 2 2 3 2 5" xfId="1641" xr:uid="{00000000-0005-0000-0000-0000AD050000}"/>
    <cellStyle name="20% - Accent1 2 2 2 2 2 3 2 5 2" xfId="1642" xr:uid="{00000000-0005-0000-0000-0000AE050000}"/>
    <cellStyle name="20% - Accent1 2 2 2 2 2 3 2 5 2 2" xfId="1643" xr:uid="{00000000-0005-0000-0000-0000AF050000}"/>
    <cellStyle name="20% - Accent1 2 2 2 2 2 3 2 5 3" xfId="1644" xr:uid="{00000000-0005-0000-0000-0000B0050000}"/>
    <cellStyle name="20% - Accent1 2 2 2 2 2 3 2 6" xfId="1645" xr:uid="{00000000-0005-0000-0000-0000B1050000}"/>
    <cellStyle name="20% - Accent1 2 2 2 2 2 3 2 6 2" xfId="1646" xr:uid="{00000000-0005-0000-0000-0000B2050000}"/>
    <cellStyle name="20% - Accent1 2 2 2 2 2 3 2 6 2 2" xfId="1647" xr:uid="{00000000-0005-0000-0000-0000B3050000}"/>
    <cellStyle name="20% - Accent1 2 2 2 2 2 3 2 6 3" xfId="1648" xr:uid="{00000000-0005-0000-0000-0000B4050000}"/>
    <cellStyle name="20% - Accent1 2 2 2 2 2 3 2 7" xfId="1649" xr:uid="{00000000-0005-0000-0000-0000B5050000}"/>
    <cellStyle name="20% - Accent1 2 2 2 2 2 3 2 7 2" xfId="1650" xr:uid="{00000000-0005-0000-0000-0000B6050000}"/>
    <cellStyle name="20% - Accent1 2 2 2 2 2 3 2 8" xfId="1651" xr:uid="{00000000-0005-0000-0000-0000B7050000}"/>
    <cellStyle name="20% - Accent1 2 2 2 2 2 3 2 8 2" xfId="1652" xr:uid="{00000000-0005-0000-0000-0000B8050000}"/>
    <cellStyle name="20% - Accent1 2 2 2 2 2 3 2 9" xfId="1653" xr:uid="{00000000-0005-0000-0000-0000B9050000}"/>
    <cellStyle name="20% - Accent1 2 2 2 2 2 3 3" xfId="1654" xr:uid="{00000000-0005-0000-0000-0000BA050000}"/>
    <cellStyle name="20% - Accent1 2 2 2 2 2 3 3 2" xfId="1655" xr:uid="{00000000-0005-0000-0000-0000BB050000}"/>
    <cellStyle name="20% - Accent1 2 2 2 2 2 3 3 2 2" xfId="1656" xr:uid="{00000000-0005-0000-0000-0000BC050000}"/>
    <cellStyle name="20% - Accent1 2 2 2 2 2 3 3 2 2 2" xfId="1657" xr:uid="{00000000-0005-0000-0000-0000BD050000}"/>
    <cellStyle name="20% - Accent1 2 2 2 2 2 3 3 2 2 2 2" xfId="1658" xr:uid="{00000000-0005-0000-0000-0000BE050000}"/>
    <cellStyle name="20% - Accent1 2 2 2 2 2 3 3 2 2 3" xfId="1659" xr:uid="{00000000-0005-0000-0000-0000BF050000}"/>
    <cellStyle name="20% - Accent1 2 2 2 2 2 3 3 2 3" xfId="1660" xr:uid="{00000000-0005-0000-0000-0000C0050000}"/>
    <cellStyle name="20% - Accent1 2 2 2 2 2 3 3 2 3 2" xfId="1661" xr:uid="{00000000-0005-0000-0000-0000C1050000}"/>
    <cellStyle name="20% - Accent1 2 2 2 2 2 3 3 2 4" xfId="1662" xr:uid="{00000000-0005-0000-0000-0000C2050000}"/>
    <cellStyle name="20% - Accent1 2 2 2 2 2 3 3 3" xfId="1663" xr:uid="{00000000-0005-0000-0000-0000C3050000}"/>
    <cellStyle name="20% - Accent1 2 2 2 2 2 3 3 3 2" xfId="1664" xr:uid="{00000000-0005-0000-0000-0000C4050000}"/>
    <cellStyle name="20% - Accent1 2 2 2 2 2 3 3 3 2 2" xfId="1665" xr:uid="{00000000-0005-0000-0000-0000C5050000}"/>
    <cellStyle name="20% - Accent1 2 2 2 2 2 3 3 3 2 2 2" xfId="1666" xr:uid="{00000000-0005-0000-0000-0000C6050000}"/>
    <cellStyle name="20% - Accent1 2 2 2 2 2 3 3 3 2 3" xfId="1667" xr:uid="{00000000-0005-0000-0000-0000C7050000}"/>
    <cellStyle name="20% - Accent1 2 2 2 2 2 3 3 3 3" xfId="1668" xr:uid="{00000000-0005-0000-0000-0000C8050000}"/>
    <cellStyle name="20% - Accent1 2 2 2 2 2 3 3 3 3 2" xfId="1669" xr:uid="{00000000-0005-0000-0000-0000C9050000}"/>
    <cellStyle name="20% - Accent1 2 2 2 2 2 3 3 3 4" xfId="1670" xr:uid="{00000000-0005-0000-0000-0000CA050000}"/>
    <cellStyle name="20% - Accent1 2 2 2 2 2 3 3 4" xfId="1671" xr:uid="{00000000-0005-0000-0000-0000CB050000}"/>
    <cellStyle name="20% - Accent1 2 2 2 2 2 3 3 4 2" xfId="1672" xr:uid="{00000000-0005-0000-0000-0000CC050000}"/>
    <cellStyle name="20% - Accent1 2 2 2 2 2 3 3 4 2 2" xfId="1673" xr:uid="{00000000-0005-0000-0000-0000CD050000}"/>
    <cellStyle name="20% - Accent1 2 2 2 2 2 3 3 4 2 2 2" xfId="1674" xr:uid="{00000000-0005-0000-0000-0000CE050000}"/>
    <cellStyle name="20% - Accent1 2 2 2 2 2 3 3 4 2 3" xfId="1675" xr:uid="{00000000-0005-0000-0000-0000CF050000}"/>
    <cellStyle name="20% - Accent1 2 2 2 2 2 3 3 4 3" xfId="1676" xr:uid="{00000000-0005-0000-0000-0000D0050000}"/>
    <cellStyle name="20% - Accent1 2 2 2 2 2 3 3 4 3 2" xfId="1677" xr:uid="{00000000-0005-0000-0000-0000D1050000}"/>
    <cellStyle name="20% - Accent1 2 2 2 2 2 3 3 4 4" xfId="1678" xr:uid="{00000000-0005-0000-0000-0000D2050000}"/>
    <cellStyle name="20% - Accent1 2 2 2 2 2 3 3 5" xfId="1679" xr:uid="{00000000-0005-0000-0000-0000D3050000}"/>
    <cellStyle name="20% - Accent1 2 2 2 2 2 3 3 5 2" xfId="1680" xr:uid="{00000000-0005-0000-0000-0000D4050000}"/>
    <cellStyle name="20% - Accent1 2 2 2 2 2 3 3 5 2 2" xfId="1681" xr:uid="{00000000-0005-0000-0000-0000D5050000}"/>
    <cellStyle name="20% - Accent1 2 2 2 2 2 3 3 5 3" xfId="1682" xr:uid="{00000000-0005-0000-0000-0000D6050000}"/>
    <cellStyle name="20% - Accent1 2 2 2 2 2 3 3 6" xfId="1683" xr:uid="{00000000-0005-0000-0000-0000D7050000}"/>
    <cellStyle name="20% - Accent1 2 2 2 2 2 3 3 6 2" xfId="1684" xr:uid="{00000000-0005-0000-0000-0000D8050000}"/>
    <cellStyle name="20% - Accent1 2 2 2 2 2 3 3 6 2 2" xfId="1685" xr:uid="{00000000-0005-0000-0000-0000D9050000}"/>
    <cellStyle name="20% - Accent1 2 2 2 2 2 3 3 6 3" xfId="1686" xr:uid="{00000000-0005-0000-0000-0000DA050000}"/>
    <cellStyle name="20% - Accent1 2 2 2 2 2 3 3 7" xfId="1687" xr:uid="{00000000-0005-0000-0000-0000DB050000}"/>
    <cellStyle name="20% - Accent1 2 2 2 2 2 3 3 7 2" xfId="1688" xr:uid="{00000000-0005-0000-0000-0000DC050000}"/>
    <cellStyle name="20% - Accent1 2 2 2 2 2 3 3 8" xfId="1689" xr:uid="{00000000-0005-0000-0000-0000DD050000}"/>
    <cellStyle name="20% - Accent1 2 2 2 2 2 3 3 8 2" xfId="1690" xr:uid="{00000000-0005-0000-0000-0000DE050000}"/>
    <cellStyle name="20% - Accent1 2 2 2 2 2 3 3 9" xfId="1691" xr:uid="{00000000-0005-0000-0000-0000DF050000}"/>
    <cellStyle name="20% - Accent1 2 2 2 2 2 3 4" xfId="1692" xr:uid="{00000000-0005-0000-0000-0000E0050000}"/>
    <cellStyle name="20% - Accent1 2 2 2 2 2 3 4 2" xfId="1693" xr:uid="{00000000-0005-0000-0000-0000E1050000}"/>
    <cellStyle name="20% - Accent1 2 2 2 2 2 3 4 2 2" xfId="1694" xr:uid="{00000000-0005-0000-0000-0000E2050000}"/>
    <cellStyle name="20% - Accent1 2 2 2 2 2 3 4 2 2 2" xfId="1695" xr:uid="{00000000-0005-0000-0000-0000E3050000}"/>
    <cellStyle name="20% - Accent1 2 2 2 2 2 3 4 2 3" xfId="1696" xr:uid="{00000000-0005-0000-0000-0000E4050000}"/>
    <cellStyle name="20% - Accent1 2 2 2 2 2 3 4 3" xfId="1697" xr:uid="{00000000-0005-0000-0000-0000E5050000}"/>
    <cellStyle name="20% - Accent1 2 2 2 2 2 3 4 3 2" xfId="1698" xr:uid="{00000000-0005-0000-0000-0000E6050000}"/>
    <cellStyle name="20% - Accent1 2 2 2 2 2 3 4 4" xfId="1699" xr:uid="{00000000-0005-0000-0000-0000E7050000}"/>
    <cellStyle name="20% - Accent1 2 2 2 2 2 3 5" xfId="1700" xr:uid="{00000000-0005-0000-0000-0000E8050000}"/>
    <cellStyle name="20% - Accent1 2 2 2 2 2 3 5 2" xfId="1701" xr:uid="{00000000-0005-0000-0000-0000E9050000}"/>
    <cellStyle name="20% - Accent1 2 2 2 2 2 3 5 2 2" xfId="1702" xr:uid="{00000000-0005-0000-0000-0000EA050000}"/>
    <cellStyle name="20% - Accent1 2 2 2 2 2 3 5 2 2 2" xfId="1703" xr:uid="{00000000-0005-0000-0000-0000EB050000}"/>
    <cellStyle name="20% - Accent1 2 2 2 2 2 3 5 2 3" xfId="1704" xr:uid="{00000000-0005-0000-0000-0000EC050000}"/>
    <cellStyle name="20% - Accent1 2 2 2 2 2 3 5 3" xfId="1705" xr:uid="{00000000-0005-0000-0000-0000ED050000}"/>
    <cellStyle name="20% - Accent1 2 2 2 2 2 3 5 3 2" xfId="1706" xr:uid="{00000000-0005-0000-0000-0000EE050000}"/>
    <cellStyle name="20% - Accent1 2 2 2 2 2 3 5 4" xfId="1707" xr:uid="{00000000-0005-0000-0000-0000EF050000}"/>
    <cellStyle name="20% - Accent1 2 2 2 2 2 3 6" xfId="1708" xr:uid="{00000000-0005-0000-0000-0000F0050000}"/>
    <cellStyle name="20% - Accent1 2 2 2 2 2 3 6 2" xfId="1709" xr:uid="{00000000-0005-0000-0000-0000F1050000}"/>
    <cellStyle name="20% - Accent1 2 2 2 2 2 3 6 2 2" xfId="1710" xr:uid="{00000000-0005-0000-0000-0000F2050000}"/>
    <cellStyle name="20% - Accent1 2 2 2 2 2 3 6 2 2 2" xfId="1711" xr:uid="{00000000-0005-0000-0000-0000F3050000}"/>
    <cellStyle name="20% - Accent1 2 2 2 2 2 3 6 2 3" xfId="1712" xr:uid="{00000000-0005-0000-0000-0000F4050000}"/>
    <cellStyle name="20% - Accent1 2 2 2 2 2 3 6 3" xfId="1713" xr:uid="{00000000-0005-0000-0000-0000F5050000}"/>
    <cellStyle name="20% - Accent1 2 2 2 2 2 3 6 3 2" xfId="1714" xr:uid="{00000000-0005-0000-0000-0000F6050000}"/>
    <cellStyle name="20% - Accent1 2 2 2 2 2 3 6 4" xfId="1715" xr:uid="{00000000-0005-0000-0000-0000F7050000}"/>
    <cellStyle name="20% - Accent1 2 2 2 2 2 3 7" xfId="1716" xr:uid="{00000000-0005-0000-0000-0000F8050000}"/>
    <cellStyle name="20% - Accent1 2 2 2 2 2 3 7 2" xfId="1717" xr:uid="{00000000-0005-0000-0000-0000F9050000}"/>
    <cellStyle name="20% - Accent1 2 2 2 2 2 3 7 2 2" xfId="1718" xr:uid="{00000000-0005-0000-0000-0000FA050000}"/>
    <cellStyle name="20% - Accent1 2 2 2 2 2 3 7 3" xfId="1719" xr:uid="{00000000-0005-0000-0000-0000FB050000}"/>
    <cellStyle name="20% - Accent1 2 2 2 2 2 3 8" xfId="1720" xr:uid="{00000000-0005-0000-0000-0000FC050000}"/>
    <cellStyle name="20% - Accent1 2 2 2 2 2 3 8 2" xfId="1721" xr:uid="{00000000-0005-0000-0000-0000FD050000}"/>
    <cellStyle name="20% - Accent1 2 2 2 2 2 3 8 2 2" xfId="1722" xr:uid="{00000000-0005-0000-0000-0000FE050000}"/>
    <cellStyle name="20% - Accent1 2 2 2 2 2 3 8 3" xfId="1723" xr:uid="{00000000-0005-0000-0000-0000FF050000}"/>
    <cellStyle name="20% - Accent1 2 2 2 2 2 3 9" xfId="1724" xr:uid="{00000000-0005-0000-0000-000000060000}"/>
    <cellStyle name="20% - Accent1 2 2 2 2 2 3 9 2" xfId="1725" xr:uid="{00000000-0005-0000-0000-000001060000}"/>
    <cellStyle name="20% - Accent1 2 2 2 2 2 4" xfId="1726" xr:uid="{00000000-0005-0000-0000-000002060000}"/>
    <cellStyle name="20% - Accent1 2 2 2 2 2 4 10" xfId="1727" xr:uid="{00000000-0005-0000-0000-000003060000}"/>
    <cellStyle name="20% - Accent1 2 2 2 2 2 4 10 2" xfId="1728" xr:uid="{00000000-0005-0000-0000-000004060000}"/>
    <cellStyle name="20% - Accent1 2 2 2 2 2 4 11" xfId="1729" xr:uid="{00000000-0005-0000-0000-000005060000}"/>
    <cellStyle name="20% - Accent1 2 2 2 2 2 4 2" xfId="1730" xr:uid="{00000000-0005-0000-0000-000006060000}"/>
    <cellStyle name="20% - Accent1 2 2 2 2 2 4 2 2" xfId="1731" xr:uid="{00000000-0005-0000-0000-000007060000}"/>
    <cellStyle name="20% - Accent1 2 2 2 2 2 4 2 2 2" xfId="1732" xr:uid="{00000000-0005-0000-0000-000008060000}"/>
    <cellStyle name="20% - Accent1 2 2 2 2 2 4 2 2 2 2" xfId="1733" xr:uid="{00000000-0005-0000-0000-000009060000}"/>
    <cellStyle name="20% - Accent1 2 2 2 2 2 4 2 2 2 2 2" xfId="1734" xr:uid="{00000000-0005-0000-0000-00000A060000}"/>
    <cellStyle name="20% - Accent1 2 2 2 2 2 4 2 2 2 3" xfId="1735" xr:uid="{00000000-0005-0000-0000-00000B060000}"/>
    <cellStyle name="20% - Accent1 2 2 2 2 2 4 2 2 3" xfId="1736" xr:uid="{00000000-0005-0000-0000-00000C060000}"/>
    <cellStyle name="20% - Accent1 2 2 2 2 2 4 2 2 3 2" xfId="1737" xr:uid="{00000000-0005-0000-0000-00000D060000}"/>
    <cellStyle name="20% - Accent1 2 2 2 2 2 4 2 2 4" xfId="1738" xr:uid="{00000000-0005-0000-0000-00000E060000}"/>
    <cellStyle name="20% - Accent1 2 2 2 2 2 4 2 3" xfId="1739" xr:uid="{00000000-0005-0000-0000-00000F060000}"/>
    <cellStyle name="20% - Accent1 2 2 2 2 2 4 2 3 2" xfId="1740" xr:uid="{00000000-0005-0000-0000-000010060000}"/>
    <cellStyle name="20% - Accent1 2 2 2 2 2 4 2 3 2 2" xfId="1741" xr:uid="{00000000-0005-0000-0000-000011060000}"/>
    <cellStyle name="20% - Accent1 2 2 2 2 2 4 2 3 2 2 2" xfId="1742" xr:uid="{00000000-0005-0000-0000-000012060000}"/>
    <cellStyle name="20% - Accent1 2 2 2 2 2 4 2 3 2 3" xfId="1743" xr:uid="{00000000-0005-0000-0000-000013060000}"/>
    <cellStyle name="20% - Accent1 2 2 2 2 2 4 2 3 3" xfId="1744" xr:uid="{00000000-0005-0000-0000-000014060000}"/>
    <cellStyle name="20% - Accent1 2 2 2 2 2 4 2 3 3 2" xfId="1745" xr:uid="{00000000-0005-0000-0000-000015060000}"/>
    <cellStyle name="20% - Accent1 2 2 2 2 2 4 2 3 4" xfId="1746" xr:uid="{00000000-0005-0000-0000-000016060000}"/>
    <cellStyle name="20% - Accent1 2 2 2 2 2 4 2 4" xfId="1747" xr:uid="{00000000-0005-0000-0000-000017060000}"/>
    <cellStyle name="20% - Accent1 2 2 2 2 2 4 2 4 2" xfId="1748" xr:uid="{00000000-0005-0000-0000-000018060000}"/>
    <cellStyle name="20% - Accent1 2 2 2 2 2 4 2 4 2 2" xfId="1749" xr:uid="{00000000-0005-0000-0000-000019060000}"/>
    <cellStyle name="20% - Accent1 2 2 2 2 2 4 2 4 2 2 2" xfId="1750" xr:uid="{00000000-0005-0000-0000-00001A060000}"/>
    <cellStyle name="20% - Accent1 2 2 2 2 2 4 2 4 2 3" xfId="1751" xr:uid="{00000000-0005-0000-0000-00001B060000}"/>
    <cellStyle name="20% - Accent1 2 2 2 2 2 4 2 4 3" xfId="1752" xr:uid="{00000000-0005-0000-0000-00001C060000}"/>
    <cellStyle name="20% - Accent1 2 2 2 2 2 4 2 4 3 2" xfId="1753" xr:uid="{00000000-0005-0000-0000-00001D060000}"/>
    <cellStyle name="20% - Accent1 2 2 2 2 2 4 2 4 4" xfId="1754" xr:uid="{00000000-0005-0000-0000-00001E060000}"/>
    <cellStyle name="20% - Accent1 2 2 2 2 2 4 2 5" xfId="1755" xr:uid="{00000000-0005-0000-0000-00001F060000}"/>
    <cellStyle name="20% - Accent1 2 2 2 2 2 4 2 5 2" xfId="1756" xr:uid="{00000000-0005-0000-0000-000020060000}"/>
    <cellStyle name="20% - Accent1 2 2 2 2 2 4 2 5 2 2" xfId="1757" xr:uid="{00000000-0005-0000-0000-000021060000}"/>
    <cellStyle name="20% - Accent1 2 2 2 2 2 4 2 5 3" xfId="1758" xr:uid="{00000000-0005-0000-0000-000022060000}"/>
    <cellStyle name="20% - Accent1 2 2 2 2 2 4 2 6" xfId="1759" xr:uid="{00000000-0005-0000-0000-000023060000}"/>
    <cellStyle name="20% - Accent1 2 2 2 2 2 4 2 6 2" xfId="1760" xr:uid="{00000000-0005-0000-0000-000024060000}"/>
    <cellStyle name="20% - Accent1 2 2 2 2 2 4 2 6 2 2" xfId="1761" xr:uid="{00000000-0005-0000-0000-000025060000}"/>
    <cellStyle name="20% - Accent1 2 2 2 2 2 4 2 6 3" xfId="1762" xr:uid="{00000000-0005-0000-0000-000026060000}"/>
    <cellStyle name="20% - Accent1 2 2 2 2 2 4 2 7" xfId="1763" xr:uid="{00000000-0005-0000-0000-000027060000}"/>
    <cellStyle name="20% - Accent1 2 2 2 2 2 4 2 7 2" xfId="1764" xr:uid="{00000000-0005-0000-0000-000028060000}"/>
    <cellStyle name="20% - Accent1 2 2 2 2 2 4 2 8" xfId="1765" xr:uid="{00000000-0005-0000-0000-000029060000}"/>
    <cellStyle name="20% - Accent1 2 2 2 2 2 4 2 8 2" xfId="1766" xr:uid="{00000000-0005-0000-0000-00002A060000}"/>
    <cellStyle name="20% - Accent1 2 2 2 2 2 4 2 9" xfId="1767" xr:uid="{00000000-0005-0000-0000-00002B060000}"/>
    <cellStyle name="20% - Accent1 2 2 2 2 2 4 3" xfId="1768" xr:uid="{00000000-0005-0000-0000-00002C060000}"/>
    <cellStyle name="20% - Accent1 2 2 2 2 2 4 3 2" xfId="1769" xr:uid="{00000000-0005-0000-0000-00002D060000}"/>
    <cellStyle name="20% - Accent1 2 2 2 2 2 4 3 2 2" xfId="1770" xr:uid="{00000000-0005-0000-0000-00002E060000}"/>
    <cellStyle name="20% - Accent1 2 2 2 2 2 4 3 2 2 2" xfId="1771" xr:uid="{00000000-0005-0000-0000-00002F060000}"/>
    <cellStyle name="20% - Accent1 2 2 2 2 2 4 3 2 2 2 2" xfId="1772" xr:uid="{00000000-0005-0000-0000-000030060000}"/>
    <cellStyle name="20% - Accent1 2 2 2 2 2 4 3 2 2 3" xfId="1773" xr:uid="{00000000-0005-0000-0000-000031060000}"/>
    <cellStyle name="20% - Accent1 2 2 2 2 2 4 3 2 3" xfId="1774" xr:uid="{00000000-0005-0000-0000-000032060000}"/>
    <cellStyle name="20% - Accent1 2 2 2 2 2 4 3 2 3 2" xfId="1775" xr:uid="{00000000-0005-0000-0000-000033060000}"/>
    <cellStyle name="20% - Accent1 2 2 2 2 2 4 3 2 4" xfId="1776" xr:uid="{00000000-0005-0000-0000-000034060000}"/>
    <cellStyle name="20% - Accent1 2 2 2 2 2 4 3 3" xfId="1777" xr:uid="{00000000-0005-0000-0000-000035060000}"/>
    <cellStyle name="20% - Accent1 2 2 2 2 2 4 3 3 2" xfId="1778" xr:uid="{00000000-0005-0000-0000-000036060000}"/>
    <cellStyle name="20% - Accent1 2 2 2 2 2 4 3 3 2 2" xfId="1779" xr:uid="{00000000-0005-0000-0000-000037060000}"/>
    <cellStyle name="20% - Accent1 2 2 2 2 2 4 3 3 2 2 2" xfId="1780" xr:uid="{00000000-0005-0000-0000-000038060000}"/>
    <cellStyle name="20% - Accent1 2 2 2 2 2 4 3 3 2 3" xfId="1781" xr:uid="{00000000-0005-0000-0000-000039060000}"/>
    <cellStyle name="20% - Accent1 2 2 2 2 2 4 3 3 3" xfId="1782" xr:uid="{00000000-0005-0000-0000-00003A060000}"/>
    <cellStyle name="20% - Accent1 2 2 2 2 2 4 3 3 3 2" xfId="1783" xr:uid="{00000000-0005-0000-0000-00003B060000}"/>
    <cellStyle name="20% - Accent1 2 2 2 2 2 4 3 3 4" xfId="1784" xr:uid="{00000000-0005-0000-0000-00003C060000}"/>
    <cellStyle name="20% - Accent1 2 2 2 2 2 4 3 4" xfId="1785" xr:uid="{00000000-0005-0000-0000-00003D060000}"/>
    <cellStyle name="20% - Accent1 2 2 2 2 2 4 3 4 2" xfId="1786" xr:uid="{00000000-0005-0000-0000-00003E060000}"/>
    <cellStyle name="20% - Accent1 2 2 2 2 2 4 3 4 2 2" xfId="1787" xr:uid="{00000000-0005-0000-0000-00003F060000}"/>
    <cellStyle name="20% - Accent1 2 2 2 2 2 4 3 4 2 2 2" xfId="1788" xr:uid="{00000000-0005-0000-0000-000040060000}"/>
    <cellStyle name="20% - Accent1 2 2 2 2 2 4 3 4 2 3" xfId="1789" xr:uid="{00000000-0005-0000-0000-000041060000}"/>
    <cellStyle name="20% - Accent1 2 2 2 2 2 4 3 4 3" xfId="1790" xr:uid="{00000000-0005-0000-0000-000042060000}"/>
    <cellStyle name="20% - Accent1 2 2 2 2 2 4 3 4 3 2" xfId="1791" xr:uid="{00000000-0005-0000-0000-000043060000}"/>
    <cellStyle name="20% - Accent1 2 2 2 2 2 4 3 4 4" xfId="1792" xr:uid="{00000000-0005-0000-0000-000044060000}"/>
    <cellStyle name="20% - Accent1 2 2 2 2 2 4 3 5" xfId="1793" xr:uid="{00000000-0005-0000-0000-000045060000}"/>
    <cellStyle name="20% - Accent1 2 2 2 2 2 4 3 5 2" xfId="1794" xr:uid="{00000000-0005-0000-0000-000046060000}"/>
    <cellStyle name="20% - Accent1 2 2 2 2 2 4 3 5 2 2" xfId="1795" xr:uid="{00000000-0005-0000-0000-000047060000}"/>
    <cellStyle name="20% - Accent1 2 2 2 2 2 4 3 5 3" xfId="1796" xr:uid="{00000000-0005-0000-0000-000048060000}"/>
    <cellStyle name="20% - Accent1 2 2 2 2 2 4 3 6" xfId="1797" xr:uid="{00000000-0005-0000-0000-000049060000}"/>
    <cellStyle name="20% - Accent1 2 2 2 2 2 4 3 6 2" xfId="1798" xr:uid="{00000000-0005-0000-0000-00004A060000}"/>
    <cellStyle name="20% - Accent1 2 2 2 2 2 4 3 6 2 2" xfId="1799" xr:uid="{00000000-0005-0000-0000-00004B060000}"/>
    <cellStyle name="20% - Accent1 2 2 2 2 2 4 3 6 3" xfId="1800" xr:uid="{00000000-0005-0000-0000-00004C060000}"/>
    <cellStyle name="20% - Accent1 2 2 2 2 2 4 3 7" xfId="1801" xr:uid="{00000000-0005-0000-0000-00004D060000}"/>
    <cellStyle name="20% - Accent1 2 2 2 2 2 4 3 7 2" xfId="1802" xr:uid="{00000000-0005-0000-0000-00004E060000}"/>
    <cellStyle name="20% - Accent1 2 2 2 2 2 4 3 8" xfId="1803" xr:uid="{00000000-0005-0000-0000-00004F060000}"/>
    <cellStyle name="20% - Accent1 2 2 2 2 2 4 3 8 2" xfId="1804" xr:uid="{00000000-0005-0000-0000-000050060000}"/>
    <cellStyle name="20% - Accent1 2 2 2 2 2 4 3 9" xfId="1805" xr:uid="{00000000-0005-0000-0000-000051060000}"/>
    <cellStyle name="20% - Accent1 2 2 2 2 2 4 4" xfId="1806" xr:uid="{00000000-0005-0000-0000-000052060000}"/>
    <cellStyle name="20% - Accent1 2 2 2 2 2 4 4 2" xfId="1807" xr:uid="{00000000-0005-0000-0000-000053060000}"/>
    <cellStyle name="20% - Accent1 2 2 2 2 2 4 4 2 2" xfId="1808" xr:uid="{00000000-0005-0000-0000-000054060000}"/>
    <cellStyle name="20% - Accent1 2 2 2 2 2 4 4 2 2 2" xfId="1809" xr:uid="{00000000-0005-0000-0000-000055060000}"/>
    <cellStyle name="20% - Accent1 2 2 2 2 2 4 4 2 3" xfId="1810" xr:uid="{00000000-0005-0000-0000-000056060000}"/>
    <cellStyle name="20% - Accent1 2 2 2 2 2 4 4 3" xfId="1811" xr:uid="{00000000-0005-0000-0000-000057060000}"/>
    <cellStyle name="20% - Accent1 2 2 2 2 2 4 4 3 2" xfId="1812" xr:uid="{00000000-0005-0000-0000-000058060000}"/>
    <cellStyle name="20% - Accent1 2 2 2 2 2 4 4 4" xfId="1813" xr:uid="{00000000-0005-0000-0000-000059060000}"/>
    <cellStyle name="20% - Accent1 2 2 2 2 2 4 5" xfId="1814" xr:uid="{00000000-0005-0000-0000-00005A060000}"/>
    <cellStyle name="20% - Accent1 2 2 2 2 2 4 5 2" xfId="1815" xr:uid="{00000000-0005-0000-0000-00005B060000}"/>
    <cellStyle name="20% - Accent1 2 2 2 2 2 4 5 2 2" xfId="1816" xr:uid="{00000000-0005-0000-0000-00005C060000}"/>
    <cellStyle name="20% - Accent1 2 2 2 2 2 4 5 2 2 2" xfId="1817" xr:uid="{00000000-0005-0000-0000-00005D060000}"/>
    <cellStyle name="20% - Accent1 2 2 2 2 2 4 5 2 3" xfId="1818" xr:uid="{00000000-0005-0000-0000-00005E060000}"/>
    <cellStyle name="20% - Accent1 2 2 2 2 2 4 5 3" xfId="1819" xr:uid="{00000000-0005-0000-0000-00005F060000}"/>
    <cellStyle name="20% - Accent1 2 2 2 2 2 4 5 3 2" xfId="1820" xr:uid="{00000000-0005-0000-0000-000060060000}"/>
    <cellStyle name="20% - Accent1 2 2 2 2 2 4 5 4" xfId="1821" xr:uid="{00000000-0005-0000-0000-000061060000}"/>
    <cellStyle name="20% - Accent1 2 2 2 2 2 4 6" xfId="1822" xr:uid="{00000000-0005-0000-0000-000062060000}"/>
    <cellStyle name="20% - Accent1 2 2 2 2 2 4 6 2" xfId="1823" xr:uid="{00000000-0005-0000-0000-000063060000}"/>
    <cellStyle name="20% - Accent1 2 2 2 2 2 4 6 2 2" xfId="1824" xr:uid="{00000000-0005-0000-0000-000064060000}"/>
    <cellStyle name="20% - Accent1 2 2 2 2 2 4 6 2 2 2" xfId="1825" xr:uid="{00000000-0005-0000-0000-000065060000}"/>
    <cellStyle name="20% - Accent1 2 2 2 2 2 4 6 2 3" xfId="1826" xr:uid="{00000000-0005-0000-0000-000066060000}"/>
    <cellStyle name="20% - Accent1 2 2 2 2 2 4 6 3" xfId="1827" xr:uid="{00000000-0005-0000-0000-000067060000}"/>
    <cellStyle name="20% - Accent1 2 2 2 2 2 4 6 3 2" xfId="1828" xr:uid="{00000000-0005-0000-0000-000068060000}"/>
    <cellStyle name="20% - Accent1 2 2 2 2 2 4 6 4" xfId="1829" xr:uid="{00000000-0005-0000-0000-000069060000}"/>
    <cellStyle name="20% - Accent1 2 2 2 2 2 4 7" xfId="1830" xr:uid="{00000000-0005-0000-0000-00006A060000}"/>
    <cellStyle name="20% - Accent1 2 2 2 2 2 4 7 2" xfId="1831" xr:uid="{00000000-0005-0000-0000-00006B060000}"/>
    <cellStyle name="20% - Accent1 2 2 2 2 2 4 7 2 2" xfId="1832" xr:uid="{00000000-0005-0000-0000-00006C060000}"/>
    <cellStyle name="20% - Accent1 2 2 2 2 2 4 7 3" xfId="1833" xr:uid="{00000000-0005-0000-0000-00006D060000}"/>
    <cellStyle name="20% - Accent1 2 2 2 2 2 4 8" xfId="1834" xr:uid="{00000000-0005-0000-0000-00006E060000}"/>
    <cellStyle name="20% - Accent1 2 2 2 2 2 4 8 2" xfId="1835" xr:uid="{00000000-0005-0000-0000-00006F060000}"/>
    <cellStyle name="20% - Accent1 2 2 2 2 2 4 8 2 2" xfId="1836" xr:uid="{00000000-0005-0000-0000-000070060000}"/>
    <cellStyle name="20% - Accent1 2 2 2 2 2 4 8 3" xfId="1837" xr:uid="{00000000-0005-0000-0000-000071060000}"/>
    <cellStyle name="20% - Accent1 2 2 2 2 2 4 9" xfId="1838" xr:uid="{00000000-0005-0000-0000-000072060000}"/>
    <cellStyle name="20% - Accent1 2 2 2 2 2 4 9 2" xfId="1839" xr:uid="{00000000-0005-0000-0000-000073060000}"/>
    <cellStyle name="20% - Accent1 2 2 2 2 2 5" xfId="1840" xr:uid="{00000000-0005-0000-0000-000074060000}"/>
    <cellStyle name="20% - Accent1 2 2 2 2 2 5 2" xfId="1841" xr:uid="{00000000-0005-0000-0000-000075060000}"/>
    <cellStyle name="20% - Accent1 2 2 2 2 2 5 2 2" xfId="1842" xr:uid="{00000000-0005-0000-0000-000076060000}"/>
    <cellStyle name="20% - Accent1 2 2 2 2 2 5 2 2 2" xfId="1843" xr:uid="{00000000-0005-0000-0000-000077060000}"/>
    <cellStyle name="20% - Accent1 2 2 2 2 2 5 2 2 2 2" xfId="1844" xr:uid="{00000000-0005-0000-0000-000078060000}"/>
    <cellStyle name="20% - Accent1 2 2 2 2 2 5 2 2 3" xfId="1845" xr:uid="{00000000-0005-0000-0000-000079060000}"/>
    <cellStyle name="20% - Accent1 2 2 2 2 2 5 2 3" xfId="1846" xr:uid="{00000000-0005-0000-0000-00007A060000}"/>
    <cellStyle name="20% - Accent1 2 2 2 2 2 5 2 3 2" xfId="1847" xr:uid="{00000000-0005-0000-0000-00007B060000}"/>
    <cellStyle name="20% - Accent1 2 2 2 2 2 5 2 4" xfId="1848" xr:uid="{00000000-0005-0000-0000-00007C060000}"/>
    <cellStyle name="20% - Accent1 2 2 2 2 2 5 3" xfId="1849" xr:uid="{00000000-0005-0000-0000-00007D060000}"/>
    <cellStyle name="20% - Accent1 2 2 2 2 2 5 3 2" xfId="1850" xr:uid="{00000000-0005-0000-0000-00007E060000}"/>
    <cellStyle name="20% - Accent1 2 2 2 2 2 5 3 2 2" xfId="1851" xr:uid="{00000000-0005-0000-0000-00007F060000}"/>
    <cellStyle name="20% - Accent1 2 2 2 2 2 5 3 2 2 2" xfId="1852" xr:uid="{00000000-0005-0000-0000-000080060000}"/>
    <cellStyle name="20% - Accent1 2 2 2 2 2 5 3 2 3" xfId="1853" xr:uid="{00000000-0005-0000-0000-000081060000}"/>
    <cellStyle name="20% - Accent1 2 2 2 2 2 5 3 3" xfId="1854" xr:uid="{00000000-0005-0000-0000-000082060000}"/>
    <cellStyle name="20% - Accent1 2 2 2 2 2 5 3 3 2" xfId="1855" xr:uid="{00000000-0005-0000-0000-000083060000}"/>
    <cellStyle name="20% - Accent1 2 2 2 2 2 5 3 4" xfId="1856" xr:uid="{00000000-0005-0000-0000-000084060000}"/>
    <cellStyle name="20% - Accent1 2 2 2 2 2 5 4" xfId="1857" xr:uid="{00000000-0005-0000-0000-000085060000}"/>
    <cellStyle name="20% - Accent1 2 2 2 2 2 5 4 2" xfId="1858" xr:uid="{00000000-0005-0000-0000-000086060000}"/>
    <cellStyle name="20% - Accent1 2 2 2 2 2 5 4 2 2" xfId="1859" xr:uid="{00000000-0005-0000-0000-000087060000}"/>
    <cellStyle name="20% - Accent1 2 2 2 2 2 5 4 2 2 2" xfId="1860" xr:uid="{00000000-0005-0000-0000-000088060000}"/>
    <cellStyle name="20% - Accent1 2 2 2 2 2 5 4 2 3" xfId="1861" xr:uid="{00000000-0005-0000-0000-000089060000}"/>
    <cellStyle name="20% - Accent1 2 2 2 2 2 5 4 3" xfId="1862" xr:uid="{00000000-0005-0000-0000-00008A060000}"/>
    <cellStyle name="20% - Accent1 2 2 2 2 2 5 4 3 2" xfId="1863" xr:uid="{00000000-0005-0000-0000-00008B060000}"/>
    <cellStyle name="20% - Accent1 2 2 2 2 2 5 4 4" xfId="1864" xr:uid="{00000000-0005-0000-0000-00008C060000}"/>
    <cellStyle name="20% - Accent1 2 2 2 2 2 5 5" xfId="1865" xr:uid="{00000000-0005-0000-0000-00008D060000}"/>
    <cellStyle name="20% - Accent1 2 2 2 2 2 5 5 2" xfId="1866" xr:uid="{00000000-0005-0000-0000-00008E060000}"/>
    <cellStyle name="20% - Accent1 2 2 2 2 2 5 5 2 2" xfId="1867" xr:uid="{00000000-0005-0000-0000-00008F060000}"/>
    <cellStyle name="20% - Accent1 2 2 2 2 2 5 5 3" xfId="1868" xr:uid="{00000000-0005-0000-0000-000090060000}"/>
    <cellStyle name="20% - Accent1 2 2 2 2 2 5 6" xfId="1869" xr:uid="{00000000-0005-0000-0000-000091060000}"/>
    <cellStyle name="20% - Accent1 2 2 2 2 2 5 6 2" xfId="1870" xr:uid="{00000000-0005-0000-0000-000092060000}"/>
    <cellStyle name="20% - Accent1 2 2 2 2 2 5 6 2 2" xfId="1871" xr:uid="{00000000-0005-0000-0000-000093060000}"/>
    <cellStyle name="20% - Accent1 2 2 2 2 2 5 6 3" xfId="1872" xr:uid="{00000000-0005-0000-0000-000094060000}"/>
    <cellStyle name="20% - Accent1 2 2 2 2 2 5 7" xfId="1873" xr:uid="{00000000-0005-0000-0000-000095060000}"/>
    <cellStyle name="20% - Accent1 2 2 2 2 2 5 7 2" xfId="1874" xr:uid="{00000000-0005-0000-0000-000096060000}"/>
    <cellStyle name="20% - Accent1 2 2 2 2 2 5 8" xfId="1875" xr:uid="{00000000-0005-0000-0000-000097060000}"/>
    <cellStyle name="20% - Accent1 2 2 2 2 2 5 8 2" xfId="1876" xr:uid="{00000000-0005-0000-0000-000098060000}"/>
    <cellStyle name="20% - Accent1 2 2 2 2 2 5 9" xfId="1877" xr:uid="{00000000-0005-0000-0000-000099060000}"/>
    <cellStyle name="20% - Accent1 2 2 2 2 2 6" xfId="1878" xr:uid="{00000000-0005-0000-0000-00009A060000}"/>
    <cellStyle name="20% - Accent1 2 2 2 2 2 6 2" xfId="1879" xr:uid="{00000000-0005-0000-0000-00009B060000}"/>
    <cellStyle name="20% - Accent1 2 2 2 2 2 6 2 2" xfId="1880" xr:uid="{00000000-0005-0000-0000-00009C060000}"/>
    <cellStyle name="20% - Accent1 2 2 2 2 2 6 2 2 2" xfId="1881" xr:uid="{00000000-0005-0000-0000-00009D060000}"/>
    <cellStyle name="20% - Accent1 2 2 2 2 2 6 2 2 2 2" xfId="1882" xr:uid="{00000000-0005-0000-0000-00009E060000}"/>
    <cellStyle name="20% - Accent1 2 2 2 2 2 6 2 2 3" xfId="1883" xr:uid="{00000000-0005-0000-0000-00009F060000}"/>
    <cellStyle name="20% - Accent1 2 2 2 2 2 6 2 3" xfId="1884" xr:uid="{00000000-0005-0000-0000-0000A0060000}"/>
    <cellStyle name="20% - Accent1 2 2 2 2 2 6 2 3 2" xfId="1885" xr:uid="{00000000-0005-0000-0000-0000A1060000}"/>
    <cellStyle name="20% - Accent1 2 2 2 2 2 6 2 4" xfId="1886" xr:uid="{00000000-0005-0000-0000-0000A2060000}"/>
    <cellStyle name="20% - Accent1 2 2 2 2 2 6 3" xfId="1887" xr:uid="{00000000-0005-0000-0000-0000A3060000}"/>
    <cellStyle name="20% - Accent1 2 2 2 2 2 6 3 2" xfId="1888" xr:uid="{00000000-0005-0000-0000-0000A4060000}"/>
    <cellStyle name="20% - Accent1 2 2 2 2 2 6 3 2 2" xfId="1889" xr:uid="{00000000-0005-0000-0000-0000A5060000}"/>
    <cellStyle name="20% - Accent1 2 2 2 2 2 6 3 2 2 2" xfId="1890" xr:uid="{00000000-0005-0000-0000-0000A6060000}"/>
    <cellStyle name="20% - Accent1 2 2 2 2 2 6 3 2 3" xfId="1891" xr:uid="{00000000-0005-0000-0000-0000A7060000}"/>
    <cellStyle name="20% - Accent1 2 2 2 2 2 6 3 3" xfId="1892" xr:uid="{00000000-0005-0000-0000-0000A8060000}"/>
    <cellStyle name="20% - Accent1 2 2 2 2 2 6 3 3 2" xfId="1893" xr:uid="{00000000-0005-0000-0000-0000A9060000}"/>
    <cellStyle name="20% - Accent1 2 2 2 2 2 6 3 4" xfId="1894" xr:uid="{00000000-0005-0000-0000-0000AA060000}"/>
    <cellStyle name="20% - Accent1 2 2 2 2 2 6 4" xfId="1895" xr:uid="{00000000-0005-0000-0000-0000AB060000}"/>
    <cellStyle name="20% - Accent1 2 2 2 2 2 6 4 2" xfId="1896" xr:uid="{00000000-0005-0000-0000-0000AC060000}"/>
    <cellStyle name="20% - Accent1 2 2 2 2 2 6 4 2 2" xfId="1897" xr:uid="{00000000-0005-0000-0000-0000AD060000}"/>
    <cellStyle name="20% - Accent1 2 2 2 2 2 6 4 2 2 2" xfId="1898" xr:uid="{00000000-0005-0000-0000-0000AE060000}"/>
    <cellStyle name="20% - Accent1 2 2 2 2 2 6 4 2 3" xfId="1899" xr:uid="{00000000-0005-0000-0000-0000AF060000}"/>
    <cellStyle name="20% - Accent1 2 2 2 2 2 6 4 3" xfId="1900" xr:uid="{00000000-0005-0000-0000-0000B0060000}"/>
    <cellStyle name="20% - Accent1 2 2 2 2 2 6 4 3 2" xfId="1901" xr:uid="{00000000-0005-0000-0000-0000B1060000}"/>
    <cellStyle name="20% - Accent1 2 2 2 2 2 6 4 4" xfId="1902" xr:uid="{00000000-0005-0000-0000-0000B2060000}"/>
    <cellStyle name="20% - Accent1 2 2 2 2 2 6 5" xfId="1903" xr:uid="{00000000-0005-0000-0000-0000B3060000}"/>
    <cellStyle name="20% - Accent1 2 2 2 2 2 6 5 2" xfId="1904" xr:uid="{00000000-0005-0000-0000-0000B4060000}"/>
    <cellStyle name="20% - Accent1 2 2 2 2 2 6 5 2 2" xfId="1905" xr:uid="{00000000-0005-0000-0000-0000B5060000}"/>
    <cellStyle name="20% - Accent1 2 2 2 2 2 6 5 3" xfId="1906" xr:uid="{00000000-0005-0000-0000-0000B6060000}"/>
    <cellStyle name="20% - Accent1 2 2 2 2 2 6 6" xfId="1907" xr:uid="{00000000-0005-0000-0000-0000B7060000}"/>
    <cellStyle name="20% - Accent1 2 2 2 2 2 6 6 2" xfId="1908" xr:uid="{00000000-0005-0000-0000-0000B8060000}"/>
    <cellStyle name="20% - Accent1 2 2 2 2 2 6 6 2 2" xfId="1909" xr:uid="{00000000-0005-0000-0000-0000B9060000}"/>
    <cellStyle name="20% - Accent1 2 2 2 2 2 6 6 3" xfId="1910" xr:uid="{00000000-0005-0000-0000-0000BA060000}"/>
    <cellStyle name="20% - Accent1 2 2 2 2 2 6 7" xfId="1911" xr:uid="{00000000-0005-0000-0000-0000BB060000}"/>
    <cellStyle name="20% - Accent1 2 2 2 2 2 6 7 2" xfId="1912" xr:uid="{00000000-0005-0000-0000-0000BC060000}"/>
    <cellStyle name="20% - Accent1 2 2 2 2 2 6 8" xfId="1913" xr:uid="{00000000-0005-0000-0000-0000BD060000}"/>
    <cellStyle name="20% - Accent1 2 2 2 2 2 6 8 2" xfId="1914" xr:uid="{00000000-0005-0000-0000-0000BE060000}"/>
    <cellStyle name="20% - Accent1 2 2 2 2 2 6 9" xfId="1915" xr:uid="{00000000-0005-0000-0000-0000BF060000}"/>
    <cellStyle name="20% - Accent1 2 2 2 2 2 7" xfId="1916" xr:uid="{00000000-0005-0000-0000-0000C0060000}"/>
    <cellStyle name="20% - Accent1 2 2 2 2 2 7 2" xfId="1917" xr:uid="{00000000-0005-0000-0000-0000C1060000}"/>
    <cellStyle name="20% - Accent1 2 2 2 2 2 7 2 2" xfId="1918" xr:uid="{00000000-0005-0000-0000-0000C2060000}"/>
    <cellStyle name="20% - Accent1 2 2 2 2 2 7 2 2 2" xfId="1919" xr:uid="{00000000-0005-0000-0000-0000C3060000}"/>
    <cellStyle name="20% - Accent1 2 2 2 2 2 7 2 3" xfId="1920" xr:uid="{00000000-0005-0000-0000-0000C4060000}"/>
    <cellStyle name="20% - Accent1 2 2 2 2 2 7 3" xfId="1921" xr:uid="{00000000-0005-0000-0000-0000C5060000}"/>
    <cellStyle name="20% - Accent1 2 2 2 2 2 7 3 2" xfId="1922" xr:uid="{00000000-0005-0000-0000-0000C6060000}"/>
    <cellStyle name="20% - Accent1 2 2 2 2 2 7 4" xfId="1923" xr:uid="{00000000-0005-0000-0000-0000C7060000}"/>
    <cellStyle name="20% - Accent1 2 2 2 2 2 8" xfId="1924" xr:uid="{00000000-0005-0000-0000-0000C8060000}"/>
    <cellStyle name="20% - Accent1 2 2 2 2 2 8 2" xfId="1925" xr:uid="{00000000-0005-0000-0000-0000C9060000}"/>
    <cellStyle name="20% - Accent1 2 2 2 2 2 8 2 2" xfId="1926" xr:uid="{00000000-0005-0000-0000-0000CA060000}"/>
    <cellStyle name="20% - Accent1 2 2 2 2 2 8 2 2 2" xfId="1927" xr:uid="{00000000-0005-0000-0000-0000CB060000}"/>
    <cellStyle name="20% - Accent1 2 2 2 2 2 8 2 3" xfId="1928" xr:uid="{00000000-0005-0000-0000-0000CC060000}"/>
    <cellStyle name="20% - Accent1 2 2 2 2 2 8 3" xfId="1929" xr:uid="{00000000-0005-0000-0000-0000CD060000}"/>
    <cellStyle name="20% - Accent1 2 2 2 2 2 8 3 2" xfId="1930" xr:uid="{00000000-0005-0000-0000-0000CE060000}"/>
    <cellStyle name="20% - Accent1 2 2 2 2 2 8 4" xfId="1931" xr:uid="{00000000-0005-0000-0000-0000CF060000}"/>
    <cellStyle name="20% - Accent1 2 2 2 2 2 9" xfId="1932" xr:uid="{00000000-0005-0000-0000-0000D0060000}"/>
    <cellStyle name="20% - Accent1 2 2 2 2 2 9 2" xfId="1933" xr:uid="{00000000-0005-0000-0000-0000D1060000}"/>
    <cellStyle name="20% - Accent1 2 2 2 2 2 9 2 2" xfId="1934" xr:uid="{00000000-0005-0000-0000-0000D2060000}"/>
    <cellStyle name="20% - Accent1 2 2 2 2 2 9 2 2 2" xfId="1935" xr:uid="{00000000-0005-0000-0000-0000D3060000}"/>
    <cellStyle name="20% - Accent1 2 2 2 2 2 9 2 3" xfId="1936" xr:uid="{00000000-0005-0000-0000-0000D4060000}"/>
    <cellStyle name="20% - Accent1 2 2 2 2 2 9 3" xfId="1937" xr:uid="{00000000-0005-0000-0000-0000D5060000}"/>
    <cellStyle name="20% - Accent1 2 2 2 2 2 9 3 2" xfId="1938" xr:uid="{00000000-0005-0000-0000-0000D6060000}"/>
    <cellStyle name="20% - Accent1 2 2 2 2 2 9 4" xfId="1939" xr:uid="{00000000-0005-0000-0000-0000D7060000}"/>
    <cellStyle name="20% - Accent1 2 2 2 2 3" xfId="1940" xr:uid="{00000000-0005-0000-0000-0000D8060000}"/>
    <cellStyle name="20% - Accent1 2 2 2 2 3 10" xfId="1941" xr:uid="{00000000-0005-0000-0000-0000D9060000}"/>
    <cellStyle name="20% - Accent1 2 2 2 2 3 10 2" xfId="1942" xr:uid="{00000000-0005-0000-0000-0000DA060000}"/>
    <cellStyle name="20% - Accent1 2 2 2 2 3 11" xfId="1943" xr:uid="{00000000-0005-0000-0000-0000DB060000}"/>
    <cellStyle name="20% - Accent1 2 2 2 2 3 2" xfId="1944" xr:uid="{00000000-0005-0000-0000-0000DC060000}"/>
    <cellStyle name="20% - Accent1 2 2 2 2 3 2 2" xfId="1945" xr:uid="{00000000-0005-0000-0000-0000DD060000}"/>
    <cellStyle name="20% - Accent1 2 2 2 2 3 2 2 2" xfId="1946" xr:uid="{00000000-0005-0000-0000-0000DE060000}"/>
    <cellStyle name="20% - Accent1 2 2 2 2 3 2 2 2 2" xfId="1947" xr:uid="{00000000-0005-0000-0000-0000DF060000}"/>
    <cellStyle name="20% - Accent1 2 2 2 2 3 2 2 2 2 2" xfId="1948" xr:uid="{00000000-0005-0000-0000-0000E0060000}"/>
    <cellStyle name="20% - Accent1 2 2 2 2 3 2 2 2 3" xfId="1949" xr:uid="{00000000-0005-0000-0000-0000E1060000}"/>
    <cellStyle name="20% - Accent1 2 2 2 2 3 2 2 3" xfId="1950" xr:uid="{00000000-0005-0000-0000-0000E2060000}"/>
    <cellStyle name="20% - Accent1 2 2 2 2 3 2 2 3 2" xfId="1951" xr:uid="{00000000-0005-0000-0000-0000E3060000}"/>
    <cellStyle name="20% - Accent1 2 2 2 2 3 2 2 4" xfId="1952" xr:uid="{00000000-0005-0000-0000-0000E4060000}"/>
    <cellStyle name="20% - Accent1 2 2 2 2 3 2 3" xfId="1953" xr:uid="{00000000-0005-0000-0000-0000E5060000}"/>
    <cellStyle name="20% - Accent1 2 2 2 2 3 2 3 2" xfId="1954" xr:uid="{00000000-0005-0000-0000-0000E6060000}"/>
    <cellStyle name="20% - Accent1 2 2 2 2 3 2 3 2 2" xfId="1955" xr:uid="{00000000-0005-0000-0000-0000E7060000}"/>
    <cellStyle name="20% - Accent1 2 2 2 2 3 2 3 2 2 2" xfId="1956" xr:uid="{00000000-0005-0000-0000-0000E8060000}"/>
    <cellStyle name="20% - Accent1 2 2 2 2 3 2 3 2 3" xfId="1957" xr:uid="{00000000-0005-0000-0000-0000E9060000}"/>
    <cellStyle name="20% - Accent1 2 2 2 2 3 2 3 3" xfId="1958" xr:uid="{00000000-0005-0000-0000-0000EA060000}"/>
    <cellStyle name="20% - Accent1 2 2 2 2 3 2 3 3 2" xfId="1959" xr:uid="{00000000-0005-0000-0000-0000EB060000}"/>
    <cellStyle name="20% - Accent1 2 2 2 2 3 2 3 4" xfId="1960" xr:uid="{00000000-0005-0000-0000-0000EC060000}"/>
    <cellStyle name="20% - Accent1 2 2 2 2 3 2 4" xfId="1961" xr:uid="{00000000-0005-0000-0000-0000ED060000}"/>
    <cellStyle name="20% - Accent1 2 2 2 2 3 2 4 2" xfId="1962" xr:uid="{00000000-0005-0000-0000-0000EE060000}"/>
    <cellStyle name="20% - Accent1 2 2 2 2 3 2 4 2 2" xfId="1963" xr:uid="{00000000-0005-0000-0000-0000EF060000}"/>
    <cellStyle name="20% - Accent1 2 2 2 2 3 2 4 2 2 2" xfId="1964" xr:uid="{00000000-0005-0000-0000-0000F0060000}"/>
    <cellStyle name="20% - Accent1 2 2 2 2 3 2 4 2 3" xfId="1965" xr:uid="{00000000-0005-0000-0000-0000F1060000}"/>
    <cellStyle name="20% - Accent1 2 2 2 2 3 2 4 3" xfId="1966" xr:uid="{00000000-0005-0000-0000-0000F2060000}"/>
    <cellStyle name="20% - Accent1 2 2 2 2 3 2 4 3 2" xfId="1967" xr:uid="{00000000-0005-0000-0000-0000F3060000}"/>
    <cellStyle name="20% - Accent1 2 2 2 2 3 2 4 4" xfId="1968" xr:uid="{00000000-0005-0000-0000-0000F4060000}"/>
    <cellStyle name="20% - Accent1 2 2 2 2 3 2 5" xfId="1969" xr:uid="{00000000-0005-0000-0000-0000F5060000}"/>
    <cellStyle name="20% - Accent1 2 2 2 2 3 2 5 2" xfId="1970" xr:uid="{00000000-0005-0000-0000-0000F6060000}"/>
    <cellStyle name="20% - Accent1 2 2 2 2 3 2 5 2 2" xfId="1971" xr:uid="{00000000-0005-0000-0000-0000F7060000}"/>
    <cellStyle name="20% - Accent1 2 2 2 2 3 2 5 3" xfId="1972" xr:uid="{00000000-0005-0000-0000-0000F8060000}"/>
    <cellStyle name="20% - Accent1 2 2 2 2 3 2 6" xfId="1973" xr:uid="{00000000-0005-0000-0000-0000F9060000}"/>
    <cellStyle name="20% - Accent1 2 2 2 2 3 2 6 2" xfId="1974" xr:uid="{00000000-0005-0000-0000-0000FA060000}"/>
    <cellStyle name="20% - Accent1 2 2 2 2 3 2 6 2 2" xfId="1975" xr:uid="{00000000-0005-0000-0000-0000FB060000}"/>
    <cellStyle name="20% - Accent1 2 2 2 2 3 2 6 3" xfId="1976" xr:uid="{00000000-0005-0000-0000-0000FC060000}"/>
    <cellStyle name="20% - Accent1 2 2 2 2 3 2 7" xfId="1977" xr:uid="{00000000-0005-0000-0000-0000FD060000}"/>
    <cellStyle name="20% - Accent1 2 2 2 2 3 2 7 2" xfId="1978" xr:uid="{00000000-0005-0000-0000-0000FE060000}"/>
    <cellStyle name="20% - Accent1 2 2 2 2 3 2 8" xfId="1979" xr:uid="{00000000-0005-0000-0000-0000FF060000}"/>
    <cellStyle name="20% - Accent1 2 2 2 2 3 2 8 2" xfId="1980" xr:uid="{00000000-0005-0000-0000-000000070000}"/>
    <cellStyle name="20% - Accent1 2 2 2 2 3 2 9" xfId="1981" xr:uid="{00000000-0005-0000-0000-000001070000}"/>
    <cellStyle name="20% - Accent1 2 2 2 2 3 3" xfId="1982" xr:uid="{00000000-0005-0000-0000-000002070000}"/>
    <cellStyle name="20% - Accent1 2 2 2 2 3 3 2" xfId="1983" xr:uid="{00000000-0005-0000-0000-000003070000}"/>
    <cellStyle name="20% - Accent1 2 2 2 2 3 3 2 2" xfId="1984" xr:uid="{00000000-0005-0000-0000-000004070000}"/>
    <cellStyle name="20% - Accent1 2 2 2 2 3 3 2 2 2" xfId="1985" xr:uid="{00000000-0005-0000-0000-000005070000}"/>
    <cellStyle name="20% - Accent1 2 2 2 2 3 3 2 2 2 2" xfId="1986" xr:uid="{00000000-0005-0000-0000-000006070000}"/>
    <cellStyle name="20% - Accent1 2 2 2 2 3 3 2 2 3" xfId="1987" xr:uid="{00000000-0005-0000-0000-000007070000}"/>
    <cellStyle name="20% - Accent1 2 2 2 2 3 3 2 3" xfId="1988" xr:uid="{00000000-0005-0000-0000-000008070000}"/>
    <cellStyle name="20% - Accent1 2 2 2 2 3 3 2 3 2" xfId="1989" xr:uid="{00000000-0005-0000-0000-000009070000}"/>
    <cellStyle name="20% - Accent1 2 2 2 2 3 3 2 4" xfId="1990" xr:uid="{00000000-0005-0000-0000-00000A070000}"/>
    <cellStyle name="20% - Accent1 2 2 2 2 3 3 3" xfId="1991" xr:uid="{00000000-0005-0000-0000-00000B070000}"/>
    <cellStyle name="20% - Accent1 2 2 2 2 3 3 3 2" xfId="1992" xr:uid="{00000000-0005-0000-0000-00000C070000}"/>
    <cellStyle name="20% - Accent1 2 2 2 2 3 3 3 2 2" xfId="1993" xr:uid="{00000000-0005-0000-0000-00000D070000}"/>
    <cellStyle name="20% - Accent1 2 2 2 2 3 3 3 2 2 2" xfId="1994" xr:uid="{00000000-0005-0000-0000-00000E070000}"/>
    <cellStyle name="20% - Accent1 2 2 2 2 3 3 3 2 3" xfId="1995" xr:uid="{00000000-0005-0000-0000-00000F070000}"/>
    <cellStyle name="20% - Accent1 2 2 2 2 3 3 3 3" xfId="1996" xr:uid="{00000000-0005-0000-0000-000010070000}"/>
    <cellStyle name="20% - Accent1 2 2 2 2 3 3 3 3 2" xfId="1997" xr:uid="{00000000-0005-0000-0000-000011070000}"/>
    <cellStyle name="20% - Accent1 2 2 2 2 3 3 3 4" xfId="1998" xr:uid="{00000000-0005-0000-0000-000012070000}"/>
    <cellStyle name="20% - Accent1 2 2 2 2 3 3 4" xfId="1999" xr:uid="{00000000-0005-0000-0000-000013070000}"/>
    <cellStyle name="20% - Accent1 2 2 2 2 3 3 4 2" xfId="2000" xr:uid="{00000000-0005-0000-0000-000014070000}"/>
    <cellStyle name="20% - Accent1 2 2 2 2 3 3 4 2 2" xfId="2001" xr:uid="{00000000-0005-0000-0000-000015070000}"/>
    <cellStyle name="20% - Accent1 2 2 2 2 3 3 4 2 2 2" xfId="2002" xr:uid="{00000000-0005-0000-0000-000016070000}"/>
    <cellStyle name="20% - Accent1 2 2 2 2 3 3 4 2 3" xfId="2003" xr:uid="{00000000-0005-0000-0000-000017070000}"/>
    <cellStyle name="20% - Accent1 2 2 2 2 3 3 4 3" xfId="2004" xr:uid="{00000000-0005-0000-0000-000018070000}"/>
    <cellStyle name="20% - Accent1 2 2 2 2 3 3 4 3 2" xfId="2005" xr:uid="{00000000-0005-0000-0000-000019070000}"/>
    <cellStyle name="20% - Accent1 2 2 2 2 3 3 4 4" xfId="2006" xr:uid="{00000000-0005-0000-0000-00001A070000}"/>
    <cellStyle name="20% - Accent1 2 2 2 2 3 3 5" xfId="2007" xr:uid="{00000000-0005-0000-0000-00001B070000}"/>
    <cellStyle name="20% - Accent1 2 2 2 2 3 3 5 2" xfId="2008" xr:uid="{00000000-0005-0000-0000-00001C070000}"/>
    <cellStyle name="20% - Accent1 2 2 2 2 3 3 5 2 2" xfId="2009" xr:uid="{00000000-0005-0000-0000-00001D070000}"/>
    <cellStyle name="20% - Accent1 2 2 2 2 3 3 5 3" xfId="2010" xr:uid="{00000000-0005-0000-0000-00001E070000}"/>
    <cellStyle name="20% - Accent1 2 2 2 2 3 3 6" xfId="2011" xr:uid="{00000000-0005-0000-0000-00001F070000}"/>
    <cellStyle name="20% - Accent1 2 2 2 2 3 3 6 2" xfId="2012" xr:uid="{00000000-0005-0000-0000-000020070000}"/>
    <cellStyle name="20% - Accent1 2 2 2 2 3 3 6 2 2" xfId="2013" xr:uid="{00000000-0005-0000-0000-000021070000}"/>
    <cellStyle name="20% - Accent1 2 2 2 2 3 3 6 3" xfId="2014" xr:uid="{00000000-0005-0000-0000-000022070000}"/>
    <cellStyle name="20% - Accent1 2 2 2 2 3 3 7" xfId="2015" xr:uid="{00000000-0005-0000-0000-000023070000}"/>
    <cellStyle name="20% - Accent1 2 2 2 2 3 3 7 2" xfId="2016" xr:uid="{00000000-0005-0000-0000-000024070000}"/>
    <cellStyle name="20% - Accent1 2 2 2 2 3 3 8" xfId="2017" xr:uid="{00000000-0005-0000-0000-000025070000}"/>
    <cellStyle name="20% - Accent1 2 2 2 2 3 3 8 2" xfId="2018" xr:uid="{00000000-0005-0000-0000-000026070000}"/>
    <cellStyle name="20% - Accent1 2 2 2 2 3 3 9" xfId="2019" xr:uid="{00000000-0005-0000-0000-000027070000}"/>
    <cellStyle name="20% - Accent1 2 2 2 2 3 4" xfId="2020" xr:uid="{00000000-0005-0000-0000-000028070000}"/>
    <cellStyle name="20% - Accent1 2 2 2 2 3 4 2" xfId="2021" xr:uid="{00000000-0005-0000-0000-000029070000}"/>
    <cellStyle name="20% - Accent1 2 2 2 2 3 4 2 2" xfId="2022" xr:uid="{00000000-0005-0000-0000-00002A070000}"/>
    <cellStyle name="20% - Accent1 2 2 2 2 3 4 2 2 2" xfId="2023" xr:uid="{00000000-0005-0000-0000-00002B070000}"/>
    <cellStyle name="20% - Accent1 2 2 2 2 3 4 2 3" xfId="2024" xr:uid="{00000000-0005-0000-0000-00002C070000}"/>
    <cellStyle name="20% - Accent1 2 2 2 2 3 4 3" xfId="2025" xr:uid="{00000000-0005-0000-0000-00002D070000}"/>
    <cellStyle name="20% - Accent1 2 2 2 2 3 4 3 2" xfId="2026" xr:uid="{00000000-0005-0000-0000-00002E070000}"/>
    <cellStyle name="20% - Accent1 2 2 2 2 3 4 4" xfId="2027" xr:uid="{00000000-0005-0000-0000-00002F070000}"/>
    <cellStyle name="20% - Accent1 2 2 2 2 3 5" xfId="2028" xr:uid="{00000000-0005-0000-0000-000030070000}"/>
    <cellStyle name="20% - Accent1 2 2 2 2 3 5 2" xfId="2029" xr:uid="{00000000-0005-0000-0000-000031070000}"/>
    <cellStyle name="20% - Accent1 2 2 2 2 3 5 2 2" xfId="2030" xr:uid="{00000000-0005-0000-0000-000032070000}"/>
    <cellStyle name="20% - Accent1 2 2 2 2 3 5 2 2 2" xfId="2031" xr:uid="{00000000-0005-0000-0000-000033070000}"/>
    <cellStyle name="20% - Accent1 2 2 2 2 3 5 2 3" xfId="2032" xr:uid="{00000000-0005-0000-0000-000034070000}"/>
    <cellStyle name="20% - Accent1 2 2 2 2 3 5 3" xfId="2033" xr:uid="{00000000-0005-0000-0000-000035070000}"/>
    <cellStyle name="20% - Accent1 2 2 2 2 3 5 3 2" xfId="2034" xr:uid="{00000000-0005-0000-0000-000036070000}"/>
    <cellStyle name="20% - Accent1 2 2 2 2 3 5 4" xfId="2035" xr:uid="{00000000-0005-0000-0000-000037070000}"/>
    <cellStyle name="20% - Accent1 2 2 2 2 3 6" xfId="2036" xr:uid="{00000000-0005-0000-0000-000038070000}"/>
    <cellStyle name="20% - Accent1 2 2 2 2 3 6 2" xfId="2037" xr:uid="{00000000-0005-0000-0000-000039070000}"/>
    <cellStyle name="20% - Accent1 2 2 2 2 3 6 2 2" xfId="2038" xr:uid="{00000000-0005-0000-0000-00003A070000}"/>
    <cellStyle name="20% - Accent1 2 2 2 2 3 6 2 2 2" xfId="2039" xr:uid="{00000000-0005-0000-0000-00003B070000}"/>
    <cellStyle name="20% - Accent1 2 2 2 2 3 6 2 3" xfId="2040" xr:uid="{00000000-0005-0000-0000-00003C070000}"/>
    <cellStyle name="20% - Accent1 2 2 2 2 3 6 3" xfId="2041" xr:uid="{00000000-0005-0000-0000-00003D070000}"/>
    <cellStyle name="20% - Accent1 2 2 2 2 3 6 3 2" xfId="2042" xr:uid="{00000000-0005-0000-0000-00003E070000}"/>
    <cellStyle name="20% - Accent1 2 2 2 2 3 6 4" xfId="2043" xr:uid="{00000000-0005-0000-0000-00003F070000}"/>
    <cellStyle name="20% - Accent1 2 2 2 2 3 7" xfId="2044" xr:uid="{00000000-0005-0000-0000-000040070000}"/>
    <cellStyle name="20% - Accent1 2 2 2 2 3 7 2" xfId="2045" xr:uid="{00000000-0005-0000-0000-000041070000}"/>
    <cellStyle name="20% - Accent1 2 2 2 2 3 7 2 2" xfId="2046" xr:uid="{00000000-0005-0000-0000-000042070000}"/>
    <cellStyle name="20% - Accent1 2 2 2 2 3 7 3" xfId="2047" xr:uid="{00000000-0005-0000-0000-000043070000}"/>
    <cellStyle name="20% - Accent1 2 2 2 2 3 8" xfId="2048" xr:uid="{00000000-0005-0000-0000-000044070000}"/>
    <cellStyle name="20% - Accent1 2 2 2 2 3 8 2" xfId="2049" xr:uid="{00000000-0005-0000-0000-000045070000}"/>
    <cellStyle name="20% - Accent1 2 2 2 2 3 8 2 2" xfId="2050" xr:uid="{00000000-0005-0000-0000-000046070000}"/>
    <cellStyle name="20% - Accent1 2 2 2 2 3 8 3" xfId="2051" xr:uid="{00000000-0005-0000-0000-000047070000}"/>
    <cellStyle name="20% - Accent1 2 2 2 2 3 9" xfId="2052" xr:uid="{00000000-0005-0000-0000-000048070000}"/>
    <cellStyle name="20% - Accent1 2 2 2 2 3 9 2" xfId="2053" xr:uid="{00000000-0005-0000-0000-000049070000}"/>
    <cellStyle name="20% - Accent1 2 2 2 2 4" xfId="2054" xr:uid="{00000000-0005-0000-0000-00004A070000}"/>
    <cellStyle name="20% - Accent1 2 2 2 2 4 10" xfId="2055" xr:uid="{00000000-0005-0000-0000-00004B070000}"/>
    <cellStyle name="20% - Accent1 2 2 2 2 4 10 2" xfId="2056" xr:uid="{00000000-0005-0000-0000-00004C070000}"/>
    <cellStyle name="20% - Accent1 2 2 2 2 4 11" xfId="2057" xr:uid="{00000000-0005-0000-0000-00004D070000}"/>
    <cellStyle name="20% - Accent1 2 2 2 2 4 2" xfId="2058" xr:uid="{00000000-0005-0000-0000-00004E070000}"/>
    <cellStyle name="20% - Accent1 2 2 2 2 4 2 2" xfId="2059" xr:uid="{00000000-0005-0000-0000-00004F070000}"/>
    <cellStyle name="20% - Accent1 2 2 2 2 4 2 2 2" xfId="2060" xr:uid="{00000000-0005-0000-0000-000050070000}"/>
    <cellStyle name="20% - Accent1 2 2 2 2 4 2 2 2 2" xfId="2061" xr:uid="{00000000-0005-0000-0000-000051070000}"/>
    <cellStyle name="20% - Accent1 2 2 2 2 4 2 2 2 2 2" xfId="2062" xr:uid="{00000000-0005-0000-0000-000052070000}"/>
    <cellStyle name="20% - Accent1 2 2 2 2 4 2 2 2 3" xfId="2063" xr:uid="{00000000-0005-0000-0000-000053070000}"/>
    <cellStyle name="20% - Accent1 2 2 2 2 4 2 2 3" xfId="2064" xr:uid="{00000000-0005-0000-0000-000054070000}"/>
    <cellStyle name="20% - Accent1 2 2 2 2 4 2 2 3 2" xfId="2065" xr:uid="{00000000-0005-0000-0000-000055070000}"/>
    <cellStyle name="20% - Accent1 2 2 2 2 4 2 2 4" xfId="2066" xr:uid="{00000000-0005-0000-0000-000056070000}"/>
    <cellStyle name="20% - Accent1 2 2 2 2 4 2 3" xfId="2067" xr:uid="{00000000-0005-0000-0000-000057070000}"/>
    <cellStyle name="20% - Accent1 2 2 2 2 4 2 3 2" xfId="2068" xr:uid="{00000000-0005-0000-0000-000058070000}"/>
    <cellStyle name="20% - Accent1 2 2 2 2 4 2 3 2 2" xfId="2069" xr:uid="{00000000-0005-0000-0000-000059070000}"/>
    <cellStyle name="20% - Accent1 2 2 2 2 4 2 3 2 2 2" xfId="2070" xr:uid="{00000000-0005-0000-0000-00005A070000}"/>
    <cellStyle name="20% - Accent1 2 2 2 2 4 2 3 2 3" xfId="2071" xr:uid="{00000000-0005-0000-0000-00005B070000}"/>
    <cellStyle name="20% - Accent1 2 2 2 2 4 2 3 3" xfId="2072" xr:uid="{00000000-0005-0000-0000-00005C070000}"/>
    <cellStyle name="20% - Accent1 2 2 2 2 4 2 3 3 2" xfId="2073" xr:uid="{00000000-0005-0000-0000-00005D070000}"/>
    <cellStyle name="20% - Accent1 2 2 2 2 4 2 3 4" xfId="2074" xr:uid="{00000000-0005-0000-0000-00005E070000}"/>
    <cellStyle name="20% - Accent1 2 2 2 2 4 2 4" xfId="2075" xr:uid="{00000000-0005-0000-0000-00005F070000}"/>
    <cellStyle name="20% - Accent1 2 2 2 2 4 2 4 2" xfId="2076" xr:uid="{00000000-0005-0000-0000-000060070000}"/>
    <cellStyle name="20% - Accent1 2 2 2 2 4 2 4 2 2" xfId="2077" xr:uid="{00000000-0005-0000-0000-000061070000}"/>
    <cellStyle name="20% - Accent1 2 2 2 2 4 2 4 2 2 2" xfId="2078" xr:uid="{00000000-0005-0000-0000-000062070000}"/>
    <cellStyle name="20% - Accent1 2 2 2 2 4 2 4 2 3" xfId="2079" xr:uid="{00000000-0005-0000-0000-000063070000}"/>
    <cellStyle name="20% - Accent1 2 2 2 2 4 2 4 3" xfId="2080" xr:uid="{00000000-0005-0000-0000-000064070000}"/>
    <cellStyle name="20% - Accent1 2 2 2 2 4 2 4 3 2" xfId="2081" xr:uid="{00000000-0005-0000-0000-000065070000}"/>
    <cellStyle name="20% - Accent1 2 2 2 2 4 2 4 4" xfId="2082" xr:uid="{00000000-0005-0000-0000-000066070000}"/>
    <cellStyle name="20% - Accent1 2 2 2 2 4 2 5" xfId="2083" xr:uid="{00000000-0005-0000-0000-000067070000}"/>
    <cellStyle name="20% - Accent1 2 2 2 2 4 2 5 2" xfId="2084" xr:uid="{00000000-0005-0000-0000-000068070000}"/>
    <cellStyle name="20% - Accent1 2 2 2 2 4 2 5 2 2" xfId="2085" xr:uid="{00000000-0005-0000-0000-000069070000}"/>
    <cellStyle name="20% - Accent1 2 2 2 2 4 2 5 3" xfId="2086" xr:uid="{00000000-0005-0000-0000-00006A070000}"/>
    <cellStyle name="20% - Accent1 2 2 2 2 4 2 6" xfId="2087" xr:uid="{00000000-0005-0000-0000-00006B070000}"/>
    <cellStyle name="20% - Accent1 2 2 2 2 4 2 6 2" xfId="2088" xr:uid="{00000000-0005-0000-0000-00006C070000}"/>
    <cellStyle name="20% - Accent1 2 2 2 2 4 2 6 2 2" xfId="2089" xr:uid="{00000000-0005-0000-0000-00006D070000}"/>
    <cellStyle name="20% - Accent1 2 2 2 2 4 2 6 3" xfId="2090" xr:uid="{00000000-0005-0000-0000-00006E070000}"/>
    <cellStyle name="20% - Accent1 2 2 2 2 4 2 7" xfId="2091" xr:uid="{00000000-0005-0000-0000-00006F070000}"/>
    <cellStyle name="20% - Accent1 2 2 2 2 4 2 7 2" xfId="2092" xr:uid="{00000000-0005-0000-0000-000070070000}"/>
    <cellStyle name="20% - Accent1 2 2 2 2 4 2 8" xfId="2093" xr:uid="{00000000-0005-0000-0000-000071070000}"/>
    <cellStyle name="20% - Accent1 2 2 2 2 4 2 8 2" xfId="2094" xr:uid="{00000000-0005-0000-0000-000072070000}"/>
    <cellStyle name="20% - Accent1 2 2 2 2 4 2 9" xfId="2095" xr:uid="{00000000-0005-0000-0000-000073070000}"/>
    <cellStyle name="20% - Accent1 2 2 2 2 4 3" xfId="2096" xr:uid="{00000000-0005-0000-0000-000074070000}"/>
    <cellStyle name="20% - Accent1 2 2 2 2 4 3 2" xfId="2097" xr:uid="{00000000-0005-0000-0000-000075070000}"/>
    <cellStyle name="20% - Accent1 2 2 2 2 4 3 2 2" xfId="2098" xr:uid="{00000000-0005-0000-0000-000076070000}"/>
    <cellStyle name="20% - Accent1 2 2 2 2 4 3 2 2 2" xfId="2099" xr:uid="{00000000-0005-0000-0000-000077070000}"/>
    <cellStyle name="20% - Accent1 2 2 2 2 4 3 2 2 2 2" xfId="2100" xr:uid="{00000000-0005-0000-0000-000078070000}"/>
    <cellStyle name="20% - Accent1 2 2 2 2 4 3 2 2 3" xfId="2101" xr:uid="{00000000-0005-0000-0000-000079070000}"/>
    <cellStyle name="20% - Accent1 2 2 2 2 4 3 2 3" xfId="2102" xr:uid="{00000000-0005-0000-0000-00007A070000}"/>
    <cellStyle name="20% - Accent1 2 2 2 2 4 3 2 3 2" xfId="2103" xr:uid="{00000000-0005-0000-0000-00007B070000}"/>
    <cellStyle name="20% - Accent1 2 2 2 2 4 3 2 4" xfId="2104" xr:uid="{00000000-0005-0000-0000-00007C070000}"/>
    <cellStyle name="20% - Accent1 2 2 2 2 4 3 3" xfId="2105" xr:uid="{00000000-0005-0000-0000-00007D070000}"/>
    <cellStyle name="20% - Accent1 2 2 2 2 4 3 3 2" xfId="2106" xr:uid="{00000000-0005-0000-0000-00007E070000}"/>
    <cellStyle name="20% - Accent1 2 2 2 2 4 3 3 2 2" xfId="2107" xr:uid="{00000000-0005-0000-0000-00007F070000}"/>
    <cellStyle name="20% - Accent1 2 2 2 2 4 3 3 2 2 2" xfId="2108" xr:uid="{00000000-0005-0000-0000-000080070000}"/>
    <cellStyle name="20% - Accent1 2 2 2 2 4 3 3 2 3" xfId="2109" xr:uid="{00000000-0005-0000-0000-000081070000}"/>
    <cellStyle name="20% - Accent1 2 2 2 2 4 3 3 3" xfId="2110" xr:uid="{00000000-0005-0000-0000-000082070000}"/>
    <cellStyle name="20% - Accent1 2 2 2 2 4 3 3 3 2" xfId="2111" xr:uid="{00000000-0005-0000-0000-000083070000}"/>
    <cellStyle name="20% - Accent1 2 2 2 2 4 3 3 4" xfId="2112" xr:uid="{00000000-0005-0000-0000-000084070000}"/>
    <cellStyle name="20% - Accent1 2 2 2 2 4 3 4" xfId="2113" xr:uid="{00000000-0005-0000-0000-000085070000}"/>
    <cellStyle name="20% - Accent1 2 2 2 2 4 3 4 2" xfId="2114" xr:uid="{00000000-0005-0000-0000-000086070000}"/>
    <cellStyle name="20% - Accent1 2 2 2 2 4 3 4 2 2" xfId="2115" xr:uid="{00000000-0005-0000-0000-000087070000}"/>
    <cellStyle name="20% - Accent1 2 2 2 2 4 3 4 2 2 2" xfId="2116" xr:uid="{00000000-0005-0000-0000-000088070000}"/>
    <cellStyle name="20% - Accent1 2 2 2 2 4 3 4 2 3" xfId="2117" xr:uid="{00000000-0005-0000-0000-000089070000}"/>
    <cellStyle name="20% - Accent1 2 2 2 2 4 3 4 3" xfId="2118" xr:uid="{00000000-0005-0000-0000-00008A070000}"/>
    <cellStyle name="20% - Accent1 2 2 2 2 4 3 4 3 2" xfId="2119" xr:uid="{00000000-0005-0000-0000-00008B070000}"/>
    <cellStyle name="20% - Accent1 2 2 2 2 4 3 4 4" xfId="2120" xr:uid="{00000000-0005-0000-0000-00008C070000}"/>
    <cellStyle name="20% - Accent1 2 2 2 2 4 3 5" xfId="2121" xr:uid="{00000000-0005-0000-0000-00008D070000}"/>
    <cellStyle name="20% - Accent1 2 2 2 2 4 3 5 2" xfId="2122" xr:uid="{00000000-0005-0000-0000-00008E070000}"/>
    <cellStyle name="20% - Accent1 2 2 2 2 4 3 5 2 2" xfId="2123" xr:uid="{00000000-0005-0000-0000-00008F070000}"/>
    <cellStyle name="20% - Accent1 2 2 2 2 4 3 5 3" xfId="2124" xr:uid="{00000000-0005-0000-0000-000090070000}"/>
    <cellStyle name="20% - Accent1 2 2 2 2 4 3 6" xfId="2125" xr:uid="{00000000-0005-0000-0000-000091070000}"/>
    <cellStyle name="20% - Accent1 2 2 2 2 4 3 6 2" xfId="2126" xr:uid="{00000000-0005-0000-0000-000092070000}"/>
    <cellStyle name="20% - Accent1 2 2 2 2 4 3 6 2 2" xfId="2127" xr:uid="{00000000-0005-0000-0000-000093070000}"/>
    <cellStyle name="20% - Accent1 2 2 2 2 4 3 6 3" xfId="2128" xr:uid="{00000000-0005-0000-0000-000094070000}"/>
    <cellStyle name="20% - Accent1 2 2 2 2 4 3 7" xfId="2129" xr:uid="{00000000-0005-0000-0000-000095070000}"/>
    <cellStyle name="20% - Accent1 2 2 2 2 4 3 7 2" xfId="2130" xr:uid="{00000000-0005-0000-0000-000096070000}"/>
    <cellStyle name="20% - Accent1 2 2 2 2 4 3 8" xfId="2131" xr:uid="{00000000-0005-0000-0000-000097070000}"/>
    <cellStyle name="20% - Accent1 2 2 2 2 4 3 8 2" xfId="2132" xr:uid="{00000000-0005-0000-0000-000098070000}"/>
    <cellStyle name="20% - Accent1 2 2 2 2 4 3 9" xfId="2133" xr:uid="{00000000-0005-0000-0000-000099070000}"/>
    <cellStyle name="20% - Accent1 2 2 2 2 4 4" xfId="2134" xr:uid="{00000000-0005-0000-0000-00009A070000}"/>
    <cellStyle name="20% - Accent1 2 2 2 2 4 4 2" xfId="2135" xr:uid="{00000000-0005-0000-0000-00009B070000}"/>
    <cellStyle name="20% - Accent1 2 2 2 2 4 4 2 2" xfId="2136" xr:uid="{00000000-0005-0000-0000-00009C070000}"/>
    <cellStyle name="20% - Accent1 2 2 2 2 4 4 2 2 2" xfId="2137" xr:uid="{00000000-0005-0000-0000-00009D070000}"/>
    <cellStyle name="20% - Accent1 2 2 2 2 4 4 2 3" xfId="2138" xr:uid="{00000000-0005-0000-0000-00009E070000}"/>
    <cellStyle name="20% - Accent1 2 2 2 2 4 4 3" xfId="2139" xr:uid="{00000000-0005-0000-0000-00009F070000}"/>
    <cellStyle name="20% - Accent1 2 2 2 2 4 4 3 2" xfId="2140" xr:uid="{00000000-0005-0000-0000-0000A0070000}"/>
    <cellStyle name="20% - Accent1 2 2 2 2 4 4 4" xfId="2141" xr:uid="{00000000-0005-0000-0000-0000A1070000}"/>
    <cellStyle name="20% - Accent1 2 2 2 2 4 5" xfId="2142" xr:uid="{00000000-0005-0000-0000-0000A2070000}"/>
    <cellStyle name="20% - Accent1 2 2 2 2 4 5 2" xfId="2143" xr:uid="{00000000-0005-0000-0000-0000A3070000}"/>
    <cellStyle name="20% - Accent1 2 2 2 2 4 5 2 2" xfId="2144" xr:uid="{00000000-0005-0000-0000-0000A4070000}"/>
    <cellStyle name="20% - Accent1 2 2 2 2 4 5 2 2 2" xfId="2145" xr:uid="{00000000-0005-0000-0000-0000A5070000}"/>
    <cellStyle name="20% - Accent1 2 2 2 2 4 5 2 3" xfId="2146" xr:uid="{00000000-0005-0000-0000-0000A6070000}"/>
    <cellStyle name="20% - Accent1 2 2 2 2 4 5 3" xfId="2147" xr:uid="{00000000-0005-0000-0000-0000A7070000}"/>
    <cellStyle name="20% - Accent1 2 2 2 2 4 5 3 2" xfId="2148" xr:uid="{00000000-0005-0000-0000-0000A8070000}"/>
    <cellStyle name="20% - Accent1 2 2 2 2 4 5 4" xfId="2149" xr:uid="{00000000-0005-0000-0000-0000A9070000}"/>
    <cellStyle name="20% - Accent1 2 2 2 2 4 6" xfId="2150" xr:uid="{00000000-0005-0000-0000-0000AA070000}"/>
    <cellStyle name="20% - Accent1 2 2 2 2 4 6 2" xfId="2151" xr:uid="{00000000-0005-0000-0000-0000AB070000}"/>
    <cellStyle name="20% - Accent1 2 2 2 2 4 6 2 2" xfId="2152" xr:uid="{00000000-0005-0000-0000-0000AC070000}"/>
    <cellStyle name="20% - Accent1 2 2 2 2 4 6 2 2 2" xfId="2153" xr:uid="{00000000-0005-0000-0000-0000AD070000}"/>
    <cellStyle name="20% - Accent1 2 2 2 2 4 6 2 3" xfId="2154" xr:uid="{00000000-0005-0000-0000-0000AE070000}"/>
    <cellStyle name="20% - Accent1 2 2 2 2 4 6 3" xfId="2155" xr:uid="{00000000-0005-0000-0000-0000AF070000}"/>
    <cellStyle name="20% - Accent1 2 2 2 2 4 6 3 2" xfId="2156" xr:uid="{00000000-0005-0000-0000-0000B0070000}"/>
    <cellStyle name="20% - Accent1 2 2 2 2 4 6 4" xfId="2157" xr:uid="{00000000-0005-0000-0000-0000B1070000}"/>
    <cellStyle name="20% - Accent1 2 2 2 2 4 7" xfId="2158" xr:uid="{00000000-0005-0000-0000-0000B2070000}"/>
    <cellStyle name="20% - Accent1 2 2 2 2 4 7 2" xfId="2159" xr:uid="{00000000-0005-0000-0000-0000B3070000}"/>
    <cellStyle name="20% - Accent1 2 2 2 2 4 7 2 2" xfId="2160" xr:uid="{00000000-0005-0000-0000-0000B4070000}"/>
    <cellStyle name="20% - Accent1 2 2 2 2 4 7 3" xfId="2161" xr:uid="{00000000-0005-0000-0000-0000B5070000}"/>
    <cellStyle name="20% - Accent1 2 2 2 2 4 8" xfId="2162" xr:uid="{00000000-0005-0000-0000-0000B6070000}"/>
    <cellStyle name="20% - Accent1 2 2 2 2 4 8 2" xfId="2163" xr:uid="{00000000-0005-0000-0000-0000B7070000}"/>
    <cellStyle name="20% - Accent1 2 2 2 2 4 8 2 2" xfId="2164" xr:uid="{00000000-0005-0000-0000-0000B8070000}"/>
    <cellStyle name="20% - Accent1 2 2 2 2 4 8 3" xfId="2165" xr:uid="{00000000-0005-0000-0000-0000B9070000}"/>
    <cellStyle name="20% - Accent1 2 2 2 2 4 9" xfId="2166" xr:uid="{00000000-0005-0000-0000-0000BA070000}"/>
    <cellStyle name="20% - Accent1 2 2 2 2 4 9 2" xfId="2167" xr:uid="{00000000-0005-0000-0000-0000BB070000}"/>
    <cellStyle name="20% - Accent1 2 2 2 2 5" xfId="2168" xr:uid="{00000000-0005-0000-0000-0000BC070000}"/>
    <cellStyle name="20% - Accent1 2 2 2 2 5 10" xfId="2169" xr:uid="{00000000-0005-0000-0000-0000BD070000}"/>
    <cellStyle name="20% - Accent1 2 2 2 2 5 10 2" xfId="2170" xr:uid="{00000000-0005-0000-0000-0000BE070000}"/>
    <cellStyle name="20% - Accent1 2 2 2 2 5 11" xfId="2171" xr:uid="{00000000-0005-0000-0000-0000BF070000}"/>
    <cellStyle name="20% - Accent1 2 2 2 2 5 2" xfId="2172" xr:uid="{00000000-0005-0000-0000-0000C0070000}"/>
    <cellStyle name="20% - Accent1 2 2 2 2 5 2 2" xfId="2173" xr:uid="{00000000-0005-0000-0000-0000C1070000}"/>
    <cellStyle name="20% - Accent1 2 2 2 2 5 2 2 2" xfId="2174" xr:uid="{00000000-0005-0000-0000-0000C2070000}"/>
    <cellStyle name="20% - Accent1 2 2 2 2 5 2 2 2 2" xfId="2175" xr:uid="{00000000-0005-0000-0000-0000C3070000}"/>
    <cellStyle name="20% - Accent1 2 2 2 2 5 2 2 2 2 2" xfId="2176" xr:uid="{00000000-0005-0000-0000-0000C4070000}"/>
    <cellStyle name="20% - Accent1 2 2 2 2 5 2 2 2 3" xfId="2177" xr:uid="{00000000-0005-0000-0000-0000C5070000}"/>
    <cellStyle name="20% - Accent1 2 2 2 2 5 2 2 3" xfId="2178" xr:uid="{00000000-0005-0000-0000-0000C6070000}"/>
    <cellStyle name="20% - Accent1 2 2 2 2 5 2 2 3 2" xfId="2179" xr:uid="{00000000-0005-0000-0000-0000C7070000}"/>
    <cellStyle name="20% - Accent1 2 2 2 2 5 2 2 4" xfId="2180" xr:uid="{00000000-0005-0000-0000-0000C8070000}"/>
    <cellStyle name="20% - Accent1 2 2 2 2 5 2 3" xfId="2181" xr:uid="{00000000-0005-0000-0000-0000C9070000}"/>
    <cellStyle name="20% - Accent1 2 2 2 2 5 2 3 2" xfId="2182" xr:uid="{00000000-0005-0000-0000-0000CA070000}"/>
    <cellStyle name="20% - Accent1 2 2 2 2 5 2 3 2 2" xfId="2183" xr:uid="{00000000-0005-0000-0000-0000CB070000}"/>
    <cellStyle name="20% - Accent1 2 2 2 2 5 2 3 2 2 2" xfId="2184" xr:uid="{00000000-0005-0000-0000-0000CC070000}"/>
    <cellStyle name="20% - Accent1 2 2 2 2 5 2 3 2 3" xfId="2185" xr:uid="{00000000-0005-0000-0000-0000CD070000}"/>
    <cellStyle name="20% - Accent1 2 2 2 2 5 2 3 3" xfId="2186" xr:uid="{00000000-0005-0000-0000-0000CE070000}"/>
    <cellStyle name="20% - Accent1 2 2 2 2 5 2 3 3 2" xfId="2187" xr:uid="{00000000-0005-0000-0000-0000CF070000}"/>
    <cellStyle name="20% - Accent1 2 2 2 2 5 2 3 4" xfId="2188" xr:uid="{00000000-0005-0000-0000-0000D0070000}"/>
    <cellStyle name="20% - Accent1 2 2 2 2 5 2 4" xfId="2189" xr:uid="{00000000-0005-0000-0000-0000D1070000}"/>
    <cellStyle name="20% - Accent1 2 2 2 2 5 2 4 2" xfId="2190" xr:uid="{00000000-0005-0000-0000-0000D2070000}"/>
    <cellStyle name="20% - Accent1 2 2 2 2 5 2 4 2 2" xfId="2191" xr:uid="{00000000-0005-0000-0000-0000D3070000}"/>
    <cellStyle name="20% - Accent1 2 2 2 2 5 2 4 2 2 2" xfId="2192" xr:uid="{00000000-0005-0000-0000-0000D4070000}"/>
    <cellStyle name="20% - Accent1 2 2 2 2 5 2 4 2 3" xfId="2193" xr:uid="{00000000-0005-0000-0000-0000D5070000}"/>
    <cellStyle name="20% - Accent1 2 2 2 2 5 2 4 3" xfId="2194" xr:uid="{00000000-0005-0000-0000-0000D6070000}"/>
    <cellStyle name="20% - Accent1 2 2 2 2 5 2 4 3 2" xfId="2195" xr:uid="{00000000-0005-0000-0000-0000D7070000}"/>
    <cellStyle name="20% - Accent1 2 2 2 2 5 2 4 4" xfId="2196" xr:uid="{00000000-0005-0000-0000-0000D8070000}"/>
    <cellStyle name="20% - Accent1 2 2 2 2 5 2 5" xfId="2197" xr:uid="{00000000-0005-0000-0000-0000D9070000}"/>
    <cellStyle name="20% - Accent1 2 2 2 2 5 2 5 2" xfId="2198" xr:uid="{00000000-0005-0000-0000-0000DA070000}"/>
    <cellStyle name="20% - Accent1 2 2 2 2 5 2 5 2 2" xfId="2199" xr:uid="{00000000-0005-0000-0000-0000DB070000}"/>
    <cellStyle name="20% - Accent1 2 2 2 2 5 2 5 3" xfId="2200" xr:uid="{00000000-0005-0000-0000-0000DC070000}"/>
    <cellStyle name="20% - Accent1 2 2 2 2 5 2 6" xfId="2201" xr:uid="{00000000-0005-0000-0000-0000DD070000}"/>
    <cellStyle name="20% - Accent1 2 2 2 2 5 2 6 2" xfId="2202" xr:uid="{00000000-0005-0000-0000-0000DE070000}"/>
    <cellStyle name="20% - Accent1 2 2 2 2 5 2 6 2 2" xfId="2203" xr:uid="{00000000-0005-0000-0000-0000DF070000}"/>
    <cellStyle name="20% - Accent1 2 2 2 2 5 2 6 3" xfId="2204" xr:uid="{00000000-0005-0000-0000-0000E0070000}"/>
    <cellStyle name="20% - Accent1 2 2 2 2 5 2 7" xfId="2205" xr:uid="{00000000-0005-0000-0000-0000E1070000}"/>
    <cellStyle name="20% - Accent1 2 2 2 2 5 2 7 2" xfId="2206" xr:uid="{00000000-0005-0000-0000-0000E2070000}"/>
    <cellStyle name="20% - Accent1 2 2 2 2 5 2 8" xfId="2207" xr:uid="{00000000-0005-0000-0000-0000E3070000}"/>
    <cellStyle name="20% - Accent1 2 2 2 2 5 2 8 2" xfId="2208" xr:uid="{00000000-0005-0000-0000-0000E4070000}"/>
    <cellStyle name="20% - Accent1 2 2 2 2 5 2 9" xfId="2209" xr:uid="{00000000-0005-0000-0000-0000E5070000}"/>
    <cellStyle name="20% - Accent1 2 2 2 2 5 3" xfId="2210" xr:uid="{00000000-0005-0000-0000-0000E6070000}"/>
    <cellStyle name="20% - Accent1 2 2 2 2 5 3 2" xfId="2211" xr:uid="{00000000-0005-0000-0000-0000E7070000}"/>
    <cellStyle name="20% - Accent1 2 2 2 2 5 3 2 2" xfId="2212" xr:uid="{00000000-0005-0000-0000-0000E8070000}"/>
    <cellStyle name="20% - Accent1 2 2 2 2 5 3 2 2 2" xfId="2213" xr:uid="{00000000-0005-0000-0000-0000E9070000}"/>
    <cellStyle name="20% - Accent1 2 2 2 2 5 3 2 2 2 2" xfId="2214" xr:uid="{00000000-0005-0000-0000-0000EA070000}"/>
    <cellStyle name="20% - Accent1 2 2 2 2 5 3 2 2 3" xfId="2215" xr:uid="{00000000-0005-0000-0000-0000EB070000}"/>
    <cellStyle name="20% - Accent1 2 2 2 2 5 3 2 3" xfId="2216" xr:uid="{00000000-0005-0000-0000-0000EC070000}"/>
    <cellStyle name="20% - Accent1 2 2 2 2 5 3 2 3 2" xfId="2217" xr:uid="{00000000-0005-0000-0000-0000ED070000}"/>
    <cellStyle name="20% - Accent1 2 2 2 2 5 3 2 4" xfId="2218" xr:uid="{00000000-0005-0000-0000-0000EE070000}"/>
    <cellStyle name="20% - Accent1 2 2 2 2 5 3 3" xfId="2219" xr:uid="{00000000-0005-0000-0000-0000EF070000}"/>
    <cellStyle name="20% - Accent1 2 2 2 2 5 3 3 2" xfId="2220" xr:uid="{00000000-0005-0000-0000-0000F0070000}"/>
    <cellStyle name="20% - Accent1 2 2 2 2 5 3 3 2 2" xfId="2221" xr:uid="{00000000-0005-0000-0000-0000F1070000}"/>
    <cellStyle name="20% - Accent1 2 2 2 2 5 3 3 2 2 2" xfId="2222" xr:uid="{00000000-0005-0000-0000-0000F2070000}"/>
    <cellStyle name="20% - Accent1 2 2 2 2 5 3 3 2 3" xfId="2223" xr:uid="{00000000-0005-0000-0000-0000F3070000}"/>
    <cellStyle name="20% - Accent1 2 2 2 2 5 3 3 3" xfId="2224" xr:uid="{00000000-0005-0000-0000-0000F4070000}"/>
    <cellStyle name="20% - Accent1 2 2 2 2 5 3 3 3 2" xfId="2225" xr:uid="{00000000-0005-0000-0000-0000F5070000}"/>
    <cellStyle name="20% - Accent1 2 2 2 2 5 3 3 4" xfId="2226" xr:uid="{00000000-0005-0000-0000-0000F6070000}"/>
    <cellStyle name="20% - Accent1 2 2 2 2 5 3 4" xfId="2227" xr:uid="{00000000-0005-0000-0000-0000F7070000}"/>
    <cellStyle name="20% - Accent1 2 2 2 2 5 3 4 2" xfId="2228" xr:uid="{00000000-0005-0000-0000-0000F8070000}"/>
    <cellStyle name="20% - Accent1 2 2 2 2 5 3 4 2 2" xfId="2229" xr:uid="{00000000-0005-0000-0000-0000F9070000}"/>
    <cellStyle name="20% - Accent1 2 2 2 2 5 3 4 2 2 2" xfId="2230" xr:uid="{00000000-0005-0000-0000-0000FA070000}"/>
    <cellStyle name="20% - Accent1 2 2 2 2 5 3 4 2 3" xfId="2231" xr:uid="{00000000-0005-0000-0000-0000FB070000}"/>
    <cellStyle name="20% - Accent1 2 2 2 2 5 3 4 3" xfId="2232" xr:uid="{00000000-0005-0000-0000-0000FC070000}"/>
    <cellStyle name="20% - Accent1 2 2 2 2 5 3 4 3 2" xfId="2233" xr:uid="{00000000-0005-0000-0000-0000FD070000}"/>
    <cellStyle name="20% - Accent1 2 2 2 2 5 3 4 4" xfId="2234" xr:uid="{00000000-0005-0000-0000-0000FE070000}"/>
    <cellStyle name="20% - Accent1 2 2 2 2 5 3 5" xfId="2235" xr:uid="{00000000-0005-0000-0000-0000FF070000}"/>
    <cellStyle name="20% - Accent1 2 2 2 2 5 3 5 2" xfId="2236" xr:uid="{00000000-0005-0000-0000-000000080000}"/>
    <cellStyle name="20% - Accent1 2 2 2 2 5 3 5 2 2" xfId="2237" xr:uid="{00000000-0005-0000-0000-000001080000}"/>
    <cellStyle name="20% - Accent1 2 2 2 2 5 3 5 3" xfId="2238" xr:uid="{00000000-0005-0000-0000-000002080000}"/>
    <cellStyle name="20% - Accent1 2 2 2 2 5 3 6" xfId="2239" xr:uid="{00000000-0005-0000-0000-000003080000}"/>
    <cellStyle name="20% - Accent1 2 2 2 2 5 3 6 2" xfId="2240" xr:uid="{00000000-0005-0000-0000-000004080000}"/>
    <cellStyle name="20% - Accent1 2 2 2 2 5 3 6 2 2" xfId="2241" xr:uid="{00000000-0005-0000-0000-000005080000}"/>
    <cellStyle name="20% - Accent1 2 2 2 2 5 3 6 3" xfId="2242" xr:uid="{00000000-0005-0000-0000-000006080000}"/>
    <cellStyle name="20% - Accent1 2 2 2 2 5 3 7" xfId="2243" xr:uid="{00000000-0005-0000-0000-000007080000}"/>
    <cellStyle name="20% - Accent1 2 2 2 2 5 3 7 2" xfId="2244" xr:uid="{00000000-0005-0000-0000-000008080000}"/>
    <cellStyle name="20% - Accent1 2 2 2 2 5 3 8" xfId="2245" xr:uid="{00000000-0005-0000-0000-000009080000}"/>
    <cellStyle name="20% - Accent1 2 2 2 2 5 3 8 2" xfId="2246" xr:uid="{00000000-0005-0000-0000-00000A080000}"/>
    <cellStyle name="20% - Accent1 2 2 2 2 5 3 9" xfId="2247" xr:uid="{00000000-0005-0000-0000-00000B080000}"/>
    <cellStyle name="20% - Accent1 2 2 2 2 5 4" xfId="2248" xr:uid="{00000000-0005-0000-0000-00000C080000}"/>
    <cellStyle name="20% - Accent1 2 2 2 2 5 4 2" xfId="2249" xr:uid="{00000000-0005-0000-0000-00000D080000}"/>
    <cellStyle name="20% - Accent1 2 2 2 2 5 4 2 2" xfId="2250" xr:uid="{00000000-0005-0000-0000-00000E080000}"/>
    <cellStyle name="20% - Accent1 2 2 2 2 5 4 2 2 2" xfId="2251" xr:uid="{00000000-0005-0000-0000-00000F080000}"/>
    <cellStyle name="20% - Accent1 2 2 2 2 5 4 2 3" xfId="2252" xr:uid="{00000000-0005-0000-0000-000010080000}"/>
    <cellStyle name="20% - Accent1 2 2 2 2 5 4 3" xfId="2253" xr:uid="{00000000-0005-0000-0000-000011080000}"/>
    <cellStyle name="20% - Accent1 2 2 2 2 5 4 3 2" xfId="2254" xr:uid="{00000000-0005-0000-0000-000012080000}"/>
    <cellStyle name="20% - Accent1 2 2 2 2 5 4 4" xfId="2255" xr:uid="{00000000-0005-0000-0000-000013080000}"/>
    <cellStyle name="20% - Accent1 2 2 2 2 5 5" xfId="2256" xr:uid="{00000000-0005-0000-0000-000014080000}"/>
    <cellStyle name="20% - Accent1 2 2 2 2 5 5 2" xfId="2257" xr:uid="{00000000-0005-0000-0000-000015080000}"/>
    <cellStyle name="20% - Accent1 2 2 2 2 5 5 2 2" xfId="2258" xr:uid="{00000000-0005-0000-0000-000016080000}"/>
    <cellStyle name="20% - Accent1 2 2 2 2 5 5 2 2 2" xfId="2259" xr:uid="{00000000-0005-0000-0000-000017080000}"/>
    <cellStyle name="20% - Accent1 2 2 2 2 5 5 2 3" xfId="2260" xr:uid="{00000000-0005-0000-0000-000018080000}"/>
    <cellStyle name="20% - Accent1 2 2 2 2 5 5 3" xfId="2261" xr:uid="{00000000-0005-0000-0000-000019080000}"/>
    <cellStyle name="20% - Accent1 2 2 2 2 5 5 3 2" xfId="2262" xr:uid="{00000000-0005-0000-0000-00001A080000}"/>
    <cellStyle name="20% - Accent1 2 2 2 2 5 5 4" xfId="2263" xr:uid="{00000000-0005-0000-0000-00001B080000}"/>
    <cellStyle name="20% - Accent1 2 2 2 2 5 6" xfId="2264" xr:uid="{00000000-0005-0000-0000-00001C080000}"/>
    <cellStyle name="20% - Accent1 2 2 2 2 5 6 2" xfId="2265" xr:uid="{00000000-0005-0000-0000-00001D080000}"/>
    <cellStyle name="20% - Accent1 2 2 2 2 5 6 2 2" xfId="2266" xr:uid="{00000000-0005-0000-0000-00001E080000}"/>
    <cellStyle name="20% - Accent1 2 2 2 2 5 6 2 2 2" xfId="2267" xr:uid="{00000000-0005-0000-0000-00001F080000}"/>
    <cellStyle name="20% - Accent1 2 2 2 2 5 6 2 3" xfId="2268" xr:uid="{00000000-0005-0000-0000-000020080000}"/>
    <cellStyle name="20% - Accent1 2 2 2 2 5 6 3" xfId="2269" xr:uid="{00000000-0005-0000-0000-000021080000}"/>
    <cellStyle name="20% - Accent1 2 2 2 2 5 6 3 2" xfId="2270" xr:uid="{00000000-0005-0000-0000-000022080000}"/>
    <cellStyle name="20% - Accent1 2 2 2 2 5 6 4" xfId="2271" xr:uid="{00000000-0005-0000-0000-000023080000}"/>
    <cellStyle name="20% - Accent1 2 2 2 2 5 7" xfId="2272" xr:uid="{00000000-0005-0000-0000-000024080000}"/>
    <cellStyle name="20% - Accent1 2 2 2 2 5 7 2" xfId="2273" xr:uid="{00000000-0005-0000-0000-000025080000}"/>
    <cellStyle name="20% - Accent1 2 2 2 2 5 7 2 2" xfId="2274" xr:uid="{00000000-0005-0000-0000-000026080000}"/>
    <cellStyle name="20% - Accent1 2 2 2 2 5 7 3" xfId="2275" xr:uid="{00000000-0005-0000-0000-000027080000}"/>
    <cellStyle name="20% - Accent1 2 2 2 2 5 8" xfId="2276" xr:uid="{00000000-0005-0000-0000-000028080000}"/>
    <cellStyle name="20% - Accent1 2 2 2 2 5 8 2" xfId="2277" xr:uid="{00000000-0005-0000-0000-000029080000}"/>
    <cellStyle name="20% - Accent1 2 2 2 2 5 8 2 2" xfId="2278" xr:uid="{00000000-0005-0000-0000-00002A080000}"/>
    <cellStyle name="20% - Accent1 2 2 2 2 5 8 3" xfId="2279" xr:uid="{00000000-0005-0000-0000-00002B080000}"/>
    <cellStyle name="20% - Accent1 2 2 2 2 5 9" xfId="2280" xr:uid="{00000000-0005-0000-0000-00002C080000}"/>
    <cellStyle name="20% - Accent1 2 2 2 2 5 9 2" xfId="2281" xr:uid="{00000000-0005-0000-0000-00002D080000}"/>
    <cellStyle name="20% - Accent1 2 2 2 2 6" xfId="2282" xr:uid="{00000000-0005-0000-0000-00002E080000}"/>
    <cellStyle name="20% - Accent1 2 2 2 2 6 2" xfId="2283" xr:uid="{00000000-0005-0000-0000-00002F080000}"/>
    <cellStyle name="20% - Accent1 2 2 2 2 6 2 2" xfId="2284" xr:uid="{00000000-0005-0000-0000-000030080000}"/>
    <cellStyle name="20% - Accent1 2 2 2 2 6 2 2 2" xfId="2285" xr:uid="{00000000-0005-0000-0000-000031080000}"/>
    <cellStyle name="20% - Accent1 2 2 2 2 6 2 2 2 2" xfId="2286" xr:uid="{00000000-0005-0000-0000-000032080000}"/>
    <cellStyle name="20% - Accent1 2 2 2 2 6 2 2 3" xfId="2287" xr:uid="{00000000-0005-0000-0000-000033080000}"/>
    <cellStyle name="20% - Accent1 2 2 2 2 6 2 3" xfId="2288" xr:uid="{00000000-0005-0000-0000-000034080000}"/>
    <cellStyle name="20% - Accent1 2 2 2 2 6 2 3 2" xfId="2289" xr:uid="{00000000-0005-0000-0000-000035080000}"/>
    <cellStyle name="20% - Accent1 2 2 2 2 6 2 4" xfId="2290" xr:uid="{00000000-0005-0000-0000-000036080000}"/>
    <cellStyle name="20% - Accent1 2 2 2 2 6 3" xfId="2291" xr:uid="{00000000-0005-0000-0000-000037080000}"/>
    <cellStyle name="20% - Accent1 2 2 2 2 6 3 2" xfId="2292" xr:uid="{00000000-0005-0000-0000-000038080000}"/>
    <cellStyle name="20% - Accent1 2 2 2 2 6 3 2 2" xfId="2293" xr:uid="{00000000-0005-0000-0000-000039080000}"/>
    <cellStyle name="20% - Accent1 2 2 2 2 6 3 2 2 2" xfId="2294" xr:uid="{00000000-0005-0000-0000-00003A080000}"/>
    <cellStyle name="20% - Accent1 2 2 2 2 6 3 2 3" xfId="2295" xr:uid="{00000000-0005-0000-0000-00003B080000}"/>
    <cellStyle name="20% - Accent1 2 2 2 2 6 3 3" xfId="2296" xr:uid="{00000000-0005-0000-0000-00003C080000}"/>
    <cellStyle name="20% - Accent1 2 2 2 2 6 3 3 2" xfId="2297" xr:uid="{00000000-0005-0000-0000-00003D080000}"/>
    <cellStyle name="20% - Accent1 2 2 2 2 6 3 4" xfId="2298" xr:uid="{00000000-0005-0000-0000-00003E080000}"/>
    <cellStyle name="20% - Accent1 2 2 2 2 6 4" xfId="2299" xr:uid="{00000000-0005-0000-0000-00003F080000}"/>
    <cellStyle name="20% - Accent1 2 2 2 2 6 4 2" xfId="2300" xr:uid="{00000000-0005-0000-0000-000040080000}"/>
    <cellStyle name="20% - Accent1 2 2 2 2 6 4 2 2" xfId="2301" xr:uid="{00000000-0005-0000-0000-000041080000}"/>
    <cellStyle name="20% - Accent1 2 2 2 2 6 4 2 2 2" xfId="2302" xr:uid="{00000000-0005-0000-0000-000042080000}"/>
    <cellStyle name="20% - Accent1 2 2 2 2 6 4 2 3" xfId="2303" xr:uid="{00000000-0005-0000-0000-000043080000}"/>
    <cellStyle name="20% - Accent1 2 2 2 2 6 4 3" xfId="2304" xr:uid="{00000000-0005-0000-0000-000044080000}"/>
    <cellStyle name="20% - Accent1 2 2 2 2 6 4 3 2" xfId="2305" xr:uid="{00000000-0005-0000-0000-000045080000}"/>
    <cellStyle name="20% - Accent1 2 2 2 2 6 4 4" xfId="2306" xr:uid="{00000000-0005-0000-0000-000046080000}"/>
    <cellStyle name="20% - Accent1 2 2 2 2 6 5" xfId="2307" xr:uid="{00000000-0005-0000-0000-000047080000}"/>
    <cellStyle name="20% - Accent1 2 2 2 2 6 5 2" xfId="2308" xr:uid="{00000000-0005-0000-0000-000048080000}"/>
    <cellStyle name="20% - Accent1 2 2 2 2 6 5 2 2" xfId="2309" xr:uid="{00000000-0005-0000-0000-000049080000}"/>
    <cellStyle name="20% - Accent1 2 2 2 2 6 5 3" xfId="2310" xr:uid="{00000000-0005-0000-0000-00004A080000}"/>
    <cellStyle name="20% - Accent1 2 2 2 2 6 6" xfId="2311" xr:uid="{00000000-0005-0000-0000-00004B080000}"/>
    <cellStyle name="20% - Accent1 2 2 2 2 6 6 2" xfId="2312" xr:uid="{00000000-0005-0000-0000-00004C080000}"/>
    <cellStyle name="20% - Accent1 2 2 2 2 6 6 2 2" xfId="2313" xr:uid="{00000000-0005-0000-0000-00004D080000}"/>
    <cellStyle name="20% - Accent1 2 2 2 2 6 6 3" xfId="2314" xr:uid="{00000000-0005-0000-0000-00004E080000}"/>
    <cellStyle name="20% - Accent1 2 2 2 2 6 7" xfId="2315" xr:uid="{00000000-0005-0000-0000-00004F080000}"/>
    <cellStyle name="20% - Accent1 2 2 2 2 6 7 2" xfId="2316" xr:uid="{00000000-0005-0000-0000-000050080000}"/>
    <cellStyle name="20% - Accent1 2 2 2 2 6 8" xfId="2317" xr:uid="{00000000-0005-0000-0000-000051080000}"/>
    <cellStyle name="20% - Accent1 2 2 2 2 6 8 2" xfId="2318" xr:uid="{00000000-0005-0000-0000-000052080000}"/>
    <cellStyle name="20% - Accent1 2 2 2 2 6 9" xfId="2319" xr:uid="{00000000-0005-0000-0000-000053080000}"/>
    <cellStyle name="20% - Accent1 2 2 2 2 7" xfId="2320" xr:uid="{00000000-0005-0000-0000-000054080000}"/>
    <cellStyle name="20% - Accent1 2 2 2 2 7 2" xfId="2321" xr:uid="{00000000-0005-0000-0000-000055080000}"/>
    <cellStyle name="20% - Accent1 2 2 2 2 7 2 2" xfId="2322" xr:uid="{00000000-0005-0000-0000-000056080000}"/>
    <cellStyle name="20% - Accent1 2 2 2 2 7 2 2 2" xfId="2323" xr:uid="{00000000-0005-0000-0000-000057080000}"/>
    <cellStyle name="20% - Accent1 2 2 2 2 7 2 2 2 2" xfId="2324" xr:uid="{00000000-0005-0000-0000-000058080000}"/>
    <cellStyle name="20% - Accent1 2 2 2 2 7 2 2 3" xfId="2325" xr:uid="{00000000-0005-0000-0000-000059080000}"/>
    <cellStyle name="20% - Accent1 2 2 2 2 7 2 3" xfId="2326" xr:uid="{00000000-0005-0000-0000-00005A080000}"/>
    <cellStyle name="20% - Accent1 2 2 2 2 7 2 3 2" xfId="2327" xr:uid="{00000000-0005-0000-0000-00005B080000}"/>
    <cellStyle name="20% - Accent1 2 2 2 2 7 2 4" xfId="2328" xr:uid="{00000000-0005-0000-0000-00005C080000}"/>
    <cellStyle name="20% - Accent1 2 2 2 2 7 3" xfId="2329" xr:uid="{00000000-0005-0000-0000-00005D080000}"/>
    <cellStyle name="20% - Accent1 2 2 2 2 7 3 2" xfId="2330" xr:uid="{00000000-0005-0000-0000-00005E080000}"/>
    <cellStyle name="20% - Accent1 2 2 2 2 7 3 2 2" xfId="2331" xr:uid="{00000000-0005-0000-0000-00005F080000}"/>
    <cellStyle name="20% - Accent1 2 2 2 2 7 3 2 2 2" xfId="2332" xr:uid="{00000000-0005-0000-0000-000060080000}"/>
    <cellStyle name="20% - Accent1 2 2 2 2 7 3 2 3" xfId="2333" xr:uid="{00000000-0005-0000-0000-000061080000}"/>
    <cellStyle name="20% - Accent1 2 2 2 2 7 3 3" xfId="2334" xr:uid="{00000000-0005-0000-0000-000062080000}"/>
    <cellStyle name="20% - Accent1 2 2 2 2 7 3 3 2" xfId="2335" xr:uid="{00000000-0005-0000-0000-000063080000}"/>
    <cellStyle name="20% - Accent1 2 2 2 2 7 3 4" xfId="2336" xr:uid="{00000000-0005-0000-0000-000064080000}"/>
    <cellStyle name="20% - Accent1 2 2 2 2 7 4" xfId="2337" xr:uid="{00000000-0005-0000-0000-000065080000}"/>
    <cellStyle name="20% - Accent1 2 2 2 2 7 4 2" xfId="2338" xr:uid="{00000000-0005-0000-0000-000066080000}"/>
    <cellStyle name="20% - Accent1 2 2 2 2 7 4 2 2" xfId="2339" xr:uid="{00000000-0005-0000-0000-000067080000}"/>
    <cellStyle name="20% - Accent1 2 2 2 2 7 4 2 2 2" xfId="2340" xr:uid="{00000000-0005-0000-0000-000068080000}"/>
    <cellStyle name="20% - Accent1 2 2 2 2 7 4 2 3" xfId="2341" xr:uid="{00000000-0005-0000-0000-000069080000}"/>
    <cellStyle name="20% - Accent1 2 2 2 2 7 4 3" xfId="2342" xr:uid="{00000000-0005-0000-0000-00006A080000}"/>
    <cellStyle name="20% - Accent1 2 2 2 2 7 4 3 2" xfId="2343" xr:uid="{00000000-0005-0000-0000-00006B080000}"/>
    <cellStyle name="20% - Accent1 2 2 2 2 7 4 4" xfId="2344" xr:uid="{00000000-0005-0000-0000-00006C080000}"/>
    <cellStyle name="20% - Accent1 2 2 2 2 7 5" xfId="2345" xr:uid="{00000000-0005-0000-0000-00006D080000}"/>
    <cellStyle name="20% - Accent1 2 2 2 2 7 5 2" xfId="2346" xr:uid="{00000000-0005-0000-0000-00006E080000}"/>
    <cellStyle name="20% - Accent1 2 2 2 2 7 5 2 2" xfId="2347" xr:uid="{00000000-0005-0000-0000-00006F080000}"/>
    <cellStyle name="20% - Accent1 2 2 2 2 7 5 3" xfId="2348" xr:uid="{00000000-0005-0000-0000-000070080000}"/>
    <cellStyle name="20% - Accent1 2 2 2 2 7 6" xfId="2349" xr:uid="{00000000-0005-0000-0000-000071080000}"/>
    <cellStyle name="20% - Accent1 2 2 2 2 7 6 2" xfId="2350" xr:uid="{00000000-0005-0000-0000-000072080000}"/>
    <cellStyle name="20% - Accent1 2 2 2 2 7 6 2 2" xfId="2351" xr:uid="{00000000-0005-0000-0000-000073080000}"/>
    <cellStyle name="20% - Accent1 2 2 2 2 7 6 3" xfId="2352" xr:uid="{00000000-0005-0000-0000-000074080000}"/>
    <cellStyle name="20% - Accent1 2 2 2 2 7 7" xfId="2353" xr:uid="{00000000-0005-0000-0000-000075080000}"/>
    <cellStyle name="20% - Accent1 2 2 2 2 7 7 2" xfId="2354" xr:uid="{00000000-0005-0000-0000-000076080000}"/>
    <cellStyle name="20% - Accent1 2 2 2 2 7 8" xfId="2355" xr:uid="{00000000-0005-0000-0000-000077080000}"/>
    <cellStyle name="20% - Accent1 2 2 2 2 7 8 2" xfId="2356" xr:uid="{00000000-0005-0000-0000-000078080000}"/>
    <cellStyle name="20% - Accent1 2 2 2 2 7 9" xfId="2357" xr:uid="{00000000-0005-0000-0000-000079080000}"/>
    <cellStyle name="20% - Accent1 2 2 2 2 8" xfId="2358" xr:uid="{00000000-0005-0000-0000-00007A080000}"/>
    <cellStyle name="20% - Accent1 2 2 2 2 8 2" xfId="2359" xr:uid="{00000000-0005-0000-0000-00007B080000}"/>
    <cellStyle name="20% - Accent1 2 2 2 2 8 2 2" xfId="2360" xr:uid="{00000000-0005-0000-0000-00007C080000}"/>
    <cellStyle name="20% - Accent1 2 2 2 2 8 2 2 2" xfId="2361" xr:uid="{00000000-0005-0000-0000-00007D080000}"/>
    <cellStyle name="20% - Accent1 2 2 2 2 8 2 3" xfId="2362" xr:uid="{00000000-0005-0000-0000-00007E080000}"/>
    <cellStyle name="20% - Accent1 2 2 2 2 8 3" xfId="2363" xr:uid="{00000000-0005-0000-0000-00007F080000}"/>
    <cellStyle name="20% - Accent1 2 2 2 2 8 3 2" xfId="2364" xr:uid="{00000000-0005-0000-0000-000080080000}"/>
    <cellStyle name="20% - Accent1 2 2 2 2 8 4" xfId="2365" xr:uid="{00000000-0005-0000-0000-000081080000}"/>
    <cellStyle name="20% - Accent1 2 2 2 2 9" xfId="2366" xr:uid="{00000000-0005-0000-0000-000082080000}"/>
    <cellStyle name="20% - Accent1 2 2 2 2 9 2" xfId="2367" xr:uid="{00000000-0005-0000-0000-000083080000}"/>
    <cellStyle name="20% - Accent1 2 2 2 2 9 2 2" xfId="2368" xr:uid="{00000000-0005-0000-0000-000084080000}"/>
    <cellStyle name="20% - Accent1 2 2 2 2 9 2 2 2" xfId="2369" xr:uid="{00000000-0005-0000-0000-000085080000}"/>
    <cellStyle name="20% - Accent1 2 2 2 2 9 2 3" xfId="2370" xr:uid="{00000000-0005-0000-0000-000086080000}"/>
    <cellStyle name="20% - Accent1 2 2 2 2 9 3" xfId="2371" xr:uid="{00000000-0005-0000-0000-000087080000}"/>
    <cellStyle name="20% - Accent1 2 2 2 2 9 3 2" xfId="2372" xr:uid="{00000000-0005-0000-0000-000088080000}"/>
    <cellStyle name="20% - Accent1 2 2 2 2 9 4" xfId="2373" xr:uid="{00000000-0005-0000-0000-000089080000}"/>
    <cellStyle name="20% - Accent1 2 2 2 3" xfId="2374" xr:uid="{00000000-0005-0000-0000-00008A080000}"/>
    <cellStyle name="20% - Accent1 2 2 2 3 10" xfId="2375" xr:uid="{00000000-0005-0000-0000-00008B080000}"/>
    <cellStyle name="20% - Accent1 2 2 2 3 10 2" xfId="2376" xr:uid="{00000000-0005-0000-0000-00008C080000}"/>
    <cellStyle name="20% - Accent1 2 2 2 3 10 2 2" xfId="2377" xr:uid="{00000000-0005-0000-0000-00008D080000}"/>
    <cellStyle name="20% - Accent1 2 2 2 3 10 3" xfId="2378" xr:uid="{00000000-0005-0000-0000-00008E080000}"/>
    <cellStyle name="20% - Accent1 2 2 2 3 11" xfId="2379" xr:uid="{00000000-0005-0000-0000-00008F080000}"/>
    <cellStyle name="20% - Accent1 2 2 2 3 11 2" xfId="2380" xr:uid="{00000000-0005-0000-0000-000090080000}"/>
    <cellStyle name="20% - Accent1 2 2 2 3 11 2 2" xfId="2381" xr:uid="{00000000-0005-0000-0000-000091080000}"/>
    <cellStyle name="20% - Accent1 2 2 2 3 11 3" xfId="2382" xr:uid="{00000000-0005-0000-0000-000092080000}"/>
    <cellStyle name="20% - Accent1 2 2 2 3 12" xfId="2383" xr:uid="{00000000-0005-0000-0000-000093080000}"/>
    <cellStyle name="20% - Accent1 2 2 2 3 12 2" xfId="2384" xr:uid="{00000000-0005-0000-0000-000094080000}"/>
    <cellStyle name="20% - Accent1 2 2 2 3 13" xfId="2385" xr:uid="{00000000-0005-0000-0000-000095080000}"/>
    <cellStyle name="20% - Accent1 2 2 2 3 13 2" xfId="2386" xr:uid="{00000000-0005-0000-0000-000096080000}"/>
    <cellStyle name="20% - Accent1 2 2 2 3 14" xfId="2387" xr:uid="{00000000-0005-0000-0000-000097080000}"/>
    <cellStyle name="20% - Accent1 2 2 2 3 2" xfId="2388" xr:uid="{00000000-0005-0000-0000-000098080000}"/>
    <cellStyle name="20% - Accent1 2 2 2 3 2 10" xfId="2389" xr:uid="{00000000-0005-0000-0000-000099080000}"/>
    <cellStyle name="20% - Accent1 2 2 2 3 2 10 2" xfId="2390" xr:uid="{00000000-0005-0000-0000-00009A080000}"/>
    <cellStyle name="20% - Accent1 2 2 2 3 2 11" xfId="2391" xr:uid="{00000000-0005-0000-0000-00009B080000}"/>
    <cellStyle name="20% - Accent1 2 2 2 3 2 2" xfId="2392" xr:uid="{00000000-0005-0000-0000-00009C080000}"/>
    <cellStyle name="20% - Accent1 2 2 2 3 2 2 2" xfId="2393" xr:uid="{00000000-0005-0000-0000-00009D080000}"/>
    <cellStyle name="20% - Accent1 2 2 2 3 2 2 2 2" xfId="2394" xr:uid="{00000000-0005-0000-0000-00009E080000}"/>
    <cellStyle name="20% - Accent1 2 2 2 3 2 2 2 2 2" xfId="2395" xr:uid="{00000000-0005-0000-0000-00009F080000}"/>
    <cellStyle name="20% - Accent1 2 2 2 3 2 2 2 2 2 2" xfId="2396" xr:uid="{00000000-0005-0000-0000-0000A0080000}"/>
    <cellStyle name="20% - Accent1 2 2 2 3 2 2 2 2 3" xfId="2397" xr:uid="{00000000-0005-0000-0000-0000A1080000}"/>
    <cellStyle name="20% - Accent1 2 2 2 3 2 2 2 3" xfId="2398" xr:uid="{00000000-0005-0000-0000-0000A2080000}"/>
    <cellStyle name="20% - Accent1 2 2 2 3 2 2 2 3 2" xfId="2399" xr:uid="{00000000-0005-0000-0000-0000A3080000}"/>
    <cellStyle name="20% - Accent1 2 2 2 3 2 2 2 4" xfId="2400" xr:uid="{00000000-0005-0000-0000-0000A4080000}"/>
    <cellStyle name="20% - Accent1 2 2 2 3 2 2 3" xfId="2401" xr:uid="{00000000-0005-0000-0000-0000A5080000}"/>
    <cellStyle name="20% - Accent1 2 2 2 3 2 2 3 2" xfId="2402" xr:uid="{00000000-0005-0000-0000-0000A6080000}"/>
    <cellStyle name="20% - Accent1 2 2 2 3 2 2 3 2 2" xfId="2403" xr:uid="{00000000-0005-0000-0000-0000A7080000}"/>
    <cellStyle name="20% - Accent1 2 2 2 3 2 2 3 2 2 2" xfId="2404" xr:uid="{00000000-0005-0000-0000-0000A8080000}"/>
    <cellStyle name="20% - Accent1 2 2 2 3 2 2 3 2 3" xfId="2405" xr:uid="{00000000-0005-0000-0000-0000A9080000}"/>
    <cellStyle name="20% - Accent1 2 2 2 3 2 2 3 3" xfId="2406" xr:uid="{00000000-0005-0000-0000-0000AA080000}"/>
    <cellStyle name="20% - Accent1 2 2 2 3 2 2 3 3 2" xfId="2407" xr:uid="{00000000-0005-0000-0000-0000AB080000}"/>
    <cellStyle name="20% - Accent1 2 2 2 3 2 2 3 4" xfId="2408" xr:uid="{00000000-0005-0000-0000-0000AC080000}"/>
    <cellStyle name="20% - Accent1 2 2 2 3 2 2 4" xfId="2409" xr:uid="{00000000-0005-0000-0000-0000AD080000}"/>
    <cellStyle name="20% - Accent1 2 2 2 3 2 2 4 2" xfId="2410" xr:uid="{00000000-0005-0000-0000-0000AE080000}"/>
    <cellStyle name="20% - Accent1 2 2 2 3 2 2 4 2 2" xfId="2411" xr:uid="{00000000-0005-0000-0000-0000AF080000}"/>
    <cellStyle name="20% - Accent1 2 2 2 3 2 2 4 2 2 2" xfId="2412" xr:uid="{00000000-0005-0000-0000-0000B0080000}"/>
    <cellStyle name="20% - Accent1 2 2 2 3 2 2 4 2 3" xfId="2413" xr:uid="{00000000-0005-0000-0000-0000B1080000}"/>
    <cellStyle name="20% - Accent1 2 2 2 3 2 2 4 3" xfId="2414" xr:uid="{00000000-0005-0000-0000-0000B2080000}"/>
    <cellStyle name="20% - Accent1 2 2 2 3 2 2 4 3 2" xfId="2415" xr:uid="{00000000-0005-0000-0000-0000B3080000}"/>
    <cellStyle name="20% - Accent1 2 2 2 3 2 2 4 4" xfId="2416" xr:uid="{00000000-0005-0000-0000-0000B4080000}"/>
    <cellStyle name="20% - Accent1 2 2 2 3 2 2 5" xfId="2417" xr:uid="{00000000-0005-0000-0000-0000B5080000}"/>
    <cellStyle name="20% - Accent1 2 2 2 3 2 2 5 2" xfId="2418" xr:uid="{00000000-0005-0000-0000-0000B6080000}"/>
    <cellStyle name="20% - Accent1 2 2 2 3 2 2 5 2 2" xfId="2419" xr:uid="{00000000-0005-0000-0000-0000B7080000}"/>
    <cellStyle name="20% - Accent1 2 2 2 3 2 2 5 3" xfId="2420" xr:uid="{00000000-0005-0000-0000-0000B8080000}"/>
    <cellStyle name="20% - Accent1 2 2 2 3 2 2 6" xfId="2421" xr:uid="{00000000-0005-0000-0000-0000B9080000}"/>
    <cellStyle name="20% - Accent1 2 2 2 3 2 2 6 2" xfId="2422" xr:uid="{00000000-0005-0000-0000-0000BA080000}"/>
    <cellStyle name="20% - Accent1 2 2 2 3 2 2 6 2 2" xfId="2423" xr:uid="{00000000-0005-0000-0000-0000BB080000}"/>
    <cellStyle name="20% - Accent1 2 2 2 3 2 2 6 3" xfId="2424" xr:uid="{00000000-0005-0000-0000-0000BC080000}"/>
    <cellStyle name="20% - Accent1 2 2 2 3 2 2 7" xfId="2425" xr:uid="{00000000-0005-0000-0000-0000BD080000}"/>
    <cellStyle name="20% - Accent1 2 2 2 3 2 2 7 2" xfId="2426" xr:uid="{00000000-0005-0000-0000-0000BE080000}"/>
    <cellStyle name="20% - Accent1 2 2 2 3 2 2 8" xfId="2427" xr:uid="{00000000-0005-0000-0000-0000BF080000}"/>
    <cellStyle name="20% - Accent1 2 2 2 3 2 2 8 2" xfId="2428" xr:uid="{00000000-0005-0000-0000-0000C0080000}"/>
    <cellStyle name="20% - Accent1 2 2 2 3 2 2 9" xfId="2429" xr:uid="{00000000-0005-0000-0000-0000C1080000}"/>
    <cellStyle name="20% - Accent1 2 2 2 3 2 3" xfId="2430" xr:uid="{00000000-0005-0000-0000-0000C2080000}"/>
    <cellStyle name="20% - Accent1 2 2 2 3 2 3 2" xfId="2431" xr:uid="{00000000-0005-0000-0000-0000C3080000}"/>
    <cellStyle name="20% - Accent1 2 2 2 3 2 3 2 2" xfId="2432" xr:uid="{00000000-0005-0000-0000-0000C4080000}"/>
    <cellStyle name="20% - Accent1 2 2 2 3 2 3 2 2 2" xfId="2433" xr:uid="{00000000-0005-0000-0000-0000C5080000}"/>
    <cellStyle name="20% - Accent1 2 2 2 3 2 3 2 2 2 2" xfId="2434" xr:uid="{00000000-0005-0000-0000-0000C6080000}"/>
    <cellStyle name="20% - Accent1 2 2 2 3 2 3 2 2 3" xfId="2435" xr:uid="{00000000-0005-0000-0000-0000C7080000}"/>
    <cellStyle name="20% - Accent1 2 2 2 3 2 3 2 3" xfId="2436" xr:uid="{00000000-0005-0000-0000-0000C8080000}"/>
    <cellStyle name="20% - Accent1 2 2 2 3 2 3 2 3 2" xfId="2437" xr:uid="{00000000-0005-0000-0000-0000C9080000}"/>
    <cellStyle name="20% - Accent1 2 2 2 3 2 3 2 4" xfId="2438" xr:uid="{00000000-0005-0000-0000-0000CA080000}"/>
    <cellStyle name="20% - Accent1 2 2 2 3 2 3 3" xfId="2439" xr:uid="{00000000-0005-0000-0000-0000CB080000}"/>
    <cellStyle name="20% - Accent1 2 2 2 3 2 3 3 2" xfId="2440" xr:uid="{00000000-0005-0000-0000-0000CC080000}"/>
    <cellStyle name="20% - Accent1 2 2 2 3 2 3 3 2 2" xfId="2441" xr:uid="{00000000-0005-0000-0000-0000CD080000}"/>
    <cellStyle name="20% - Accent1 2 2 2 3 2 3 3 2 2 2" xfId="2442" xr:uid="{00000000-0005-0000-0000-0000CE080000}"/>
    <cellStyle name="20% - Accent1 2 2 2 3 2 3 3 2 3" xfId="2443" xr:uid="{00000000-0005-0000-0000-0000CF080000}"/>
    <cellStyle name="20% - Accent1 2 2 2 3 2 3 3 3" xfId="2444" xr:uid="{00000000-0005-0000-0000-0000D0080000}"/>
    <cellStyle name="20% - Accent1 2 2 2 3 2 3 3 3 2" xfId="2445" xr:uid="{00000000-0005-0000-0000-0000D1080000}"/>
    <cellStyle name="20% - Accent1 2 2 2 3 2 3 3 4" xfId="2446" xr:uid="{00000000-0005-0000-0000-0000D2080000}"/>
    <cellStyle name="20% - Accent1 2 2 2 3 2 3 4" xfId="2447" xr:uid="{00000000-0005-0000-0000-0000D3080000}"/>
    <cellStyle name="20% - Accent1 2 2 2 3 2 3 4 2" xfId="2448" xr:uid="{00000000-0005-0000-0000-0000D4080000}"/>
    <cellStyle name="20% - Accent1 2 2 2 3 2 3 4 2 2" xfId="2449" xr:uid="{00000000-0005-0000-0000-0000D5080000}"/>
    <cellStyle name="20% - Accent1 2 2 2 3 2 3 4 2 2 2" xfId="2450" xr:uid="{00000000-0005-0000-0000-0000D6080000}"/>
    <cellStyle name="20% - Accent1 2 2 2 3 2 3 4 2 3" xfId="2451" xr:uid="{00000000-0005-0000-0000-0000D7080000}"/>
    <cellStyle name="20% - Accent1 2 2 2 3 2 3 4 3" xfId="2452" xr:uid="{00000000-0005-0000-0000-0000D8080000}"/>
    <cellStyle name="20% - Accent1 2 2 2 3 2 3 4 3 2" xfId="2453" xr:uid="{00000000-0005-0000-0000-0000D9080000}"/>
    <cellStyle name="20% - Accent1 2 2 2 3 2 3 4 4" xfId="2454" xr:uid="{00000000-0005-0000-0000-0000DA080000}"/>
    <cellStyle name="20% - Accent1 2 2 2 3 2 3 5" xfId="2455" xr:uid="{00000000-0005-0000-0000-0000DB080000}"/>
    <cellStyle name="20% - Accent1 2 2 2 3 2 3 5 2" xfId="2456" xr:uid="{00000000-0005-0000-0000-0000DC080000}"/>
    <cellStyle name="20% - Accent1 2 2 2 3 2 3 5 2 2" xfId="2457" xr:uid="{00000000-0005-0000-0000-0000DD080000}"/>
    <cellStyle name="20% - Accent1 2 2 2 3 2 3 5 3" xfId="2458" xr:uid="{00000000-0005-0000-0000-0000DE080000}"/>
    <cellStyle name="20% - Accent1 2 2 2 3 2 3 6" xfId="2459" xr:uid="{00000000-0005-0000-0000-0000DF080000}"/>
    <cellStyle name="20% - Accent1 2 2 2 3 2 3 6 2" xfId="2460" xr:uid="{00000000-0005-0000-0000-0000E0080000}"/>
    <cellStyle name="20% - Accent1 2 2 2 3 2 3 6 2 2" xfId="2461" xr:uid="{00000000-0005-0000-0000-0000E1080000}"/>
    <cellStyle name="20% - Accent1 2 2 2 3 2 3 6 3" xfId="2462" xr:uid="{00000000-0005-0000-0000-0000E2080000}"/>
    <cellStyle name="20% - Accent1 2 2 2 3 2 3 7" xfId="2463" xr:uid="{00000000-0005-0000-0000-0000E3080000}"/>
    <cellStyle name="20% - Accent1 2 2 2 3 2 3 7 2" xfId="2464" xr:uid="{00000000-0005-0000-0000-0000E4080000}"/>
    <cellStyle name="20% - Accent1 2 2 2 3 2 3 8" xfId="2465" xr:uid="{00000000-0005-0000-0000-0000E5080000}"/>
    <cellStyle name="20% - Accent1 2 2 2 3 2 3 8 2" xfId="2466" xr:uid="{00000000-0005-0000-0000-0000E6080000}"/>
    <cellStyle name="20% - Accent1 2 2 2 3 2 3 9" xfId="2467" xr:uid="{00000000-0005-0000-0000-0000E7080000}"/>
    <cellStyle name="20% - Accent1 2 2 2 3 2 4" xfId="2468" xr:uid="{00000000-0005-0000-0000-0000E8080000}"/>
    <cellStyle name="20% - Accent1 2 2 2 3 2 4 2" xfId="2469" xr:uid="{00000000-0005-0000-0000-0000E9080000}"/>
    <cellStyle name="20% - Accent1 2 2 2 3 2 4 2 2" xfId="2470" xr:uid="{00000000-0005-0000-0000-0000EA080000}"/>
    <cellStyle name="20% - Accent1 2 2 2 3 2 4 2 2 2" xfId="2471" xr:uid="{00000000-0005-0000-0000-0000EB080000}"/>
    <cellStyle name="20% - Accent1 2 2 2 3 2 4 2 3" xfId="2472" xr:uid="{00000000-0005-0000-0000-0000EC080000}"/>
    <cellStyle name="20% - Accent1 2 2 2 3 2 4 3" xfId="2473" xr:uid="{00000000-0005-0000-0000-0000ED080000}"/>
    <cellStyle name="20% - Accent1 2 2 2 3 2 4 3 2" xfId="2474" xr:uid="{00000000-0005-0000-0000-0000EE080000}"/>
    <cellStyle name="20% - Accent1 2 2 2 3 2 4 4" xfId="2475" xr:uid="{00000000-0005-0000-0000-0000EF080000}"/>
    <cellStyle name="20% - Accent1 2 2 2 3 2 5" xfId="2476" xr:uid="{00000000-0005-0000-0000-0000F0080000}"/>
    <cellStyle name="20% - Accent1 2 2 2 3 2 5 2" xfId="2477" xr:uid="{00000000-0005-0000-0000-0000F1080000}"/>
    <cellStyle name="20% - Accent1 2 2 2 3 2 5 2 2" xfId="2478" xr:uid="{00000000-0005-0000-0000-0000F2080000}"/>
    <cellStyle name="20% - Accent1 2 2 2 3 2 5 2 2 2" xfId="2479" xr:uid="{00000000-0005-0000-0000-0000F3080000}"/>
    <cellStyle name="20% - Accent1 2 2 2 3 2 5 2 3" xfId="2480" xr:uid="{00000000-0005-0000-0000-0000F4080000}"/>
    <cellStyle name="20% - Accent1 2 2 2 3 2 5 3" xfId="2481" xr:uid="{00000000-0005-0000-0000-0000F5080000}"/>
    <cellStyle name="20% - Accent1 2 2 2 3 2 5 3 2" xfId="2482" xr:uid="{00000000-0005-0000-0000-0000F6080000}"/>
    <cellStyle name="20% - Accent1 2 2 2 3 2 5 4" xfId="2483" xr:uid="{00000000-0005-0000-0000-0000F7080000}"/>
    <cellStyle name="20% - Accent1 2 2 2 3 2 6" xfId="2484" xr:uid="{00000000-0005-0000-0000-0000F8080000}"/>
    <cellStyle name="20% - Accent1 2 2 2 3 2 6 2" xfId="2485" xr:uid="{00000000-0005-0000-0000-0000F9080000}"/>
    <cellStyle name="20% - Accent1 2 2 2 3 2 6 2 2" xfId="2486" xr:uid="{00000000-0005-0000-0000-0000FA080000}"/>
    <cellStyle name="20% - Accent1 2 2 2 3 2 6 2 2 2" xfId="2487" xr:uid="{00000000-0005-0000-0000-0000FB080000}"/>
    <cellStyle name="20% - Accent1 2 2 2 3 2 6 2 3" xfId="2488" xr:uid="{00000000-0005-0000-0000-0000FC080000}"/>
    <cellStyle name="20% - Accent1 2 2 2 3 2 6 3" xfId="2489" xr:uid="{00000000-0005-0000-0000-0000FD080000}"/>
    <cellStyle name="20% - Accent1 2 2 2 3 2 6 3 2" xfId="2490" xr:uid="{00000000-0005-0000-0000-0000FE080000}"/>
    <cellStyle name="20% - Accent1 2 2 2 3 2 6 4" xfId="2491" xr:uid="{00000000-0005-0000-0000-0000FF080000}"/>
    <cellStyle name="20% - Accent1 2 2 2 3 2 7" xfId="2492" xr:uid="{00000000-0005-0000-0000-000000090000}"/>
    <cellStyle name="20% - Accent1 2 2 2 3 2 7 2" xfId="2493" xr:uid="{00000000-0005-0000-0000-000001090000}"/>
    <cellStyle name="20% - Accent1 2 2 2 3 2 7 2 2" xfId="2494" xr:uid="{00000000-0005-0000-0000-000002090000}"/>
    <cellStyle name="20% - Accent1 2 2 2 3 2 7 3" xfId="2495" xr:uid="{00000000-0005-0000-0000-000003090000}"/>
    <cellStyle name="20% - Accent1 2 2 2 3 2 8" xfId="2496" xr:uid="{00000000-0005-0000-0000-000004090000}"/>
    <cellStyle name="20% - Accent1 2 2 2 3 2 8 2" xfId="2497" xr:uid="{00000000-0005-0000-0000-000005090000}"/>
    <cellStyle name="20% - Accent1 2 2 2 3 2 8 2 2" xfId="2498" xr:uid="{00000000-0005-0000-0000-000006090000}"/>
    <cellStyle name="20% - Accent1 2 2 2 3 2 8 3" xfId="2499" xr:uid="{00000000-0005-0000-0000-000007090000}"/>
    <cellStyle name="20% - Accent1 2 2 2 3 2 9" xfId="2500" xr:uid="{00000000-0005-0000-0000-000008090000}"/>
    <cellStyle name="20% - Accent1 2 2 2 3 2 9 2" xfId="2501" xr:uid="{00000000-0005-0000-0000-000009090000}"/>
    <cellStyle name="20% - Accent1 2 2 2 3 3" xfId="2502" xr:uid="{00000000-0005-0000-0000-00000A090000}"/>
    <cellStyle name="20% - Accent1 2 2 2 3 3 10" xfId="2503" xr:uid="{00000000-0005-0000-0000-00000B090000}"/>
    <cellStyle name="20% - Accent1 2 2 2 3 3 10 2" xfId="2504" xr:uid="{00000000-0005-0000-0000-00000C090000}"/>
    <cellStyle name="20% - Accent1 2 2 2 3 3 11" xfId="2505" xr:uid="{00000000-0005-0000-0000-00000D090000}"/>
    <cellStyle name="20% - Accent1 2 2 2 3 3 2" xfId="2506" xr:uid="{00000000-0005-0000-0000-00000E090000}"/>
    <cellStyle name="20% - Accent1 2 2 2 3 3 2 2" xfId="2507" xr:uid="{00000000-0005-0000-0000-00000F090000}"/>
    <cellStyle name="20% - Accent1 2 2 2 3 3 2 2 2" xfId="2508" xr:uid="{00000000-0005-0000-0000-000010090000}"/>
    <cellStyle name="20% - Accent1 2 2 2 3 3 2 2 2 2" xfId="2509" xr:uid="{00000000-0005-0000-0000-000011090000}"/>
    <cellStyle name="20% - Accent1 2 2 2 3 3 2 2 2 2 2" xfId="2510" xr:uid="{00000000-0005-0000-0000-000012090000}"/>
    <cellStyle name="20% - Accent1 2 2 2 3 3 2 2 2 3" xfId="2511" xr:uid="{00000000-0005-0000-0000-000013090000}"/>
    <cellStyle name="20% - Accent1 2 2 2 3 3 2 2 3" xfId="2512" xr:uid="{00000000-0005-0000-0000-000014090000}"/>
    <cellStyle name="20% - Accent1 2 2 2 3 3 2 2 3 2" xfId="2513" xr:uid="{00000000-0005-0000-0000-000015090000}"/>
    <cellStyle name="20% - Accent1 2 2 2 3 3 2 2 4" xfId="2514" xr:uid="{00000000-0005-0000-0000-000016090000}"/>
    <cellStyle name="20% - Accent1 2 2 2 3 3 2 3" xfId="2515" xr:uid="{00000000-0005-0000-0000-000017090000}"/>
    <cellStyle name="20% - Accent1 2 2 2 3 3 2 3 2" xfId="2516" xr:uid="{00000000-0005-0000-0000-000018090000}"/>
    <cellStyle name="20% - Accent1 2 2 2 3 3 2 3 2 2" xfId="2517" xr:uid="{00000000-0005-0000-0000-000019090000}"/>
    <cellStyle name="20% - Accent1 2 2 2 3 3 2 3 2 2 2" xfId="2518" xr:uid="{00000000-0005-0000-0000-00001A090000}"/>
    <cellStyle name="20% - Accent1 2 2 2 3 3 2 3 2 3" xfId="2519" xr:uid="{00000000-0005-0000-0000-00001B090000}"/>
    <cellStyle name="20% - Accent1 2 2 2 3 3 2 3 3" xfId="2520" xr:uid="{00000000-0005-0000-0000-00001C090000}"/>
    <cellStyle name="20% - Accent1 2 2 2 3 3 2 3 3 2" xfId="2521" xr:uid="{00000000-0005-0000-0000-00001D090000}"/>
    <cellStyle name="20% - Accent1 2 2 2 3 3 2 3 4" xfId="2522" xr:uid="{00000000-0005-0000-0000-00001E090000}"/>
    <cellStyle name="20% - Accent1 2 2 2 3 3 2 4" xfId="2523" xr:uid="{00000000-0005-0000-0000-00001F090000}"/>
    <cellStyle name="20% - Accent1 2 2 2 3 3 2 4 2" xfId="2524" xr:uid="{00000000-0005-0000-0000-000020090000}"/>
    <cellStyle name="20% - Accent1 2 2 2 3 3 2 4 2 2" xfId="2525" xr:uid="{00000000-0005-0000-0000-000021090000}"/>
    <cellStyle name="20% - Accent1 2 2 2 3 3 2 4 2 2 2" xfId="2526" xr:uid="{00000000-0005-0000-0000-000022090000}"/>
    <cellStyle name="20% - Accent1 2 2 2 3 3 2 4 2 3" xfId="2527" xr:uid="{00000000-0005-0000-0000-000023090000}"/>
    <cellStyle name="20% - Accent1 2 2 2 3 3 2 4 3" xfId="2528" xr:uid="{00000000-0005-0000-0000-000024090000}"/>
    <cellStyle name="20% - Accent1 2 2 2 3 3 2 4 3 2" xfId="2529" xr:uid="{00000000-0005-0000-0000-000025090000}"/>
    <cellStyle name="20% - Accent1 2 2 2 3 3 2 4 4" xfId="2530" xr:uid="{00000000-0005-0000-0000-000026090000}"/>
    <cellStyle name="20% - Accent1 2 2 2 3 3 2 5" xfId="2531" xr:uid="{00000000-0005-0000-0000-000027090000}"/>
    <cellStyle name="20% - Accent1 2 2 2 3 3 2 5 2" xfId="2532" xr:uid="{00000000-0005-0000-0000-000028090000}"/>
    <cellStyle name="20% - Accent1 2 2 2 3 3 2 5 2 2" xfId="2533" xr:uid="{00000000-0005-0000-0000-000029090000}"/>
    <cellStyle name="20% - Accent1 2 2 2 3 3 2 5 3" xfId="2534" xr:uid="{00000000-0005-0000-0000-00002A090000}"/>
    <cellStyle name="20% - Accent1 2 2 2 3 3 2 6" xfId="2535" xr:uid="{00000000-0005-0000-0000-00002B090000}"/>
    <cellStyle name="20% - Accent1 2 2 2 3 3 2 6 2" xfId="2536" xr:uid="{00000000-0005-0000-0000-00002C090000}"/>
    <cellStyle name="20% - Accent1 2 2 2 3 3 2 6 2 2" xfId="2537" xr:uid="{00000000-0005-0000-0000-00002D090000}"/>
    <cellStyle name="20% - Accent1 2 2 2 3 3 2 6 3" xfId="2538" xr:uid="{00000000-0005-0000-0000-00002E090000}"/>
    <cellStyle name="20% - Accent1 2 2 2 3 3 2 7" xfId="2539" xr:uid="{00000000-0005-0000-0000-00002F090000}"/>
    <cellStyle name="20% - Accent1 2 2 2 3 3 2 7 2" xfId="2540" xr:uid="{00000000-0005-0000-0000-000030090000}"/>
    <cellStyle name="20% - Accent1 2 2 2 3 3 2 8" xfId="2541" xr:uid="{00000000-0005-0000-0000-000031090000}"/>
    <cellStyle name="20% - Accent1 2 2 2 3 3 2 8 2" xfId="2542" xr:uid="{00000000-0005-0000-0000-000032090000}"/>
    <cellStyle name="20% - Accent1 2 2 2 3 3 2 9" xfId="2543" xr:uid="{00000000-0005-0000-0000-000033090000}"/>
    <cellStyle name="20% - Accent1 2 2 2 3 3 3" xfId="2544" xr:uid="{00000000-0005-0000-0000-000034090000}"/>
    <cellStyle name="20% - Accent1 2 2 2 3 3 3 2" xfId="2545" xr:uid="{00000000-0005-0000-0000-000035090000}"/>
    <cellStyle name="20% - Accent1 2 2 2 3 3 3 2 2" xfId="2546" xr:uid="{00000000-0005-0000-0000-000036090000}"/>
    <cellStyle name="20% - Accent1 2 2 2 3 3 3 2 2 2" xfId="2547" xr:uid="{00000000-0005-0000-0000-000037090000}"/>
    <cellStyle name="20% - Accent1 2 2 2 3 3 3 2 2 2 2" xfId="2548" xr:uid="{00000000-0005-0000-0000-000038090000}"/>
    <cellStyle name="20% - Accent1 2 2 2 3 3 3 2 2 3" xfId="2549" xr:uid="{00000000-0005-0000-0000-000039090000}"/>
    <cellStyle name="20% - Accent1 2 2 2 3 3 3 2 3" xfId="2550" xr:uid="{00000000-0005-0000-0000-00003A090000}"/>
    <cellStyle name="20% - Accent1 2 2 2 3 3 3 2 3 2" xfId="2551" xr:uid="{00000000-0005-0000-0000-00003B090000}"/>
    <cellStyle name="20% - Accent1 2 2 2 3 3 3 2 4" xfId="2552" xr:uid="{00000000-0005-0000-0000-00003C090000}"/>
    <cellStyle name="20% - Accent1 2 2 2 3 3 3 3" xfId="2553" xr:uid="{00000000-0005-0000-0000-00003D090000}"/>
    <cellStyle name="20% - Accent1 2 2 2 3 3 3 3 2" xfId="2554" xr:uid="{00000000-0005-0000-0000-00003E090000}"/>
    <cellStyle name="20% - Accent1 2 2 2 3 3 3 3 2 2" xfId="2555" xr:uid="{00000000-0005-0000-0000-00003F090000}"/>
    <cellStyle name="20% - Accent1 2 2 2 3 3 3 3 2 2 2" xfId="2556" xr:uid="{00000000-0005-0000-0000-000040090000}"/>
    <cellStyle name="20% - Accent1 2 2 2 3 3 3 3 2 3" xfId="2557" xr:uid="{00000000-0005-0000-0000-000041090000}"/>
    <cellStyle name="20% - Accent1 2 2 2 3 3 3 3 3" xfId="2558" xr:uid="{00000000-0005-0000-0000-000042090000}"/>
    <cellStyle name="20% - Accent1 2 2 2 3 3 3 3 3 2" xfId="2559" xr:uid="{00000000-0005-0000-0000-000043090000}"/>
    <cellStyle name="20% - Accent1 2 2 2 3 3 3 3 4" xfId="2560" xr:uid="{00000000-0005-0000-0000-000044090000}"/>
    <cellStyle name="20% - Accent1 2 2 2 3 3 3 4" xfId="2561" xr:uid="{00000000-0005-0000-0000-000045090000}"/>
    <cellStyle name="20% - Accent1 2 2 2 3 3 3 4 2" xfId="2562" xr:uid="{00000000-0005-0000-0000-000046090000}"/>
    <cellStyle name="20% - Accent1 2 2 2 3 3 3 4 2 2" xfId="2563" xr:uid="{00000000-0005-0000-0000-000047090000}"/>
    <cellStyle name="20% - Accent1 2 2 2 3 3 3 4 2 2 2" xfId="2564" xr:uid="{00000000-0005-0000-0000-000048090000}"/>
    <cellStyle name="20% - Accent1 2 2 2 3 3 3 4 2 3" xfId="2565" xr:uid="{00000000-0005-0000-0000-000049090000}"/>
    <cellStyle name="20% - Accent1 2 2 2 3 3 3 4 3" xfId="2566" xr:uid="{00000000-0005-0000-0000-00004A090000}"/>
    <cellStyle name="20% - Accent1 2 2 2 3 3 3 4 3 2" xfId="2567" xr:uid="{00000000-0005-0000-0000-00004B090000}"/>
    <cellStyle name="20% - Accent1 2 2 2 3 3 3 4 4" xfId="2568" xr:uid="{00000000-0005-0000-0000-00004C090000}"/>
    <cellStyle name="20% - Accent1 2 2 2 3 3 3 5" xfId="2569" xr:uid="{00000000-0005-0000-0000-00004D090000}"/>
    <cellStyle name="20% - Accent1 2 2 2 3 3 3 5 2" xfId="2570" xr:uid="{00000000-0005-0000-0000-00004E090000}"/>
    <cellStyle name="20% - Accent1 2 2 2 3 3 3 5 2 2" xfId="2571" xr:uid="{00000000-0005-0000-0000-00004F090000}"/>
    <cellStyle name="20% - Accent1 2 2 2 3 3 3 5 3" xfId="2572" xr:uid="{00000000-0005-0000-0000-000050090000}"/>
    <cellStyle name="20% - Accent1 2 2 2 3 3 3 6" xfId="2573" xr:uid="{00000000-0005-0000-0000-000051090000}"/>
    <cellStyle name="20% - Accent1 2 2 2 3 3 3 6 2" xfId="2574" xr:uid="{00000000-0005-0000-0000-000052090000}"/>
    <cellStyle name="20% - Accent1 2 2 2 3 3 3 6 2 2" xfId="2575" xr:uid="{00000000-0005-0000-0000-000053090000}"/>
    <cellStyle name="20% - Accent1 2 2 2 3 3 3 6 3" xfId="2576" xr:uid="{00000000-0005-0000-0000-000054090000}"/>
    <cellStyle name="20% - Accent1 2 2 2 3 3 3 7" xfId="2577" xr:uid="{00000000-0005-0000-0000-000055090000}"/>
    <cellStyle name="20% - Accent1 2 2 2 3 3 3 7 2" xfId="2578" xr:uid="{00000000-0005-0000-0000-000056090000}"/>
    <cellStyle name="20% - Accent1 2 2 2 3 3 3 8" xfId="2579" xr:uid="{00000000-0005-0000-0000-000057090000}"/>
    <cellStyle name="20% - Accent1 2 2 2 3 3 3 8 2" xfId="2580" xr:uid="{00000000-0005-0000-0000-000058090000}"/>
    <cellStyle name="20% - Accent1 2 2 2 3 3 3 9" xfId="2581" xr:uid="{00000000-0005-0000-0000-000059090000}"/>
    <cellStyle name="20% - Accent1 2 2 2 3 3 4" xfId="2582" xr:uid="{00000000-0005-0000-0000-00005A090000}"/>
    <cellStyle name="20% - Accent1 2 2 2 3 3 4 2" xfId="2583" xr:uid="{00000000-0005-0000-0000-00005B090000}"/>
    <cellStyle name="20% - Accent1 2 2 2 3 3 4 2 2" xfId="2584" xr:uid="{00000000-0005-0000-0000-00005C090000}"/>
    <cellStyle name="20% - Accent1 2 2 2 3 3 4 2 2 2" xfId="2585" xr:uid="{00000000-0005-0000-0000-00005D090000}"/>
    <cellStyle name="20% - Accent1 2 2 2 3 3 4 2 3" xfId="2586" xr:uid="{00000000-0005-0000-0000-00005E090000}"/>
    <cellStyle name="20% - Accent1 2 2 2 3 3 4 3" xfId="2587" xr:uid="{00000000-0005-0000-0000-00005F090000}"/>
    <cellStyle name="20% - Accent1 2 2 2 3 3 4 3 2" xfId="2588" xr:uid="{00000000-0005-0000-0000-000060090000}"/>
    <cellStyle name="20% - Accent1 2 2 2 3 3 4 4" xfId="2589" xr:uid="{00000000-0005-0000-0000-000061090000}"/>
    <cellStyle name="20% - Accent1 2 2 2 3 3 5" xfId="2590" xr:uid="{00000000-0005-0000-0000-000062090000}"/>
    <cellStyle name="20% - Accent1 2 2 2 3 3 5 2" xfId="2591" xr:uid="{00000000-0005-0000-0000-000063090000}"/>
    <cellStyle name="20% - Accent1 2 2 2 3 3 5 2 2" xfId="2592" xr:uid="{00000000-0005-0000-0000-000064090000}"/>
    <cellStyle name="20% - Accent1 2 2 2 3 3 5 2 2 2" xfId="2593" xr:uid="{00000000-0005-0000-0000-000065090000}"/>
    <cellStyle name="20% - Accent1 2 2 2 3 3 5 2 3" xfId="2594" xr:uid="{00000000-0005-0000-0000-000066090000}"/>
    <cellStyle name="20% - Accent1 2 2 2 3 3 5 3" xfId="2595" xr:uid="{00000000-0005-0000-0000-000067090000}"/>
    <cellStyle name="20% - Accent1 2 2 2 3 3 5 3 2" xfId="2596" xr:uid="{00000000-0005-0000-0000-000068090000}"/>
    <cellStyle name="20% - Accent1 2 2 2 3 3 5 4" xfId="2597" xr:uid="{00000000-0005-0000-0000-000069090000}"/>
    <cellStyle name="20% - Accent1 2 2 2 3 3 6" xfId="2598" xr:uid="{00000000-0005-0000-0000-00006A090000}"/>
    <cellStyle name="20% - Accent1 2 2 2 3 3 6 2" xfId="2599" xr:uid="{00000000-0005-0000-0000-00006B090000}"/>
    <cellStyle name="20% - Accent1 2 2 2 3 3 6 2 2" xfId="2600" xr:uid="{00000000-0005-0000-0000-00006C090000}"/>
    <cellStyle name="20% - Accent1 2 2 2 3 3 6 2 2 2" xfId="2601" xr:uid="{00000000-0005-0000-0000-00006D090000}"/>
    <cellStyle name="20% - Accent1 2 2 2 3 3 6 2 3" xfId="2602" xr:uid="{00000000-0005-0000-0000-00006E090000}"/>
    <cellStyle name="20% - Accent1 2 2 2 3 3 6 3" xfId="2603" xr:uid="{00000000-0005-0000-0000-00006F090000}"/>
    <cellStyle name="20% - Accent1 2 2 2 3 3 6 3 2" xfId="2604" xr:uid="{00000000-0005-0000-0000-000070090000}"/>
    <cellStyle name="20% - Accent1 2 2 2 3 3 6 4" xfId="2605" xr:uid="{00000000-0005-0000-0000-000071090000}"/>
    <cellStyle name="20% - Accent1 2 2 2 3 3 7" xfId="2606" xr:uid="{00000000-0005-0000-0000-000072090000}"/>
    <cellStyle name="20% - Accent1 2 2 2 3 3 7 2" xfId="2607" xr:uid="{00000000-0005-0000-0000-000073090000}"/>
    <cellStyle name="20% - Accent1 2 2 2 3 3 7 2 2" xfId="2608" xr:uid="{00000000-0005-0000-0000-000074090000}"/>
    <cellStyle name="20% - Accent1 2 2 2 3 3 7 3" xfId="2609" xr:uid="{00000000-0005-0000-0000-000075090000}"/>
    <cellStyle name="20% - Accent1 2 2 2 3 3 8" xfId="2610" xr:uid="{00000000-0005-0000-0000-000076090000}"/>
    <cellStyle name="20% - Accent1 2 2 2 3 3 8 2" xfId="2611" xr:uid="{00000000-0005-0000-0000-000077090000}"/>
    <cellStyle name="20% - Accent1 2 2 2 3 3 8 2 2" xfId="2612" xr:uid="{00000000-0005-0000-0000-000078090000}"/>
    <cellStyle name="20% - Accent1 2 2 2 3 3 8 3" xfId="2613" xr:uid="{00000000-0005-0000-0000-000079090000}"/>
    <cellStyle name="20% - Accent1 2 2 2 3 3 9" xfId="2614" xr:uid="{00000000-0005-0000-0000-00007A090000}"/>
    <cellStyle name="20% - Accent1 2 2 2 3 3 9 2" xfId="2615" xr:uid="{00000000-0005-0000-0000-00007B090000}"/>
    <cellStyle name="20% - Accent1 2 2 2 3 4" xfId="2616" xr:uid="{00000000-0005-0000-0000-00007C090000}"/>
    <cellStyle name="20% - Accent1 2 2 2 3 4 10" xfId="2617" xr:uid="{00000000-0005-0000-0000-00007D090000}"/>
    <cellStyle name="20% - Accent1 2 2 2 3 4 10 2" xfId="2618" xr:uid="{00000000-0005-0000-0000-00007E090000}"/>
    <cellStyle name="20% - Accent1 2 2 2 3 4 11" xfId="2619" xr:uid="{00000000-0005-0000-0000-00007F090000}"/>
    <cellStyle name="20% - Accent1 2 2 2 3 4 2" xfId="2620" xr:uid="{00000000-0005-0000-0000-000080090000}"/>
    <cellStyle name="20% - Accent1 2 2 2 3 4 2 2" xfId="2621" xr:uid="{00000000-0005-0000-0000-000081090000}"/>
    <cellStyle name="20% - Accent1 2 2 2 3 4 2 2 2" xfId="2622" xr:uid="{00000000-0005-0000-0000-000082090000}"/>
    <cellStyle name="20% - Accent1 2 2 2 3 4 2 2 2 2" xfId="2623" xr:uid="{00000000-0005-0000-0000-000083090000}"/>
    <cellStyle name="20% - Accent1 2 2 2 3 4 2 2 2 2 2" xfId="2624" xr:uid="{00000000-0005-0000-0000-000084090000}"/>
    <cellStyle name="20% - Accent1 2 2 2 3 4 2 2 2 3" xfId="2625" xr:uid="{00000000-0005-0000-0000-000085090000}"/>
    <cellStyle name="20% - Accent1 2 2 2 3 4 2 2 3" xfId="2626" xr:uid="{00000000-0005-0000-0000-000086090000}"/>
    <cellStyle name="20% - Accent1 2 2 2 3 4 2 2 3 2" xfId="2627" xr:uid="{00000000-0005-0000-0000-000087090000}"/>
    <cellStyle name="20% - Accent1 2 2 2 3 4 2 2 4" xfId="2628" xr:uid="{00000000-0005-0000-0000-000088090000}"/>
    <cellStyle name="20% - Accent1 2 2 2 3 4 2 3" xfId="2629" xr:uid="{00000000-0005-0000-0000-000089090000}"/>
    <cellStyle name="20% - Accent1 2 2 2 3 4 2 3 2" xfId="2630" xr:uid="{00000000-0005-0000-0000-00008A090000}"/>
    <cellStyle name="20% - Accent1 2 2 2 3 4 2 3 2 2" xfId="2631" xr:uid="{00000000-0005-0000-0000-00008B090000}"/>
    <cellStyle name="20% - Accent1 2 2 2 3 4 2 3 2 2 2" xfId="2632" xr:uid="{00000000-0005-0000-0000-00008C090000}"/>
    <cellStyle name="20% - Accent1 2 2 2 3 4 2 3 2 3" xfId="2633" xr:uid="{00000000-0005-0000-0000-00008D090000}"/>
    <cellStyle name="20% - Accent1 2 2 2 3 4 2 3 3" xfId="2634" xr:uid="{00000000-0005-0000-0000-00008E090000}"/>
    <cellStyle name="20% - Accent1 2 2 2 3 4 2 3 3 2" xfId="2635" xr:uid="{00000000-0005-0000-0000-00008F090000}"/>
    <cellStyle name="20% - Accent1 2 2 2 3 4 2 3 4" xfId="2636" xr:uid="{00000000-0005-0000-0000-000090090000}"/>
    <cellStyle name="20% - Accent1 2 2 2 3 4 2 4" xfId="2637" xr:uid="{00000000-0005-0000-0000-000091090000}"/>
    <cellStyle name="20% - Accent1 2 2 2 3 4 2 4 2" xfId="2638" xr:uid="{00000000-0005-0000-0000-000092090000}"/>
    <cellStyle name="20% - Accent1 2 2 2 3 4 2 4 2 2" xfId="2639" xr:uid="{00000000-0005-0000-0000-000093090000}"/>
    <cellStyle name="20% - Accent1 2 2 2 3 4 2 4 2 2 2" xfId="2640" xr:uid="{00000000-0005-0000-0000-000094090000}"/>
    <cellStyle name="20% - Accent1 2 2 2 3 4 2 4 2 3" xfId="2641" xr:uid="{00000000-0005-0000-0000-000095090000}"/>
    <cellStyle name="20% - Accent1 2 2 2 3 4 2 4 3" xfId="2642" xr:uid="{00000000-0005-0000-0000-000096090000}"/>
    <cellStyle name="20% - Accent1 2 2 2 3 4 2 4 3 2" xfId="2643" xr:uid="{00000000-0005-0000-0000-000097090000}"/>
    <cellStyle name="20% - Accent1 2 2 2 3 4 2 4 4" xfId="2644" xr:uid="{00000000-0005-0000-0000-000098090000}"/>
    <cellStyle name="20% - Accent1 2 2 2 3 4 2 5" xfId="2645" xr:uid="{00000000-0005-0000-0000-000099090000}"/>
    <cellStyle name="20% - Accent1 2 2 2 3 4 2 5 2" xfId="2646" xr:uid="{00000000-0005-0000-0000-00009A090000}"/>
    <cellStyle name="20% - Accent1 2 2 2 3 4 2 5 2 2" xfId="2647" xr:uid="{00000000-0005-0000-0000-00009B090000}"/>
    <cellStyle name="20% - Accent1 2 2 2 3 4 2 5 3" xfId="2648" xr:uid="{00000000-0005-0000-0000-00009C090000}"/>
    <cellStyle name="20% - Accent1 2 2 2 3 4 2 6" xfId="2649" xr:uid="{00000000-0005-0000-0000-00009D090000}"/>
    <cellStyle name="20% - Accent1 2 2 2 3 4 2 6 2" xfId="2650" xr:uid="{00000000-0005-0000-0000-00009E090000}"/>
    <cellStyle name="20% - Accent1 2 2 2 3 4 2 6 2 2" xfId="2651" xr:uid="{00000000-0005-0000-0000-00009F090000}"/>
    <cellStyle name="20% - Accent1 2 2 2 3 4 2 6 3" xfId="2652" xr:uid="{00000000-0005-0000-0000-0000A0090000}"/>
    <cellStyle name="20% - Accent1 2 2 2 3 4 2 7" xfId="2653" xr:uid="{00000000-0005-0000-0000-0000A1090000}"/>
    <cellStyle name="20% - Accent1 2 2 2 3 4 2 7 2" xfId="2654" xr:uid="{00000000-0005-0000-0000-0000A2090000}"/>
    <cellStyle name="20% - Accent1 2 2 2 3 4 2 8" xfId="2655" xr:uid="{00000000-0005-0000-0000-0000A3090000}"/>
    <cellStyle name="20% - Accent1 2 2 2 3 4 2 8 2" xfId="2656" xr:uid="{00000000-0005-0000-0000-0000A4090000}"/>
    <cellStyle name="20% - Accent1 2 2 2 3 4 2 9" xfId="2657" xr:uid="{00000000-0005-0000-0000-0000A5090000}"/>
    <cellStyle name="20% - Accent1 2 2 2 3 4 3" xfId="2658" xr:uid="{00000000-0005-0000-0000-0000A6090000}"/>
    <cellStyle name="20% - Accent1 2 2 2 3 4 3 2" xfId="2659" xr:uid="{00000000-0005-0000-0000-0000A7090000}"/>
    <cellStyle name="20% - Accent1 2 2 2 3 4 3 2 2" xfId="2660" xr:uid="{00000000-0005-0000-0000-0000A8090000}"/>
    <cellStyle name="20% - Accent1 2 2 2 3 4 3 2 2 2" xfId="2661" xr:uid="{00000000-0005-0000-0000-0000A9090000}"/>
    <cellStyle name="20% - Accent1 2 2 2 3 4 3 2 2 2 2" xfId="2662" xr:uid="{00000000-0005-0000-0000-0000AA090000}"/>
    <cellStyle name="20% - Accent1 2 2 2 3 4 3 2 2 3" xfId="2663" xr:uid="{00000000-0005-0000-0000-0000AB090000}"/>
    <cellStyle name="20% - Accent1 2 2 2 3 4 3 2 3" xfId="2664" xr:uid="{00000000-0005-0000-0000-0000AC090000}"/>
    <cellStyle name="20% - Accent1 2 2 2 3 4 3 2 3 2" xfId="2665" xr:uid="{00000000-0005-0000-0000-0000AD090000}"/>
    <cellStyle name="20% - Accent1 2 2 2 3 4 3 2 4" xfId="2666" xr:uid="{00000000-0005-0000-0000-0000AE090000}"/>
    <cellStyle name="20% - Accent1 2 2 2 3 4 3 3" xfId="2667" xr:uid="{00000000-0005-0000-0000-0000AF090000}"/>
    <cellStyle name="20% - Accent1 2 2 2 3 4 3 3 2" xfId="2668" xr:uid="{00000000-0005-0000-0000-0000B0090000}"/>
    <cellStyle name="20% - Accent1 2 2 2 3 4 3 3 2 2" xfId="2669" xr:uid="{00000000-0005-0000-0000-0000B1090000}"/>
    <cellStyle name="20% - Accent1 2 2 2 3 4 3 3 2 2 2" xfId="2670" xr:uid="{00000000-0005-0000-0000-0000B2090000}"/>
    <cellStyle name="20% - Accent1 2 2 2 3 4 3 3 2 3" xfId="2671" xr:uid="{00000000-0005-0000-0000-0000B3090000}"/>
    <cellStyle name="20% - Accent1 2 2 2 3 4 3 3 3" xfId="2672" xr:uid="{00000000-0005-0000-0000-0000B4090000}"/>
    <cellStyle name="20% - Accent1 2 2 2 3 4 3 3 3 2" xfId="2673" xr:uid="{00000000-0005-0000-0000-0000B5090000}"/>
    <cellStyle name="20% - Accent1 2 2 2 3 4 3 3 4" xfId="2674" xr:uid="{00000000-0005-0000-0000-0000B6090000}"/>
    <cellStyle name="20% - Accent1 2 2 2 3 4 3 4" xfId="2675" xr:uid="{00000000-0005-0000-0000-0000B7090000}"/>
    <cellStyle name="20% - Accent1 2 2 2 3 4 3 4 2" xfId="2676" xr:uid="{00000000-0005-0000-0000-0000B8090000}"/>
    <cellStyle name="20% - Accent1 2 2 2 3 4 3 4 2 2" xfId="2677" xr:uid="{00000000-0005-0000-0000-0000B9090000}"/>
    <cellStyle name="20% - Accent1 2 2 2 3 4 3 4 2 2 2" xfId="2678" xr:uid="{00000000-0005-0000-0000-0000BA090000}"/>
    <cellStyle name="20% - Accent1 2 2 2 3 4 3 4 2 3" xfId="2679" xr:uid="{00000000-0005-0000-0000-0000BB090000}"/>
    <cellStyle name="20% - Accent1 2 2 2 3 4 3 4 3" xfId="2680" xr:uid="{00000000-0005-0000-0000-0000BC090000}"/>
    <cellStyle name="20% - Accent1 2 2 2 3 4 3 4 3 2" xfId="2681" xr:uid="{00000000-0005-0000-0000-0000BD090000}"/>
    <cellStyle name="20% - Accent1 2 2 2 3 4 3 4 4" xfId="2682" xr:uid="{00000000-0005-0000-0000-0000BE090000}"/>
    <cellStyle name="20% - Accent1 2 2 2 3 4 3 5" xfId="2683" xr:uid="{00000000-0005-0000-0000-0000BF090000}"/>
    <cellStyle name="20% - Accent1 2 2 2 3 4 3 5 2" xfId="2684" xr:uid="{00000000-0005-0000-0000-0000C0090000}"/>
    <cellStyle name="20% - Accent1 2 2 2 3 4 3 5 2 2" xfId="2685" xr:uid="{00000000-0005-0000-0000-0000C1090000}"/>
    <cellStyle name="20% - Accent1 2 2 2 3 4 3 5 3" xfId="2686" xr:uid="{00000000-0005-0000-0000-0000C2090000}"/>
    <cellStyle name="20% - Accent1 2 2 2 3 4 3 6" xfId="2687" xr:uid="{00000000-0005-0000-0000-0000C3090000}"/>
    <cellStyle name="20% - Accent1 2 2 2 3 4 3 6 2" xfId="2688" xr:uid="{00000000-0005-0000-0000-0000C4090000}"/>
    <cellStyle name="20% - Accent1 2 2 2 3 4 3 6 2 2" xfId="2689" xr:uid="{00000000-0005-0000-0000-0000C5090000}"/>
    <cellStyle name="20% - Accent1 2 2 2 3 4 3 6 3" xfId="2690" xr:uid="{00000000-0005-0000-0000-0000C6090000}"/>
    <cellStyle name="20% - Accent1 2 2 2 3 4 3 7" xfId="2691" xr:uid="{00000000-0005-0000-0000-0000C7090000}"/>
    <cellStyle name="20% - Accent1 2 2 2 3 4 3 7 2" xfId="2692" xr:uid="{00000000-0005-0000-0000-0000C8090000}"/>
    <cellStyle name="20% - Accent1 2 2 2 3 4 3 8" xfId="2693" xr:uid="{00000000-0005-0000-0000-0000C9090000}"/>
    <cellStyle name="20% - Accent1 2 2 2 3 4 3 8 2" xfId="2694" xr:uid="{00000000-0005-0000-0000-0000CA090000}"/>
    <cellStyle name="20% - Accent1 2 2 2 3 4 3 9" xfId="2695" xr:uid="{00000000-0005-0000-0000-0000CB090000}"/>
    <cellStyle name="20% - Accent1 2 2 2 3 4 4" xfId="2696" xr:uid="{00000000-0005-0000-0000-0000CC090000}"/>
    <cellStyle name="20% - Accent1 2 2 2 3 4 4 2" xfId="2697" xr:uid="{00000000-0005-0000-0000-0000CD090000}"/>
    <cellStyle name="20% - Accent1 2 2 2 3 4 4 2 2" xfId="2698" xr:uid="{00000000-0005-0000-0000-0000CE090000}"/>
    <cellStyle name="20% - Accent1 2 2 2 3 4 4 2 2 2" xfId="2699" xr:uid="{00000000-0005-0000-0000-0000CF090000}"/>
    <cellStyle name="20% - Accent1 2 2 2 3 4 4 2 3" xfId="2700" xr:uid="{00000000-0005-0000-0000-0000D0090000}"/>
    <cellStyle name="20% - Accent1 2 2 2 3 4 4 3" xfId="2701" xr:uid="{00000000-0005-0000-0000-0000D1090000}"/>
    <cellStyle name="20% - Accent1 2 2 2 3 4 4 3 2" xfId="2702" xr:uid="{00000000-0005-0000-0000-0000D2090000}"/>
    <cellStyle name="20% - Accent1 2 2 2 3 4 4 4" xfId="2703" xr:uid="{00000000-0005-0000-0000-0000D3090000}"/>
    <cellStyle name="20% - Accent1 2 2 2 3 4 5" xfId="2704" xr:uid="{00000000-0005-0000-0000-0000D4090000}"/>
    <cellStyle name="20% - Accent1 2 2 2 3 4 5 2" xfId="2705" xr:uid="{00000000-0005-0000-0000-0000D5090000}"/>
    <cellStyle name="20% - Accent1 2 2 2 3 4 5 2 2" xfId="2706" xr:uid="{00000000-0005-0000-0000-0000D6090000}"/>
    <cellStyle name="20% - Accent1 2 2 2 3 4 5 2 2 2" xfId="2707" xr:uid="{00000000-0005-0000-0000-0000D7090000}"/>
    <cellStyle name="20% - Accent1 2 2 2 3 4 5 2 3" xfId="2708" xr:uid="{00000000-0005-0000-0000-0000D8090000}"/>
    <cellStyle name="20% - Accent1 2 2 2 3 4 5 3" xfId="2709" xr:uid="{00000000-0005-0000-0000-0000D9090000}"/>
    <cellStyle name="20% - Accent1 2 2 2 3 4 5 3 2" xfId="2710" xr:uid="{00000000-0005-0000-0000-0000DA090000}"/>
    <cellStyle name="20% - Accent1 2 2 2 3 4 5 4" xfId="2711" xr:uid="{00000000-0005-0000-0000-0000DB090000}"/>
    <cellStyle name="20% - Accent1 2 2 2 3 4 6" xfId="2712" xr:uid="{00000000-0005-0000-0000-0000DC090000}"/>
    <cellStyle name="20% - Accent1 2 2 2 3 4 6 2" xfId="2713" xr:uid="{00000000-0005-0000-0000-0000DD090000}"/>
    <cellStyle name="20% - Accent1 2 2 2 3 4 6 2 2" xfId="2714" xr:uid="{00000000-0005-0000-0000-0000DE090000}"/>
    <cellStyle name="20% - Accent1 2 2 2 3 4 6 2 2 2" xfId="2715" xr:uid="{00000000-0005-0000-0000-0000DF090000}"/>
    <cellStyle name="20% - Accent1 2 2 2 3 4 6 2 3" xfId="2716" xr:uid="{00000000-0005-0000-0000-0000E0090000}"/>
    <cellStyle name="20% - Accent1 2 2 2 3 4 6 3" xfId="2717" xr:uid="{00000000-0005-0000-0000-0000E1090000}"/>
    <cellStyle name="20% - Accent1 2 2 2 3 4 6 3 2" xfId="2718" xr:uid="{00000000-0005-0000-0000-0000E2090000}"/>
    <cellStyle name="20% - Accent1 2 2 2 3 4 6 4" xfId="2719" xr:uid="{00000000-0005-0000-0000-0000E3090000}"/>
    <cellStyle name="20% - Accent1 2 2 2 3 4 7" xfId="2720" xr:uid="{00000000-0005-0000-0000-0000E4090000}"/>
    <cellStyle name="20% - Accent1 2 2 2 3 4 7 2" xfId="2721" xr:uid="{00000000-0005-0000-0000-0000E5090000}"/>
    <cellStyle name="20% - Accent1 2 2 2 3 4 7 2 2" xfId="2722" xr:uid="{00000000-0005-0000-0000-0000E6090000}"/>
    <cellStyle name="20% - Accent1 2 2 2 3 4 7 3" xfId="2723" xr:uid="{00000000-0005-0000-0000-0000E7090000}"/>
    <cellStyle name="20% - Accent1 2 2 2 3 4 8" xfId="2724" xr:uid="{00000000-0005-0000-0000-0000E8090000}"/>
    <cellStyle name="20% - Accent1 2 2 2 3 4 8 2" xfId="2725" xr:uid="{00000000-0005-0000-0000-0000E9090000}"/>
    <cellStyle name="20% - Accent1 2 2 2 3 4 8 2 2" xfId="2726" xr:uid="{00000000-0005-0000-0000-0000EA090000}"/>
    <cellStyle name="20% - Accent1 2 2 2 3 4 8 3" xfId="2727" xr:uid="{00000000-0005-0000-0000-0000EB090000}"/>
    <cellStyle name="20% - Accent1 2 2 2 3 4 9" xfId="2728" xr:uid="{00000000-0005-0000-0000-0000EC090000}"/>
    <cellStyle name="20% - Accent1 2 2 2 3 4 9 2" xfId="2729" xr:uid="{00000000-0005-0000-0000-0000ED090000}"/>
    <cellStyle name="20% - Accent1 2 2 2 3 5" xfId="2730" xr:uid="{00000000-0005-0000-0000-0000EE090000}"/>
    <cellStyle name="20% - Accent1 2 2 2 3 5 2" xfId="2731" xr:uid="{00000000-0005-0000-0000-0000EF090000}"/>
    <cellStyle name="20% - Accent1 2 2 2 3 5 2 2" xfId="2732" xr:uid="{00000000-0005-0000-0000-0000F0090000}"/>
    <cellStyle name="20% - Accent1 2 2 2 3 5 2 2 2" xfId="2733" xr:uid="{00000000-0005-0000-0000-0000F1090000}"/>
    <cellStyle name="20% - Accent1 2 2 2 3 5 2 2 2 2" xfId="2734" xr:uid="{00000000-0005-0000-0000-0000F2090000}"/>
    <cellStyle name="20% - Accent1 2 2 2 3 5 2 2 3" xfId="2735" xr:uid="{00000000-0005-0000-0000-0000F3090000}"/>
    <cellStyle name="20% - Accent1 2 2 2 3 5 2 3" xfId="2736" xr:uid="{00000000-0005-0000-0000-0000F4090000}"/>
    <cellStyle name="20% - Accent1 2 2 2 3 5 2 3 2" xfId="2737" xr:uid="{00000000-0005-0000-0000-0000F5090000}"/>
    <cellStyle name="20% - Accent1 2 2 2 3 5 2 4" xfId="2738" xr:uid="{00000000-0005-0000-0000-0000F6090000}"/>
    <cellStyle name="20% - Accent1 2 2 2 3 5 3" xfId="2739" xr:uid="{00000000-0005-0000-0000-0000F7090000}"/>
    <cellStyle name="20% - Accent1 2 2 2 3 5 3 2" xfId="2740" xr:uid="{00000000-0005-0000-0000-0000F8090000}"/>
    <cellStyle name="20% - Accent1 2 2 2 3 5 3 2 2" xfId="2741" xr:uid="{00000000-0005-0000-0000-0000F9090000}"/>
    <cellStyle name="20% - Accent1 2 2 2 3 5 3 2 2 2" xfId="2742" xr:uid="{00000000-0005-0000-0000-0000FA090000}"/>
    <cellStyle name="20% - Accent1 2 2 2 3 5 3 2 3" xfId="2743" xr:uid="{00000000-0005-0000-0000-0000FB090000}"/>
    <cellStyle name="20% - Accent1 2 2 2 3 5 3 3" xfId="2744" xr:uid="{00000000-0005-0000-0000-0000FC090000}"/>
    <cellStyle name="20% - Accent1 2 2 2 3 5 3 3 2" xfId="2745" xr:uid="{00000000-0005-0000-0000-0000FD090000}"/>
    <cellStyle name="20% - Accent1 2 2 2 3 5 3 4" xfId="2746" xr:uid="{00000000-0005-0000-0000-0000FE090000}"/>
    <cellStyle name="20% - Accent1 2 2 2 3 5 4" xfId="2747" xr:uid="{00000000-0005-0000-0000-0000FF090000}"/>
    <cellStyle name="20% - Accent1 2 2 2 3 5 4 2" xfId="2748" xr:uid="{00000000-0005-0000-0000-0000000A0000}"/>
    <cellStyle name="20% - Accent1 2 2 2 3 5 4 2 2" xfId="2749" xr:uid="{00000000-0005-0000-0000-0000010A0000}"/>
    <cellStyle name="20% - Accent1 2 2 2 3 5 4 2 2 2" xfId="2750" xr:uid="{00000000-0005-0000-0000-0000020A0000}"/>
    <cellStyle name="20% - Accent1 2 2 2 3 5 4 2 3" xfId="2751" xr:uid="{00000000-0005-0000-0000-0000030A0000}"/>
    <cellStyle name="20% - Accent1 2 2 2 3 5 4 3" xfId="2752" xr:uid="{00000000-0005-0000-0000-0000040A0000}"/>
    <cellStyle name="20% - Accent1 2 2 2 3 5 4 3 2" xfId="2753" xr:uid="{00000000-0005-0000-0000-0000050A0000}"/>
    <cellStyle name="20% - Accent1 2 2 2 3 5 4 4" xfId="2754" xr:uid="{00000000-0005-0000-0000-0000060A0000}"/>
    <cellStyle name="20% - Accent1 2 2 2 3 5 5" xfId="2755" xr:uid="{00000000-0005-0000-0000-0000070A0000}"/>
    <cellStyle name="20% - Accent1 2 2 2 3 5 5 2" xfId="2756" xr:uid="{00000000-0005-0000-0000-0000080A0000}"/>
    <cellStyle name="20% - Accent1 2 2 2 3 5 5 2 2" xfId="2757" xr:uid="{00000000-0005-0000-0000-0000090A0000}"/>
    <cellStyle name="20% - Accent1 2 2 2 3 5 5 3" xfId="2758" xr:uid="{00000000-0005-0000-0000-00000A0A0000}"/>
    <cellStyle name="20% - Accent1 2 2 2 3 5 6" xfId="2759" xr:uid="{00000000-0005-0000-0000-00000B0A0000}"/>
    <cellStyle name="20% - Accent1 2 2 2 3 5 6 2" xfId="2760" xr:uid="{00000000-0005-0000-0000-00000C0A0000}"/>
    <cellStyle name="20% - Accent1 2 2 2 3 5 6 2 2" xfId="2761" xr:uid="{00000000-0005-0000-0000-00000D0A0000}"/>
    <cellStyle name="20% - Accent1 2 2 2 3 5 6 3" xfId="2762" xr:uid="{00000000-0005-0000-0000-00000E0A0000}"/>
    <cellStyle name="20% - Accent1 2 2 2 3 5 7" xfId="2763" xr:uid="{00000000-0005-0000-0000-00000F0A0000}"/>
    <cellStyle name="20% - Accent1 2 2 2 3 5 7 2" xfId="2764" xr:uid="{00000000-0005-0000-0000-0000100A0000}"/>
    <cellStyle name="20% - Accent1 2 2 2 3 5 8" xfId="2765" xr:uid="{00000000-0005-0000-0000-0000110A0000}"/>
    <cellStyle name="20% - Accent1 2 2 2 3 5 8 2" xfId="2766" xr:uid="{00000000-0005-0000-0000-0000120A0000}"/>
    <cellStyle name="20% - Accent1 2 2 2 3 5 9" xfId="2767" xr:uid="{00000000-0005-0000-0000-0000130A0000}"/>
    <cellStyle name="20% - Accent1 2 2 2 3 6" xfId="2768" xr:uid="{00000000-0005-0000-0000-0000140A0000}"/>
    <cellStyle name="20% - Accent1 2 2 2 3 6 2" xfId="2769" xr:uid="{00000000-0005-0000-0000-0000150A0000}"/>
    <cellStyle name="20% - Accent1 2 2 2 3 6 2 2" xfId="2770" xr:uid="{00000000-0005-0000-0000-0000160A0000}"/>
    <cellStyle name="20% - Accent1 2 2 2 3 6 2 2 2" xfId="2771" xr:uid="{00000000-0005-0000-0000-0000170A0000}"/>
    <cellStyle name="20% - Accent1 2 2 2 3 6 2 2 2 2" xfId="2772" xr:uid="{00000000-0005-0000-0000-0000180A0000}"/>
    <cellStyle name="20% - Accent1 2 2 2 3 6 2 2 3" xfId="2773" xr:uid="{00000000-0005-0000-0000-0000190A0000}"/>
    <cellStyle name="20% - Accent1 2 2 2 3 6 2 3" xfId="2774" xr:uid="{00000000-0005-0000-0000-00001A0A0000}"/>
    <cellStyle name="20% - Accent1 2 2 2 3 6 2 3 2" xfId="2775" xr:uid="{00000000-0005-0000-0000-00001B0A0000}"/>
    <cellStyle name="20% - Accent1 2 2 2 3 6 2 4" xfId="2776" xr:uid="{00000000-0005-0000-0000-00001C0A0000}"/>
    <cellStyle name="20% - Accent1 2 2 2 3 6 3" xfId="2777" xr:uid="{00000000-0005-0000-0000-00001D0A0000}"/>
    <cellStyle name="20% - Accent1 2 2 2 3 6 3 2" xfId="2778" xr:uid="{00000000-0005-0000-0000-00001E0A0000}"/>
    <cellStyle name="20% - Accent1 2 2 2 3 6 3 2 2" xfId="2779" xr:uid="{00000000-0005-0000-0000-00001F0A0000}"/>
    <cellStyle name="20% - Accent1 2 2 2 3 6 3 2 2 2" xfId="2780" xr:uid="{00000000-0005-0000-0000-0000200A0000}"/>
    <cellStyle name="20% - Accent1 2 2 2 3 6 3 2 3" xfId="2781" xr:uid="{00000000-0005-0000-0000-0000210A0000}"/>
    <cellStyle name="20% - Accent1 2 2 2 3 6 3 3" xfId="2782" xr:uid="{00000000-0005-0000-0000-0000220A0000}"/>
    <cellStyle name="20% - Accent1 2 2 2 3 6 3 3 2" xfId="2783" xr:uid="{00000000-0005-0000-0000-0000230A0000}"/>
    <cellStyle name="20% - Accent1 2 2 2 3 6 3 4" xfId="2784" xr:uid="{00000000-0005-0000-0000-0000240A0000}"/>
    <cellStyle name="20% - Accent1 2 2 2 3 6 4" xfId="2785" xr:uid="{00000000-0005-0000-0000-0000250A0000}"/>
    <cellStyle name="20% - Accent1 2 2 2 3 6 4 2" xfId="2786" xr:uid="{00000000-0005-0000-0000-0000260A0000}"/>
    <cellStyle name="20% - Accent1 2 2 2 3 6 4 2 2" xfId="2787" xr:uid="{00000000-0005-0000-0000-0000270A0000}"/>
    <cellStyle name="20% - Accent1 2 2 2 3 6 4 2 2 2" xfId="2788" xr:uid="{00000000-0005-0000-0000-0000280A0000}"/>
    <cellStyle name="20% - Accent1 2 2 2 3 6 4 2 3" xfId="2789" xr:uid="{00000000-0005-0000-0000-0000290A0000}"/>
    <cellStyle name="20% - Accent1 2 2 2 3 6 4 3" xfId="2790" xr:uid="{00000000-0005-0000-0000-00002A0A0000}"/>
    <cellStyle name="20% - Accent1 2 2 2 3 6 4 3 2" xfId="2791" xr:uid="{00000000-0005-0000-0000-00002B0A0000}"/>
    <cellStyle name="20% - Accent1 2 2 2 3 6 4 4" xfId="2792" xr:uid="{00000000-0005-0000-0000-00002C0A0000}"/>
    <cellStyle name="20% - Accent1 2 2 2 3 6 5" xfId="2793" xr:uid="{00000000-0005-0000-0000-00002D0A0000}"/>
    <cellStyle name="20% - Accent1 2 2 2 3 6 5 2" xfId="2794" xr:uid="{00000000-0005-0000-0000-00002E0A0000}"/>
    <cellStyle name="20% - Accent1 2 2 2 3 6 5 2 2" xfId="2795" xr:uid="{00000000-0005-0000-0000-00002F0A0000}"/>
    <cellStyle name="20% - Accent1 2 2 2 3 6 5 3" xfId="2796" xr:uid="{00000000-0005-0000-0000-0000300A0000}"/>
    <cellStyle name="20% - Accent1 2 2 2 3 6 6" xfId="2797" xr:uid="{00000000-0005-0000-0000-0000310A0000}"/>
    <cellStyle name="20% - Accent1 2 2 2 3 6 6 2" xfId="2798" xr:uid="{00000000-0005-0000-0000-0000320A0000}"/>
    <cellStyle name="20% - Accent1 2 2 2 3 6 6 2 2" xfId="2799" xr:uid="{00000000-0005-0000-0000-0000330A0000}"/>
    <cellStyle name="20% - Accent1 2 2 2 3 6 6 3" xfId="2800" xr:uid="{00000000-0005-0000-0000-0000340A0000}"/>
    <cellStyle name="20% - Accent1 2 2 2 3 6 7" xfId="2801" xr:uid="{00000000-0005-0000-0000-0000350A0000}"/>
    <cellStyle name="20% - Accent1 2 2 2 3 6 7 2" xfId="2802" xr:uid="{00000000-0005-0000-0000-0000360A0000}"/>
    <cellStyle name="20% - Accent1 2 2 2 3 6 8" xfId="2803" xr:uid="{00000000-0005-0000-0000-0000370A0000}"/>
    <cellStyle name="20% - Accent1 2 2 2 3 6 8 2" xfId="2804" xr:uid="{00000000-0005-0000-0000-0000380A0000}"/>
    <cellStyle name="20% - Accent1 2 2 2 3 6 9" xfId="2805" xr:uid="{00000000-0005-0000-0000-0000390A0000}"/>
    <cellStyle name="20% - Accent1 2 2 2 3 7" xfId="2806" xr:uid="{00000000-0005-0000-0000-00003A0A0000}"/>
    <cellStyle name="20% - Accent1 2 2 2 3 7 2" xfId="2807" xr:uid="{00000000-0005-0000-0000-00003B0A0000}"/>
    <cellStyle name="20% - Accent1 2 2 2 3 7 2 2" xfId="2808" xr:uid="{00000000-0005-0000-0000-00003C0A0000}"/>
    <cellStyle name="20% - Accent1 2 2 2 3 7 2 2 2" xfId="2809" xr:uid="{00000000-0005-0000-0000-00003D0A0000}"/>
    <cellStyle name="20% - Accent1 2 2 2 3 7 2 3" xfId="2810" xr:uid="{00000000-0005-0000-0000-00003E0A0000}"/>
    <cellStyle name="20% - Accent1 2 2 2 3 7 3" xfId="2811" xr:uid="{00000000-0005-0000-0000-00003F0A0000}"/>
    <cellStyle name="20% - Accent1 2 2 2 3 7 3 2" xfId="2812" xr:uid="{00000000-0005-0000-0000-0000400A0000}"/>
    <cellStyle name="20% - Accent1 2 2 2 3 7 4" xfId="2813" xr:uid="{00000000-0005-0000-0000-0000410A0000}"/>
    <cellStyle name="20% - Accent1 2 2 2 3 8" xfId="2814" xr:uid="{00000000-0005-0000-0000-0000420A0000}"/>
    <cellStyle name="20% - Accent1 2 2 2 3 8 2" xfId="2815" xr:uid="{00000000-0005-0000-0000-0000430A0000}"/>
    <cellStyle name="20% - Accent1 2 2 2 3 8 2 2" xfId="2816" xr:uid="{00000000-0005-0000-0000-0000440A0000}"/>
    <cellStyle name="20% - Accent1 2 2 2 3 8 2 2 2" xfId="2817" xr:uid="{00000000-0005-0000-0000-0000450A0000}"/>
    <cellStyle name="20% - Accent1 2 2 2 3 8 2 3" xfId="2818" xr:uid="{00000000-0005-0000-0000-0000460A0000}"/>
    <cellStyle name="20% - Accent1 2 2 2 3 8 3" xfId="2819" xr:uid="{00000000-0005-0000-0000-0000470A0000}"/>
    <cellStyle name="20% - Accent1 2 2 2 3 8 3 2" xfId="2820" xr:uid="{00000000-0005-0000-0000-0000480A0000}"/>
    <cellStyle name="20% - Accent1 2 2 2 3 8 4" xfId="2821" xr:uid="{00000000-0005-0000-0000-0000490A0000}"/>
    <cellStyle name="20% - Accent1 2 2 2 3 9" xfId="2822" xr:uid="{00000000-0005-0000-0000-00004A0A0000}"/>
    <cellStyle name="20% - Accent1 2 2 2 3 9 2" xfId="2823" xr:uid="{00000000-0005-0000-0000-00004B0A0000}"/>
    <cellStyle name="20% - Accent1 2 2 2 3 9 2 2" xfId="2824" xr:uid="{00000000-0005-0000-0000-00004C0A0000}"/>
    <cellStyle name="20% - Accent1 2 2 2 3 9 2 2 2" xfId="2825" xr:uid="{00000000-0005-0000-0000-00004D0A0000}"/>
    <cellStyle name="20% - Accent1 2 2 2 3 9 2 3" xfId="2826" xr:uid="{00000000-0005-0000-0000-00004E0A0000}"/>
    <cellStyle name="20% - Accent1 2 2 2 3 9 3" xfId="2827" xr:uid="{00000000-0005-0000-0000-00004F0A0000}"/>
    <cellStyle name="20% - Accent1 2 2 2 3 9 3 2" xfId="2828" xr:uid="{00000000-0005-0000-0000-0000500A0000}"/>
    <cellStyle name="20% - Accent1 2 2 2 3 9 4" xfId="2829" xr:uid="{00000000-0005-0000-0000-0000510A0000}"/>
    <cellStyle name="20% - Accent1 2 2 2 4" xfId="2830" xr:uid="{00000000-0005-0000-0000-0000520A0000}"/>
    <cellStyle name="20% - Accent1 2 2 2 4 10" xfId="2831" xr:uid="{00000000-0005-0000-0000-0000530A0000}"/>
    <cellStyle name="20% - Accent1 2 2 2 4 10 2" xfId="2832" xr:uid="{00000000-0005-0000-0000-0000540A0000}"/>
    <cellStyle name="20% - Accent1 2 2 2 4 11" xfId="2833" xr:uid="{00000000-0005-0000-0000-0000550A0000}"/>
    <cellStyle name="20% - Accent1 2 2 2 4 2" xfId="2834" xr:uid="{00000000-0005-0000-0000-0000560A0000}"/>
    <cellStyle name="20% - Accent1 2 2 2 4 2 2" xfId="2835" xr:uid="{00000000-0005-0000-0000-0000570A0000}"/>
    <cellStyle name="20% - Accent1 2 2 2 4 2 2 2" xfId="2836" xr:uid="{00000000-0005-0000-0000-0000580A0000}"/>
    <cellStyle name="20% - Accent1 2 2 2 4 2 2 2 2" xfId="2837" xr:uid="{00000000-0005-0000-0000-0000590A0000}"/>
    <cellStyle name="20% - Accent1 2 2 2 4 2 2 2 2 2" xfId="2838" xr:uid="{00000000-0005-0000-0000-00005A0A0000}"/>
    <cellStyle name="20% - Accent1 2 2 2 4 2 2 2 3" xfId="2839" xr:uid="{00000000-0005-0000-0000-00005B0A0000}"/>
    <cellStyle name="20% - Accent1 2 2 2 4 2 2 3" xfId="2840" xr:uid="{00000000-0005-0000-0000-00005C0A0000}"/>
    <cellStyle name="20% - Accent1 2 2 2 4 2 2 3 2" xfId="2841" xr:uid="{00000000-0005-0000-0000-00005D0A0000}"/>
    <cellStyle name="20% - Accent1 2 2 2 4 2 2 4" xfId="2842" xr:uid="{00000000-0005-0000-0000-00005E0A0000}"/>
    <cellStyle name="20% - Accent1 2 2 2 4 2 3" xfId="2843" xr:uid="{00000000-0005-0000-0000-00005F0A0000}"/>
    <cellStyle name="20% - Accent1 2 2 2 4 2 3 2" xfId="2844" xr:uid="{00000000-0005-0000-0000-0000600A0000}"/>
    <cellStyle name="20% - Accent1 2 2 2 4 2 3 2 2" xfId="2845" xr:uid="{00000000-0005-0000-0000-0000610A0000}"/>
    <cellStyle name="20% - Accent1 2 2 2 4 2 3 2 2 2" xfId="2846" xr:uid="{00000000-0005-0000-0000-0000620A0000}"/>
    <cellStyle name="20% - Accent1 2 2 2 4 2 3 2 3" xfId="2847" xr:uid="{00000000-0005-0000-0000-0000630A0000}"/>
    <cellStyle name="20% - Accent1 2 2 2 4 2 3 3" xfId="2848" xr:uid="{00000000-0005-0000-0000-0000640A0000}"/>
    <cellStyle name="20% - Accent1 2 2 2 4 2 3 3 2" xfId="2849" xr:uid="{00000000-0005-0000-0000-0000650A0000}"/>
    <cellStyle name="20% - Accent1 2 2 2 4 2 3 4" xfId="2850" xr:uid="{00000000-0005-0000-0000-0000660A0000}"/>
    <cellStyle name="20% - Accent1 2 2 2 4 2 4" xfId="2851" xr:uid="{00000000-0005-0000-0000-0000670A0000}"/>
    <cellStyle name="20% - Accent1 2 2 2 4 2 4 2" xfId="2852" xr:uid="{00000000-0005-0000-0000-0000680A0000}"/>
    <cellStyle name="20% - Accent1 2 2 2 4 2 4 2 2" xfId="2853" xr:uid="{00000000-0005-0000-0000-0000690A0000}"/>
    <cellStyle name="20% - Accent1 2 2 2 4 2 4 2 2 2" xfId="2854" xr:uid="{00000000-0005-0000-0000-00006A0A0000}"/>
    <cellStyle name="20% - Accent1 2 2 2 4 2 4 2 3" xfId="2855" xr:uid="{00000000-0005-0000-0000-00006B0A0000}"/>
    <cellStyle name="20% - Accent1 2 2 2 4 2 4 3" xfId="2856" xr:uid="{00000000-0005-0000-0000-00006C0A0000}"/>
    <cellStyle name="20% - Accent1 2 2 2 4 2 4 3 2" xfId="2857" xr:uid="{00000000-0005-0000-0000-00006D0A0000}"/>
    <cellStyle name="20% - Accent1 2 2 2 4 2 4 4" xfId="2858" xr:uid="{00000000-0005-0000-0000-00006E0A0000}"/>
    <cellStyle name="20% - Accent1 2 2 2 4 2 5" xfId="2859" xr:uid="{00000000-0005-0000-0000-00006F0A0000}"/>
    <cellStyle name="20% - Accent1 2 2 2 4 2 5 2" xfId="2860" xr:uid="{00000000-0005-0000-0000-0000700A0000}"/>
    <cellStyle name="20% - Accent1 2 2 2 4 2 5 2 2" xfId="2861" xr:uid="{00000000-0005-0000-0000-0000710A0000}"/>
    <cellStyle name="20% - Accent1 2 2 2 4 2 5 3" xfId="2862" xr:uid="{00000000-0005-0000-0000-0000720A0000}"/>
    <cellStyle name="20% - Accent1 2 2 2 4 2 6" xfId="2863" xr:uid="{00000000-0005-0000-0000-0000730A0000}"/>
    <cellStyle name="20% - Accent1 2 2 2 4 2 6 2" xfId="2864" xr:uid="{00000000-0005-0000-0000-0000740A0000}"/>
    <cellStyle name="20% - Accent1 2 2 2 4 2 6 2 2" xfId="2865" xr:uid="{00000000-0005-0000-0000-0000750A0000}"/>
    <cellStyle name="20% - Accent1 2 2 2 4 2 6 3" xfId="2866" xr:uid="{00000000-0005-0000-0000-0000760A0000}"/>
    <cellStyle name="20% - Accent1 2 2 2 4 2 7" xfId="2867" xr:uid="{00000000-0005-0000-0000-0000770A0000}"/>
    <cellStyle name="20% - Accent1 2 2 2 4 2 7 2" xfId="2868" xr:uid="{00000000-0005-0000-0000-0000780A0000}"/>
    <cellStyle name="20% - Accent1 2 2 2 4 2 8" xfId="2869" xr:uid="{00000000-0005-0000-0000-0000790A0000}"/>
    <cellStyle name="20% - Accent1 2 2 2 4 2 8 2" xfId="2870" xr:uid="{00000000-0005-0000-0000-00007A0A0000}"/>
    <cellStyle name="20% - Accent1 2 2 2 4 2 9" xfId="2871" xr:uid="{00000000-0005-0000-0000-00007B0A0000}"/>
    <cellStyle name="20% - Accent1 2 2 2 4 3" xfId="2872" xr:uid="{00000000-0005-0000-0000-00007C0A0000}"/>
    <cellStyle name="20% - Accent1 2 2 2 4 3 2" xfId="2873" xr:uid="{00000000-0005-0000-0000-00007D0A0000}"/>
    <cellStyle name="20% - Accent1 2 2 2 4 3 2 2" xfId="2874" xr:uid="{00000000-0005-0000-0000-00007E0A0000}"/>
    <cellStyle name="20% - Accent1 2 2 2 4 3 2 2 2" xfId="2875" xr:uid="{00000000-0005-0000-0000-00007F0A0000}"/>
    <cellStyle name="20% - Accent1 2 2 2 4 3 2 2 2 2" xfId="2876" xr:uid="{00000000-0005-0000-0000-0000800A0000}"/>
    <cellStyle name="20% - Accent1 2 2 2 4 3 2 2 3" xfId="2877" xr:uid="{00000000-0005-0000-0000-0000810A0000}"/>
    <cellStyle name="20% - Accent1 2 2 2 4 3 2 3" xfId="2878" xr:uid="{00000000-0005-0000-0000-0000820A0000}"/>
    <cellStyle name="20% - Accent1 2 2 2 4 3 2 3 2" xfId="2879" xr:uid="{00000000-0005-0000-0000-0000830A0000}"/>
    <cellStyle name="20% - Accent1 2 2 2 4 3 2 4" xfId="2880" xr:uid="{00000000-0005-0000-0000-0000840A0000}"/>
    <cellStyle name="20% - Accent1 2 2 2 4 3 3" xfId="2881" xr:uid="{00000000-0005-0000-0000-0000850A0000}"/>
    <cellStyle name="20% - Accent1 2 2 2 4 3 3 2" xfId="2882" xr:uid="{00000000-0005-0000-0000-0000860A0000}"/>
    <cellStyle name="20% - Accent1 2 2 2 4 3 3 2 2" xfId="2883" xr:uid="{00000000-0005-0000-0000-0000870A0000}"/>
    <cellStyle name="20% - Accent1 2 2 2 4 3 3 2 2 2" xfId="2884" xr:uid="{00000000-0005-0000-0000-0000880A0000}"/>
    <cellStyle name="20% - Accent1 2 2 2 4 3 3 2 3" xfId="2885" xr:uid="{00000000-0005-0000-0000-0000890A0000}"/>
    <cellStyle name="20% - Accent1 2 2 2 4 3 3 3" xfId="2886" xr:uid="{00000000-0005-0000-0000-00008A0A0000}"/>
    <cellStyle name="20% - Accent1 2 2 2 4 3 3 3 2" xfId="2887" xr:uid="{00000000-0005-0000-0000-00008B0A0000}"/>
    <cellStyle name="20% - Accent1 2 2 2 4 3 3 4" xfId="2888" xr:uid="{00000000-0005-0000-0000-00008C0A0000}"/>
    <cellStyle name="20% - Accent1 2 2 2 4 3 4" xfId="2889" xr:uid="{00000000-0005-0000-0000-00008D0A0000}"/>
    <cellStyle name="20% - Accent1 2 2 2 4 3 4 2" xfId="2890" xr:uid="{00000000-0005-0000-0000-00008E0A0000}"/>
    <cellStyle name="20% - Accent1 2 2 2 4 3 4 2 2" xfId="2891" xr:uid="{00000000-0005-0000-0000-00008F0A0000}"/>
    <cellStyle name="20% - Accent1 2 2 2 4 3 4 2 2 2" xfId="2892" xr:uid="{00000000-0005-0000-0000-0000900A0000}"/>
    <cellStyle name="20% - Accent1 2 2 2 4 3 4 2 3" xfId="2893" xr:uid="{00000000-0005-0000-0000-0000910A0000}"/>
    <cellStyle name="20% - Accent1 2 2 2 4 3 4 3" xfId="2894" xr:uid="{00000000-0005-0000-0000-0000920A0000}"/>
    <cellStyle name="20% - Accent1 2 2 2 4 3 4 3 2" xfId="2895" xr:uid="{00000000-0005-0000-0000-0000930A0000}"/>
    <cellStyle name="20% - Accent1 2 2 2 4 3 4 4" xfId="2896" xr:uid="{00000000-0005-0000-0000-0000940A0000}"/>
    <cellStyle name="20% - Accent1 2 2 2 4 3 5" xfId="2897" xr:uid="{00000000-0005-0000-0000-0000950A0000}"/>
    <cellStyle name="20% - Accent1 2 2 2 4 3 5 2" xfId="2898" xr:uid="{00000000-0005-0000-0000-0000960A0000}"/>
    <cellStyle name="20% - Accent1 2 2 2 4 3 5 2 2" xfId="2899" xr:uid="{00000000-0005-0000-0000-0000970A0000}"/>
    <cellStyle name="20% - Accent1 2 2 2 4 3 5 3" xfId="2900" xr:uid="{00000000-0005-0000-0000-0000980A0000}"/>
    <cellStyle name="20% - Accent1 2 2 2 4 3 6" xfId="2901" xr:uid="{00000000-0005-0000-0000-0000990A0000}"/>
    <cellStyle name="20% - Accent1 2 2 2 4 3 6 2" xfId="2902" xr:uid="{00000000-0005-0000-0000-00009A0A0000}"/>
    <cellStyle name="20% - Accent1 2 2 2 4 3 6 2 2" xfId="2903" xr:uid="{00000000-0005-0000-0000-00009B0A0000}"/>
    <cellStyle name="20% - Accent1 2 2 2 4 3 6 3" xfId="2904" xr:uid="{00000000-0005-0000-0000-00009C0A0000}"/>
    <cellStyle name="20% - Accent1 2 2 2 4 3 7" xfId="2905" xr:uid="{00000000-0005-0000-0000-00009D0A0000}"/>
    <cellStyle name="20% - Accent1 2 2 2 4 3 7 2" xfId="2906" xr:uid="{00000000-0005-0000-0000-00009E0A0000}"/>
    <cellStyle name="20% - Accent1 2 2 2 4 3 8" xfId="2907" xr:uid="{00000000-0005-0000-0000-00009F0A0000}"/>
    <cellStyle name="20% - Accent1 2 2 2 4 3 8 2" xfId="2908" xr:uid="{00000000-0005-0000-0000-0000A00A0000}"/>
    <cellStyle name="20% - Accent1 2 2 2 4 3 9" xfId="2909" xr:uid="{00000000-0005-0000-0000-0000A10A0000}"/>
    <cellStyle name="20% - Accent1 2 2 2 4 4" xfId="2910" xr:uid="{00000000-0005-0000-0000-0000A20A0000}"/>
    <cellStyle name="20% - Accent1 2 2 2 4 4 2" xfId="2911" xr:uid="{00000000-0005-0000-0000-0000A30A0000}"/>
    <cellStyle name="20% - Accent1 2 2 2 4 4 2 2" xfId="2912" xr:uid="{00000000-0005-0000-0000-0000A40A0000}"/>
    <cellStyle name="20% - Accent1 2 2 2 4 4 2 2 2" xfId="2913" xr:uid="{00000000-0005-0000-0000-0000A50A0000}"/>
    <cellStyle name="20% - Accent1 2 2 2 4 4 2 3" xfId="2914" xr:uid="{00000000-0005-0000-0000-0000A60A0000}"/>
    <cellStyle name="20% - Accent1 2 2 2 4 4 3" xfId="2915" xr:uid="{00000000-0005-0000-0000-0000A70A0000}"/>
    <cellStyle name="20% - Accent1 2 2 2 4 4 3 2" xfId="2916" xr:uid="{00000000-0005-0000-0000-0000A80A0000}"/>
    <cellStyle name="20% - Accent1 2 2 2 4 4 4" xfId="2917" xr:uid="{00000000-0005-0000-0000-0000A90A0000}"/>
    <cellStyle name="20% - Accent1 2 2 2 4 5" xfId="2918" xr:uid="{00000000-0005-0000-0000-0000AA0A0000}"/>
    <cellStyle name="20% - Accent1 2 2 2 4 5 2" xfId="2919" xr:uid="{00000000-0005-0000-0000-0000AB0A0000}"/>
    <cellStyle name="20% - Accent1 2 2 2 4 5 2 2" xfId="2920" xr:uid="{00000000-0005-0000-0000-0000AC0A0000}"/>
    <cellStyle name="20% - Accent1 2 2 2 4 5 2 2 2" xfId="2921" xr:uid="{00000000-0005-0000-0000-0000AD0A0000}"/>
    <cellStyle name="20% - Accent1 2 2 2 4 5 2 3" xfId="2922" xr:uid="{00000000-0005-0000-0000-0000AE0A0000}"/>
    <cellStyle name="20% - Accent1 2 2 2 4 5 3" xfId="2923" xr:uid="{00000000-0005-0000-0000-0000AF0A0000}"/>
    <cellStyle name="20% - Accent1 2 2 2 4 5 3 2" xfId="2924" xr:uid="{00000000-0005-0000-0000-0000B00A0000}"/>
    <cellStyle name="20% - Accent1 2 2 2 4 5 4" xfId="2925" xr:uid="{00000000-0005-0000-0000-0000B10A0000}"/>
    <cellStyle name="20% - Accent1 2 2 2 4 6" xfId="2926" xr:uid="{00000000-0005-0000-0000-0000B20A0000}"/>
    <cellStyle name="20% - Accent1 2 2 2 4 6 2" xfId="2927" xr:uid="{00000000-0005-0000-0000-0000B30A0000}"/>
    <cellStyle name="20% - Accent1 2 2 2 4 6 2 2" xfId="2928" xr:uid="{00000000-0005-0000-0000-0000B40A0000}"/>
    <cellStyle name="20% - Accent1 2 2 2 4 6 2 2 2" xfId="2929" xr:uid="{00000000-0005-0000-0000-0000B50A0000}"/>
    <cellStyle name="20% - Accent1 2 2 2 4 6 2 3" xfId="2930" xr:uid="{00000000-0005-0000-0000-0000B60A0000}"/>
    <cellStyle name="20% - Accent1 2 2 2 4 6 3" xfId="2931" xr:uid="{00000000-0005-0000-0000-0000B70A0000}"/>
    <cellStyle name="20% - Accent1 2 2 2 4 6 3 2" xfId="2932" xr:uid="{00000000-0005-0000-0000-0000B80A0000}"/>
    <cellStyle name="20% - Accent1 2 2 2 4 6 4" xfId="2933" xr:uid="{00000000-0005-0000-0000-0000B90A0000}"/>
    <cellStyle name="20% - Accent1 2 2 2 4 7" xfId="2934" xr:uid="{00000000-0005-0000-0000-0000BA0A0000}"/>
    <cellStyle name="20% - Accent1 2 2 2 4 7 2" xfId="2935" xr:uid="{00000000-0005-0000-0000-0000BB0A0000}"/>
    <cellStyle name="20% - Accent1 2 2 2 4 7 2 2" xfId="2936" xr:uid="{00000000-0005-0000-0000-0000BC0A0000}"/>
    <cellStyle name="20% - Accent1 2 2 2 4 7 3" xfId="2937" xr:uid="{00000000-0005-0000-0000-0000BD0A0000}"/>
    <cellStyle name="20% - Accent1 2 2 2 4 8" xfId="2938" xr:uid="{00000000-0005-0000-0000-0000BE0A0000}"/>
    <cellStyle name="20% - Accent1 2 2 2 4 8 2" xfId="2939" xr:uid="{00000000-0005-0000-0000-0000BF0A0000}"/>
    <cellStyle name="20% - Accent1 2 2 2 4 8 2 2" xfId="2940" xr:uid="{00000000-0005-0000-0000-0000C00A0000}"/>
    <cellStyle name="20% - Accent1 2 2 2 4 8 3" xfId="2941" xr:uid="{00000000-0005-0000-0000-0000C10A0000}"/>
    <cellStyle name="20% - Accent1 2 2 2 4 9" xfId="2942" xr:uid="{00000000-0005-0000-0000-0000C20A0000}"/>
    <cellStyle name="20% - Accent1 2 2 2 4 9 2" xfId="2943" xr:uid="{00000000-0005-0000-0000-0000C30A0000}"/>
    <cellStyle name="20% - Accent1 2 2 2 5" xfId="2944" xr:uid="{00000000-0005-0000-0000-0000C40A0000}"/>
    <cellStyle name="20% - Accent1 2 2 2 5 10" xfId="2945" xr:uid="{00000000-0005-0000-0000-0000C50A0000}"/>
    <cellStyle name="20% - Accent1 2 2 2 5 10 2" xfId="2946" xr:uid="{00000000-0005-0000-0000-0000C60A0000}"/>
    <cellStyle name="20% - Accent1 2 2 2 5 11" xfId="2947" xr:uid="{00000000-0005-0000-0000-0000C70A0000}"/>
    <cellStyle name="20% - Accent1 2 2 2 5 2" xfId="2948" xr:uid="{00000000-0005-0000-0000-0000C80A0000}"/>
    <cellStyle name="20% - Accent1 2 2 2 5 2 2" xfId="2949" xr:uid="{00000000-0005-0000-0000-0000C90A0000}"/>
    <cellStyle name="20% - Accent1 2 2 2 5 2 2 2" xfId="2950" xr:uid="{00000000-0005-0000-0000-0000CA0A0000}"/>
    <cellStyle name="20% - Accent1 2 2 2 5 2 2 2 2" xfId="2951" xr:uid="{00000000-0005-0000-0000-0000CB0A0000}"/>
    <cellStyle name="20% - Accent1 2 2 2 5 2 2 2 2 2" xfId="2952" xr:uid="{00000000-0005-0000-0000-0000CC0A0000}"/>
    <cellStyle name="20% - Accent1 2 2 2 5 2 2 2 3" xfId="2953" xr:uid="{00000000-0005-0000-0000-0000CD0A0000}"/>
    <cellStyle name="20% - Accent1 2 2 2 5 2 2 3" xfId="2954" xr:uid="{00000000-0005-0000-0000-0000CE0A0000}"/>
    <cellStyle name="20% - Accent1 2 2 2 5 2 2 3 2" xfId="2955" xr:uid="{00000000-0005-0000-0000-0000CF0A0000}"/>
    <cellStyle name="20% - Accent1 2 2 2 5 2 2 4" xfId="2956" xr:uid="{00000000-0005-0000-0000-0000D00A0000}"/>
    <cellStyle name="20% - Accent1 2 2 2 5 2 3" xfId="2957" xr:uid="{00000000-0005-0000-0000-0000D10A0000}"/>
    <cellStyle name="20% - Accent1 2 2 2 5 2 3 2" xfId="2958" xr:uid="{00000000-0005-0000-0000-0000D20A0000}"/>
    <cellStyle name="20% - Accent1 2 2 2 5 2 3 2 2" xfId="2959" xr:uid="{00000000-0005-0000-0000-0000D30A0000}"/>
    <cellStyle name="20% - Accent1 2 2 2 5 2 3 2 2 2" xfId="2960" xr:uid="{00000000-0005-0000-0000-0000D40A0000}"/>
    <cellStyle name="20% - Accent1 2 2 2 5 2 3 2 3" xfId="2961" xr:uid="{00000000-0005-0000-0000-0000D50A0000}"/>
    <cellStyle name="20% - Accent1 2 2 2 5 2 3 3" xfId="2962" xr:uid="{00000000-0005-0000-0000-0000D60A0000}"/>
    <cellStyle name="20% - Accent1 2 2 2 5 2 3 3 2" xfId="2963" xr:uid="{00000000-0005-0000-0000-0000D70A0000}"/>
    <cellStyle name="20% - Accent1 2 2 2 5 2 3 4" xfId="2964" xr:uid="{00000000-0005-0000-0000-0000D80A0000}"/>
    <cellStyle name="20% - Accent1 2 2 2 5 2 4" xfId="2965" xr:uid="{00000000-0005-0000-0000-0000D90A0000}"/>
    <cellStyle name="20% - Accent1 2 2 2 5 2 4 2" xfId="2966" xr:uid="{00000000-0005-0000-0000-0000DA0A0000}"/>
    <cellStyle name="20% - Accent1 2 2 2 5 2 4 2 2" xfId="2967" xr:uid="{00000000-0005-0000-0000-0000DB0A0000}"/>
    <cellStyle name="20% - Accent1 2 2 2 5 2 4 2 2 2" xfId="2968" xr:uid="{00000000-0005-0000-0000-0000DC0A0000}"/>
    <cellStyle name="20% - Accent1 2 2 2 5 2 4 2 3" xfId="2969" xr:uid="{00000000-0005-0000-0000-0000DD0A0000}"/>
    <cellStyle name="20% - Accent1 2 2 2 5 2 4 3" xfId="2970" xr:uid="{00000000-0005-0000-0000-0000DE0A0000}"/>
    <cellStyle name="20% - Accent1 2 2 2 5 2 4 3 2" xfId="2971" xr:uid="{00000000-0005-0000-0000-0000DF0A0000}"/>
    <cellStyle name="20% - Accent1 2 2 2 5 2 4 4" xfId="2972" xr:uid="{00000000-0005-0000-0000-0000E00A0000}"/>
    <cellStyle name="20% - Accent1 2 2 2 5 2 5" xfId="2973" xr:uid="{00000000-0005-0000-0000-0000E10A0000}"/>
    <cellStyle name="20% - Accent1 2 2 2 5 2 5 2" xfId="2974" xr:uid="{00000000-0005-0000-0000-0000E20A0000}"/>
    <cellStyle name="20% - Accent1 2 2 2 5 2 5 2 2" xfId="2975" xr:uid="{00000000-0005-0000-0000-0000E30A0000}"/>
    <cellStyle name="20% - Accent1 2 2 2 5 2 5 3" xfId="2976" xr:uid="{00000000-0005-0000-0000-0000E40A0000}"/>
    <cellStyle name="20% - Accent1 2 2 2 5 2 6" xfId="2977" xr:uid="{00000000-0005-0000-0000-0000E50A0000}"/>
    <cellStyle name="20% - Accent1 2 2 2 5 2 6 2" xfId="2978" xr:uid="{00000000-0005-0000-0000-0000E60A0000}"/>
    <cellStyle name="20% - Accent1 2 2 2 5 2 6 2 2" xfId="2979" xr:uid="{00000000-0005-0000-0000-0000E70A0000}"/>
    <cellStyle name="20% - Accent1 2 2 2 5 2 6 3" xfId="2980" xr:uid="{00000000-0005-0000-0000-0000E80A0000}"/>
    <cellStyle name="20% - Accent1 2 2 2 5 2 7" xfId="2981" xr:uid="{00000000-0005-0000-0000-0000E90A0000}"/>
    <cellStyle name="20% - Accent1 2 2 2 5 2 7 2" xfId="2982" xr:uid="{00000000-0005-0000-0000-0000EA0A0000}"/>
    <cellStyle name="20% - Accent1 2 2 2 5 2 8" xfId="2983" xr:uid="{00000000-0005-0000-0000-0000EB0A0000}"/>
    <cellStyle name="20% - Accent1 2 2 2 5 2 8 2" xfId="2984" xr:uid="{00000000-0005-0000-0000-0000EC0A0000}"/>
    <cellStyle name="20% - Accent1 2 2 2 5 2 9" xfId="2985" xr:uid="{00000000-0005-0000-0000-0000ED0A0000}"/>
    <cellStyle name="20% - Accent1 2 2 2 5 3" xfId="2986" xr:uid="{00000000-0005-0000-0000-0000EE0A0000}"/>
    <cellStyle name="20% - Accent1 2 2 2 5 3 2" xfId="2987" xr:uid="{00000000-0005-0000-0000-0000EF0A0000}"/>
    <cellStyle name="20% - Accent1 2 2 2 5 3 2 2" xfId="2988" xr:uid="{00000000-0005-0000-0000-0000F00A0000}"/>
    <cellStyle name="20% - Accent1 2 2 2 5 3 2 2 2" xfId="2989" xr:uid="{00000000-0005-0000-0000-0000F10A0000}"/>
    <cellStyle name="20% - Accent1 2 2 2 5 3 2 2 2 2" xfId="2990" xr:uid="{00000000-0005-0000-0000-0000F20A0000}"/>
    <cellStyle name="20% - Accent1 2 2 2 5 3 2 2 3" xfId="2991" xr:uid="{00000000-0005-0000-0000-0000F30A0000}"/>
    <cellStyle name="20% - Accent1 2 2 2 5 3 2 3" xfId="2992" xr:uid="{00000000-0005-0000-0000-0000F40A0000}"/>
    <cellStyle name="20% - Accent1 2 2 2 5 3 2 3 2" xfId="2993" xr:uid="{00000000-0005-0000-0000-0000F50A0000}"/>
    <cellStyle name="20% - Accent1 2 2 2 5 3 2 4" xfId="2994" xr:uid="{00000000-0005-0000-0000-0000F60A0000}"/>
    <cellStyle name="20% - Accent1 2 2 2 5 3 3" xfId="2995" xr:uid="{00000000-0005-0000-0000-0000F70A0000}"/>
    <cellStyle name="20% - Accent1 2 2 2 5 3 3 2" xfId="2996" xr:uid="{00000000-0005-0000-0000-0000F80A0000}"/>
    <cellStyle name="20% - Accent1 2 2 2 5 3 3 2 2" xfId="2997" xr:uid="{00000000-0005-0000-0000-0000F90A0000}"/>
    <cellStyle name="20% - Accent1 2 2 2 5 3 3 2 2 2" xfId="2998" xr:uid="{00000000-0005-0000-0000-0000FA0A0000}"/>
    <cellStyle name="20% - Accent1 2 2 2 5 3 3 2 3" xfId="2999" xr:uid="{00000000-0005-0000-0000-0000FB0A0000}"/>
    <cellStyle name="20% - Accent1 2 2 2 5 3 3 3" xfId="3000" xr:uid="{00000000-0005-0000-0000-0000FC0A0000}"/>
    <cellStyle name="20% - Accent1 2 2 2 5 3 3 3 2" xfId="3001" xr:uid="{00000000-0005-0000-0000-0000FD0A0000}"/>
    <cellStyle name="20% - Accent1 2 2 2 5 3 3 4" xfId="3002" xr:uid="{00000000-0005-0000-0000-0000FE0A0000}"/>
    <cellStyle name="20% - Accent1 2 2 2 5 3 4" xfId="3003" xr:uid="{00000000-0005-0000-0000-0000FF0A0000}"/>
    <cellStyle name="20% - Accent1 2 2 2 5 3 4 2" xfId="3004" xr:uid="{00000000-0005-0000-0000-0000000B0000}"/>
    <cellStyle name="20% - Accent1 2 2 2 5 3 4 2 2" xfId="3005" xr:uid="{00000000-0005-0000-0000-0000010B0000}"/>
    <cellStyle name="20% - Accent1 2 2 2 5 3 4 2 2 2" xfId="3006" xr:uid="{00000000-0005-0000-0000-0000020B0000}"/>
    <cellStyle name="20% - Accent1 2 2 2 5 3 4 2 3" xfId="3007" xr:uid="{00000000-0005-0000-0000-0000030B0000}"/>
    <cellStyle name="20% - Accent1 2 2 2 5 3 4 3" xfId="3008" xr:uid="{00000000-0005-0000-0000-0000040B0000}"/>
    <cellStyle name="20% - Accent1 2 2 2 5 3 4 3 2" xfId="3009" xr:uid="{00000000-0005-0000-0000-0000050B0000}"/>
    <cellStyle name="20% - Accent1 2 2 2 5 3 4 4" xfId="3010" xr:uid="{00000000-0005-0000-0000-0000060B0000}"/>
    <cellStyle name="20% - Accent1 2 2 2 5 3 5" xfId="3011" xr:uid="{00000000-0005-0000-0000-0000070B0000}"/>
    <cellStyle name="20% - Accent1 2 2 2 5 3 5 2" xfId="3012" xr:uid="{00000000-0005-0000-0000-0000080B0000}"/>
    <cellStyle name="20% - Accent1 2 2 2 5 3 5 2 2" xfId="3013" xr:uid="{00000000-0005-0000-0000-0000090B0000}"/>
    <cellStyle name="20% - Accent1 2 2 2 5 3 5 3" xfId="3014" xr:uid="{00000000-0005-0000-0000-00000A0B0000}"/>
    <cellStyle name="20% - Accent1 2 2 2 5 3 6" xfId="3015" xr:uid="{00000000-0005-0000-0000-00000B0B0000}"/>
    <cellStyle name="20% - Accent1 2 2 2 5 3 6 2" xfId="3016" xr:uid="{00000000-0005-0000-0000-00000C0B0000}"/>
    <cellStyle name="20% - Accent1 2 2 2 5 3 6 2 2" xfId="3017" xr:uid="{00000000-0005-0000-0000-00000D0B0000}"/>
    <cellStyle name="20% - Accent1 2 2 2 5 3 6 3" xfId="3018" xr:uid="{00000000-0005-0000-0000-00000E0B0000}"/>
    <cellStyle name="20% - Accent1 2 2 2 5 3 7" xfId="3019" xr:uid="{00000000-0005-0000-0000-00000F0B0000}"/>
    <cellStyle name="20% - Accent1 2 2 2 5 3 7 2" xfId="3020" xr:uid="{00000000-0005-0000-0000-0000100B0000}"/>
    <cellStyle name="20% - Accent1 2 2 2 5 3 8" xfId="3021" xr:uid="{00000000-0005-0000-0000-0000110B0000}"/>
    <cellStyle name="20% - Accent1 2 2 2 5 3 8 2" xfId="3022" xr:uid="{00000000-0005-0000-0000-0000120B0000}"/>
    <cellStyle name="20% - Accent1 2 2 2 5 3 9" xfId="3023" xr:uid="{00000000-0005-0000-0000-0000130B0000}"/>
    <cellStyle name="20% - Accent1 2 2 2 5 4" xfId="3024" xr:uid="{00000000-0005-0000-0000-0000140B0000}"/>
    <cellStyle name="20% - Accent1 2 2 2 5 4 2" xfId="3025" xr:uid="{00000000-0005-0000-0000-0000150B0000}"/>
    <cellStyle name="20% - Accent1 2 2 2 5 4 2 2" xfId="3026" xr:uid="{00000000-0005-0000-0000-0000160B0000}"/>
    <cellStyle name="20% - Accent1 2 2 2 5 4 2 2 2" xfId="3027" xr:uid="{00000000-0005-0000-0000-0000170B0000}"/>
    <cellStyle name="20% - Accent1 2 2 2 5 4 2 3" xfId="3028" xr:uid="{00000000-0005-0000-0000-0000180B0000}"/>
    <cellStyle name="20% - Accent1 2 2 2 5 4 3" xfId="3029" xr:uid="{00000000-0005-0000-0000-0000190B0000}"/>
    <cellStyle name="20% - Accent1 2 2 2 5 4 3 2" xfId="3030" xr:uid="{00000000-0005-0000-0000-00001A0B0000}"/>
    <cellStyle name="20% - Accent1 2 2 2 5 4 4" xfId="3031" xr:uid="{00000000-0005-0000-0000-00001B0B0000}"/>
    <cellStyle name="20% - Accent1 2 2 2 5 5" xfId="3032" xr:uid="{00000000-0005-0000-0000-00001C0B0000}"/>
    <cellStyle name="20% - Accent1 2 2 2 5 5 2" xfId="3033" xr:uid="{00000000-0005-0000-0000-00001D0B0000}"/>
    <cellStyle name="20% - Accent1 2 2 2 5 5 2 2" xfId="3034" xr:uid="{00000000-0005-0000-0000-00001E0B0000}"/>
    <cellStyle name="20% - Accent1 2 2 2 5 5 2 2 2" xfId="3035" xr:uid="{00000000-0005-0000-0000-00001F0B0000}"/>
    <cellStyle name="20% - Accent1 2 2 2 5 5 2 3" xfId="3036" xr:uid="{00000000-0005-0000-0000-0000200B0000}"/>
    <cellStyle name="20% - Accent1 2 2 2 5 5 3" xfId="3037" xr:uid="{00000000-0005-0000-0000-0000210B0000}"/>
    <cellStyle name="20% - Accent1 2 2 2 5 5 3 2" xfId="3038" xr:uid="{00000000-0005-0000-0000-0000220B0000}"/>
    <cellStyle name="20% - Accent1 2 2 2 5 5 4" xfId="3039" xr:uid="{00000000-0005-0000-0000-0000230B0000}"/>
    <cellStyle name="20% - Accent1 2 2 2 5 6" xfId="3040" xr:uid="{00000000-0005-0000-0000-0000240B0000}"/>
    <cellStyle name="20% - Accent1 2 2 2 5 6 2" xfId="3041" xr:uid="{00000000-0005-0000-0000-0000250B0000}"/>
    <cellStyle name="20% - Accent1 2 2 2 5 6 2 2" xfId="3042" xr:uid="{00000000-0005-0000-0000-0000260B0000}"/>
    <cellStyle name="20% - Accent1 2 2 2 5 6 2 2 2" xfId="3043" xr:uid="{00000000-0005-0000-0000-0000270B0000}"/>
    <cellStyle name="20% - Accent1 2 2 2 5 6 2 3" xfId="3044" xr:uid="{00000000-0005-0000-0000-0000280B0000}"/>
    <cellStyle name="20% - Accent1 2 2 2 5 6 3" xfId="3045" xr:uid="{00000000-0005-0000-0000-0000290B0000}"/>
    <cellStyle name="20% - Accent1 2 2 2 5 6 3 2" xfId="3046" xr:uid="{00000000-0005-0000-0000-00002A0B0000}"/>
    <cellStyle name="20% - Accent1 2 2 2 5 6 4" xfId="3047" xr:uid="{00000000-0005-0000-0000-00002B0B0000}"/>
    <cellStyle name="20% - Accent1 2 2 2 5 7" xfId="3048" xr:uid="{00000000-0005-0000-0000-00002C0B0000}"/>
    <cellStyle name="20% - Accent1 2 2 2 5 7 2" xfId="3049" xr:uid="{00000000-0005-0000-0000-00002D0B0000}"/>
    <cellStyle name="20% - Accent1 2 2 2 5 7 2 2" xfId="3050" xr:uid="{00000000-0005-0000-0000-00002E0B0000}"/>
    <cellStyle name="20% - Accent1 2 2 2 5 7 3" xfId="3051" xr:uid="{00000000-0005-0000-0000-00002F0B0000}"/>
    <cellStyle name="20% - Accent1 2 2 2 5 8" xfId="3052" xr:uid="{00000000-0005-0000-0000-0000300B0000}"/>
    <cellStyle name="20% - Accent1 2 2 2 5 8 2" xfId="3053" xr:uid="{00000000-0005-0000-0000-0000310B0000}"/>
    <cellStyle name="20% - Accent1 2 2 2 5 8 2 2" xfId="3054" xr:uid="{00000000-0005-0000-0000-0000320B0000}"/>
    <cellStyle name="20% - Accent1 2 2 2 5 8 3" xfId="3055" xr:uid="{00000000-0005-0000-0000-0000330B0000}"/>
    <cellStyle name="20% - Accent1 2 2 2 5 9" xfId="3056" xr:uid="{00000000-0005-0000-0000-0000340B0000}"/>
    <cellStyle name="20% - Accent1 2 2 2 5 9 2" xfId="3057" xr:uid="{00000000-0005-0000-0000-0000350B0000}"/>
    <cellStyle name="20% - Accent1 2 2 2 6" xfId="3058" xr:uid="{00000000-0005-0000-0000-0000360B0000}"/>
    <cellStyle name="20% - Accent1 2 2 2 6 10" xfId="3059" xr:uid="{00000000-0005-0000-0000-0000370B0000}"/>
    <cellStyle name="20% - Accent1 2 2 2 6 10 2" xfId="3060" xr:uid="{00000000-0005-0000-0000-0000380B0000}"/>
    <cellStyle name="20% - Accent1 2 2 2 6 11" xfId="3061" xr:uid="{00000000-0005-0000-0000-0000390B0000}"/>
    <cellStyle name="20% - Accent1 2 2 2 6 2" xfId="3062" xr:uid="{00000000-0005-0000-0000-00003A0B0000}"/>
    <cellStyle name="20% - Accent1 2 2 2 6 2 2" xfId="3063" xr:uid="{00000000-0005-0000-0000-00003B0B0000}"/>
    <cellStyle name="20% - Accent1 2 2 2 6 2 2 2" xfId="3064" xr:uid="{00000000-0005-0000-0000-00003C0B0000}"/>
    <cellStyle name="20% - Accent1 2 2 2 6 2 2 2 2" xfId="3065" xr:uid="{00000000-0005-0000-0000-00003D0B0000}"/>
    <cellStyle name="20% - Accent1 2 2 2 6 2 2 2 2 2" xfId="3066" xr:uid="{00000000-0005-0000-0000-00003E0B0000}"/>
    <cellStyle name="20% - Accent1 2 2 2 6 2 2 2 3" xfId="3067" xr:uid="{00000000-0005-0000-0000-00003F0B0000}"/>
    <cellStyle name="20% - Accent1 2 2 2 6 2 2 3" xfId="3068" xr:uid="{00000000-0005-0000-0000-0000400B0000}"/>
    <cellStyle name="20% - Accent1 2 2 2 6 2 2 3 2" xfId="3069" xr:uid="{00000000-0005-0000-0000-0000410B0000}"/>
    <cellStyle name="20% - Accent1 2 2 2 6 2 2 4" xfId="3070" xr:uid="{00000000-0005-0000-0000-0000420B0000}"/>
    <cellStyle name="20% - Accent1 2 2 2 6 2 3" xfId="3071" xr:uid="{00000000-0005-0000-0000-0000430B0000}"/>
    <cellStyle name="20% - Accent1 2 2 2 6 2 3 2" xfId="3072" xr:uid="{00000000-0005-0000-0000-0000440B0000}"/>
    <cellStyle name="20% - Accent1 2 2 2 6 2 3 2 2" xfId="3073" xr:uid="{00000000-0005-0000-0000-0000450B0000}"/>
    <cellStyle name="20% - Accent1 2 2 2 6 2 3 2 2 2" xfId="3074" xr:uid="{00000000-0005-0000-0000-0000460B0000}"/>
    <cellStyle name="20% - Accent1 2 2 2 6 2 3 2 3" xfId="3075" xr:uid="{00000000-0005-0000-0000-0000470B0000}"/>
    <cellStyle name="20% - Accent1 2 2 2 6 2 3 3" xfId="3076" xr:uid="{00000000-0005-0000-0000-0000480B0000}"/>
    <cellStyle name="20% - Accent1 2 2 2 6 2 3 3 2" xfId="3077" xr:uid="{00000000-0005-0000-0000-0000490B0000}"/>
    <cellStyle name="20% - Accent1 2 2 2 6 2 3 4" xfId="3078" xr:uid="{00000000-0005-0000-0000-00004A0B0000}"/>
    <cellStyle name="20% - Accent1 2 2 2 6 2 4" xfId="3079" xr:uid="{00000000-0005-0000-0000-00004B0B0000}"/>
    <cellStyle name="20% - Accent1 2 2 2 6 2 4 2" xfId="3080" xr:uid="{00000000-0005-0000-0000-00004C0B0000}"/>
    <cellStyle name="20% - Accent1 2 2 2 6 2 4 2 2" xfId="3081" xr:uid="{00000000-0005-0000-0000-00004D0B0000}"/>
    <cellStyle name="20% - Accent1 2 2 2 6 2 4 2 2 2" xfId="3082" xr:uid="{00000000-0005-0000-0000-00004E0B0000}"/>
    <cellStyle name="20% - Accent1 2 2 2 6 2 4 2 3" xfId="3083" xr:uid="{00000000-0005-0000-0000-00004F0B0000}"/>
    <cellStyle name="20% - Accent1 2 2 2 6 2 4 3" xfId="3084" xr:uid="{00000000-0005-0000-0000-0000500B0000}"/>
    <cellStyle name="20% - Accent1 2 2 2 6 2 4 3 2" xfId="3085" xr:uid="{00000000-0005-0000-0000-0000510B0000}"/>
    <cellStyle name="20% - Accent1 2 2 2 6 2 4 4" xfId="3086" xr:uid="{00000000-0005-0000-0000-0000520B0000}"/>
    <cellStyle name="20% - Accent1 2 2 2 6 2 5" xfId="3087" xr:uid="{00000000-0005-0000-0000-0000530B0000}"/>
    <cellStyle name="20% - Accent1 2 2 2 6 2 5 2" xfId="3088" xr:uid="{00000000-0005-0000-0000-0000540B0000}"/>
    <cellStyle name="20% - Accent1 2 2 2 6 2 5 2 2" xfId="3089" xr:uid="{00000000-0005-0000-0000-0000550B0000}"/>
    <cellStyle name="20% - Accent1 2 2 2 6 2 5 3" xfId="3090" xr:uid="{00000000-0005-0000-0000-0000560B0000}"/>
    <cellStyle name="20% - Accent1 2 2 2 6 2 6" xfId="3091" xr:uid="{00000000-0005-0000-0000-0000570B0000}"/>
    <cellStyle name="20% - Accent1 2 2 2 6 2 6 2" xfId="3092" xr:uid="{00000000-0005-0000-0000-0000580B0000}"/>
    <cellStyle name="20% - Accent1 2 2 2 6 2 6 2 2" xfId="3093" xr:uid="{00000000-0005-0000-0000-0000590B0000}"/>
    <cellStyle name="20% - Accent1 2 2 2 6 2 6 3" xfId="3094" xr:uid="{00000000-0005-0000-0000-00005A0B0000}"/>
    <cellStyle name="20% - Accent1 2 2 2 6 2 7" xfId="3095" xr:uid="{00000000-0005-0000-0000-00005B0B0000}"/>
    <cellStyle name="20% - Accent1 2 2 2 6 2 7 2" xfId="3096" xr:uid="{00000000-0005-0000-0000-00005C0B0000}"/>
    <cellStyle name="20% - Accent1 2 2 2 6 2 8" xfId="3097" xr:uid="{00000000-0005-0000-0000-00005D0B0000}"/>
    <cellStyle name="20% - Accent1 2 2 2 6 2 8 2" xfId="3098" xr:uid="{00000000-0005-0000-0000-00005E0B0000}"/>
    <cellStyle name="20% - Accent1 2 2 2 6 2 9" xfId="3099" xr:uid="{00000000-0005-0000-0000-00005F0B0000}"/>
    <cellStyle name="20% - Accent1 2 2 2 6 3" xfId="3100" xr:uid="{00000000-0005-0000-0000-0000600B0000}"/>
    <cellStyle name="20% - Accent1 2 2 2 6 3 2" xfId="3101" xr:uid="{00000000-0005-0000-0000-0000610B0000}"/>
    <cellStyle name="20% - Accent1 2 2 2 6 3 2 2" xfId="3102" xr:uid="{00000000-0005-0000-0000-0000620B0000}"/>
    <cellStyle name="20% - Accent1 2 2 2 6 3 2 2 2" xfId="3103" xr:uid="{00000000-0005-0000-0000-0000630B0000}"/>
    <cellStyle name="20% - Accent1 2 2 2 6 3 2 2 2 2" xfId="3104" xr:uid="{00000000-0005-0000-0000-0000640B0000}"/>
    <cellStyle name="20% - Accent1 2 2 2 6 3 2 2 3" xfId="3105" xr:uid="{00000000-0005-0000-0000-0000650B0000}"/>
    <cellStyle name="20% - Accent1 2 2 2 6 3 2 3" xfId="3106" xr:uid="{00000000-0005-0000-0000-0000660B0000}"/>
    <cellStyle name="20% - Accent1 2 2 2 6 3 2 3 2" xfId="3107" xr:uid="{00000000-0005-0000-0000-0000670B0000}"/>
    <cellStyle name="20% - Accent1 2 2 2 6 3 2 4" xfId="3108" xr:uid="{00000000-0005-0000-0000-0000680B0000}"/>
    <cellStyle name="20% - Accent1 2 2 2 6 3 3" xfId="3109" xr:uid="{00000000-0005-0000-0000-0000690B0000}"/>
    <cellStyle name="20% - Accent1 2 2 2 6 3 3 2" xfId="3110" xr:uid="{00000000-0005-0000-0000-00006A0B0000}"/>
    <cellStyle name="20% - Accent1 2 2 2 6 3 3 2 2" xfId="3111" xr:uid="{00000000-0005-0000-0000-00006B0B0000}"/>
    <cellStyle name="20% - Accent1 2 2 2 6 3 3 2 2 2" xfId="3112" xr:uid="{00000000-0005-0000-0000-00006C0B0000}"/>
    <cellStyle name="20% - Accent1 2 2 2 6 3 3 2 3" xfId="3113" xr:uid="{00000000-0005-0000-0000-00006D0B0000}"/>
    <cellStyle name="20% - Accent1 2 2 2 6 3 3 3" xfId="3114" xr:uid="{00000000-0005-0000-0000-00006E0B0000}"/>
    <cellStyle name="20% - Accent1 2 2 2 6 3 3 3 2" xfId="3115" xr:uid="{00000000-0005-0000-0000-00006F0B0000}"/>
    <cellStyle name="20% - Accent1 2 2 2 6 3 3 4" xfId="3116" xr:uid="{00000000-0005-0000-0000-0000700B0000}"/>
    <cellStyle name="20% - Accent1 2 2 2 6 3 4" xfId="3117" xr:uid="{00000000-0005-0000-0000-0000710B0000}"/>
    <cellStyle name="20% - Accent1 2 2 2 6 3 4 2" xfId="3118" xr:uid="{00000000-0005-0000-0000-0000720B0000}"/>
    <cellStyle name="20% - Accent1 2 2 2 6 3 4 2 2" xfId="3119" xr:uid="{00000000-0005-0000-0000-0000730B0000}"/>
    <cellStyle name="20% - Accent1 2 2 2 6 3 4 2 2 2" xfId="3120" xr:uid="{00000000-0005-0000-0000-0000740B0000}"/>
    <cellStyle name="20% - Accent1 2 2 2 6 3 4 2 3" xfId="3121" xr:uid="{00000000-0005-0000-0000-0000750B0000}"/>
    <cellStyle name="20% - Accent1 2 2 2 6 3 4 3" xfId="3122" xr:uid="{00000000-0005-0000-0000-0000760B0000}"/>
    <cellStyle name="20% - Accent1 2 2 2 6 3 4 3 2" xfId="3123" xr:uid="{00000000-0005-0000-0000-0000770B0000}"/>
    <cellStyle name="20% - Accent1 2 2 2 6 3 4 4" xfId="3124" xr:uid="{00000000-0005-0000-0000-0000780B0000}"/>
    <cellStyle name="20% - Accent1 2 2 2 6 3 5" xfId="3125" xr:uid="{00000000-0005-0000-0000-0000790B0000}"/>
    <cellStyle name="20% - Accent1 2 2 2 6 3 5 2" xfId="3126" xr:uid="{00000000-0005-0000-0000-00007A0B0000}"/>
    <cellStyle name="20% - Accent1 2 2 2 6 3 5 2 2" xfId="3127" xr:uid="{00000000-0005-0000-0000-00007B0B0000}"/>
    <cellStyle name="20% - Accent1 2 2 2 6 3 5 3" xfId="3128" xr:uid="{00000000-0005-0000-0000-00007C0B0000}"/>
    <cellStyle name="20% - Accent1 2 2 2 6 3 6" xfId="3129" xr:uid="{00000000-0005-0000-0000-00007D0B0000}"/>
    <cellStyle name="20% - Accent1 2 2 2 6 3 6 2" xfId="3130" xr:uid="{00000000-0005-0000-0000-00007E0B0000}"/>
    <cellStyle name="20% - Accent1 2 2 2 6 3 6 2 2" xfId="3131" xr:uid="{00000000-0005-0000-0000-00007F0B0000}"/>
    <cellStyle name="20% - Accent1 2 2 2 6 3 6 3" xfId="3132" xr:uid="{00000000-0005-0000-0000-0000800B0000}"/>
    <cellStyle name="20% - Accent1 2 2 2 6 3 7" xfId="3133" xr:uid="{00000000-0005-0000-0000-0000810B0000}"/>
    <cellStyle name="20% - Accent1 2 2 2 6 3 7 2" xfId="3134" xr:uid="{00000000-0005-0000-0000-0000820B0000}"/>
    <cellStyle name="20% - Accent1 2 2 2 6 3 8" xfId="3135" xr:uid="{00000000-0005-0000-0000-0000830B0000}"/>
    <cellStyle name="20% - Accent1 2 2 2 6 3 8 2" xfId="3136" xr:uid="{00000000-0005-0000-0000-0000840B0000}"/>
    <cellStyle name="20% - Accent1 2 2 2 6 3 9" xfId="3137" xr:uid="{00000000-0005-0000-0000-0000850B0000}"/>
    <cellStyle name="20% - Accent1 2 2 2 6 4" xfId="3138" xr:uid="{00000000-0005-0000-0000-0000860B0000}"/>
    <cellStyle name="20% - Accent1 2 2 2 6 4 2" xfId="3139" xr:uid="{00000000-0005-0000-0000-0000870B0000}"/>
    <cellStyle name="20% - Accent1 2 2 2 6 4 2 2" xfId="3140" xr:uid="{00000000-0005-0000-0000-0000880B0000}"/>
    <cellStyle name="20% - Accent1 2 2 2 6 4 2 2 2" xfId="3141" xr:uid="{00000000-0005-0000-0000-0000890B0000}"/>
    <cellStyle name="20% - Accent1 2 2 2 6 4 2 3" xfId="3142" xr:uid="{00000000-0005-0000-0000-00008A0B0000}"/>
    <cellStyle name="20% - Accent1 2 2 2 6 4 3" xfId="3143" xr:uid="{00000000-0005-0000-0000-00008B0B0000}"/>
    <cellStyle name="20% - Accent1 2 2 2 6 4 3 2" xfId="3144" xr:uid="{00000000-0005-0000-0000-00008C0B0000}"/>
    <cellStyle name="20% - Accent1 2 2 2 6 4 4" xfId="3145" xr:uid="{00000000-0005-0000-0000-00008D0B0000}"/>
    <cellStyle name="20% - Accent1 2 2 2 6 5" xfId="3146" xr:uid="{00000000-0005-0000-0000-00008E0B0000}"/>
    <cellStyle name="20% - Accent1 2 2 2 6 5 2" xfId="3147" xr:uid="{00000000-0005-0000-0000-00008F0B0000}"/>
    <cellStyle name="20% - Accent1 2 2 2 6 5 2 2" xfId="3148" xr:uid="{00000000-0005-0000-0000-0000900B0000}"/>
    <cellStyle name="20% - Accent1 2 2 2 6 5 2 2 2" xfId="3149" xr:uid="{00000000-0005-0000-0000-0000910B0000}"/>
    <cellStyle name="20% - Accent1 2 2 2 6 5 2 3" xfId="3150" xr:uid="{00000000-0005-0000-0000-0000920B0000}"/>
    <cellStyle name="20% - Accent1 2 2 2 6 5 3" xfId="3151" xr:uid="{00000000-0005-0000-0000-0000930B0000}"/>
    <cellStyle name="20% - Accent1 2 2 2 6 5 3 2" xfId="3152" xr:uid="{00000000-0005-0000-0000-0000940B0000}"/>
    <cellStyle name="20% - Accent1 2 2 2 6 5 4" xfId="3153" xr:uid="{00000000-0005-0000-0000-0000950B0000}"/>
    <cellStyle name="20% - Accent1 2 2 2 6 6" xfId="3154" xr:uid="{00000000-0005-0000-0000-0000960B0000}"/>
    <cellStyle name="20% - Accent1 2 2 2 6 6 2" xfId="3155" xr:uid="{00000000-0005-0000-0000-0000970B0000}"/>
    <cellStyle name="20% - Accent1 2 2 2 6 6 2 2" xfId="3156" xr:uid="{00000000-0005-0000-0000-0000980B0000}"/>
    <cellStyle name="20% - Accent1 2 2 2 6 6 2 2 2" xfId="3157" xr:uid="{00000000-0005-0000-0000-0000990B0000}"/>
    <cellStyle name="20% - Accent1 2 2 2 6 6 2 3" xfId="3158" xr:uid="{00000000-0005-0000-0000-00009A0B0000}"/>
    <cellStyle name="20% - Accent1 2 2 2 6 6 3" xfId="3159" xr:uid="{00000000-0005-0000-0000-00009B0B0000}"/>
    <cellStyle name="20% - Accent1 2 2 2 6 6 3 2" xfId="3160" xr:uid="{00000000-0005-0000-0000-00009C0B0000}"/>
    <cellStyle name="20% - Accent1 2 2 2 6 6 4" xfId="3161" xr:uid="{00000000-0005-0000-0000-00009D0B0000}"/>
    <cellStyle name="20% - Accent1 2 2 2 6 7" xfId="3162" xr:uid="{00000000-0005-0000-0000-00009E0B0000}"/>
    <cellStyle name="20% - Accent1 2 2 2 6 7 2" xfId="3163" xr:uid="{00000000-0005-0000-0000-00009F0B0000}"/>
    <cellStyle name="20% - Accent1 2 2 2 6 7 2 2" xfId="3164" xr:uid="{00000000-0005-0000-0000-0000A00B0000}"/>
    <cellStyle name="20% - Accent1 2 2 2 6 7 3" xfId="3165" xr:uid="{00000000-0005-0000-0000-0000A10B0000}"/>
    <cellStyle name="20% - Accent1 2 2 2 6 8" xfId="3166" xr:uid="{00000000-0005-0000-0000-0000A20B0000}"/>
    <cellStyle name="20% - Accent1 2 2 2 6 8 2" xfId="3167" xr:uid="{00000000-0005-0000-0000-0000A30B0000}"/>
    <cellStyle name="20% - Accent1 2 2 2 6 8 2 2" xfId="3168" xr:uid="{00000000-0005-0000-0000-0000A40B0000}"/>
    <cellStyle name="20% - Accent1 2 2 2 6 8 3" xfId="3169" xr:uid="{00000000-0005-0000-0000-0000A50B0000}"/>
    <cellStyle name="20% - Accent1 2 2 2 6 9" xfId="3170" xr:uid="{00000000-0005-0000-0000-0000A60B0000}"/>
    <cellStyle name="20% - Accent1 2 2 2 6 9 2" xfId="3171" xr:uid="{00000000-0005-0000-0000-0000A70B0000}"/>
    <cellStyle name="20% - Accent1 2 2 2 7" xfId="3172" xr:uid="{00000000-0005-0000-0000-0000A80B0000}"/>
    <cellStyle name="20% - Accent1 2 2 2 7 2" xfId="3173" xr:uid="{00000000-0005-0000-0000-0000A90B0000}"/>
    <cellStyle name="20% - Accent1 2 2 2 7 2 2" xfId="3174" xr:uid="{00000000-0005-0000-0000-0000AA0B0000}"/>
    <cellStyle name="20% - Accent1 2 2 2 7 2 2 2" xfId="3175" xr:uid="{00000000-0005-0000-0000-0000AB0B0000}"/>
    <cellStyle name="20% - Accent1 2 2 2 7 2 2 2 2" xfId="3176" xr:uid="{00000000-0005-0000-0000-0000AC0B0000}"/>
    <cellStyle name="20% - Accent1 2 2 2 7 2 2 3" xfId="3177" xr:uid="{00000000-0005-0000-0000-0000AD0B0000}"/>
    <cellStyle name="20% - Accent1 2 2 2 7 2 3" xfId="3178" xr:uid="{00000000-0005-0000-0000-0000AE0B0000}"/>
    <cellStyle name="20% - Accent1 2 2 2 7 2 3 2" xfId="3179" xr:uid="{00000000-0005-0000-0000-0000AF0B0000}"/>
    <cellStyle name="20% - Accent1 2 2 2 7 2 4" xfId="3180" xr:uid="{00000000-0005-0000-0000-0000B00B0000}"/>
    <cellStyle name="20% - Accent1 2 2 2 7 3" xfId="3181" xr:uid="{00000000-0005-0000-0000-0000B10B0000}"/>
    <cellStyle name="20% - Accent1 2 2 2 7 3 2" xfId="3182" xr:uid="{00000000-0005-0000-0000-0000B20B0000}"/>
    <cellStyle name="20% - Accent1 2 2 2 7 3 2 2" xfId="3183" xr:uid="{00000000-0005-0000-0000-0000B30B0000}"/>
    <cellStyle name="20% - Accent1 2 2 2 7 3 2 2 2" xfId="3184" xr:uid="{00000000-0005-0000-0000-0000B40B0000}"/>
    <cellStyle name="20% - Accent1 2 2 2 7 3 2 3" xfId="3185" xr:uid="{00000000-0005-0000-0000-0000B50B0000}"/>
    <cellStyle name="20% - Accent1 2 2 2 7 3 3" xfId="3186" xr:uid="{00000000-0005-0000-0000-0000B60B0000}"/>
    <cellStyle name="20% - Accent1 2 2 2 7 3 3 2" xfId="3187" xr:uid="{00000000-0005-0000-0000-0000B70B0000}"/>
    <cellStyle name="20% - Accent1 2 2 2 7 3 4" xfId="3188" xr:uid="{00000000-0005-0000-0000-0000B80B0000}"/>
    <cellStyle name="20% - Accent1 2 2 2 7 4" xfId="3189" xr:uid="{00000000-0005-0000-0000-0000B90B0000}"/>
    <cellStyle name="20% - Accent1 2 2 2 7 4 2" xfId="3190" xr:uid="{00000000-0005-0000-0000-0000BA0B0000}"/>
    <cellStyle name="20% - Accent1 2 2 2 7 4 2 2" xfId="3191" xr:uid="{00000000-0005-0000-0000-0000BB0B0000}"/>
    <cellStyle name="20% - Accent1 2 2 2 7 4 2 2 2" xfId="3192" xr:uid="{00000000-0005-0000-0000-0000BC0B0000}"/>
    <cellStyle name="20% - Accent1 2 2 2 7 4 2 3" xfId="3193" xr:uid="{00000000-0005-0000-0000-0000BD0B0000}"/>
    <cellStyle name="20% - Accent1 2 2 2 7 4 3" xfId="3194" xr:uid="{00000000-0005-0000-0000-0000BE0B0000}"/>
    <cellStyle name="20% - Accent1 2 2 2 7 4 3 2" xfId="3195" xr:uid="{00000000-0005-0000-0000-0000BF0B0000}"/>
    <cellStyle name="20% - Accent1 2 2 2 7 4 4" xfId="3196" xr:uid="{00000000-0005-0000-0000-0000C00B0000}"/>
    <cellStyle name="20% - Accent1 2 2 2 7 5" xfId="3197" xr:uid="{00000000-0005-0000-0000-0000C10B0000}"/>
    <cellStyle name="20% - Accent1 2 2 2 7 5 2" xfId="3198" xr:uid="{00000000-0005-0000-0000-0000C20B0000}"/>
    <cellStyle name="20% - Accent1 2 2 2 7 5 2 2" xfId="3199" xr:uid="{00000000-0005-0000-0000-0000C30B0000}"/>
    <cellStyle name="20% - Accent1 2 2 2 7 5 3" xfId="3200" xr:uid="{00000000-0005-0000-0000-0000C40B0000}"/>
    <cellStyle name="20% - Accent1 2 2 2 7 6" xfId="3201" xr:uid="{00000000-0005-0000-0000-0000C50B0000}"/>
    <cellStyle name="20% - Accent1 2 2 2 7 6 2" xfId="3202" xr:uid="{00000000-0005-0000-0000-0000C60B0000}"/>
    <cellStyle name="20% - Accent1 2 2 2 7 6 2 2" xfId="3203" xr:uid="{00000000-0005-0000-0000-0000C70B0000}"/>
    <cellStyle name="20% - Accent1 2 2 2 7 6 3" xfId="3204" xr:uid="{00000000-0005-0000-0000-0000C80B0000}"/>
    <cellStyle name="20% - Accent1 2 2 2 7 7" xfId="3205" xr:uid="{00000000-0005-0000-0000-0000C90B0000}"/>
    <cellStyle name="20% - Accent1 2 2 2 7 7 2" xfId="3206" xr:uid="{00000000-0005-0000-0000-0000CA0B0000}"/>
    <cellStyle name="20% - Accent1 2 2 2 7 8" xfId="3207" xr:uid="{00000000-0005-0000-0000-0000CB0B0000}"/>
    <cellStyle name="20% - Accent1 2 2 2 7 8 2" xfId="3208" xr:uid="{00000000-0005-0000-0000-0000CC0B0000}"/>
    <cellStyle name="20% - Accent1 2 2 2 7 9" xfId="3209" xr:uid="{00000000-0005-0000-0000-0000CD0B0000}"/>
    <cellStyle name="20% - Accent1 2 2 2 8" xfId="3210" xr:uid="{00000000-0005-0000-0000-0000CE0B0000}"/>
    <cellStyle name="20% - Accent1 2 2 2 8 2" xfId="3211" xr:uid="{00000000-0005-0000-0000-0000CF0B0000}"/>
    <cellStyle name="20% - Accent1 2 2 2 8 2 2" xfId="3212" xr:uid="{00000000-0005-0000-0000-0000D00B0000}"/>
    <cellStyle name="20% - Accent1 2 2 2 8 2 2 2" xfId="3213" xr:uid="{00000000-0005-0000-0000-0000D10B0000}"/>
    <cellStyle name="20% - Accent1 2 2 2 8 2 2 2 2" xfId="3214" xr:uid="{00000000-0005-0000-0000-0000D20B0000}"/>
    <cellStyle name="20% - Accent1 2 2 2 8 2 2 3" xfId="3215" xr:uid="{00000000-0005-0000-0000-0000D30B0000}"/>
    <cellStyle name="20% - Accent1 2 2 2 8 2 3" xfId="3216" xr:uid="{00000000-0005-0000-0000-0000D40B0000}"/>
    <cellStyle name="20% - Accent1 2 2 2 8 2 3 2" xfId="3217" xr:uid="{00000000-0005-0000-0000-0000D50B0000}"/>
    <cellStyle name="20% - Accent1 2 2 2 8 2 4" xfId="3218" xr:uid="{00000000-0005-0000-0000-0000D60B0000}"/>
    <cellStyle name="20% - Accent1 2 2 2 8 3" xfId="3219" xr:uid="{00000000-0005-0000-0000-0000D70B0000}"/>
    <cellStyle name="20% - Accent1 2 2 2 8 3 2" xfId="3220" xr:uid="{00000000-0005-0000-0000-0000D80B0000}"/>
    <cellStyle name="20% - Accent1 2 2 2 8 3 2 2" xfId="3221" xr:uid="{00000000-0005-0000-0000-0000D90B0000}"/>
    <cellStyle name="20% - Accent1 2 2 2 8 3 2 2 2" xfId="3222" xr:uid="{00000000-0005-0000-0000-0000DA0B0000}"/>
    <cellStyle name="20% - Accent1 2 2 2 8 3 2 3" xfId="3223" xr:uid="{00000000-0005-0000-0000-0000DB0B0000}"/>
    <cellStyle name="20% - Accent1 2 2 2 8 3 3" xfId="3224" xr:uid="{00000000-0005-0000-0000-0000DC0B0000}"/>
    <cellStyle name="20% - Accent1 2 2 2 8 3 3 2" xfId="3225" xr:uid="{00000000-0005-0000-0000-0000DD0B0000}"/>
    <cellStyle name="20% - Accent1 2 2 2 8 3 4" xfId="3226" xr:uid="{00000000-0005-0000-0000-0000DE0B0000}"/>
    <cellStyle name="20% - Accent1 2 2 2 8 4" xfId="3227" xr:uid="{00000000-0005-0000-0000-0000DF0B0000}"/>
    <cellStyle name="20% - Accent1 2 2 2 8 4 2" xfId="3228" xr:uid="{00000000-0005-0000-0000-0000E00B0000}"/>
    <cellStyle name="20% - Accent1 2 2 2 8 4 2 2" xfId="3229" xr:uid="{00000000-0005-0000-0000-0000E10B0000}"/>
    <cellStyle name="20% - Accent1 2 2 2 8 4 2 2 2" xfId="3230" xr:uid="{00000000-0005-0000-0000-0000E20B0000}"/>
    <cellStyle name="20% - Accent1 2 2 2 8 4 2 3" xfId="3231" xr:uid="{00000000-0005-0000-0000-0000E30B0000}"/>
    <cellStyle name="20% - Accent1 2 2 2 8 4 3" xfId="3232" xr:uid="{00000000-0005-0000-0000-0000E40B0000}"/>
    <cellStyle name="20% - Accent1 2 2 2 8 4 3 2" xfId="3233" xr:uid="{00000000-0005-0000-0000-0000E50B0000}"/>
    <cellStyle name="20% - Accent1 2 2 2 8 4 4" xfId="3234" xr:uid="{00000000-0005-0000-0000-0000E60B0000}"/>
    <cellStyle name="20% - Accent1 2 2 2 8 5" xfId="3235" xr:uid="{00000000-0005-0000-0000-0000E70B0000}"/>
    <cellStyle name="20% - Accent1 2 2 2 8 5 2" xfId="3236" xr:uid="{00000000-0005-0000-0000-0000E80B0000}"/>
    <cellStyle name="20% - Accent1 2 2 2 8 5 2 2" xfId="3237" xr:uid="{00000000-0005-0000-0000-0000E90B0000}"/>
    <cellStyle name="20% - Accent1 2 2 2 8 5 3" xfId="3238" xr:uid="{00000000-0005-0000-0000-0000EA0B0000}"/>
    <cellStyle name="20% - Accent1 2 2 2 8 6" xfId="3239" xr:uid="{00000000-0005-0000-0000-0000EB0B0000}"/>
    <cellStyle name="20% - Accent1 2 2 2 8 6 2" xfId="3240" xr:uid="{00000000-0005-0000-0000-0000EC0B0000}"/>
    <cellStyle name="20% - Accent1 2 2 2 8 6 2 2" xfId="3241" xr:uid="{00000000-0005-0000-0000-0000ED0B0000}"/>
    <cellStyle name="20% - Accent1 2 2 2 8 6 3" xfId="3242" xr:uid="{00000000-0005-0000-0000-0000EE0B0000}"/>
    <cellStyle name="20% - Accent1 2 2 2 8 7" xfId="3243" xr:uid="{00000000-0005-0000-0000-0000EF0B0000}"/>
    <cellStyle name="20% - Accent1 2 2 2 8 7 2" xfId="3244" xr:uid="{00000000-0005-0000-0000-0000F00B0000}"/>
    <cellStyle name="20% - Accent1 2 2 2 8 8" xfId="3245" xr:uid="{00000000-0005-0000-0000-0000F10B0000}"/>
    <cellStyle name="20% - Accent1 2 2 2 8 8 2" xfId="3246" xr:uid="{00000000-0005-0000-0000-0000F20B0000}"/>
    <cellStyle name="20% - Accent1 2 2 2 8 9" xfId="3247" xr:uid="{00000000-0005-0000-0000-0000F30B0000}"/>
    <cellStyle name="20% - Accent1 2 2 2 9" xfId="3248" xr:uid="{00000000-0005-0000-0000-0000F40B0000}"/>
    <cellStyle name="20% - Accent1 2 2 2 9 2" xfId="3249" xr:uid="{00000000-0005-0000-0000-0000F50B0000}"/>
    <cellStyle name="20% - Accent1 2 2 2 9 2 2" xfId="3250" xr:uid="{00000000-0005-0000-0000-0000F60B0000}"/>
    <cellStyle name="20% - Accent1 2 2 2 9 2 2 2" xfId="3251" xr:uid="{00000000-0005-0000-0000-0000F70B0000}"/>
    <cellStyle name="20% - Accent1 2 2 2 9 2 3" xfId="3252" xr:uid="{00000000-0005-0000-0000-0000F80B0000}"/>
    <cellStyle name="20% - Accent1 2 2 2 9 3" xfId="3253" xr:uid="{00000000-0005-0000-0000-0000F90B0000}"/>
    <cellStyle name="20% - Accent1 2 2 2 9 3 2" xfId="3254" xr:uid="{00000000-0005-0000-0000-0000FA0B0000}"/>
    <cellStyle name="20% - Accent1 2 2 2 9 4" xfId="3255" xr:uid="{00000000-0005-0000-0000-0000FB0B0000}"/>
    <cellStyle name="20% - Accent1 2 2 20" xfId="3256" xr:uid="{00000000-0005-0000-0000-0000FC0B0000}"/>
    <cellStyle name="20% - Accent1 2 2 3" xfId="3257" xr:uid="{00000000-0005-0000-0000-0000FD0B0000}"/>
    <cellStyle name="20% - Accent1 2 2 3 10" xfId="3258" xr:uid="{00000000-0005-0000-0000-0000FE0B0000}"/>
    <cellStyle name="20% - Accent1 2 2 3 10 2" xfId="3259" xr:uid="{00000000-0005-0000-0000-0000FF0B0000}"/>
    <cellStyle name="20% - Accent1 2 2 3 10 2 2" xfId="3260" xr:uid="{00000000-0005-0000-0000-0000000C0000}"/>
    <cellStyle name="20% - Accent1 2 2 3 10 2 2 2" xfId="3261" xr:uid="{00000000-0005-0000-0000-0000010C0000}"/>
    <cellStyle name="20% - Accent1 2 2 3 10 2 3" xfId="3262" xr:uid="{00000000-0005-0000-0000-0000020C0000}"/>
    <cellStyle name="20% - Accent1 2 2 3 10 3" xfId="3263" xr:uid="{00000000-0005-0000-0000-0000030C0000}"/>
    <cellStyle name="20% - Accent1 2 2 3 10 3 2" xfId="3264" xr:uid="{00000000-0005-0000-0000-0000040C0000}"/>
    <cellStyle name="20% - Accent1 2 2 3 10 4" xfId="3265" xr:uid="{00000000-0005-0000-0000-0000050C0000}"/>
    <cellStyle name="20% - Accent1 2 2 3 11" xfId="3266" xr:uid="{00000000-0005-0000-0000-0000060C0000}"/>
    <cellStyle name="20% - Accent1 2 2 3 11 2" xfId="3267" xr:uid="{00000000-0005-0000-0000-0000070C0000}"/>
    <cellStyle name="20% - Accent1 2 2 3 11 2 2" xfId="3268" xr:uid="{00000000-0005-0000-0000-0000080C0000}"/>
    <cellStyle name="20% - Accent1 2 2 3 11 2 2 2" xfId="3269" xr:uid="{00000000-0005-0000-0000-0000090C0000}"/>
    <cellStyle name="20% - Accent1 2 2 3 11 2 3" xfId="3270" xr:uid="{00000000-0005-0000-0000-00000A0C0000}"/>
    <cellStyle name="20% - Accent1 2 2 3 11 3" xfId="3271" xr:uid="{00000000-0005-0000-0000-00000B0C0000}"/>
    <cellStyle name="20% - Accent1 2 2 3 11 3 2" xfId="3272" xr:uid="{00000000-0005-0000-0000-00000C0C0000}"/>
    <cellStyle name="20% - Accent1 2 2 3 11 4" xfId="3273" xr:uid="{00000000-0005-0000-0000-00000D0C0000}"/>
    <cellStyle name="20% - Accent1 2 2 3 12" xfId="3274" xr:uid="{00000000-0005-0000-0000-00000E0C0000}"/>
    <cellStyle name="20% - Accent1 2 2 3 12 2" xfId="3275" xr:uid="{00000000-0005-0000-0000-00000F0C0000}"/>
    <cellStyle name="20% - Accent1 2 2 3 12 2 2" xfId="3276" xr:uid="{00000000-0005-0000-0000-0000100C0000}"/>
    <cellStyle name="20% - Accent1 2 2 3 12 3" xfId="3277" xr:uid="{00000000-0005-0000-0000-0000110C0000}"/>
    <cellStyle name="20% - Accent1 2 2 3 13" xfId="3278" xr:uid="{00000000-0005-0000-0000-0000120C0000}"/>
    <cellStyle name="20% - Accent1 2 2 3 13 2" xfId="3279" xr:uid="{00000000-0005-0000-0000-0000130C0000}"/>
    <cellStyle name="20% - Accent1 2 2 3 13 2 2" xfId="3280" xr:uid="{00000000-0005-0000-0000-0000140C0000}"/>
    <cellStyle name="20% - Accent1 2 2 3 13 3" xfId="3281" xr:uid="{00000000-0005-0000-0000-0000150C0000}"/>
    <cellStyle name="20% - Accent1 2 2 3 14" xfId="3282" xr:uid="{00000000-0005-0000-0000-0000160C0000}"/>
    <cellStyle name="20% - Accent1 2 2 3 14 2" xfId="3283" xr:uid="{00000000-0005-0000-0000-0000170C0000}"/>
    <cellStyle name="20% - Accent1 2 2 3 15" xfId="3284" xr:uid="{00000000-0005-0000-0000-0000180C0000}"/>
    <cellStyle name="20% - Accent1 2 2 3 15 2" xfId="3285" xr:uid="{00000000-0005-0000-0000-0000190C0000}"/>
    <cellStyle name="20% - Accent1 2 2 3 16" xfId="3286" xr:uid="{00000000-0005-0000-0000-00001A0C0000}"/>
    <cellStyle name="20% - Accent1 2 2 3 2" xfId="3287" xr:uid="{00000000-0005-0000-0000-00001B0C0000}"/>
    <cellStyle name="20% - Accent1 2 2 3 2 10" xfId="3288" xr:uid="{00000000-0005-0000-0000-00001C0C0000}"/>
    <cellStyle name="20% - Accent1 2 2 3 2 10 2" xfId="3289" xr:uid="{00000000-0005-0000-0000-00001D0C0000}"/>
    <cellStyle name="20% - Accent1 2 2 3 2 10 2 2" xfId="3290" xr:uid="{00000000-0005-0000-0000-00001E0C0000}"/>
    <cellStyle name="20% - Accent1 2 2 3 2 10 2 2 2" xfId="3291" xr:uid="{00000000-0005-0000-0000-00001F0C0000}"/>
    <cellStyle name="20% - Accent1 2 2 3 2 10 2 3" xfId="3292" xr:uid="{00000000-0005-0000-0000-0000200C0000}"/>
    <cellStyle name="20% - Accent1 2 2 3 2 10 3" xfId="3293" xr:uid="{00000000-0005-0000-0000-0000210C0000}"/>
    <cellStyle name="20% - Accent1 2 2 3 2 10 3 2" xfId="3294" xr:uid="{00000000-0005-0000-0000-0000220C0000}"/>
    <cellStyle name="20% - Accent1 2 2 3 2 10 4" xfId="3295" xr:uid="{00000000-0005-0000-0000-0000230C0000}"/>
    <cellStyle name="20% - Accent1 2 2 3 2 11" xfId="3296" xr:uid="{00000000-0005-0000-0000-0000240C0000}"/>
    <cellStyle name="20% - Accent1 2 2 3 2 11 2" xfId="3297" xr:uid="{00000000-0005-0000-0000-0000250C0000}"/>
    <cellStyle name="20% - Accent1 2 2 3 2 11 2 2" xfId="3298" xr:uid="{00000000-0005-0000-0000-0000260C0000}"/>
    <cellStyle name="20% - Accent1 2 2 3 2 11 3" xfId="3299" xr:uid="{00000000-0005-0000-0000-0000270C0000}"/>
    <cellStyle name="20% - Accent1 2 2 3 2 12" xfId="3300" xr:uid="{00000000-0005-0000-0000-0000280C0000}"/>
    <cellStyle name="20% - Accent1 2 2 3 2 12 2" xfId="3301" xr:uid="{00000000-0005-0000-0000-0000290C0000}"/>
    <cellStyle name="20% - Accent1 2 2 3 2 12 2 2" xfId="3302" xr:uid="{00000000-0005-0000-0000-00002A0C0000}"/>
    <cellStyle name="20% - Accent1 2 2 3 2 12 3" xfId="3303" xr:uid="{00000000-0005-0000-0000-00002B0C0000}"/>
    <cellStyle name="20% - Accent1 2 2 3 2 13" xfId="3304" xr:uid="{00000000-0005-0000-0000-00002C0C0000}"/>
    <cellStyle name="20% - Accent1 2 2 3 2 13 2" xfId="3305" xr:uid="{00000000-0005-0000-0000-00002D0C0000}"/>
    <cellStyle name="20% - Accent1 2 2 3 2 14" xfId="3306" xr:uid="{00000000-0005-0000-0000-00002E0C0000}"/>
    <cellStyle name="20% - Accent1 2 2 3 2 14 2" xfId="3307" xr:uid="{00000000-0005-0000-0000-00002F0C0000}"/>
    <cellStyle name="20% - Accent1 2 2 3 2 15" xfId="3308" xr:uid="{00000000-0005-0000-0000-0000300C0000}"/>
    <cellStyle name="20% - Accent1 2 2 3 2 2" xfId="3309" xr:uid="{00000000-0005-0000-0000-0000310C0000}"/>
    <cellStyle name="20% - Accent1 2 2 3 2 2 10" xfId="3310" xr:uid="{00000000-0005-0000-0000-0000320C0000}"/>
    <cellStyle name="20% - Accent1 2 2 3 2 2 10 2" xfId="3311" xr:uid="{00000000-0005-0000-0000-0000330C0000}"/>
    <cellStyle name="20% - Accent1 2 2 3 2 2 10 2 2" xfId="3312" xr:uid="{00000000-0005-0000-0000-0000340C0000}"/>
    <cellStyle name="20% - Accent1 2 2 3 2 2 10 3" xfId="3313" xr:uid="{00000000-0005-0000-0000-0000350C0000}"/>
    <cellStyle name="20% - Accent1 2 2 3 2 2 11" xfId="3314" xr:uid="{00000000-0005-0000-0000-0000360C0000}"/>
    <cellStyle name="20% - Accent1 2 2 3 2 2 11 2" xfId="3315" xr:uid="{00000000-0005-0000-0000-0000370C0000}"/>
    <cellStyle name="20% - Accent1 2 2 3 2 2 11 2 2" xfId="3316" xr:uid="{00000000-0005-0000-0000-0000380C0000}"/>
    <cellStyle name="20% - Accent1 2 2 3 2 2 11 3" xfId="3317" xr:uid="{00000000-0005-0000-0000-0000390C0000}"/>
    <cellStyle name="20% - Accent1 2 2 3 2 2 12" xfId="3318" xr:uid="{00000000-0005-0000-0000-00003A0C0000}"/>
    <cellStyle name="20% - Accent1 2 2 3 2 2 12 2" xfId="3319" xr:uid="{00000000-0005-0000-0000-00003B0C0000}"/>
    <cellStyle name="20% - Accent1 2 2 3 2 2 13" xfId="3320" xr:uid="{00000000-0005-0000-0000-00003C0C0000}"/>
    <cellStyle name="20% - Accent1 2 2 3 2 2 13 2" xfId="3321" xr:uid="{00000000-0005-0000-0000-00003D0C0000}"/>
    <cellStyle name="20% - Accent1 2 2 3 2 2 14" xfId="3322" xr:uid="{00000000-0005-0000-0000-00003E0C0000}"/>
    <cellStyle name="20% - Accent1 2 2 3 2 2 2" xfId="3323" xr:uid="{00000000-0005-0000-0000-00003F0C0000}"/>
    <cellStyle name="20% - Accent1 2 2 3 2 2 2 10" xfId="3324" xr:uid="{00000000-0005-0000-0000-0000400C0000}"/>
    <cellStyle name="20% - Accent1 2 2 3 2 2 2 10 2" xfId="3325" xr:uid="{00000000-0005-0000-0000-0000410C0000}"/>
    <cellStyle name="20% - Accent1 2 2 3 2 2 2 11" xfId="3326" xr:uid="{00000000-0005-0000-0000-0000420C0000}"/>
    <cellStyle name="20% - Accent1 2 2 3 2 2 2 2" xfId="3327" xr:uid="{00000000-0005-0000-0000-0000430C0000}"/>
    <cellStyle name="20% - Accent1 2 2 3 2 2 2 2 2" xfId="3328" xr:uid="{00000000-0005-0000-0000-0000440C0000}"/>
    <cellStyle name="20% - Accent1 2 2 3 2 2 2 2 2 2" xfId="3329" xr:uid="{00000000-0005-0000-0000-0000450C0000}"/>
    <cellStyle name="20% - Accent1 2 2 3 2 2 2 2 2 2 2" xfId="3330" xr:uid="{00000000-0005-0000-0000-0000460C0000}"/>
    <cellStyle name="20% - Accent1 2 2 3 2 2 2 2 2 2 2 2" xfId="3331" xr:uid="{00000000-0005-0000-0000-0000470C0000}"/>
    <cellStyle name="20% - Accent1 2 2 3 2 2 2 2 2 2 3" xfId="3332" xr:uid="{00000000-0005-0000-0000-0000480C0000}"/>
    <cellStyle name="20% - Accent1 2 2 3 2 2 2 2 2 3" xfId="3333" xr:uid="{00000000-0005-0000-0000-0000490C0000}"/>
    <cellStyle name="20% - Accent1 2 2 3 2 2 2 2 2 3 2" xfId="3334" xr:uid="{00000000-0005-0000-0000-00004A0C0000}"/>
    <cellStyle name="20% - Accent1 2 2 3 2 2 2 2 2 4" xfId="3335" xr:uid="{00000000-0005-0000-0000-00004B0C0000}"/>
    <cellStyle name="20% - Accent1 2 2 3 2 2 2 2 3" xfId="3336" xr:uid="{00000000-0005-0000-0000-00004C0C0000}"/>
    <cellStyle name="20% - Accent1 2 2 3 2 2 2 2 3 2" xfId="3337" xr:uid="{00000000-0005-0000-0000-00004D0C0000}"/>
    <cellStyle name="20% - Accent1 2 2 3 2 2 2 2 3 2 2" xfId="3338" xr:uid="{00000000-0005-0000-0000-00004E0C0000}"/>
    <cellStyle name="20% - Accent1 2 2 3 2 2 2 2 3 2 2 2" xfId="3339" xr:uid="{00000000-0005-0000-0000-00004F0C0000}"/>
    <cellStyle name="20% - Accent1 2 2 3 2 2 2 2 3 2 3" xfId="3340" xr:uid="{00000000-0005-0000-0000-0000500C0000}"/>
    <cellStyle name="20% - Accent1 2 2 3 2 2 2 2 3 3" xfId="3341" xr:uid="{00000000-0005-0000-0000-0000510C0000}"/>
    <cellStyle name="20% - Accent1 2 2 3 2 2 2 2 3 3 2" xfId="3342" xr:uid="{00000000-0005-0000-0000-0000520C0000}"/>
    <cellStyle name="20% - Accent1 2 2 3 2 2 2 2 3 4" xfId="3343" xr:uid="{00000000-0005-0000-0000-0000530C0000}"/>
    <cellStyle name="20% - Accent1 2 2 3 2 2 2 2 4" xfId="3344" xr:uid="{00000000-0005-0000-0000-0000540C0000}"/>
    <cellStyle name="20% - Accent1 2 2 3 2 2 2 2 4 2" xfId="3345" xr:uid="{00000000-0005-0000-0000-0000550C0000}"/>
    <cellStyle name="20% - Accent1 2 2 3 2 2 2 2 4 2 2" xfId="3346" xr:uid="{00000000-0005-0000-0000-0000560C0000}"/>
    <cellStyle name="20% - Accent1 2 2 3 2 2 2 2 4 2 2 2" xfId="3347" xr:uid="{00000000-0005-0000-0000-0000570C0000}"/>
    <cellStyle name="20% - Accent1 2 2 3 2 2 2 2 4 2 3" xfId="3348" xr:uid="{00000000-0005-0000-0000-0000580C0000}"/>
    <cellStyle name="20% - Accent1 2 2 3 2 2 2 2 4 3" xfId="3349" xr:uid="{00000000-0005-0000-0000-0000590C0000}"/>
    <cellStyle name="20% - Accent1 2 2 3 2 2 2 2 4 3 2" xfId="3350" xr:uid="{00000000-0005-0000-0000-00005A0C0000}"/>
    <cellStyle name="20% - Accent1 2 2 3 2 2 2 2 4 4" xfId="3351" xr:uid="{00000000-0005-0000-0000-00005B0C0000}"/>
    <cellStyle name="20% - Accent1 2 2 3 2 2 2 2 5" xfId="3352" xr:uid="{00000000-0005-0000-0000-00005C0C0000}"/>
    <cellStyle name="20% - Accent1 2 2 3 2 2 2 2 5 2" xfId="3353" xr:uid="{00000000-0005-0000-0000-00005D0C0000}"/>
    <cellStyle name="20% - Accent1 2 2 3 2 2 2 2 5 2 2" xfId="3354" xr:uid="{00000000-0005-0000-0000-00005E0C0000}"/>
    <cellStyle name="20% - Accent1 2 2 3 2 2 2 2 5 3" xfId="3355" xr:uid="{00000000-0005-0000-0000-00005F0C0000}"/>
    <cellStyle name="20% - Accent1 2 2 3 2 2 2 2 6" xfId="3356" xr:uid="{00000000-0005-0000-0000-0000600C0000}"/>
    <cellStyle name="20% - Accent1 2 2 3 2 2 2 2 6 2" xfId="3357" xr:uid="{00000000-0005-0000-0000-0000610C0000}"/>
    <cellStyle name="20% - Accent1 2 2 3 2 2 2 2 6 2 2" xfId="3358" xr:uid="{00000000-0005-0000-0000-0000620C0000}"/>
    <cellStyle name="20% - Accent1 2 2 3 2 2 2 2 6 3" xfId="3359" xr:uid="{00000000-0005-0000-0000-0000630C0000}"/>
    <cellStyle name="20% - Accent1 2 2 3 2 2 2 2 7" xfId="3360" xr:uid="{00000000-0005-0000-0000-0000640C0000}"/>
    <cellStyle name="20% - Accent1 2 2 3 2 2 2 2 7 2" xfId="3361" xr:uid="{00000000-0005-0000-0000-0000650C0000}"/>
    <cellStyle name="20% - Accent1 2 2 3 2 2 2 2 8" xfId="3362" xr:uid="{00000000-0005-0000-0000-0000660C0000}"/>
    <cellStyle name="20% - Accent1 2 2 3 2 2 2 2 8 2" xfId="3363" xr:uid="{00000000-0005-0000-0000-0000670C0000}"/>
    <cellStyle name="20% - Accent1 2 2 3 2 2 2 2 9" xfId="3364" xr:uid="{00000000-0005-0000-0000-0000680C0000}"/>
    <cellStyle name="20% - Accent1 2 2 3 2 2 2 3" xfId="3365" xr:uid="{00000000-0005-0000-0000-0000690C0000}"/>
    <cellStyle name="20% - Accent1 2 2 3 2 2 2 3 2" xfId="3366" xr:uid="{00000000-0005-0000-0000-00006A0C0000}"/>
    <cellStyle name="20% - Accent1 2 2 3 2 2 2 3 2 2" xfId="3367" xr:uid="{00000000-0005-0000-0000-00006B0C0000}"/>
    <cellStyle name="20% - Accent1 2 2 3 2 2 2 3 2 2 2" xfId="3368" xr:uid="{00000000-0005-0000-0000-00006C0C0000}"/>
    <cellStyle name="20% - Accent1 2 2 3 2 2 2 3 2 2 2 2" xfId="3369" xr:uid="{00000000-0005-0000-0000-00006D0C0000}"/>
    <cellStyle name="20% - Accent1 2 2 3 2 2 2 3 2 2 3" xfId="3370" xr:uid="{00000000-0005-0000-0000-00006E0C0000}"/>
    <cellStyle name="20% - Accent1 2 2 3 2 2 2 3 2 3" xfId="3371" xr:uid="{00000000-0005-0000-0000-00006F0C0000}"/>
    <cellStyle name="20% - Accent1 2 2 3 2 2 2 3 2 3 2" xfId="3372" xr:uid="{00000000-0005-0000-0000-0000700C0000}"/>
    <cellStyle name="20% - Accent1 2 2 3 2 2 2 3 2 4" xfId="3373" xr:uid="{00000000-0005-0000-0000-0000710C0000}"/>
    <cellStyle name="20% - Accent1 2 2 3 2 2 2 3 3" xfId="3374" xr:uid="{00000000-0005-0000-0000-0000720C0000}"/>
    <cellStyle name="20% - Accent1 2 2 3 2 2 2 3 3 2" xfId="3375" xr:uid="{00000000-0005-0000-0000-0000730C0000}"/>
    <cellStyle name="20% - Accent1 2 2 3 2 2 2 3 3 2 2" xfId="3376" xr:uid="{00000000-0005-0000-0000-0000740C0000}"/>
    <cellStyle name="20% - Accent1 2 2 3 2 2 2 3 3 2 2 2" xfId="3377" xr:uid="{00000000-0005-0000-0000-0000750C0000}"/>
    <cellStyle name="20% - Accent1 2 2 3 2 2 2 3 3 2 3" xfId="3378" xr:uid="{00000000-0005-0000-0000-0000760C0000}"/>
    <cellStyle name="20% - Accent1 2 2 3 2 2 2 3 3 3" xfId="3379" xr:uid="{00000000-0005-0000-0000-0000770C0000}"/>
    <cellStyle name="20% - Accent1 2 2 3 2 2 2 3 3 3 2" xfId="3380" xr:uid="{00000000-0005-0000-0000-0000780C0000}"/>
    <cellStyle name="20% - Accent1 2 2 3 2 2 2 3 3 4" xfId="3381" xr:uid="{00000000-0005-0000-0000-0000790C0000}"/>
    <cellStyle name="20% - Accent1 2 2 3 2 2 2 3 4" xfId="3382" xr:uid="{00000000-0005-0000-0000-00007A0C0000}"/>
    <cellStyle name="20% - Accent1 2 2 3 2 2 2 3 4 2" xfId="3383" xr:uid="{00000000-0005-0000-0000-00007B0C0000}"/>
    <cellStyle name="20% - Accent1 2 2 3 2 2 2 3 4 2 2" xfId="3384" xr:uid="{00000000-0005-0000-0000-00007C0C0000}"/>
    <cellStyle name="20% - Accent1 2 2 3 2 2 2 3 4 2 2 2" xfId="3385" xr:uid="{00000000-0005-0000-0000-00007D0C0000}"/>
    <cellStyle name="20% - Accent1 2 2 3 2 2 2 3 4 2 3" xfId="3386" xr:uid="{00000000-0005-0000-0000-00007E0C0000}"/>
    <cellStyle name="20% - Accent1 2 2 3 2 2 2 3 4 3" xfId="3387" xr:uid="{00000000-0005-0000-0000-00007F0C0000}"/>
    <cellStyle name="20% - Accent1 2 2 3 2 2 2 3 4 3 2" xfId="3388" xr:uid="{00000000-0005-0000-0000-0000800C0000}"/>
    <cellStyle name="20% - Accent1 2 2 3 2 2 2 3 4 4" xfId="3389" xr:uid="{00000000-0005-0000-0000-0000810C0000}"/>
    <cellStyle name="20% - Accent1 2 2 3 2 2 2 3 5" xfId="3390" xr:uid="{00000000-0005-0000-0000-0000820C0000}"/>
    <cellStyle name="20% - Accent1 2 2 3 2 2 2 3 5 2" xfId="3391" xr:uid="{00000000-0005-0000-0000-0000830C0000}"/>
    <cellStyle name="20% - Accent1 2 2 3 2 2 2 3 5 2 2" xfId="3392" xr:uid="{00000000-0005-0000-0000-0000840C0000}"/>
    <cellStyle name="20% - Accent1 2 2 3 2 2 2 3 5 3" xfId="3393" xr:uid="{00000000-0005-0000-0000-0000850C0000}"/>
    <cellStyle name="20% - Accent1 2 2 3 2 2 2 3 6" xfId="3394" xr:uid="{00000000-0005-0000-0000-0000860C0000}"/>
    <cellStyle name="20% - Accent1 2 2 3 2 2 2 3 6 2" xfId="3395" xr:uid="{00000000-0005-0000-0000-0000870C0000}"/>
    <cellStyle name="20% - Accent1 2 2 3 2 2 2 3 6 2 2" xfId="3396" xr:uid="{00000000-0005-0000-0000-0000880C0000}"/>
    <cellStyle name="20% - Accent1 2 2 3 2 2 2 3 6 3" xfId="3397" xr:uid="{00000000-0005-0000-0000-0000890C0000}"/>
    <cellStyle name="20% - Accent1 2 2 3 2 2 2 3 7" xfId="3398" xr:uid="{00000000-0005-0000-0000-00008A0C0000}"/>
    <cellStyle name="20% - Accent1 2 2 3 2 2 2 3 7 2" xfId="3399" xr:uid="{00000000-0005-0000-0000-00008B0C0000}"/>
    <cellStyle name="20% - Accent1 2 2 3 2 2 2 3 8" xfId="3400" xr:uid="{00000000-0005-0000-0000-00008C0C0000}"/>
    <cellStyle name="20% - Accent1 2 2 3 2 2 2 3 8 2" xfId="3401" xr:uid="{00000000-0005-0000-0000-00008D0C0000}"/>
    <cellStyle name="20% - Accent1 2 2 3 2 2 2 3 9" xfId="3402" xr:uid="{00000000-0005-0000-0000-00008E0C0000}"/>
    <cellStyle name="20% - Accent1 2 2 3 2 2 2 4" xfId="3403" xr:uid="{00000000-0005-0000-0000-00008F0C0000}"/>
    <cellStyle name="20% - Accent1 2 2 3 2 2 2 4 2" xfId="3404" xr:uid="{00000000-0005-0000-0000-0000900C0000}"/>
    <cellStyle name="20% - Accent1 2 2 3 2 2 2 4 2 2" xfId="3405" xr:uid="{00000000-0005-0000-0000-0000910C0000}"/>
    <cellStyle name="20% - Accent1 2 2 3 2 2 2 4 2 2 2" xfId="3406" xr:uid="{00000000-0005-0000-0000-0000920C0000}"/>
    <cellStyle name="20% - Accent1 2 2 3 2 2 2 4 2 3" xfId="3407" xr:uid="{00000000-0005-0000-0000-0000930C0000}"/>
    <cellStyle name="20% - Accent1 2 2 3 2 2 2 4 3" xfId="3408" xr:uid="{00000000-0005-0000-0000-0000940C0000}"/>
    <cellStyle name="20% - Accent1 2 2 3 2 2 2 4 3 2" xfId="3409" xr:uid="{00000000-0005-0000-0000-0000950C0000}"/>
    <cellStyle name="20% - Accent1 2 2 3 2 2 2 4 4" xfId="3410" xr:uid="{00000000-0005-0000-0000-0000960C0000}"/>
    <cellStyle name="20% - Accent1 2 2 3 2 2 2 5" xfId="3411" xr:uid="{00000000-0005-0000-0000-0000970C0000}"/>
    <cellStyle name="20% - Accent1 2 2 3 2 2 2 5 2" xfId="3412" xr:uid="{00000000-0005-0000-0000-0000980C0000}"/>
    <cellStyle name="20% - Accent1 2 2 3 2 2 2 5 2 2" xfId="3413" xr:uid="{00000000-0005-0000-0000-0000990C0000}"/>
    <cellStyle name="20% - Accent1 2 2 3 2 2 2 5 2 2 2" xfId="3414" xr:uid="{00000000-0005-0000-0000-00009A0C0000}"/>
    <cellStyle name="20% - Accent1 2 2 3 2 2 2 5 2 3" xfId="3415" xr:uid="{00000000-0005-0000-0000-00009B0C0000}"/>
    <cellStyle name="20% - Accent1 2 2 3 2 2 2 5 3" xfId="3416" xr:uid="{00000000-0005-0000-0000-00009C0C0000}"/>
    <cellStyle name="20% - Accent1 2 2 3 2 2 2 5 3 2" xfId="3417" xr:uid="{00000000-0005-0000-0000-00009D0C0000}"/>
    <cellStyle name="20% - Accent1 2 2 3 2 2 2 5 4" xfId="3418" xr:uid="{00000000-0005-0000-0000-00009E0C0000}"/>
    <cellStyle name="20% - Accent1 2 2 3 2 2 2 6" xfId="3419" xr:uid="{00000000-0005-0000-0000-00009F0C0000}"/>
    <cellStyle name="20% - Accent1 2 2 3 2 2 2 6 2" xfId="3420" xr:uid="{00000000-0005-0000-0000-0000A00C0000}"/>
    <cellStyle name="20% - Accent1 2 2 3 2 2 2 6 2 2" xfId="3421" xr:uid="{00000000-0005-0000-0000-0000A10C0000}"/>
    <cellStyle name="20% - Accent1 2 2 3 2 2 2 6 2 2 2" xfId="3422" xr:uid="{00000000-0005-0000-0000-0000A20C0000}"/>
    <cellStyle name="20% - Accent1 2 2 3 2 2 2 6 2 3" xfId="3423" xr:uid="{00000000-0005-0000-0000-0000A30C0000}"/>
    <cellStyle name="20% - Accent1 2 2 3 2 2 2 6 3" xfId="3424" xr:uid="{00000000-0005-0000-0000-0000A40C0000}"/>
    <cellStyle name="20% - Accent1 2 2 3 2 2 2 6 3 2" xfId="3425" xr:uid="{00000000-0005-0000-0000-0000A50C0000}"/>
    <cellStyle name="20% - Accent1 2 2 3 2 2 2 6 4" xfId="3426" xr:uid="{00000000-0005-0000-0000-0000A60C0000}"/>
    <cellStyle name="20% - Accent1 2 2 3 2 2 2 7" xfId="3427" xr:uid="{00000000-0005-0000-0000-0000A70C0000}"/>
    <cellStyle name="20% - Accent1 2 2 3 2 2 2 7 2" xfId="3428" xr:uid="{00000000-0005-0000-0000-0000A80C0000}"/>
    <cellStyle name="20% - Accent1 2 2 3 2 2 2 7 2 2" xfId="3429" xr:uid="{00000000-0005-0000-0000-0000A90C0000}"/>
    <cellStyle name="20% - Accent1 2 2 3 2 2 2 7 3" xfId="3430" xr:uid="{00000000-0005-0000-0000-0000AA0C0000}"/>
    <cellStyle name="20% - Accent1 2 2 3 2 2 2 8" xfId="3431" xr:uid="{00000000-0005-0000-0000-0000AB0C0000}"/>
    <cellStyle name="20% - Accent1 2 2 3 2 2 2 8 2" xfId="3432" xr:uid="{00000000-0005-0000-0000-0000AC0C0000}"/>
    <cellStyle name="20% - Accent1 2 2 3 2 2 2 8 2 2" xfId="3433" xr:uid="{00000000-0005-0000-0000-0000AD0C0000}"/>
    <cellStyle name="20% - Accent1 2 2 3 2 2 2 8 3" xfId="3434" xr:uid="{00000000-0005-0000-0000-0000AE0C0000}"/>
    <cellStyle name="20% - Accent1 2 2 3 2 2 2 9" xfId="3435" xr:uid="{00000000-0005-0000-0000-0000AF0C0000}"/>
    <cellStyle name="20% - Accent1 2 2 3 2 2 2 9 2" xfId="3436" xr:uid="{00000000-0005-0000-0000-0000B00C0000}"/>
    <cellStyle name="20% - Accent1 2 2 3 2 2 3" xfId="3437" xr:uid="{00000000-0005-0000-0000-0000B10C0000}"/>
    <cellStyle name="20% - Accent1 2 2 3 2 2 3 10" xfId="3438" xr:uid="{00000000-0005-0000-0000-0000B20C0000}"/>
    <cellStyle name="20% - Accent1 2 2 3 2 2 3 10 2" xfId="3439" xr:uid="{00000000-0005-0000-0000-0000B30C0000}"/>
    <cellStyle name="20% - Accent1 2 2 3 2 2 3 11" xfId="3440" xr:uid="{00000000-0005-0000-0000-0000B40C0000}"/>
    <cellStyle name="20% - Accent1 2 2 3 2 2 3 2" xfId="3441" xr:uid="{00000000-0005-0000-0000-0000B50C0000}"/>
    <cellStyle name="20% - Accent1 2 2 3 2 2 3 2 2" xfId="3442" xr:uid="{00000000-0005-0000-0000-0000B60C0000}"/>
    <cellStyle name="20% - Accent1 2 2 3 2 2 3 2 2 2" xfId="3443" xr:uid="{00000000-0005-0000-0000-0000B70C0000}"/>
    <cellStyle name="20% - Accent1 2 2 3 2 2 3 2 2 2 2" xfId="3444" xr:uid="{00000000-0005-0000-0000-0000B80C0000}"/>
    <cellStyle name="20% - Accent1 2 2 3 2 2 3 2 2 2 2 2" xfId="3445" xr:uid="{00000000-0005-0000-0000-0000B90C0000}"/>
    <cellStyle name="20% - Accent1 2 2 3 2 2 3 2 2 2 3" xfId="3446" xr:uid="{00000000-0005-0000-0000-0000BA0C0000}"/>
    <cellStyle name="20% - Accent1 2 2 3 2 2 3 2 2 3" xfId="3447" xr:uid="{00000000-0005-0000-0000-0000BB0C0000}"/>
    <cellStyle name="20% - Accent1 2 2 3 2 2 3 2 2 3 2" xfId="3448" xr:uid="{00000000-0005-0000-0000-0000BC0C0000}"/>
    <cellStyle name="20% - Accent1 2 2 3 2 2 3 2 2 4" xfId="3449" xr:uid="{00000000-0005-0000-0000-0000BD0C0000}"/>
    <cellStyle name="20% - Accent1 2 2 3 2 2 3 2 3" xfId="3450" xr:uid="{00000000-0005-0000-0000-0000BE0C0000}"/>
    <cellStyle name="20% - Accent1 2 2 3 2 2 3 2 3 2" xfId="3451" xr:uid="{00000000-0005-0000-0000-0000BF0C0000}"/>
    <cellStyle name="20% - Accent1 2 2 3 2 2 3 2 3 2 2" xfId="3452" xr:uid="{00000000-0005-0000-0000-0000C00C0000}"/>
    <cellStyle name="20% - Accent1 2 2 3 2 2 3 2 3 2 2 2" xfId="3453" xr:uid="{00000000-0005-0000-0000-0000C10C0000}"/>
    <cellStyle name="20% - Accent1 2 2 3 2 2 3 2 3 2 3" xfId="3454" xr:uid="{00000000-0005-0000-0000-0000C20C0000}"/>
    <cellStyle name="20% - Accent1 2 2 3 2 2 3 2 3 3" xfId="3455" xr:uid="{00000000-0005-0000-0000-0000C30C0000}"/>
    <cellStyle name="20% - Accent1 2 2 3 2 2 3 2 3 3 2" xfId="3456" xr:uid="{00000000-0005-0000-0000-0000C40C0000}"/>
    <cellStyle name="20% - Accent1 2 2 3 2 2 3 2 3 4" xfId="3457" xr:uid="{00000000-0005-0000-0000-0000C50C0000}"/>
    <cellStyle name="20% - Accent1 2 2 3 2 2 3 2 4" xfId="3458" xr:uid="{00000000-0005-0000-0000-0000C60C0000}"/>
    <cellStyle name="20% - Accent1 2 2 3 2 2 3 2 4 2" xfId="3459" xr:uid="{00000000-0005-0000-0000-0000C70C0000}"/>
    <cellStyle name="20% - Accent1 2 2 3 2 2 3 2 4 2 2" xfId="3460" xr:uid="{00000000-0005-0000-0000-0000C80C0000}"/>
    <cellStyle name="20% - Accent1 2 2 3 2 2 3 2 4 2 2 2" xfId="3461" xr:uid="{00000000-0005-0000-0000-0000C90C0000}"/>
    <cellStyle name="20% - Accent1 2 2 3 2 2 3 2 4 2 3" xfId="3462" xr:uid="{00000000-0005-0000-0000-0000CA0C0000}"/>
    <cellStyle name="20% - Accent1 2 2 3 2 2 3 2 4 3" xfId="3463" xr:uid="{00000000-0005-0000-0000-0000CB0C0000}"/>
    <cellStyle name="20% - Accent1 2 2 3 2 2 3 2 4 3 2" xfId="3464" xr:uid="{00000000-0005-0000-0000-0000CC0C0000}"/>
    <cellStyle name="20% - Accent1 2 2 3 2 2 3 2 4 4" xfId="3465" xr:uid="{00000000-0005-0000-0000-0000CD0C0000}"/>
    <cellStyle name="20% - Accent1 2 2 3 2 2 3 2 5" xfId="3466" xr:uid="{00000000-0005-0000-0000-0000CE0C0000}"/>
    <cellStyle name="20% - Accent1 2 2 3 2 2 3 2 5 2" xfId="3467" xr:uid="{00000000-0005-0000-0000-0000CF0C0000}"/>
    <cellStyle name="20% - Accent1 2 2 3 2 2 3 2 5 2 2" xfId="3468" xr:uid="{00000000-0005-0000-0000-0000D00C0000}"/>
    <cellStyle name="20% - Accent1 2 2 3 2 2 3 2 5 3" xfId="3469" xr:uid="{00000000-0005-0000-0000-0000D10C0000}"/>
    <cellStyle name="20% - Accent1 2 2 3 2 2 3 2 6" xfId="3470" xr:uid="{00000000-0005-0000-0000-0000D20C0000}"/>
    <cellStyle name="20% - Accent1 2 2 3 2 2 3 2 6 2" xfId="3471" xr:uid="{00000000-0005-0000-0000-0000D30C0000}"/>
    <cellStyle name="20% - Accent1 2 2 3 2 2 3 2 6 2 2" xfId="3472" xr:uid="{00000000-0005-0000-0000-0000D40C0000}"/>
    <cellStyle name="20% - Accent1 2 2 3 2 2 3 2 6 3" xfId="3473" xr:uid="{00000000-0005-0000-0000-0000D50C0000}"/>
    <cellStyle name="20% - Accent1 2 2 3 2 2 3 2 7" xfId="3474" xr:uid="{00000000-0005-0000-0000-0000D60C0000}"/>
    <cellStyle name="20% - Accent1 2 2 3 2 2 3 2 7 2" xfId="3475" xr:uid="{00000000-0005-0000-0000-0000D70C0000}"/>
    <cellStyle name="20% - Accent1 2 2 3 2 2 3 2 8" xfId="3476" xr:uid="{00000000-0005-0000-0000-0000D80C0000}"/>
    <cellStyle name="20% - Accent1 2 2 3 2 2 3 2 8 2" xfId="3477" xr:uid="{00000000-0005-0000-0000-0000D90C0000}"/>
    <cellStyle name="20% - Accent1 2 2 3 2 2 3 2 9" xfId="3478" xr:uid="{00000000-0005-0000-0000-0000DA0C0000}"/>
    <cellStyle name="20% - Accent1 2 2 3 2 2 3 3" xfId="3479" xr:uid="{00000000-0005-0000-0000-0000DB0C0000}"/>
    <cellStyle name="20% - Accent1 2 2 3 2 2 3 3 2" xfId="3480" xr:uid="{00000000-0005-0000-0000-0000DC0C0000}"/>
    <cellStyle name="20% - Accent1 2 2 3 2 2 3 3 2 2" xfId="3481" xr:uid="{00000000-0005-0000-0000-0000DD0C0000}"/>
    <cellStyle name="20% - Accent1 2 2 3 2 2 3 3 2 2 2" xfId="3482" xr:uid="{00000000-0005-0000-0000-0000DE0C0000}"/>
    <cellStyle name="20% - Accent1 2 2 3 2 2 3 3 2 2 2 2" xfId="3483" xr:uid="{00000000-0005-0000-0000-0000DF0C0000}"/>
    <cellStyle name="20% - Accent1 2 2 3 2 2 3 3 2 2 3" xfId="3484" xr:uid="{00000000-0005-0000-0000-0000E00C0000}"/>
    <cellStyle name="20% - Accent1 2 2 3 2 2 3 3 2 3" xfId="3485" xr:uid="{00000000-0005-0000-0000-0000E10C0000}"/>
    <cellStyle name="20% - Accent1 2 2 3 2 2 3 3 2 3 2" xfId="3486" xr:uid="{00000000-0005-0000-0000-0000E20C0000}"/>
    <cellStyle name="20% - Accent1 2 2 3 2 2 3 3 2 4" xfId="3487" xr:uid="{00000000-0005-0000-0000-0000E30C0000}"/>
    <cellStyle name="20% - Accent1 2 2 3 2 2 3 3 3" xfId="3488" xr:uid="{00000000-0005-0000-0000-0000E40C0000}"/>
    <cellStyle name="20% - Accent1 2 2 3 2 2 3 3 3 2" xfId="3489" xr:uid="{00000000-0005-0000-0000-0000E50C0000}"/>
    <cellStyle name="20% - Accent1 2 2 3 2 2 3 3 3 2 2" xfId="3490" xr:uid="{00000000-0005-0000-0000-0000E60C0000}"/>
    <cellStyle name="20% - Accent1 2 2 3 2 2 3 3 3 2 2 2" xfId="3491" xr:uid="{00000000-0005-0000-0000-0000E70C0000}"/>
    <cellStyle name="20% - Accent1 2 2 3 2 2 3 3 3 2 3" xfId="3492" xr:uid="{00000000-0005-0000-0000-0000E80C0000}"/>
    <cellStyle name="20% - Accent1 2 2 3 2 2 3 3 3 3" xfId="3493" xr:uid="{00000000-0005-0000-0000-0000E90C0000}"/>
    <cellStyle name="20% - Accent1 2 2 3 2 2 3 3 3 3 2" xfId="3494" xr:uid="{00000000-0005-0000-0000-0000EA0C0000}"/>
    <cellStyle name="20% - Accent1 2 2 3 2 2 3 3 3 4" xfId="3495" xr:uid="{00000000-0005-0000-0000-0000EB0C0000}"/>
    <cellStyle name="20% - Accent1 2 2 3 2 2 3 3 4" xfId="3496" xr:uid="{00000000-0005-0000-0000-0000EC0C0000}"/>
    <cellStyle name="20% - Accent1 2 2 3 2 2 3 3 4 2" xfId="3497" xr:uid="{00000000-0005-0000-0000-0000ED0C0000}"/>
    <cellStyle name="20% - Accent1 2 2 3 2 2 3 3 4 2 2" xfId="3498" xr:uid="{00000000-0005-0000-0000-0000EE0C0000}"/>
    <cellStyle name="20% - Accent1 2 2 3 2 2 3 3 4 2 2 2" xfId="3499" xr:uid="{00000000-0005-0000-0000-0000EF0C0000}"/>
    <cellStyle name="20% - Accent1 2 2 3 2 2 3 3 4 2 3" xfId="3500" xr:uid="{00000000-0005-0000-0000-0000F00C0000}"/>
    <cellStyle name="20% - Accent1 2 2 3 2 2 3 3 4 3" xfId="3501" xr:uid="{00000000-0005-0000-0000-0000F10C0000}"/>
    <cellStyle name="20% - Accent1 2 2 3 2 2 3 3 4 3 2" xfId="3502" xr:uid="{00000000-0005-0000-0000-0000F20C0000}"/>
    <cellStyle name="20% - Accent1 2 2 3 2 2 3 3 4 4" xfId="3503" xr:uid="{00000000-0005-0000-0000-0000F30C0000}"/>
    <cellStyle name="20% - Accent1 2 2 3 2 2 3 3 5" xfId="3504" xr:uid="{00000000-0005-0000-0000-0000F40C0000}"/>
    <cellStyle name="20% - Accent1 2 2 3 2 2 3 3 5 2" xfId="3505" xr:uid="{00000000-0005-0000-0000-0000F50C0000}"/>
    <cellStyle name="20% - Accent1 2 2 3 2 2 3 3 5 2 2" xfId="3506" xr:uid="{00000000-0005-0000-0000-0000F60C0000}"/>
    <cellStyle name="20% - Accent1 2 2 3 2 2 3 3 5 3" xfId="3507" xr:uid="{00000000-0005-0000-0000-0000F70C0000}"/>
    <cellStyle name="20% - Accent1 2 2 3 2 2 3 3 6" xfId="3508" xr:uid="{00000000-0005-0000-0000-0000F80C0000}"/>
    <cellStyle name="20% - Accent1 2 2 3 2 2 3 3 6 2" xfId="3509" xr:uid="{00000000-0005-0000-0000-0000F90C0000}"/>
    <cellStyle name="20% - Accent1 2 2 3 2 2 3 3 6 2 2" xfId="3510" xr:uid="{00000000-0005-0000-0000-0000FA0C0000}"/>
    <cellStyle name="20% - Accent1 2 2 3 2 2 3 3 6 3" xfId="3511" xr:uid="{00000000-0005-0000-0000-0000FB0C0000}"/>
    <cellStyle name="20% - Accent1 2 2 3 2 2 3 3 7" xfId="3512" xr:uid="{00000000-0005-0000-0000-0000FC0C0000}"/>
    <cellStyle name="20% - Accent1 2 2 3 2 2 3 3 7 2" xfId="3513" xr:uid="{00000000-0005-0000-0000-0000FD0C0000}"/>
    <cellStyle name="20% - Accent1 2 2 3 2 2 3 3 8" xfId="3514" xr:uid="{00000000-0005-0000-0000-0000FE0C0000}"/>
    <cellStyle name="20% - Accent1 2 2 3 2 2 3 3 8 2" xfId="3515" xr:uid="{00000000-0005-0000-0000-0000FF0C0000}"/>
    <cellStyle name="20% - Accent1 2 2 3 2 2 3 3 9" xfId="3516" xr:uid="{00000000-0005-0000-0000-0000000D0000}"/>
    <cellStyle name="20% - Accent1 2 2 3 2 2 3 4" xfId="3517" xr:uid="{00000000-0005-0000-0000-0000010D0000}"/>
    <cellStyle name="20% - Accent1 2 2 3 2 2 3 4 2" xfId="3518" xr:uid="{00000000-0005-0000-0000-0000020D0000}"/>
    <cellStyle name="20% - Accent1 2 2 3 2 2 3 4 2 2" xfId="3519" xr:uid="{00000000-0005-0000-0000-0000030D0000}"/>
    <cellStyle name="20% - Accent1 2 2 3 2 2 3 4 2 2 2" xfId="3520" xr:uid="{00000000-0005-0000-0000-0000040D0000}"/>
    <cellStyle name="20% - Accent1 2 2 3 2 2 3 4 2 3" xfId="3521" xr:uid="{00000000-0005-0000-0000-0000050D0000}"/>
    <cellStyle name="20% - Accent1 2 2 3 2 2 3 4 3" xfId="3522" xr:uid="{00000000-0005-0000-0000-0000060D0000}"/>
    <cellStyle name="20% - Accent1 2 2 3 2 2 3 4 3 2" xfId="3523" xr:uid="{00000000-0005-0000-0000-0000070D0000}"/>
    <cellStyle name="20% - Accent1 2 2 3 2 2 3 4 4" xfId="3524" xr:uid="{00000000-0005-0000-0000-0000080D0000}"/>
    <cellStyle name="20% - Accent1 2 2 3 2 2 3 5" xfId="3525" xr:uid="{00000000-0005-0000-0000-0000090D0000}"/>
    <cellStyle name="20% - Accent1 2 2 3 2 2 3 5 2" xfId="3526" xr:uid="{00000000-0005-0000-0000-00000A0D0000}"/>
    <cellStyle name="20% - Accent1 2 2 3 2 2 3 5 2 2" xfId="3527" xr:uid="{00000000-0005-0000-0000-00000B0D0000}"/>
    <cellStyle name="20% - Accent1 2 2 3 2 2 3 5 2 2 2" xfId="3528" xr:uid="{00000000-0005-0000-0000-00000C0D0000}"/>
    <cellStyle name="20% - Accent1 2 2 3 2 2 3 5 2 3" xfId="3529" xr:uid="{00000000-0005-0000-0000-00000D0D0000}"/>
    <cellStyle name="20% - Accent1 2 2 3 2 2 3 5 3" xfId="3530" xr:uid="{00000000-0005-0000-0000-00000E0D0000}"/>
    <cellStyle name="20% - Accent1 2 2 3 2 2 3 5 3 2" xfId="3531" xr:uid="{00000000-0005-0000-0000-00000F0D0000}"/>
    <cellStyle name="20% - Accent1 2 2 3 2 2 3 5 4" xfId="3532" xr:uid="{00000000-0005-0000-0000-0000100D0000}"/>
    <cellStyle name="20% - Accent1 2 2 3 2 2 3 6" xfId="3533" xr:uid="{00000000-0005-0000-0000-0000110D0000}"/>
    <cellStyle name="20% - Accent1 2 2 3 2 2 3 6 2" xfId="3534" xr:uid="{00000000-0005-0000-0000-0000120D0000}"/>
    <cellStyle name="20% - Accent1 2 2 3 2 2 3 6 2 2" xfId="3535" xr:uid="{00000000-0005-0000-0000-0000130D0000}"/>
    <cellStyle name="20% - Accent1 2 2 3 2 2 3 6 2 2 2" xfId="3536" xr:uid="{00000000-0005-0000-0000-0000140D0000}"/>
    <cellStyle name="20% - Accent1 2 2 3 2 2 3 6 2 3" xfId="3537" xr:uid="{00000000-0005-0000-0000-0000150D0000}"/>
    <cellStyle name="20% - Accent1 2 2 3 2 2 3 6 3" xfId="3538" xr:uid="{00000000-0005-0000-0000-0000160D0000}"/>
    <cellStyle name="20% - Accent1 2 2 3 2 2 3 6 3 2" xfId="3539" xr:uid="{00000000-0005-0000-0000-0000170D0000}"/>
    <cellStyle name="20% - Accent1 2 2 3 2 2 3 6 4" xfId="3540" xr:uid="{00000000-0005-0000-0000-0000180D0000}"/>
    <cellStyle name="20% - Accent1 2 2 3 2 2 3 7" xfId="3541" xr:uid="{00000000-0005-0000-0000-0000190D0000}"/>
    <cellStyle name="20% - Accent1 2 2 3 2 2 3 7 2" xfId="3542" xr:uid="{00000000-0005-0000-0000-00001A0D0000}"/>
    <cellStyle name="20% - Accent1 2 2 3 2 2 3 7 2 2" xfId="3543" xr:uid="{00000000-0005-0000-0000-00001B0D0000}"/>
    <cellStyle name="20% - Accent1 2 2 3 2 2 3 7 3" xfId="3544" xr:uid="{00000000-0005-0000-0000-00001C0D0000}"/>
    <cellStyle name="20% - Accent1 2 2 3 2 2 3 8" xfId="3545" xr:uid="{00000000-0005-0000-0000-00001D0D0000}"/>
    <cellStyle name="20% - Accent1 2 2 3 2 2 3 8 2" xfId="3546" xr:uid="{00000000-0005-0000-0000-00001E0D0000}"/>
    <cellStyle name="20% - Accent1 2 2 3 2 2 3 8 2 2" xfId="3547" xr:uid="{00000000-0005-0000-0000-00001F0D0000}"/>
    <cellStyle name="20% - Accent1 2 2 3 2 2 3 8 3" xfId="3548" xr:uid="{00000000-0005-0000-0000-0000200D0000}"/>
    <cellStyle name="20% - Accent1 2 2 3 2 2 3 9" xfId="3549" xr:uid="{00000000-0005-0000-0000-0000210D0000}"/>
    <cellStyle name="20% - Accent1 2 2 3 2 2 3 9 2" xfId="3550" xr:uid="{00000000-0005-0000-0000-0000220D0000}"/>
    <cellStyle name="20% - Accent1 2 2 3 2 2 4" xfId="3551" xr:uid="{00000000-0005-0000-0000-0000230D0000}"/>
    <cellStyle name="20% - Accent1 2 2 3 2 2 4 10" xfId="3552" xr:uid="{00000000-0005-0000-0000-0000240D0000}"/>
    <cellStyle name="20% - Accent1 2 2 3 2 2 4 10 2" xfId="3553" xr:uid="{00000000-0005-0000-0000-0000250D0000}"/>
    <cellStyle name="20% - Accent1 2 2 3 2 2 4 11" xfId="3554" xr:uid="{00000000-0005-0000-0000-0000260D0000}"/>
    <cellStyle name="20% - Accent1 2 2 3 2 2 4 2" xfId="3555" xr:uid="{00000000-0005-0000-0000-0000270D0000}"/>
    <cellStyle name="20% - Accent1 2 2 3 2 2 4 2 2" xfId="3556" xr:uid="{00000000-0005-0000-0000-0000280D0000}"/>
    <cellStyle name="20% - Accent1 2 2 3 2 2 4 2 2 2" xfId="3557" xr:uid="{00000000-0005-0000-0000-0000290D0000}"/>
    <cellStyle name="20% - Accent1 2 2 3 2 2 4 2 2 2 2" xfId="3558" xr:uid="{00000000-0005-0000-0000-00002A0D0000}"/>
    <cellStyle name="20% - Accent1 2 2 3 2 2 4 2 2 2 2 2" xfId="3559" xr:uid="{00000000-0005-0000-0000-00002B0D0000}"/>
    <cellStyle name="20% - Accent1 2 2 3 2 2 4 2 2 2 3" xfId="3560" xr:uid="{00000000-0005-0000-0000-00002C0D0000}"/>
    <cellStyle name="20% - Accent1 2 2 3 2 2 4 2 2 3" xfId="3561" xr:uid="{00000000-0005-0000-0000-00002D0D0000}"/>
    <cellStyle name="20% - Accent1 2 2 3 2 2 4 2 2 3 2" xfId="3562" xr:uid="{00000000-0005-0000-0000-00002E0D0000}"/>
    <cellStyle name="20% - Accent1 2 2 3 2 2 4 2 2 4" xfId="3563" xr:uid="{00000000-0005-0000-0000-00002F0D0000}"/>
    <cellStyle name="20% - Accent1 2 2 3 2 2 4 2 3" xfId="3564" xr:uid="{00000000-0005-0000-0000-0000300D0000}"/>
    <cellStyle name="20% - Accent1 2 2 3 2 2 4 2 3 2" xfId="3565" xr:uid="{00000000-0005-0000-0000-0000310D0000}"/>
    <cellStyle name="20% - Accent1 2 2 3 2 2 4 2 3 2 2" xfId="3566" xr:uid="{00000000-0005-0000-0000-0000320D0000}"/>
    <cellStyle name="20% - Accent1 2 2 3 2 2 4 2 3 2 2 2" xfId="3567" xr:uid="{00000000-0005-0000-0000-0000330D0000}"/>
    <cellStyle name="20% - Accent1 2 2 3 2 2 4 2 3 2 3" xfId="3568" xr:uid="{00000000-0005-0000-0000-0000340D0000}"/>
    <cellStyle name="20% - Accent1 2 2 3 2 2 4 2 3 3" xfId="3569" xr:uid="{00000000-0005-0000-0000-0000350D0000}"/>
    <cellStyle name="20% - Accent1 2 2 3 2 2 4 2 3 3 2" xfId="3570" xr:uid="{00000000-0005-0000-0000-0000360D0000}"/>
    <cellStyle name="20% - Accent1 2 2 3 2 2 4 2 3 4" xfId="3571" xr:uid="{00000000-0005-0000-0000-0000370D0000}"/>
    <cellStyle name="20% - Accent1 2 2 3 2 2 4 2 4" xfId="3572" xr:uid="{00000000-0005-0000-0000-0000380D0000}"/>
    <cellStyle name="20% - Accent1 2 2 3 2 2 4 2 4 2" xfId="3573" xr:uid="{00000000-0005-0000-0000-0000390D0000}"/>
    <cellStyle name="20% - Accent1 2 2 3 2 2 4 2 4 2 2" xfId="3574" xr:uid="{00000000-0005-0000-0000-00003A0D0000}"/>
    <cellStyle name="20% - Accent1 2 2 3 2 2 4 2 4 2 2 2" xfId="3575" xr:uid="{00000000-0005-0000-0000-00003B0D0000}"/>
    <cellStyle name="20% - Accent1 2 2 3 2 2 4 2 4 2 3" xfId="3576" xr:uid="{00000000-0005-0000-0000-00003C0D0000}"/>
    <cellStyle name="20% - Accent1 2 2 3 2 2 4 2 4 3" xfId="3577" xr:uid="{00000000-0005-0000-0000-00003D0D0000}"/>
    <cellStyle name="20% - Accent1 2 2 3 2 2 4 2 4 3 2" xfId="3578" xr:uid="{00000000-0005-0000-0000-00003E0D0000}"/>
    <cellStyle name="20% - Accent1 2 2 3 2 2 4 2 4 4" xfId="3579" xr:uid="{00000000-0005-0000-0000-00003F0D0000}"/>
    <cellStyle name="20% - Accent1 2 2 3 2 2 4 2 5" xfId="3580" xr:uid="{00000000-0005-0000-0000-0000400D0000}"/>
    <cellStyle name="20% - Accent1 2 2 3 2 2 4 2 5 2" xfId="3581" xr:uid="{00000000-0005-0000-0000-0000410D0000}"/>
    <cellStyle name="20% - Accent1 2 2 3 2 2 4 2 5 2 2" xfId="3582" xr:uid="{00000000-0005-0000-0000-0000420D0000}"/>
    <cellStyle name="20% - Accent1 2 2 3 2 2 4 2 5 3" xfId="3583" xr:uid="{00000000-0005-0000-0000-0000430D0000}"/>
    <cellStyle name="20% - Accent1 2 2 3 2 2 4 2 6" xfId="3584" xr:uid="{00000000-0005-0000-0000-0000440D0000}"/>
    <cellStyle name="20% - Accent1 2 2 3 2 2 4 2 6 2" xfId="3585" xr:uid="{00000000-0005-0000-0000-0000450D0000}"/>
    <cellStyle name="20% - Accent1 2 2 3 2 2 4 2 6 2 2" xfId="3586" xr:uid="{00000000-0005-0000-0000-0000460D0000}"/>
    <cellStyle name="20% - Accent1 2 2 3 2 2 4 2 6 3" xfId="3587" xr:uid="{00000000-0005-0000-0000-0000470D0000}"/>
    <cellStyle name="20% - Accent1 2 2 3 2 2 4 2 7" xfId="3588" xr:uid="{00000000-0005-0000-0000-0000480D0000}"/>
    <cellStyle name="20% - Accent1 2 2 3 2 2 4 2 7 2" xfId="3589" xr:uid="{00000000-0005-0000-0000-0000490D0000}"/>
    <cellStyle name="20% - Accent1 2 2 3 2 2 4 2 8" xfId="3590" xr:uid="{00000000-0005-0000-0000-00004A0D0000}"/>
    <cellStyle name="20% - Accent1 2 2 3 2 2 4 2 8 2" xfId="3591" xr:uid="{00000000-0005-0000-0000-00004B0D0000}"/>
    <cellStyle name="20% - Accent1 2 2 3 2 2 4 2 9" xfId="3592" xr:uid="{00000000-0005-0000-0000-00004C0D0000}"/>
    <cellStyle name="20% - Accent1 2 2 3 2 2 4 3" xfId="3593" xr:uid="{00000000-0005-0000-0000-00004D0D0000}"/>
    <cellStyle name="20% - Accent1 2 2 3 2 2 4 3 2" xfId="3594" xr:uid="{00000000-0005-0000-0000-00004E0D0000}"/>
    <cellStyle name="20% - Accent1 2 2 3 2 2 4 3 2 2" xfId="3595" xr:uid="{00000000-0005-0000-0000-00004F0D0000}"/>
    <cellStyle name="20% - Accent1 2 2 3 2 2 4 3 2 2 2" xfId="3596" xr:uid="{00000000-0005-0000-0000-0000500D0000}"/>
    <cellStyle name="20% - Accent1 2 2 3 2 2 4 3 2 2 2 2" xfId="3597" xr:uid="{00000000-0005-0000-0000-0000510D0000}"/>
    <cellStyle name="20% - Accent1 2 2 3 2 2 4 3 2 2 3" xfId="3598" xr:uid="{00000000-0005-0000-0000-0000520D0000}"/>
    <cellStyle name="20% - Accent1 2 2 3 2 2 4 3 2 3" xfId="3599" xr:uid="{00000000-0005-0000-0000-0000530D0000}"/>
    <cellStyle name="20% - Accent1 2 2 3 2 2 4 3 2 3 2" xfId="3600" xr:uid="{00000000-0005-0000-0000-0000540D0000}"/>
    <cellStyle name="20% - Accent1 2 2 3 2 2 4 3 2 4" xfId="3601" xr:uid="{00000000-0005-0000-0000-0000550D0000}"/>
    <cellStyle name="20% - Accent1 2 2 3 2 2 4 3 3" xfId="3602" xr:uid="{00000000-0005-0000-0000-0000560D0000}"/>
    <cellStyle name="20% - Accent1 2 2 3 2 2 4 3 3 2" xfId="3603" xr:uid="{00000000-0005-0000-0000-0000570D0000}"/>
    <cellStyle name="20% - Accent1 2 2 3 2 2 4 3 3 2 2" xfId="3604" xr:uid="{00000000-0005-0000-0000-0000580D0000}"/>
    <cellStyle name="20% - Accent1 2 2 3 2 2 4 3 3 2 2 2" xfId="3605" xr:uid="{00000000-0005-0000-0000-0000590D0000}"/>
    <cellStyle name="20% - Accent1 2 2 3 2 2 4 3 3 2 3" xfId="3606" xr:uid="{00000000-0005-0000-0000-00005A0D0000}"/>
    <cellStyle name="20% - Accent1 2 2 3 2 2 4 3 3 3" xfId="3607" xr:uid="{00000000-0005-0000-0000-00005B0D0000}"/>
    <cellStyle name="20% - Accent1 2 2 3 2 2 4 3 3 3 2" xfId="3608" xr:uid="{00000000-0005-0000-0000-00005C0D0000}"/>
    <cellStyle name="20% - Accent1 2 2 3 2 2 4 3 3 4" xfId="3609" xr:uid="{00000000-0005-0000-0000-00005D0D0000}"/>
    <cellStyle name="20% - Accent1 2 2 3 2 2 4 3 4" xfId="3610" xr:uid="{00000000-0005-0000-0000-00005E0D0000}"/>
    <cellStyle name="20% - Accent1 2 2 3 2 2 4 3 4 2" xfId="3611" xr:uid="{00000000-0005-0000-0000-00005F0D0000}"/>
    <cellStyle name="20% - Accent1 2 2 3 2 2 4 3 4 2 2" xfId="3612" xr:uid="{00000000-0005-0000-0000-0000600D0000}"/>
    <cellStyle name="20% - Accent1 2 2 3 2 2 4 3 4 2 2 2" xfId="3613" xr:uid="{00000000-0005-0000-0000-0000610D0000}"/>
    <cellStyle name="20% - Accent1 2 2 3 2 2 4 3 4 2 3" xfId="3614" xr:uid="{00000000-0005-0000-0000-0000620D0000}"/>
    <cellStyle name="20% - Accent1 2 2 3 2 2 4 3 4 3" xfId="3615" xr:uid="{00000000-0005-0000-0000-0000630D0000}"/>
    <cellStyle name="20% - Accent1 2 2 3 2 2 4 3 4 3 2" xfId="3616" xr:uid="{00000000-0005-0000-0000-0000640D0000}"/>
    <cellStyle name="20% - Accent1 2 2 3 2 2 4 3 4 4" xfId="3617" xr:uid="{00000000-0005-0000-0000-0000650D0000}"/>
    <cellStyle name="20% - Accent1 2 2 3 2 2 4 3 5" xfId="3618" xr:uid="{00000000-0005-0000-0000-0000660D0000}"/>
    <cellStyle name="20% - Accent1 2 2 3 2 2 4 3 5 2" xfId="3619" xr:uid="{00000000-0005-0000-0000-0000670D0000}"/>
    <cellStyle name="20% - Accent1 2 2 3 2 2 4 3 5 2 2" xfId="3620" xr:uid="{00000000-0005-0000-0000-0000680D0000}"/>
    <cellStyle name="20% - Accent1 2 2 3 2 2 4 3 5 3" xfId="3621" xr:uid="{00000000-0005-0000-0000-0000690D0000}"/>
    <cellStyle name="20% - Accent1 2 2 3 2 2 4 3 6" xfId="3622" xr:uid="{00000000-0005-0000-0000-00006A0D0000}"/>
    <cellStyle name="20% - Accent1 2 2 3 2 2 4 3 6 2" xfId="3623" xr:uid="{00000000-0005-0000-0000-00006B0D0000}"/>
    <cellStyle name="20% - Accent1 2 2 3 2 2 4 3 6 2 2" xfId="3624" xr:uid="{00000000-0005-0000-0000-00006C0D0000}"/>
    <cellStyle name="20% - Accent1 2 2 3 2 2 4 3 6 3" xfId="3625" xr:uid="{00000000-0005-0000-0000-00006D0D0000}"/>
    <cellStyle name="20% - Accent1 2 2 3 2 2 4 3 7" xfId="3626" xr:uid="{00000000-0005-0000-0000-00006E0D0000}"/>
    <cellStyle name="20% - Accent1 2 2 3 2 2 4 3 7 2" xfId="3627" xr:uid="{00000000-0005-0000-0000-00006F0D0000}"/>
    <cellStyle name="20% - Accent1 2 2 3 2 2 4 3 8" xfId="3628" xr:uid="{00000000-0005-0000-0000-0000700D0000}"/>
    <cellStyle name="20% - Accent1 2 2 3 2 2 4 3 8 2" xfId="3629" xr:uid="{00000000-0005-0000-0000-0000710D0000}"/>
    <cellStyle name="20% - Accent1 2 2 3 2 2 4 3 9" xfId="3630" xr:uid="{00000000-0005-0000-0000-0000720D0000}"/>
    <cellStyle name="20% - Accent1 2 2 3 2 2 4 4" xfId="3631" xr:uid="{00000000-0005-0000-0000-0000730D0000}"/>
    <cellStyle name="20% - Accent1 2 2 3 2 2 4 4 2" xfId="3632" xr:uid="{00000000-0005-0000-0000-0000740D0000}"/>
    <cellStyle name="20% - Accent1 2 2 3 2 2 4 4 2 2" xfId="3633" xr:uid="{00000000-0005-0000-0000-0000750D0000}"/>
    <cellStyle name="20% - Accent1 2 2 3 2 2 4 4 2 2 2" xfId="3634" xr:uid="{00000000-0005-0000-0000-0000760D0000}"/>
    <cellStyle name="20% - Accent1 2 2 3 2 2 4 4 2 3" xfId="3635" xr:uid="{00000000-0005-0000-0000-0000770D0000}"/>
    <cellStyle name="20% - Accent1 2 2 3 2 2 4 4 3" xfId="3636" xr:uid="{00000000-0005-0000-0000-0000780D0000}"/>
    <cellStyle name="20% - Accent1 2 2 3 2 2 4 4 3 2" xfId="3637" xr:uid="{00000000-0005-0000-0000-0000790D0000}"/>
    <cellStyle name="20% - Accent1 2 2 3 2 2 4 4 4" xfId="3638" xr:uid="{00000000-0005-0000-0000-00007A0D0000}"/>
    <cellStyle name="20% - Accent1 2 2 3 2 2 4 5" xfId="3639" xr:uid="{00000000-0005-0000-0000-00007B0D0000}"/>
    <cellStyle name="20% - Accent1 2 2 3 2 2 4 5 2" xfId="3640" xr:uid="{00000000-0005-0000-0000-00007C0D0000}"/>
    <cellStyle name="20% - Accent1 2 2 3 2 2 4 5 2 2" xfId="3641" xr:uid="{00000000-0005-0000-0000-00007D0D0000}"/>
    <cellStyle name="20% - Accent1 2 2 3 2 2 4 5 2 2 2" xfId="3642" xr:uid="{00000000-0005-0000-0000-00007E0D0000}"/>
    <cellStyle name="20% - Accent1 2 2 3 2 2 4 5 2 3" xfId="3643" xr:uid="{00000000-0005-0000-0000-00007F0D0000}"/>
    <cellStyle name="20% - Accent1 2 2 3 2 2 4 5 3" xfId="3644" xr:uid="{00000000-0005-0000-0000-0000800D0000}"/>
    <cellStyle name="20% - Accent1 2 2 3 2 2 4 5 3 2" xfId="3645" xr:uid="{00000000-0005-0000-0000-0000810D0000}"/>
    <cellStyle name="20% - Accent1 2 2 3 2 2 4 5 4" xfId="3646" xr:uid="{00000000-0005-0000-0000-0000820D0000}"/>
    <cellStyle name="20% - Accent1 2 2 3 2 2 4 6" xfId="3647" xr:uid="{00000000-0005-0000-0000-0000830D0000}"/>
    <cellStyle name="20% - Accent1 2 2 3 2 2 4 6 2" xfId="3648" xr:uid="{00000000-0005-0000-0000-0000840D0000}"/>
    <cellStyle name="20% - Accent1 2 2 3 2 2 4 6 2 2" xfId="3649" xr:uid="{00000000-0005-0000-0000-0000850D0000}"/>
    <cellStyle name="20% - Accent1 2 2 3 2 2 4 6 2 2 2" xfId="3650" xr:uid="{00000000-0005-0000-0000-0000860D0000}"/>
    <cellStyle name="20% - Accent1 2 2 3 2 2 4 6 2 3" xfId="3651" xr:uid="{00000000-0005-0000-0000-0000870D0000}"/>
    <cellStyle name="20% - Accent1 2 2 3 2 2 4 6 3" xfId="3652" xr:uid="{00000000-0005-0000-0000-0000880D0000}"/>
    <cellStyle name="20% - Accent1 2 2 3 2 2 4 6 3 2" xfId="3653" xr:uid="{00000000-0005-0000-0000-0000890D0000}"/>
    <cellStyle name="20% - Accent1 2 2 3 2 2 4 6 4" xfId="3654" xr:uid="{00000000-0005-0000-0000-00008A0D0000}"/>
    <cellStyle name="20% - Accent1 2 2 3 2 2 4 7" xfId="3655" xr:uid="{00000000-0005-0000-0000-00008B0D0000}"/>
    <cellStyle name="20% - Accent1 2 2 3 2 2 4 7 2" xfId="3656" xr:uid="{00000000-0005-0000-0000-00008C0D0000}"/>
    <cellStyle name="20% - Accent1 2 2 3 2 2 4 7 2 2" xfId="3657" xr:uid="{00000000-0005-0000-0000-00008D0D0000}"/>
    <cellStyle name="20% - Accent1 2 2 3 2 2 4 7 3" xfId="3658" xr:uid="{00000000-0005-0000-0000-00008E0D0000}"/>
    <cellStyle name="20% - Accent1 2 2 3 2 2 4 8" xfId="3659" xr:uid="{00000000-0005-0000-0000-00008F0D0000}"/>
    <cellStyle name="20% - Accent1 2 2 3 2 2 4 8 2" xfId="3660" xr:uid="{00000000-0005-0000-0000-0000900D0000}"/>
    <cellStyle name="20% - Accent1 2 2 3 2 2 4 8 2 2" xfId="3661" xr:uid="{00000000-0005-0000-0000-0000910D0000}"/>
    <cellStyle name="20% - Accent1 2 2 3 2 2 4 8 3" xfId="3662" xr:uid="{00000000-0005-0000-0000-0000920D0000}"/>
    <cellStyle name="20% - Accent1 2 2 3 2 2 4 9" xfId="3663" xr:uid="{00000000-0005-0000-0000-0000930D0000}"/>
    <cellStyle name="20% - Accent1 2 2 3 2 2 4 9 2" xfId="3664" xr:uid="{00000000-0005-0000-0000-0000940D0000}"/>
    <cellStyle name="20% - Accent1 2 2 3 2 2 5" xfId="3665" xr:uid="{00000000-0005-0000-0000-0000950D0000}"/>
    <cellStyle name="20% - Accent1 2 2 3 2 2 5 2" xfId="3666" xr:uid="{00000000-0005-0000-0000-0000960D0000}"/>
    <cellStyle name="20% - Accent1 2 2 3 2 2 5 2 2" xfId="3667" xr:uid="{00000000-0005-0000-0000-0000970D0000}"/>
    <cellStyle name="20% - Accent1 2 2 3 2 2 5 2 2 2" xfId="3668" xr:uid="{00000000-0005-0000-0000-0000980D0000}"/>
    <cellStyle name="20% - Accent1 2 2 3 2 2 5 2 2 2 2" xfId="3669" xr:uid="{00000000-0005-0000-0000-0000990D0000}"/>
    <cellStyle name="20% - Accent1 2 2 3 2 2 5 2 2 3" xfId="3670" xr:uid="{00000000-0005-0000-0000-00009A0D0000}"/>
    <cellStyle name="20% - Accent1 2 2 3 2 2 5 2 3" xfId="3671" xr:uid="{00000000-0005-0000-0000-00009B0D0000}"/>
    <cellStyle name="20% - Accent1 2 2 3 2 2 5 2 3 2" xfId="3672" xr:uid="{00000000-0005-0000-0000-00009C0D0000}"/>
    <cellStyle name="20% - Accent1 2 2 3 2 2 5 2 4" xfId="3673" xr:uid="{00000000-0005-0000-0000-00009D0D0000}"/>
    <cellStyle name="20% - Accent1 2 2 3 2 2 5 3" xfId="3674" xr:uid="{00000000-0005-0000-0000-00009E0D0000}"/>
    <cellStyle name="20% - Accent1 2 2 3 2 2 5 3 2" xfId="3675" xr:uid="{00000000-0005-0000-0000-00009F0D0000}"/>
    <cellStyle name="20% - Accent1 2 2 3 2 2 5 3 2 2" xfId="3676" xr:uid="{00000000-0005-0000-0000-0000A00D0000}"/>
    <cellStyle name="20% - Accent1 2 2 3 2 2 5 3 2 2 2" xfId="3677" xr:uid="{00000000-0005-0000-0000-0000A10D0000}"/>
    <cellStyle name="20% - Accent1 2 2 3 2 2 5 3 2 3" xfId="3678" xr:uid="{00000000-0005-0000-0000-0000A20D0000}"/>
    <cellStyle name="20% - Accent1 2 2 3 2 2 5 3 3" xfId="3679" xr:uid="{00000000-0005-0000-0000-0000A30D0000}"/>
    <cellStyle name="20% - Accent1 2 2 3 2 2 5 3 3 2" xfId="3680" xr:uid="{00000000-0005-0000-0000-0000A40D0000}"/>
    <cellStyle name="20% - Accent1 2 2 3 2 2 5 3 4" xfId="3681" xr:uid="{00000000-0005-0000-0000-0000A50D0000}"/>
    <cellStyle name="20% - Accent1 2 2 3 2 2 5 4" xfId="3682" xr:uid="{00000000-0005-0000-0000-0000A60D0000}"/>
    <cellStyle name="20% - Accent1 2 2 3 2 2 5 4 2" xfId="3683" xr:uid="{00000000-0005-0000-0000-0000A70D0000}"/>
    <cellStyle name="20% - Accent1 2 2 3 2 2 5 4 2 2" xfId="3684" xr:uid="{00000000-0005-0000-0000-0000A80D0000}"/>
    <cellStyle name="20% - Accent1 2 2 3 2 2 5 4 2 2 2" xfId="3685" xr:uid="{00000000-0005-0000-0000-0000A90D0000}"/>
    <cellStyle name="20% - Accent1 2 2 3 2 2 5 4 2 3" xfId="3686" xr:uid="{00000000-0005-0000-0000-0000AA0D0000}"/>
    <cellStyle name="20% - Accent1 2 2 3 2 2 5 4 3" xfId="3687" xr:uid="{00000000-0005-0000-0000-0000AB0D0000}"/>
    <cellStyle name="20% - Accent1 2 2 3 2 2 5 4 3 2" xfId="3688" xr:uid="{00000000-0005-0000-0000-0000AC0D0000}"/>
    <cellStyle name="20% - Accent1 2 2 3 2 2 5 4 4" xfId="3689" xr:uid="{00000000-0005-0000-0000-0000AD0D0000}"/>
    <cellStyle name="20% - Accent1 2 2 3 2 2 5 5" xfId="3690" xr:uid="{00000000-0005-0000-0000-0000AE0D0000}"/>
    <cellStyle name="20% - Accent1 2 2 3 2 2 5 5 2" xfId="3691" xr:uid="{00000000-0005-0000-0000-0000AF0D0000}"/>
    <cellStyle name="20% - Accent1 2 2 3 2 2 5 5 2 2" xfId="3692" xr:uid="{00000000-0005-0000-0000-0000B00D0000}"/>
    <cellStyle name="20% - Accent1 2 2 3 2 2 5 5 3" xfId="3693" xr:uid="{00000000-0005-0000-0000-0000B10D0000}"/>
    <cellStyle name="20% - Accent1 2 2 3 2 2 5 6" xfId="3694" xr:uid="{00000000-0005-0000-0000-0000B20D0000}"/>
    <cellStyle name="20% - Accent1 2 2 3 2 2 5 6 2" xfId="3695" xr:uid="{00000000-0005-0000-0000-0000B30D0000}"/>
    <cellStyle name="20% - Accent1 2 2 3 2 2 5 6 2 2" xfId="3696" xr:uid="{00000000-0005-0000-0000-0000B40D0000}"/>
    <cellStyle name="20% - Accent1 2 2 3 2 2 5 6 3" xfId="3697" xr:uid="{00000000-0005-0000-0000-0000B50D0000}"/>
    <cellStyle name="20% - Accent1 2 2 3 2 2 5 7" xfId="3698" xr:uid="{00000000-0005-0000-0000-0000B60D0000}"/>
    <cellStyle name="20% - Accent1 2 2 3 2 2 5 7 2" xfId="3699" xr:uid="{00000000-0005-0000-0000-0000B70D0000}"/>
    <cellStyle name="20% - Accent1 2 2 3 2 2 5 8" xfId="3700" xr:uid="{00000000-0005-0000-0000-0000B80D0000}"/>
    <cellStyle name="20% - Accent1 2 2 3 2 2 5 8 2" xfId="3701" xr:uid="{00000000-0005-0000-0000-0000B90D0000}"/>
    <cellStyle name="20% - Accent1 2 2 3 2 2 5 9" xfId="3702" xr:uid="{00000000-0005-0000-0000-0000BA0D0000}"/>
    <cellStyle name="20% - Accent1 2 2 3 2 2 6" xfId="3703" xr:uid="{00000000-0005-0000-0000-0000BB0D0000}"/>
    <cellStyle name="20% - Accent1 2 2 3 2 2 6 2" xfId="3704" xr:uid="{00000000-0005-0000-0000-0000BC0D0000}"/>
    <cellStyle name="20% - Accent1 2 2 3 2 2 6 2 2" xfId="3705" xr:uid="{00000000-0005-0000-0000-0000BD0D0000}"/>
    <cellStyle name="20% - Accent1 2 2 3 2 2 6 2 2 2" xfId="3706" xr:uid="{00000000-0005-0000-0000-0000BE0D0000}"/>
    <cellStyle name="20% - Accent1 2 2 3 2 2 6 2 2 2 2" xfId="3707" xr:uid="{00000000-0005-0000-0000-0000BF0D0000}"/>
    <cellStyle name="20% - Accent1 2 2 3 2 2 6 2 2 3" xfId="3708" xr:uid="{00000000-0005-0000-0000-0000C00D0000}"/>
    <cellStyle name="20% - Accent1 2 2 3 2 2 6 2 3" xfId="3709" xr:uid="{00000000-0005-0000-0000-0000C10D0000}"/>
    <cellStyle name="20% - Accent1 2 2 3 2 2 6 2 3 2" xfId="3710" xr:uid="{00000000-0005-0000-0000-0000C20D0000}"/>
    <cellStyle name="20% - Accent1 2 2 3 2 2 6 2 4" xfId="3711" xr:uid="{00000000-0005-0000-0000-0000C30D0000}"/>
    <cellStyle name="20% - Accent1 2 2 3 2 2 6 3" xfId="3712" xr:uid="{00000000-0005-0000-0000-0000C40D0000}"/>
    <cellStyle name="20% - Accent1 2 2 3 2 2 6 3 2" xfId="3713" xr:uid="{00000000-0005-0000-0000-0000C50D0000}"/>
    <cellStyle name="20% - Accent1 2 2 3 2 2 6 3 2 2" xfId="3714" xr:uid="{00000000-0005-0000-0000-0000C60D0000}"/>
    <cellStyle name="20% - Accent1 2 2 3 2 2 6 3 2 2 2" xfId="3715" xr:uid="{00000000-0005-0000-0000-0000C70D0000}"/>
    <cellStyle name="20% - Accent1 2 2 3 2 2 6 3 2 3" xfId="3716" xr:uid="{00000000-0005-0000-0000-0000C80D0000}"/>
    <cellStyle name="20% - Accent1 2 2 3 2 2 6 3 3" xfId="3717" xr:uid="{00000000-0005-0000-0000-0000C90D0000}"/>
    <cellStyle name="20% - Accent1 2 2 3 2 2 6 3 3 2" xfId="3718" xr:uid="{00000000-0005-0000-0000-0000CA0D0000}"/>
    <cellStyle name="20% - Accent1 2 2 3 2 2 6 3 4" xfId="3719" xr:uid="{00000000-0005-0000-0000-0000CB0D0000}"/>
    <cellStyle name="20% - Accent1 2 2 3 2 2 6 4" xfId="3720" xr:uid="{00000000-0005-0000-0000-0000CC0D0000}"/>
    <cellStyle name="20% - Accent1 2 2 3 2 2 6 4 2" xfId="3721" xr:uid="{00000000-0005-0000-0000-0000CD0D0000}"/>
    <cellStyle name="20% - Accent1 2 2 3 2 2 6 4 2 2" xfId="3722" xr:uid="{00000000-0005-0000-0000-0000CE0D0000}"/>
    <cellStyle name="20% - Accent1 2 2 3 2 2 6 4 2 2 2" xfId="3723" xr:uid="{00000000-0005-0000-0000-0000CF0D0000}"/>
    <cellStyle name="20% - Accent1 2 2 3 2 2 6 4 2 3" xfId="3724" xr:uid="{00000000-0005-0000-0000-0000D00D0000}"/>
    <cellStyle name="20% - Accent1 2 2 3 2 2 6 4 3" xfId="3725" xr:uid="{00000000-0005-0000-0000-0000D10D0000}"/>
    <cellStyle name="20% - Accent1 2 2 3 2 2 6 4 3 2" xfId="3726" xr:uid="{00000000-0005-0000-0000-0000D20D0000}"/>
    <cellStyle name="20% - Accent1 2 2 3 2 2 6 4 4" xfId="3727" xr:uid="{00000000-0005-0000-0000-0000D30D0000}"/>
    <cellStyle name="20% - Accent1 2 2 3 2 2 6 5" xfId="3728" xr:uid="{00000000-0005-0000-0000-0000D40D0000}"/>
    <cellStyle name="20% - Accent1 2 2 3 2 2 6 5 2" xfId="3729" xr:uid="{00000000-0005-0000-0000-0000D50D0000}"/>
    <cellStyle name="20% - Accent1 2 2 3 2 2 6 5 2 2" xfId="3730" xr:uid="{00000000-0005-0000-0000-0000D60D0000}"/>
    <cellStyle name="20% - Accent1 2 2 3 2 2 6 5 3" xfId="3731" xr:uid="{00000000-0005-0000-0000-0000D70D0000}"/>
    <cellStyle name="20% - Accent1 2 2 3 2 2 6 6" xfId="3732" xr:uid="{00000000-0005-0000-0000-0000D80D0000}"/>
    <cellStyle name="20% - Accent1 2 2 3 2 2 6 6 2" xfId="3733" xr:uid="{00000000-0005-0000-0000-0000D90D0000}"/>
    <cellStyle name="20% - Accent1 2 2 3 2 2 6 6 2 2" xfId="3734" xr:uid="{00000000-0005-0000-0000-0000DA0D0000}"/>
    <cellStyle name="20% - Accent1 2 2 3 2 2 6 6 3" xfId="3735" xr:uid="{00000000-0005-0000-0000-0000DB0D0000}"/>
    <cellStyle name="20% - Accent1 2 2 3 2 2 6 7" xfId="3736" xr:uid="{00000000-0005-0000-0000-0000DC0D0000}"/>
    <cellStyle name="20% - Accent1 2 2 3 2 2 6 7 2" xfId="3737" xr:uid="{00000000-0005-0000-0000-0000DD0D0000}"/>
    <cellStyle name="20% - Accent1 2 2 3 2 2 6 8" xfId="3738" xr:uid="{00000000-0005-0000-0000-0000DE0D0000}"/>
    <cellStyle name="20% - Accent1 2 2 3 2 2 6 8 2" xfId="3739" xr:uid="{00000000-0005-0000-0000-0000DF0D0000}"/>
    <cellStyle name="20% - Accent1 2 2 3 2 2 6 9" xfId="3740" xr:uid="{00000000-0005-0000-0000-0000E00D0000}"/>
    <cellStyle name="20% - Accent1 2 2 3 2 2 7" xfId="3741" xr:uid="{00000000-0005-0000-0000-0000E10D0000}"/>
    <cellStyle name="20% - Accent1 2 2 3 2 2 7 2" xfId="3742" xr:uid="{00000000-0005-0000-0000-0000E20D0000}"/>
    <cellStyle name="20% - Accent1 2 2 3 2 2 7 2 2" xfId="3743" xr:uid="{00000000-0005-0000-0000-0000E30D0000}"/>
    <cellStyle name="20% - Accent1 2 2 3 2 2 7 2 2 2" xfId="3744" xr:uid="{00000000-0005-0000-0000-0000E40D0000}"/>
    <cellStyle name="20% - Accent1 2 2 3 2 2 7 2 3" xfId="3745" xr:uid="{00000000-0005-0000-0000-0000E50D0000}"/>
    <cellStyle name="20% - Accent1 2 2 3 2 2 7 3" xfId="3746" xr:uid="{00000000-0005-0000-0000-0000E60D0000}"/>
    <cellStyle name="20% - Accent1 2 2 3 2 2 7 3 2" xfId="3747" xr:uid="{00000000-0005-0000-0000-0000E70D0000}"/>
    <cellStyle name="20% - Accent1 2 2 3 2 2 7 4" xfId="3748" xr:uid="{00000000-0005-0000-0000-0000E80D0000}"/>
    <cellStyle name="20% - Accent1 2 2 3 2 2 8" xfId="3749" xr:uid="{00000000-0005-0000-0000-0000E90D0000}"/>
    <cellStyle name="20% - Accent1 2 2 3 2 2 8 2" xfId="3750" xr:uid="{00000000-0005-0000-0000-0000EA0D0000}"/>
    <cellStyle name="20% - Accent1 2 2 3 2 2 8 2 2" xfId="3751" xr:uid="{00000000-0005-0000-0000-0000EB0D0000}"/>
    <cellStyle name="20% - Accent1 2 2 3 2 2 8 2 2 2" xfId="3752" xr:uid="{00000000-0005-0000-0000-0000EC0D0000}"/>
    <cellStyle name="20% - Accent1 2 2 3 2 2 8 2 3" xfId="3753" xr:uid="{00000000-0005-0000-0000-0000ED0D0000}"/>
    <cellStyle name="20% - Accent1 2 2 3 2 2 8 3" xfId="3754" xr:uid="{00000000-0005-0000-0000-0000EE0D0000}"/>
    <cellStyle name="20% - Accent1 2 2 3 2 2 8 3 2" xfId="3755" xr:uid="{00000000-0005-0000-0000-0000EF0D0000}"/>
    <cellStyle name="20% - Accent1 2 2 3 2 2 8 4" xfId="3756" xr:uid="{00000000-0005-0000-0000-0000F00D0000}"/>
    <cellStyle name="20% - Accent1 2 2 3 2 2 9" xfId="3757" xr:uid="{00000000-0005-0000-0000-0000F10D0000}"/>
    <cellStyle name="20% - Accent1 2 2 3 2 2 9 2" xfId="3758" xr:uid="{00000000-0005-0000-0000-0000F20D0000}"/>
    <cellStyle name="20% - Accent1 2 2 3 2 2 9 2 2" xfId="3759" xr:uid="{00000000-0005-0000-0000-0000F30D0000}"/>
    <cellStyle name="20% - Accent1 2 2 3 2 2 9 2 2 2" xfId="3760" xr:uid="{00000000-0005-0000-0000-0000F40D0000}"/>
    <cellStyle name="20% - Accent1 2 2 3 2 2 9 2 3" xfId="3761" xr:uid="{00000000-0005-0000-0000-0000F50D0000}"/>
    <cellStyle name="20% - Accent1 2 2 3 2 2 9 3" xfId="3762" xr:uid="{00000000-0005-0000-0000-0000F60D0000}"/>
    <cellStyle name="20% - Accent1 2 2 3 2 2 9 3 2" xfId="3763" xr:uid="{00000000-0005-0000-0000-0000F70D0000}"/>
    <cellStyle name="20% - Accent1 2 2 3 2 2 9 4" xfId="3764" xr:uid="{00000000-0005-0000-0000-0000F80D0000}"/>
    <cellStyle name="20% - Accent1 2 2 3 2 3" xfId="3765" xr:uid="{00000000-0005-0000-0000-0000F90D0000}"/>
    <cellStyle name="20% - Accent1 2 2 3 2 3 10" xfId="3766" xr:uid="{00000000-0005-0000-0000-0000FA0D0000}"/>
    <cellStyle name="20% - Accent1 2 2 3 2 3 10 2" xfId="3767" xr:uid="{00000000-0005-0000-0000-0000FB0D0000}"/>
    <cellStyle name="20% - Accent1 2 2 3 2 3 11" xfId="3768" xr:uid="{00000000-0005-0000-0000-0000FC0D0000}"/>
    <cellStyle name="20% - Accent1 2 2 3 2 3 2" xfId="3769" xr:uid="{00000000-0005-0000-0000-0000FD0D0000}"/>
    <cellStyle name="20% - Accent1 2 2 3 2 3 2 2" xfId="3770" xr:uid="{00000000-0005-0000-0000-0000FE0D0000}"/>
    <cellStyle name="20% - Accent1 2 2 3 2 3 2 2 2" xfId="3771" xr:uid="{00000000-0005-0000-0000-0000FF0D0000}"/>
    <cellStyle name="20% - Accent1 2 2 3 2 3 2 2 2 2" xfId="3772" xr:uid="{00000000-0005-0000-0000-0000000E0000}"/>
    <cellStyle name="20% - Accent1 2 2 3 2 3 2 2 2 2 2" xfId="3773" xr:uid="{00000000-0005-0000-0000-0000010E0000}"/>
    <cellStyle name="20% - Accent1 2 2 3 2 3 2 2 2 3" xfId="3774" xr:uid="{00000000-0005-0000-0000-0000020E0000}"/>
    <cellStyle name="20% - Accent1 2 2 3 2 3 2 2 3" xfId="3775" xr:uid="{00000000-0005-0000-0000-0000030E0000}"/>
    <cellStyle name="20% - Accent1 2 2 3 2 3 2 2 3 2" xfId="3776" xr:uid="{00000000-0005-0000-0000-0000040E0000}"/>
    <cellStyle name="20% - Accent1 2 2 3 2 3 2 2 4" xfId="3777" xr:uid="{00000000-0005-0000-0000-0000050E0000}"/>
    <cellStyle name="20% - Accent1 2 2 3 2 3 2 3" xfId="3778" xr:uid="{00000000-0005-0000-0000-0000060E0000}"/>
    <cellStyle name="20% - Accent1 2 2 3 2 3 2 3 2" xfId="3779" xr:uid="{00000000-0005-0000-0000-0000070E0000}"/>
    <cellStyle name="20% - Accent1 2 2 3 2 3 2 3 2 2" xfId="3780" xr:uid="{00000000-0005-0000-0000-0000080E0000}"/>
    <cellStyle name="20% - Accent1 2 2 3 2 3 2 3 2 2 2" xfId="3781" xr:uid="{00000000-0005-0000-0000-0000090E0000}"/>
    <cellStyle name="20% - Accent1 2 2 3 2 3 2 3 2 3" xfId="3782" xr:uid="{00000000-0005-0000-0000-00000A0E0000}"/>
    <cellStyle name="20% - Accent1 2 2 3 2 3 2 3 3" xfId="3783" xr:uid="{00000000-0005-0000-0000-00000B0E0000}"/>
    <cellStyle name="20% - Accent1 2 2 3 2 3 2 3 3 2" xfId="3784" xr:uid="{00000000-0005-0000-0000-00000C0E0000}"/>
    <cellStyle name="20% - Accent1 2 2 3 2 3 2 3 4" xfId="3785" xr:uid="{00000000-0005-0000-0000-00000D0E0000}"/>
    <cellStyle name="20% - Accent1 2 2 3 2 3 2 4" xfId="3786" xr:uid="{00000000-0005-0000-0000-00000E0E0000}"/>
    <cellStyle name="20% - Accent1 2 2 3 2 3 2 4 2" xfId="3787" xr:uid="{00000000-0005-0000-0000-00000F0E0000}"/>
    <cellStyle name="20% - Accent1 2 2 3 2 3 2 4 2 2" xfId="3788" xr:uid="{00000000-0005-0000-0000-0000100E0000}"/>
    <cellStyle name="20% - Accent1 2 2 3 2 3 2 4 2 2 2" xfId="3789" xr:uid="{00000000-0005-0000-0000-0000110E0000}"/>
    <cellStyle name="20% - Accent1 2 2 3 2 3 2 4 2 3" xfId="3790" xr:uid="{00000000-0005-0000-0000-0000120E0000}"/>
    <cellStyle name="20% - Accent1 2 2 3 2 3 2 4 3" xfId="3791" xr:uid="{00000000-0005-0000-0000-0000130E0000}"/>
    <cellStyle name="20% - Accent1 2 2 3 2 3 2 4 3 2" xfId="3792" xr:uid="{00000000-0005-0000-0000-0000140E0000}"/>
    <cellStyle name="20% - Accent1 2 2 3 2 3 2 4 4" xfId="3793" xr:uid="{00000000-0005-0000-0000-0000150E0000}"/>
    <cellStyle name="20% - Accent1 2 2 3 2 3 2 5" xfId="3794" xr:uid="{00000000-0005-0000-0000-0000160E0000}"/>
    <cellStyle name="20% - Accent1 2 2 3 2 3 2 5 2" xfId="3795" xr:uid="{00000000-0005-0000-0000-0000170E0000}"/>
    <cellStyle name="20% - Accent1 2 2 3 2 3 2 5 2 2" xfId="3796" xr:uid="{00000000-0005-0000-0000-0000180E0000}"/>
    <cellStyle name="20% - Accent1 2 2 3 2 3 2 5 3" xfId="3797" xr:uid="{00000000-0005-0000-0000-0000190E0000}"/>
    <cellStyle name="20% - Accent1 2 2 3 2 3 2 6" xfId="3798" xr:uid="{00000000-0005-0000-0000-00001A0E0000}"/>
    <cellStyle name="20% - Accent1 2 2 3 2 3 2 6 2" xfId="3799" xr:uid="{00000000-0005-0000-0000-00001B0E0000}"/>
    <cellStyle name="20% - Accent1 2 2 3 2 3 2 6 2 2" xfId="3800" xr:uid="{00000000-0005-0000-0000-00001C0E0000}"/>
    <cellStyle name="20% - Accent1 2 2 3 2 3 2 6 3" xfId="3801" xr:uid="{00000000-0005-0000-0000-00001D0E0000}"/>
    <cellStyle name="20% - Accent1 2 2 3 2 3 2 7" xfId="3802" xr:uid="{00000000-0005-0000-0000-00001E0E0000}"/>
    <cellStyle name="20% - Accent1 2 2 3 2 3 2 7 2" xfId="3803" xr:uid="{00000000-0005-0000-0000-00001F0E0000}"/>
    <cellStyle name="20% - Accent1 2 2 3 2 3 2 8" xfId="3804" xr:uid="{00000000-0005-0000-0000-0000200E0000}"/>
    <cellStyle name="20% - Accent1 2 2 3 2 3 2 8 2" xfId="3805" xr:uid="{00000000-0005-0000-0000-0000210E0000}"/>
    <cellStyle name="20% - Accent1 2 2 3 2 3 2 9" xfId="3806" xr:uid="{00000000-0005-0000-0000-0000220E0000}"/>
    <cellStyle name="20% - Accent1 2 2 3 2 3 3" xfId="3807" xr:uid="{00000000-0005-0000-0000-0000230E0000}"/>
    <cellStyle name="20% - Accent1 2 2 3 2 3 3 2" xfId="3808" xr:uid="{00000000-0005-0000-0000-0000240E0000}"/>
    <cellStyle name="20% - Accent1 2 2 3 2 3 3 2 2" xfId="3809" xr:uid="{00000000-0005-0000-0000-0000250E0000}"/>
    <cellStyle name="20% - Accent1 2 2 3 2 3 3 2 2 2" xfId="3810" xr:uid="{00000000-0005-0000-0000-0000260E0000}"/>
    <cellStyle name="20% - Accent1 2 2 3 2 3 3 2 2 2 2" xfId="3811" xr:uid="{00000000-0005-0000-0000-0000270E0000}"/>
    <cellStyle name="20% - Accent1 2 2 3 2 3 3 2 2 3" xfId="3812" xr:uid="{00000000-0005-0000-0000-0000280E0000}"/>
    <cellStyle name="20% - Accent1 2 2 3 2 3 3 2 3" xfId="3813" xr:uid="{00000000-0005-0000-0000-0000290E0000}"/>
    <cellStyle name="20% - Accent1 2 2 3 2 3 3 2 3 2" xfId="3814" xr:uid="{00000000-0005-0000-0000-00002A0E0000}"/>
    <cellStyle name="20% - Accent1 2 2 3 2 3 3 2 4" xfId="3815" xr:uid="{00000000-0005-0000-0000-00002B0E0000}"/>
    <cellStyle name="20% - Accent1 2 2 3 2 3 3 3" xfId="3816" xr:uid="{00000000-0005-0000-0000-00002C0E0000}"/>
    <cellStyle name="20% - Accent1 2 2 3 2 3 3 3 2" xfId="3817" xr:uid="{00000000-0005-0000-0000-00002D0E0000}"/>
    <cellStyle name="20% - Accent1 2 2 3 2 3 3 3 2 2" xfId="3818" xr:uid="{00000000-0005-0000-0000-00002E0E0000}"/>
    <cellStyle name="20% - Accent1 2 2 3 2 3 3 3 2 2 2" xfId="3819" xr:uid="{00000000-0005-0000-0000-00002F0E0000}"/>
    <cellStyle name="20% - Accent1 2 2 3 2 3 3 3 2 3" xfId="3820" xr:uid="{00000000-0005-0000-0000-0000300E0000}"/>
    <cellStyle name="20% - Accent1 2 2 3 2 3 3 3 3" xfId="3821" xr:uid="{00000000-0005-0000-0000-0000310E0000}"/>
    <cellStyle name="20% - Accent1 2 2 3 2 3 3 3 3 2" xfId="3822" xr:uid="{00000000-0005-0000-0000-0000320E0000}"/>
    <cellStyle name="20% - Accent1 2 2 3 2 3 3 3 4" xfId="3823" xr:uid="{00000000-0005-0000-0000-0000330E0000}"/>
    <cellStyle name="20% - Accent1 2 2 3 2 3 3 4" xfId="3824" xr:uid="{00000000-0005-0000-0000-0000340E0000}"/>
    <cellStyle name="20% - Accent1 2 2 3 2 3 3 4 2" xfId="3825" xr:uid="{00000000-0005-0000-0000-0000350E0000}"/>
    <cellStyle name="20% - Accent1 2 2 3 2 3 3 4 2 2" xfId="3826" xr:uid="{00000000-0005-0000-0000-0000360E0000}"/>
    <cellStyle name="20% - Accent1 2 2 3 2 3 3 4 2 2 2" xfId="3827" xr:uid="{00000000-0005-0000-0000-0000370E0000}"/>
    <cellStyle name="20% - Accent1 2 2 3 2 3 3 4 2 3" xfId="3828" xr:uid="{00000000-0005-0000-0000-0000380E0000}"/>
    <cellStyle name="20% - Accent1 2 2 3 2 3 3 4 3" xfId="3829" xr:uid="{00000000-0005-0000-0000-0000390E0000}"/>
    <cellStyle name="20% - Accent1 2 2 3 2 3 3 4 3 2" xfId="3830" xr:uid="{00000000-0005-0000-0000-00003A0E0000}"/>
    <cellStyle name="20% - Accent1 2 2 3 2 3 3 4 4" xfId="3831" xr:uid="{00000000-0005-0000-0000-00003B0E0000}"/>
    <cellStyle name="20% - Accent1 2 2 3 2 3 3 5" xfId="3832" xr:uid="{00000000-0005-0000-0000-00003C0E0000}"/>
    <cellStyle name="20% - Accent1 2 2 3 2 3 3 5 2" xfId="3833" xr:uid="{00000000-0005-0000-0000-00003D0E0000}"/>
    <cellStyle name="20% - Accent1 2 2 3 2 3 3 5 2 2" xfId="3834" xr:uid="{00000000-0005-0000-0000-00003E0E0000}"/>
    <cellStyle name="20% - Accent1 2 2 3 2 3 3 5 3" xfId="3835" xr:uid="{00000000-0005-0000-0000-00003F0E0000}"/>
    <cellStyle name="20% - Accent1 2 2 3 2 3 3 6" xfId="3836" xr:uid="{00000000-0005-0000-0000-0000400E0000}"/>
    <cellStyle name="20% - Accent1 2 2 3 2 3 3 6 2" xfId="3837" xr:uid="{00000000-0005-0000-0000-0000410E0000}"/>
    <cellStyle name="20% - Accent1 2 2 3 2 3 3 6 2 2" xfId="3838" xr:uid="{00000000-0005-0000-0000-0000420E0000}"/>
    <cellStyle name="20% - Accent1 2 2 3 2 3 3 6 3" xfId="3839" xr:uid="{00000000-0005-0000-0000-0000430E0000}"/>
    <cellStyle name="20% - Accent1 2 2 3 2 3 3 7" xfId="3840" xr:uid="{00000000-0005-0000-0000-0000440E0000}"/>
    <cellStyle name="20% - Accent1 2 2 3 2 3 3 7 2" xfId="3841" xr:uid="{00000000-0005-0000-0000-0000450E0000}"/>
    <cellStyle name="20% - Accent1 2 2 3 2 3 3 8" xfId="3842" xr:uid="{00000000-0005-0000-0000-0000460E0000}"/>
    <cellStyle name="20% - Accent1 2 2 3 2 3 3 8 2" xfId="3843" xr:uid="{00000000-0005-0000-0000-0000470E0000}"/>
    <cellStyle name="20% - Accent1 2 2 3 2 3 3 9" xfId="3844" xr:uid="{00000000-0005-0000-0000-0000480E0000}"/>
    <cellStyle name="20% - Accent1 2 2 3 2 3 4" xfId="3845" xr:uid="{00000000-0005-0000-0000-0000490E0000}"/>
    <cellStyle name="20% - Accent1 2 2 3 2 3 4 2" xfId="3846" xr:uid="{00000000-0005-0000-0000-00004A0E0000}"/>
    <cellStyle name="20% - Accent1 2 2 3 2 3 4 2 2" xfId="3847" xr:uid="{00000000-0005-0000-0000-00004B0E0000}"/>
    <cellStyle name="20% - Accent1 2 2 3 2 3 4 2 2 2" xfId="3848" xr:uid="{00000000-0005-0000-0000-00004C0E0000}"/>
    <cellStyle name="20% - Accent1 2 2 3 2 3 4 2 3" xfId="3849" xr:uid="{00000000-0005-0000-0000-00004D0E0000}"/>
    <cellStyle name="20% - Accent1 2 2 3 2 3 4 3" xfId="3850" xr:uid="{00000000-0005-0000-0000-00004E0E0000}"/>
    <cellStyle name="20% - Accent1 2 2 3 2 3 4 3 2" xfId="3851" xr:uid="{00000000-0005-0000-0000-00004F0E0000}"/>
    <cellStyle name="20% - Accent1 2 2 3 2 3 4 4" xfId="3852" xr:uid="{00000000-0005-0000-0000-0000500E0000}"/>
    <cellStyle name="20% - Accent1 2 2 3 2 3 5" xfId="3853" xr:uid="{00000000-0005-0000-0000-0000510E0000}"/>
    <cellStyle name="20% - Accent1 2 2 3 2 3 5 2" xfId="3854" xr:uid="{00000000-0005-0000-0000-0000520E0000}"/>
    <cellStyle name="20% - Accent1 2 2 3 2 3 5 2 2" xfId="3855" xr:uid="{00000000-0005-0000-0000-0000530E0000}"/>
    <cellStyle name="20% - Accent1 2 2 3 2 3 5 2 2 2" xfId="3856" xr:uid="{00000000-0005-0000-0000-0000540E0000}"/>
    <cellStyle name="20% - Accent1 2 2 3 2 3 5 2 3" xfId="3857" xr:uid="{00000000-0005-0000-0000-0000550E0000}"/>
    <cellStyle name="20% - Accent1 2 2 3 2 3 5 3" xfId="3858" xr:uid="{00000000-0005-0000-0000-0000560E0000}"/>
    <cellStyle name="20% - Accent1 2 2 3 2 3 5 3 2" xfId="3859" xr:uid="{00000000-0005-0000-0000-0000570E0000}"/>
    <cellStyle name="20% - Accent1 2 2 3 2 3 5 4" xfId="3860" xr:uid="{00000000-0005-0000-0000-0000580E0000}"/>
    <cellStyle name="20% - Accent1 2 2 3 2 3 6" xfId="3861" xr:uid="{00000000-0005-0000-0000-0000590E0000}"/>
    <cellStyle name="20% - Accent1 2 2 3 2 3 6 2" xfId="3862" xr:uid="{00000000-0005-0000-0000-00005A0E0000}"/>
    <cellStyle name="20% - Accent1 2 2 3 2 3 6 2 2" xfId="3863" xr:uid="{00000000-0005-0000-0000-00005B0E0000}"/>
    <cellStyle name="20% - Accent1 2 2 3 2 3 6 2 2 2" xfId="3864" xr:uid="{00000000-0005-0000-0000-00005C0E0000}"/>
    <cellStyle name="20% - Accent1 2 2 3 2 3 6 2 3" xfId="3865" xr:uid="{00000000-0005-0000-0000-00005D0E0000}"/>
    <cellStyle name="20% - Accent1 2 2 3 2 3 6 3" xfId="3866" xr:uid="{00000000-0005-0000-0000-00005E0E0000}"/>
    <cellStyle name="20% - Accent1 2 2 3 2 3 6 3 2" xfId="3867" xr:uid="{00000000-0005-0000-0000-00005F0E0000}"/>
    <cellStyle name="20% - Accent1 2 2 3 2 3 6 4" xfId="3868" xr:uid="{00000000-0005-0000-0000-0000600E0000}"/>
    <cellStyle name="20% - Accent1 2 2 3 2 3 7" xfId="3869" xr:uid="{00000000-0005-0000-0000-0000610E0000}"/>
    <cellStyle name="20% - Accent1 2 2 3 2 3 7 2" xfId="3870" xr:uid="{00000000-0005-0000-0000-0000620E0000}"/>
    <cellStyle name="20% - Accent1 2 2 3 2 3 7 2 2" xfId="3871" xr:uid="{00000000-0005-0000-0000-0000630E0000}"/>
    <cellStyle name="20% - Accent1 2 2 3 2 3 7 3" xfId="3872" xr:uid="{00000000-0005-0000-0000-0000640E0000}"/>
    <cellStyle name="20% - Accent1 2 2 3 2 3 8" xfId="3873" xr:uid="{00000000-0005-0000-0000-0000650E0000}"/>
    <cellStyle name="20% - Accent1 2 2 3 2 3 8 2" xfId="3874" xr:uid="{00000000-0005-0000-0000-0000660E0000}"/>
    <cellStyle name="20% - Accent1 2 2 3 2 3 8 2 2" xfId="3875" xr:uid="{00000000-0005-0000-0000-0000670E0000}"/>
    <cellStyle name="20% - Accent1 2 2 3 2 3 8 3" xfId="3876" xr:uid="{00000000-0005-0000-0000-0000680E0000}"/>
    <cellStyle name="20% - Accent1 2 2 3 2 3 9" xfId="3877" xr:uid="{00000000-0005-0000-0000-0000690E0000}"/>
    <cellStyle name="20% - Accent1 2 2 3 2 3 9 2" xfId="3878" xr:uid="{00000000-0005-0000-0000-00006A0E0000}"/>
    <cellStyle name="20% - Accent1 2 2 3 2 4" xfId="3879" xr:uid="{00000000-0005-0000-0000-00006B0E0000}"/>
    <cellStyle name="20% - Accent1 2 2 3 2 4 10" xfId="3880" xr:uid="{00000000-0005-0000-0000-00006C0E0000}"/>
    <cellStyle name="20% - Accent1 2 2 3 2 4 10 2" xfId="3881" xr:uid="{00000000-0005-0000-0000-00006D0E0000}"/>
    <cellStyle name="20% - Accent1 2 2 3 2 4 11" xfId="3882" xr:uid="{00000000-0005-0000-0000-00006E0E0000}"/>
    <cellStyle name="20% - Accent1 2 2 3 2 4 2" xfId="3883" xr:uid="{00000000-0005-0000-0000-00006F0E0000}"/>
    <cellStyle name="20% - Accent1 2 2 3 2 4 2 2" xfId="3884" xr:uid="{00000000-0005-0000-0000-0000700E0000}"/>
    <cellStyle name="20% - Accent1 2 2 3 2 4 2 2 2" xfId="3885" xr:uid="{00000000-0005-0000-0000-0000710E0000}"/>
    <cellStyle name="20% - Accent1 2 2 3 2 4 2 2 2 2" xfId="3886" xr:uid="{00000000-0005-0000-0000-0000720E0000}"/>
    <cellStyle name="20% - Accent1 2 2 3 2 4 2 2 2 2 2" xfId="3887" xr:uid="{00000000-0005-0000-0000-0000730E0000}"/>
    <cellStyle name="20% - Accent1 2 2 3 2 4 2 2 2 3" xfId="3888" xr:uid="{00000000-0005-0000-0000-0000740E0000}"/>
    <cellStyle name="20% - Accent1 2 2 3 2 4 2 2 3" xfId="3889" xr:uid="{00000000-0005-0000-0000-0000750E0000}"/>
    <cellStyle name="20% - Accent1 2 2 3 2 4 2 2 3 2" xfId="3890" xr:uid="{00000000-0005-0000-0000-0000760E0000}"/>
    <cellStyle name="20% - Accent1 2 2 3 2 4 2 2 4" xfId="3891" xr:uid="{00000000-0005-0000-0000-0000770E0000}"/>
    <cellStyle name="20% - Accent1 2 2 3 2 4 2 3" xfId="3892" xr:uid="{00000000-0005-0000-0000-0000780E0000}"/>
    <cellStyle name="20% - Accent1 2 2 3 2 4 2 3 2" xfId="3893" xr:uid="{00000000-0005-0000-0000-0000790E0000}"/>
    <cellStyle name="20% - Accent1 2 2 3 2 4 2 3 2 2" xfId="3894" xr:uid="{00000000-0005-0000-0000-00007A0E0000}"/>
    <cellStyle name="20% - Accent1 2 2 3 2 4 2 3 2 2 2" xfId="3895" xr:uid="{00000000-0005-0000-0000-00007B0E0000}"/>
    <cellStyle name="20% - Accent1 2 2 3 2 4 2 3 2 3" xfId="3896" xr:uid="{00000000-0005-0000-0000-00007C0E0000}"/>
    <cellStyle name="20% - Accent1 2 2 3 2 4 2 3 3" xfId="3897" xr:uid="{00000000-0005-0000-0000-00007D0E0000}"/>
    <cellStyle name="20% - Accent1 2 2 3 2 4 2 3 3 2" xfId="3898" xr:uid="{00000000-0005-0000-0000-00007E0E0000}"/>
    <cellStyle name="20% - Accent1 2 2 3 2 4 2 3 4" xfId="3899" xr:uid="{00000000-0005-0000-0000-00007F0E0000}"/>
    <cellStyle name="20% - Accent1 2 2 3 2 4 2 4" xfId="3900" xr:uid="{00000000-0005-0000-0000-0000800E0000}"/>
    <cellStyle name="20% - Accent1 2 2 3 2 4 2 4 2" xfId="3901" xr:uid="{00000000-0005-0000-0000-0000810E0000}"/>
    <cellStyle name="20% - Accent1 2 2 3 2 4 2 4 2 2" xfId="3902" xr:uid="{00000000-0005-0000-0000-0000820E0000}"/>
    <cellStyle name="20% - Accent1 2 2 3 2 4 2 4 2 2 2" xfId="3903" xr:uid="{00000000-0005-0000-0000-0000830E0000}"/>
    <cellStyle name="20% - Accent1 2 2 3 2 4 2 4 2 3" xfId="3904" xr:uid="{00000000-0005-0000-0000-0000840E0000}"/>
    <cellStyle name="20% - Accent1 2 2 3 2 4 2 4 3" xfId="3905" xr:uid="{00000000-0005-0000-0000-0000850E0000}"/>
    <cellStyle name="20% - Accent1 2 2 3 2 4 2 4 3 2" xfId="3906" xr:uid="{00000000-0005-0000-0000-0000860E0000}"/>
    <cellStyle name="20% - Accent1 2 2 3 2 4 2 4 4" xfId="3907" xr:uid="{00000000-0005-0000-0000-0000870E0000}"/>
    <cellStyle name="20% - Accent1 2 2 3 2 4 2 5" xfId="3908" xr:uid="{00000000-0005-0000-0000-0000880E0000}"/>
    <cellStyle name="20% - Accent1 2 2 3 2 4 2 5 2" xfId="3909" xr:uid="{00000000-0005-0000-0000-0000890E0000}"/>
    <cellStyle name="20% - Accent1 2 2 3 2 4 2 5 2 2" xfId="3910" xr:uid="{00000000-0005-0000-0000-00008A0E0000}"/>
    <cellStyle name="20% - Accent1 2 2 3 2 4 2 5 3" xfId="3911" xr:uid="{00000000-0005-0000-0000-00008B0E0000}"/>
    <cellStyle name="20% - Accent1 2 2 3 2 4 2 6" xfId="3912" xr:uid="{00000000-0005-0000-0000-00008C0E0000}"/>
    <cellStyle name="20% - Accent1 2 2 3 2 4 2 6 2" xfId="3913" xr:uid="{00000000-0005-0000-0000-00008D0E0000}"/>
    <cellStyle name="20% - Accent1 2 2 3 2 4 2 6 2 2" xfId="3914" xr:uid="{00000000-0005-0000-0000-00008E0E0000}"/>
    <cellStyle name="20% - Accent1 2 2 3 2 4 2 6 3" xfId="3915" xr:uid="{00000000-0005-0000-0000-00008F0E0000}"/>
    <cellStyle name="20% - Accent1 2 2 3 2 4 2 7" xfId="3916" xr:uid="{00000000-0005-0000-0000-0000900E0000}"/>
    <cellStyle name="20% - Accent1 2 2 3 2 4 2 7 2" xfId="3917" xr:uid="{00000000-0005-0000-0000-0000910E0000}"/>
    <cellStyle name="20% - Accent1 2 2 3 2 4 2 8" xfId="3918" xr:uid="{00000000-0005-0000-0000-0000920E0000}"/>
    <cellStyle name="20% - Accent1 2 2 3 2 4 2 8 2" xfId="3919" xr:uid="{00000000-0005-0000-0000-0000930E0000}"/>
    <cellStyle name="20% - Accent1 2 2 3 2 4 2 9" xfId="3920" xr:uid="{00000000-0005-0000-0000-0000940E0000}"/>
    <cellStyle name="20% - Accent1 2 2 3 2 4 3" xfId="3921" xr:uid="{00000000-0005-0000-0000-0000950E0000}"/>
    <cellStyle name="20% - Accent1 2 2 3 2 4 3 2" xfId="3922" xr:uid="{00000000-0005-0000-0000-0000960E0000}"/>
    <cellStyle name="20% - Accent1 2 2 3 2 4 3 2 2" xfId="3923" xr:uid="{00000000-0005-0000-0000-0000970E0000}"/>
    <cellStyle name="20% - Accent1 2 2 3 2 4 3 2 2 2" xfId="3924" xr:uid="{00000000-0005-0000-0000-0000980E0000}"/>
    <cellStyle name="20% - Accent1 2 2 3 2 4 3 2 2 2 2" xfId="3925" xr:uid="{00000000-0005-0000-0000-0000990E0000}"/>
    <cellStyle name="20% - Accent1 2 2 3 2 4 3 2 2 3" xfId="3926" xr:uid="{00000000-0005-0000-0000-00009A0E0000}"/>
    <cellStyle name="20% - Accent1 2 2 3 2 4 3 2 3" xfId="3927" xr:uid="{00000000-0005-0000-0000-00009B0E0000}"/>
    <cellStyle name="20% - Accent1 2 2 3 2 4 3 2 3 2" xfId="3928" xr:uid="{00000000-0005-0000-0000-00009C0E0000}"/>
    <cellStyle name="20% - Accent1 2 2 3 2 4 3 2 4" xfId="3929" xr:uid="{00000000-0005-0000-0000-00009D0E0000}"/>
    <cellStyle name="20% - Accent1 2 2 3 2 4 3 3" xfId="3930" xr:uid="{00000000-0005-0000-0000-00009E0E0000}"/>
    <cellStyle name="20% - Accent1 2 2 3 2 4 3 3 2" xfId="3931" xr:uid="{00000000-0005-0000-0000-00009F0E0000}"/>
    <cellStyle name="20% - Accent1 2 2 3 2 4 3 3 2 2" xfId="3932" xr:uid="{00000000-0005-0000-0000-0000A00E0000}"/>
    <cellStyle name="20% - Accent1 2 2 3 2 4 3 3 2 2 2" xfId="3933" xr:uid="{00000000-0005-0000-0000-0000A10E0000}"/>
    <cellStyle name="20% - Accent1 2 2 3 2 4 3 3 2 3" xfId="3934" xr:uid="{00000000-0005-0000-0000-0000A20E0000}"/>
    <cellStyle name="20% - Accent1 2 2 3 2 4 3 3 3" xfId="3935" xr:uid="{00000000-0005-0000-0000-0000A30E0000}"/>
    <cellStyle name="20% - Accent1 2 2 3 2 4 3 3 3 2" xfId="3936" xr:uid="{00000000-0005-0000-0000-0000A40E0000}"/>
    <cellStyle name="20% - Accent1 2 2 3 2 4 3 3 4" xfId="3937" xr:uid="{00000000-0005-0000-0000-0000A50E0000}"/>
    <cellStyle name="20% - Accent1 2 2 3 2 4 3 4" xfId="3938" xr:uid="{00000000-0005-0000-0000-0000A60E0000}"/>
    <cellStyle name="20% - Accent1 2 2 3 2 4 3 4 2" xfId="3939" xr:uid="{00000000-0005-0000-0000-0000A70E0000}"/>
    <cellStyle name="20% - Accent1 2 2 3 2 4 3 4 2 2" xfId="3940" xr:uid="{00000000-0005-0000-0000-0000A80E0000}"/>
    <cellStyle name="20% - Accent1 2 2 3 2 4 3 4 2 2 2" xfId="3941" xr:uid="{00000000-0005-0000-0000-0000A90E0000}"/>
    <cellStyle name="20% - Accent1 2 2 3 2 4 3 4 2 3" xfId="3942" xr:uid="{00000000-0005-0000-0000-0000AA0E0000}"/>
    <cellStyle name="20% - Accent1 2 2 3 2 4 3 4 3" xfId="3943" xr:uid="{00000000-0005-0000-0000-0000AB0E0000}"/>
    <cellStyle name="20% - Accent1 2 2 3 2 4 3 4 3 2" xfId="3944" xr:uid="{00000000-0005-0000-0000-0000AC0E0000}"/>
    <cellStyle name="20% - Accent1 2 2 3 2 4 3 4 4" xfId="3945" xr:uid="{00000000-0005-0000-0000-0000AD0E0000}"/>
    <cellStyle name="20% - Accent1 2 2 3 2 4 3 5" xfId="3946" xr:uid="{00000000-0005-0000-0000-0000AE0E0000}"/>
    <cellStyle name="20% - Accent1 2 2 3 2 4 3 5 2" xfId="3947" xr:uid="{00000000-0005-0000-0000-0000AF0E0000}"/>
    <cellStyle name="20% - Accent1 2 2 3 2 4 3 5 2 2" xfId="3948" xr:uid="{00000000-0005-0000-0000-0000B00E0000}"/>
    <cellStyle name="20% - Accent1 2 2 3 2 4 3 5 3" xfId="3949" xr:uid="{00000000-0005-0000-0000-0000B10E0000}"/>
    <cellStyle name="20% - Accent1 2 2 3 2 4 3 6" xfId="3950" xr:uid="{00000000-0005-0000-0000-0000B20E0000}"/>
    <cellStyle name="20% - Accent1 2 2 3 2 4 3 6 2" xfId="3951" xr:uid="{00000000-0005-0000-0000-0000B30E0000}"/>
    <cellStyle name="20% - Accent1 2 2 3 2 4 3 6 2 2" xfId="3952" xr:uid="{00000000-0005-0000-0000-0000B40E0000}"/>
    <cellStyle name="20% - Accent1 2 2 3 2 4 3 6 3" xfId="3953" xr:uid="{00000000-0005-0000-0000-0000B50E0000}"/>
    <cellStyle name="20% - Accent1 2 2 3 2 4 3 7" xfId="3954" xr:uid="{00000000-0005-0000-0000-0000B60E0000}"/>
    <cellStyle name="20% - Accent1 2 2 3 2 4 3 7 2" xfId="3955" xr:uid="{00000000-0005-0000-0000-0000B70E0000}"/>
    <cellStyle name="20% - Accent1 2 2 3 2 4 3 8" xfId="3956" xr:uid="{00000000-0005-0000-0000-0000B80E0000}"/>
    <cellStyle name="20% - Accent1 2 2 3 2 4 3 8 2" xfId="3957" xr:uid="{00000000-0005-0000-0000-0000B90E0000}"/>
    <cellStyle name="20% - Accent1 2 2 3 2 4 3 9" xfId="3958" xr:uid="{00000000-0005-0000-0000-0000BA0E0000}"/>
    <cellStyle name="20% - Accent1 2 2 3 2 4 4" xfId="3959" xr:uid="{00000000-0005-0000-0000-0000BB0E0000}"/>
    <cellStyle name="20% - Accent1 2 2 3 2 4 4 2" xfId="3960" xr:uid="{00000000-0005-0000-0000-0000BC0E0000}"/>
    <cellStyle name="20% - Accent1 2 2 3 2 4 4 2 2" xfId="3961" xr:uid="{00000000-0005-0000-0000-0000BD0E0000}"/>
    <cellStyle name="20% - Accent1 2 2 3 2 4 4 2 2 2" xfId="3962" xr:uid="{00000000-0005-0000-0000-0000BE0E0000}"/>
    <cellStyle name="20% - Accent1 2 2 3 2 4 4 2 3" xfId="3963" xr:uid="{00000000-0005-0000-0000-0000BF0E0000}"/>
    <cellStyle name="20% - Accent1 2 2 3 2 4 4 3" xfId="3964" xr:uid="{00000000-0005-0000-0000-0000C00E0000}"/>
    <cellStyle name="20% - Accent1 2 2 3 2 4 4 3 2" xfId="3965" xr:uid="{00000000-0005-0000-0000-0000C10E0000}"/>
    <cellStyle name="20% - Accent1 2 2 3 2 4 4 4" xfId="3966" xr:uid="{00000000-0005-0000-0000-0000C20E0000}"/>
    <cellStyle name="20% - Accent1 2 2 3 2 4 5" xfId="3967" xr:uid="{00000000-0005-0000-0000-0000C30E0000}"/>
    <cellStyle name="20% - Accent1 2 2 3 2 4 5 2" xfId="3968" xr:uid="{00000000-0005-0000-0000-0000C40E0000}"/>
    <cellStyle name="20% - Accent1 2 2 3 2 4 5 2 2" xfId="3969" xr:uid="{00000000-0005-0000-0000-0000C50E0000}"/>
    <cellStyle name="20% - Accent1 2 2 3 2 4 5 2 2 2" xfId="3970" xr:uid="{00000000-0005-0000-0000-0000C60E0000}"/>
    <cellStyle name="20% - Accent1 2 2 3 2 4 5 2 3" xfId="3971" xr:uid="{00000000-0005-0000-0000-0000C70E0000}"/>
    <cellStyle name="20% - Accent1 2 2 3 2 4 5 3" xfId="3972" xr:uid="{00000000-0005-0000-0000-0000C80E0000}"/>
    <cellStyle name="20% - Accent1 2 2 3 2 4 5 3 2" xfId="3973" xr:uid="{00000000-0005-0000-0000-0000C90E0000}"/>
    <cellStyle name="20% - Accent1 2 2 3 2 4 5 4" xfId="3974" xr:uid="{00000000-0005-0000-0000-0000CA0E0000}"/>
    <cellStyle name="20% - Accent1 2 2 3 2 4 6" xfId="3975" xr:uid="{00000000-0005-0000-0000-0000CB0E0000}"/>
    <cellStyle name="20% - Accent1 2 2 3 2 4 6 2" xfId="3976" xr:uid="{00000000-0005-0000-0000-0000CC0E0000}"/>
    <cellStyle name="20% - Accent1 2 2 3 2 4 6 2 2" xfId="3977" xr:uid="{00000000-0005-0000-0000-0000CD0E0000}"/>
    <cellStyle name="20% - Accent1 2 2 3 2 4 6 2 2 2" xfId="3978" xr:uid="{00000000-0005-0000-0000-0000CE0E0000}"/>
    <cellStyle name="20% - Accent1 2 2 3 2 4 6 2 3" xfId="3979" xr:uid="{00000000-0005-0000-0000-0000CF0E0000}"/>
    <cellStyle name="20% - Accent1 2 2 3 2 4 6 3" xfId="3980" xr:uid="{00000000-0005-0000-0000-0000D00E0000}"/>
    <cellStyle name="20% - Accent1 2 2 3 2 4 6 3 2" xfId="3981" xr:uid="{00000000-0005-0000-0000-0000D10E0000}"/>
    <cellStyle name="20% - Accent1 2 2 3 2 4 6 4" xfId="3982" xr:uid="{00000000-0005-0000-0000-0000D20E0000}"/>
    <cellStyle name="20% - Accent1 2 2 3 2 4 7" xfId="3983" xr:uid="{00000000-0005-0000-0000-0000D30E0000}"/>
    <cellStyle name="20% - Accent1 2 2 3 2 4 7 2" xfId="3984" xr:uid="{00000000-0005-0000-0000-0000D40E0000}"/>
    <cellStyle name="20% - Accent1 2 2 3 2 4 7 2 2" xfId="3985" xr:uid="{00000000-0005-0000-0000-0000D50E0000}"/>
    <cellStyle name="20% - Accent1 2 2 3 2 4 7 3" xfId="3986" xr:uid="{00000000-0005-0000-0000-0000D60E0000}"/>
    <cellStyle name="20% - Accent1 2 2 3 2 4 8" xfId="3987" xr:uid="{00000000-0005-0000-0000-0000D70E0000}"/>
    <cellStyle name="20% - Accent1 2 2 3 2 4 8 2" xfId="3988" xr:uid="{00000000-0005-0000-0000-0000D80E0000}"/>
    <cellStyle name="20% - Accent1 2 2 3 2 4 8 2 2" xfId="3989" xr:uid="{00000000-0005-0000-0000-0000D90E0000}"/>
    <cellStyle name="20% - Accent1 2 2 3 2 4 8 3" xfId="3990" xr:uid="{00000000-0005-0000-0000-0000DA0E0000}"/>
    <cellStyle name="20% - Accent1 2 2 3 2 4 9" xfId="3991" xr:uid="{00000000-0005-0000-0000-0000DB0E0000}"/>
    <cellStyle name="20% - Accent1 2 2 3 2 4 9 2" xfId="3992" xr:uid="{00000000-0005-0000-0000-0000DC0E0000}"/>
    <cellStyle name="20% - Accent1 2 2 3 2 5" xfId="3993" xr:uid="{00000000-0005-0000-0000-0000DD0E0000}"/>
    <cellStyle name="20% - Accent1 2 2 3 2 5 10" xfId="3994" xr:uid="{00000000-0005-0000-0000-0000DE0E0000}"/>
    <cellStyle name="20% - Accent1 2 2 3 2 5 10 2" xfId="3995" xr:uid="{00000000-0005-0000-0000-0000DF0E0000}"/>
    <cellStyle name="20% - Accent1 2 2 3 2 5 11" xfId="3996" xr:uid="{00000000-0005-0000-0000-0000E00E0000}"/>
    <cellStyle name="20% - Accent1 2 2 3 2 5 2" xfId="3997" xr:uid="{00000000-0005-0000-0000-0000E10E0000}"/>
    <cellStyle name="20% - Accent1 2 2 3 2 5 2 2" xfId="3998" xr:uid="{00000000-0005-0000-0000-0000E20E0000}"/>
    <cellStyle name="20% - Accent1 2 2 3 2 5 2 2 2" xfId="3999" xr:uid="{00000000-0005-0000-0000-0000E30E0000}"/>
    <cellStyle name="20% - Accent1 2 2 3 2 5 2 2 2 2" xfId="4000" xr:uid="{00000000-0005-0000-0000-0000E40E0000}"/>
    <cellStyle name="20% - Accent1 2 2 3 2 5 2 2 2 2 2" xfId="4001" xr:uid="{00000000-0005-0000-0000-0000E50E0000}"/>
    <cellStyle name="20% - Accent1 2 2 3 2 5 2 2 2 3" xfId="4002" xr:uid="{00000000-0005-0000-0000-0000E60E0000}"/>
    <cellStyle name="20% - Accent1 2 2 3 2 5 2 2 3" xfId="4003" xr:uid="{00000000-0005-0000-0000-0000E70E0000}"/>
    <cellStyle name="20% - Accent1 2 2 3 2 5 2 2 3 2" xfId="4004" xr:uid="{00000000-0005-0000-0000-0000E80E0000}"/>
    <cellStyle name="20% - Accent1 2 2 3 2 5 2 2 4" xfId="4005" xr:uid="{00000000-0005-0000-0000-0000E90E0000}"/>
    <cellStyle name="20% - Accent1 2 2 3 2 5 2 3" xfId="4006" xr:uid="{00000000-0005-0000-0000-0000EA0E0000}"/>
    <cellStyle name="20% - Accent1 2 2 3 2 5 2 3 2" xfId="4007" xr:uid="{00000000-0005-0000-0000-0000EB0E0000}"/>
    <cellStyle name="20% - Accent1 2 2 3 2 5 2 3 2 2" xfId="4008" xr:uid="{00000000-0005-0000-0000-0000EC0E0000}"/>
    <cellStyle name="20% - Accent1 2 2 3 2 5 2 3 2 2 2" xfId="4009" xr:uid="{00000000-0005-0000-0000-0000ED0E0000}"/>
    <cellStyle name="20% - Accent1 2 2 3 2 5 2 3 2 3" xfId="4010" xr:uid="{00000000-0005-0000-0000-0000EE0E0000}"/>
    <cellStyle name="20% - Accent1 2 2 3 2 5 2 3 3" xfId="4011" xr:uid="{00000000-0005-0000-0000-0000EF0E0000}"/>
    <cellStyle name="20% - Accent1 2 2 3 2 5 2 3 3 2" xfId="4012" xr:uid="{00000000-0005-0000-0000-0000F00E0000}"/>
    <cellStyle name="20% - Accent1 2 2 3 2 5 2 3 4" xfId="4013" xr:uid="{00000000-0005-0000-0000-0000F10E0000}"/>
    <cellStyle name="20% - Accent1 2 2 3 2 5 2 4" xfId="4014" xr:uid="{00000000-0005-0000-0000-0000F20E0000}"/>
    <cellStyle name="20% - Accent1 2 2 3 2 5 2 4 2" xfId="4015" xr:uid="{00000000-0005-0000-0000-0000F30E0000}"/>
    <cellStyle name="20% - Accent1 2 2 3 2 5 2 4 2 2" xfId="4016" xr:uid="{00000000-0005-0000-0000-0000F40E0000}"/>
    <cellStyle name="20% - Accent1 2 2 3 2 5 2 4 2 2 2" xfId="4017" xr:uid="{00000000-0005-0000-0000-0000F50E0000}"/>
    <cellStyle name="20% - Accent1 2 2 3 2 5 2 4 2 3" xfId="4018" xr:uid="{00000000-0005-0000-0000-0000F60E0000}"/>
    <cellStyle name="20% - Accent1 2 2 3 2 5 2 4 3" xfId="4019" xr:uid="{00000000-0005-0000-0000-0000F70E0000}"/>
    <cellStyle name="20% - Accent1 2 2 3 2 5 2 4 3 2" xfId="4020" xr:uid="{00000000-0005-0000-0000-0000F80E0000}"/>
    <cellStyle name="20% - Accent1 2 2 3 2 5 2 4 4" xfId="4021" xr:uid="{00000000-0005-0000-0000-0000F90E0000}"/>
    <cellStyle name="20% - Accent1 2 2 3 2 5 2 5" xfId="4022" xr:uid="{00000000-0005-0000-0000-0000FA0E0000}"/>
    <cellStyle name="20% - Accent1 2 2 3 2 5 2 5 2" xfId="4023" xr:uid="{00000000-0005-0000-0000-0000FB0E0000}"/>
    <cellStyle name="20% - Accent1 2 2 3 2 5 2 5 2 2" xfId="4024" xr:uid="{00000000-0005-0000-0000-0000FC0E0000}"/>
    <cellStyle name="20% - Accent1 2 2 3 2 5 2 5 3" xfId="4025" xr:uid="{00000000-0005-0000-0000-0000FD0E0000}"/>
    <cellStyle name="20% - Accent1 2 2 3 2 5 2 6" xfId="4026" xr:uid="{00000000-0005-0000-0000-0000FE0E0000}"/>
    <cellStyle name="20% - Accent1 2 2 3 2 5 2 6 2" xfId="4027" xr:uid="{00000000-0005-0000-0000-0000FF0E0000}"/>
    <cellStyle name="20% - Accent1 2 2 3 2 5 2 6 2 2" xfId="4028" xr:uid="{00000000-0005-0000-0000-0000000F0000}"/>
    <cellStyle name="20% - Accent1 2 2 3 2 5 2 6 3" xfId="4029" xr:uid="{00000000-0005-0000-0000-0000010F0000}"/>
    <cellStyle name="20% - Accent1 2 2 3 2 5 2 7" xfId="4030" xr:uid="{00000000-0005-0000-0000-0000020F0000}"/>
    <cellStyle name="20% - Accent1 2 2 3 2 5 2 7 2" xfId="4031" xr:uid="{00000000-0005-0000-0000-0000030F0000}"/>
    <cellStyle name="20% - Accent1 2 2 3 2 5 2 8" xfId="4032" xr:uid="{00000000-0005-0000-0000-0000040F0000}"/>
    <cellStyle name="20% - Accent1 2 2 3 2 5 2 8 2" xfId="4033" xr:uid="{00000000-0005-0000-0000-0000050F0000}"/>
    <cellStyle name="20% - Accent1 2 2 3 2 5 2 9" xfId="4034" xr:uid="{00000000-0005-0000-0000-0000060F0000}"/>
    <cellStyle name="20% - Accent1 2 2 3 2 5 3" xfId="4035" xr:uid="{00000000-0005-0000-0000-0000070F0000}"/>
    <cellStyle name="20% - Accent1 2 2 3 2 5 3 2" xfId="4036" xr:uid="{00000000-0005-0000-0000-0000080F0000}"/>
    <cellStyle name="20% - Accent1 2 2 3 2 5 3 2 2" xfId="4037" xr:uid="{00000000-0005-0000-0000-0000090F0000}"/>
    <cellStyle name="20% - Accent1 2 2 3 2 5 3 2 2 2" xfId="4038" xr:uid="{00000000-0005-0000-0000-00000A0F0000}"/>
    <cellStyle name="20% - Accent1 2 2 3 2 5 3 2 2 2 2" xfId="4039" xr:uid="{00000000-0005-0000-0000-00000B0F0000}"/>
    <cellStyle name="20% - Accent1 2 2 3 2 5 3 2 2 3" xfId="4040" xr:uid="{00000000-0005-0000-0000-00000C0F0000}"/>
    <cellStyle name="20% - Accent1 2 2 3 2 5 3 2 3" xfId="4041" xr:uid="{00000000-0005-0000-0000-00000D0F0000}"/>
    <cellStyle name="20% - Accent1 2 2 3 2 5 3 2 3 2" xfId="4042" xr:uid="{00000000-0005-0000-0000-00000E0F0000}"/>
    <cellStyle name="20% - Accent1 2 2 3 2 5 3 2 4" xfId="4043" xr:uid="{00000000-0005-0000-0000-00000F0F0000}"/>
    <cellStyle name="20% - Accent1 2 2 3 2 5 3 3" xfId="4044" xr:uid="{00000000-0005-0000-0000-0000100F0000}"/>
    <cellStyle name="20% - Accent1 2 2 3 2 5 3 3 2" xfId="4045" xr:uid="{00000000-0005-0000-0000-0000110F0000}"/>
    <cellStyle name="20% - Accent1 2 2 3 2 5 3 3 2 2" xfId="4046" xr:uid="{00000000-0005-0000-0000-0000120F0000}"/>
    <cellStyle name="20% - Accent1 2 2 3 2 5 3 3 2 2 2" xfId="4047" xr:uid="{00000000-0005-0000-0000-0000130F0000}"/>
    <cellStyle name="20% - Accent1 2 2 3 2 5 3 3 2 3" xfId="4048" xr:uid="{00000000-0005-0000-0000-0000140F0000}"/>
    <cellStyle name="20% - Accent1 2 2 3 2 5 3 3 3" xfId="4049" xr:uid="{00000000-0005-0000-0000-0000150F0000}"/>
    <cellStyle name="20% - Accent1 2 2 3 2 5 3 3 3 2" xfId="4050" xr:uid="{00000000-0005-0000-0000-0000160F0000}"/>
    <cellStyle name="20% - Accent1 2 2 3 2 5 3 3 4" xfId="4051" xr:uid="{00000000-0005-0000-0000-0000170F0000}"/>
    <cellStyle name="20% - Accent1 2 2 3 2 5 3 4" xfId="4052" xr:uid="{00000000-0005-0000-0000-0000180F0000}"/>
    <cellStyle name="20% - Accent1 2 2 3 2 5 3 4 2" xfId="4053" xr:uid="{00000000-0005-0000-0000-0000190F0000}"/>
    <cellStyle name="20% - Accent1 2 2 3 2 5 3 4 2 2" xfId="4054" xr:uid="{00000000-0005-0000-0000-00001A0F0000}"/>
    <cellStyle name="20% - Accent1 2 2 3 2 5 3 4 2 2 2" xfId="4055" xr:uid="{00000000-0005-0000-0000-00001B0F0000}"/>
    <cellStyle name="20% - Accent1 2 2 3 2 5 3 4 2 3" xfId="4056" xr:uid="{00000000-0005-0000-0000-00001C0F0000}"/>
    <cellStyle name="20% - Accent1 2 2 3 2 5 3 4 3" xfId="4057" xr:uid="{00000000-0005-0000-0000-00001D0F0000}"/>
    <cellStyle name="20% - Accent1 2 2 3 2 5 3 4 3 2" xfId="4058" xr:uid="{00000000-0005-0000-0000-00001E0F0000}"/>
    <cellStyle name="20% - Accent1 2 2 3 2 5 3 4 4" xfId="4059" xr:uid="{00000000-0005-0000-0000-00001F0F0000}"/>
    <cellStyle name="20% - Accent1 2 2 3 2 5 3 5" xfId="4060" xr:uid="{00000000-0005-0000-0000-0000200F0000}"/>
    <cellStyle name="20% - Accent1 2 2 3 2 5 3 5 2" xfId="4061" xr:uid="{00000000-0005-0000-0000-0000210F0000}"/>
    <cellStyle name="20% - Accent1 2 2 3 2 5 3 5 2 2" xfId="4062" xr:uid="{00000000-0005-0000-0000-0000220F0000}"/>
    <cellStyle name="20% - Accent1 2 2 3 2 5 3 5 3" xfId="4063" xr:uid="{00000000-0005-0000-0000-0000230F0000}"/>
    <cellStyle name="20% - Accent1 2 2 3 2 5 3 6" xfId="4064" xr:uid="{00000000-0005-0000-0000-0000240F0000}"/>
    <cellStyle name="20% - Accent1 2 2 3 2 5 3 6 2" xfId="4065" xr:uid="{00000000-0005-0000-0000-0000250F0000}"/>
    <cellStyle name="20% - Accent1 2 2 3 2 5 3 6 2 2" xfId="4066" xr:uid="{00000000-0005-0000-0000-0000260F0000}"/>
    <cellStyle name="20% - Accent1 2 2 3 2 5 3 6 3" xfId="4067" xr:uid="{00000000-0005-0000-0000-0000270F0000}"/>
    <cellStyle name="20% - Accent1 2 2 3 2 5 3 7" xfId="4068" xr:uid="{00000000-0005-0000-0000-0000280F0000}"/>
    <cellStyle name="20% - Accent1 2 2 3 2 5 3 7 2" xfId="4069" xr:uid="{00000000-0005-0000-0000-0000290F0000}"/>
    <cellStyle name="20% - Accent1 2 2 3 2 5 3 8" xfId="4070" xr:uid="{00000000-0005-0000-0000-00002A0F0000}"/>
    <cellStyle name="20% - Accent1 2 2 3 2 5 3 8 2" xfId="4071" xr:uid="{00000000-0005-0000-0000-00002B0F0000}"/>
    <cellStyle name="20% - Accent1 2 2 3 2 5 3 9" xfId="4072" xr:uid="{00000000-0005-0000-0000-00002C0F0000}"/>
    <cellStyle name="20% - Accent1 2 2 3 2 5 4" xfId="4073" xr:uid="{00000000-0005-0000-0000-00002D0F0000}"/>
    <cellStyle name="20% - Accent1 2 2 3 2 5 4 2" xfId="4074" xr:uid="{00000000-0005-0000-0000-00002E0F0000}"/>
    <cellStyle name="20% - Accent1 2 2 3 2 5 4 2 2" xfId="4075" xr:uid="{00000000-0005-0000-0000-00002F0F0000}"/>
    <cellStyle name="20% - Accent1 2 2 3 2 5 4 2 2 2" xfId="4076" xr:uid="{00000000-0005-0000-0000-0000300F0000}"/>
    <cellStyle name="20% - Accent1 2 2 3 2 5 4 2 3" xfId="4077" xr:uid="{00000000-0005-0000-0000-0000310F0000}"/>
    <cellStyle name="20% - Accent1 2 2 3 2 5 4 3" xfId="4078" xr:uid="{00000000-0005-0000-0000-0000320F0000}"/>
    <cellStyle name="20% - Accent1 2 2 3 2 5 4 3 2" xfId="4079" xr:uid="{00000000-0005-0000-0000-0000330F0000}"/>
    <cellStyle name="20% - Accent1 2 2 3 2 5 4 4" xfId="4080" xr:uid="{00000000-0005-0000-0000-0000340F0000}"/>
    <cellStyle name="20% - Accent1 2 2 3 2 5 5" xfId="4081" xr:uid="{00000000-0005-0000-0000-0000350F0000}"/>
    <cellStyle name="20% - Accent1 2 2 3 2 5 5 2" xfId="4082" xr:uid="{00000000-0005-0000-0000-0000360F0000}"/>
    <cellStyle name="20% - Accent1 2 2 3 2 5 5 2 2" xfId="4083" xr:uid="{00000000-0005-0000-0000-0000370F0000}"/>
    <cellStyle name="20% - Accent1 2 2 3 2 5 5 2 2 2" xfId="4084" xr:uid="{00000000-0005-0000-0000-0000380F0000}"/>
    <cellStyle name="20% - Accent1 2 2 3 2 5 5 2 3" xfId="4085" xr:uid="{00000000-0005-0000-0000-0000390F0000}"/>
    <cellStyle name="20% - Accent1 2 2 3 2 5 5 3" xfId="4086" xr:uid="{00000000-0005-0000-0000-00003A0F0000}"/>
    <cellStyle name="20% - Accent1 2 2 3 2 5 5 3 2" xfId="4087" xr:uid="{00000000-0005-0000-0000-00003B0F0000}"/>
    <cellStyle name="20% - Accent1 2 2 3 2 5 5 4" xfId="4088" xr:uid="{00000000-0005-0000-0000-00003C0F0000}"/>
    <cellStyle name="20% - Accent1 2 2 3 2 5 6" xfId="4089" xr:uid="{00000000-0005-0000-0000-00003D0F0000}"/>
    <cellStyle name="20% - Accent1 2 2 3 2 5 6 2" xfId="4090" xr:uid="{00000000-0005-0000-0000-00003E0F0000}"/>
    <cellStyle name="20% - Accent1 2 2 3 2 5 6 2 2" xfId="4091" xr:uid="{00000000-0005-0000-0000-00003F0F0000}"/>
    <cellStyle name="20% - Accent1 2 2 3 2 5 6 2 2 2" xfId="4092" xr:uid="{00000000-0005-0000-0000-0000400F0000}"/>
    <cellStyle name="20% - Accent1 2 2 3 2 5 6 2 3" xfId="4093" xr:uid="{00000000-0005-0000-0000-0000410F0000}"/>
    <cellStyle name="20% - Accent1 2 2 3 2 5 6 3" xfId="4094" xr:uid="{00000000-0005-0000-0000-0000420F0000}"/>
    <cellStyle name="20% - Accent1 2 2 3 2 5 6 3 2" xfId="4095" xr:uid="{00000000-0005-0000-0000-0000430F0000}"/>
    <cellStyle name="20% - Accent1 2 2 3 2 5 6 4" xfId="4096" xr:uid="{00000000-0005-0000-0000-0000440F0000}"/>
    <cellStyle name="20% - Accent1 2 2 3 2 5 7" xfId="4097" xr:uid="{00000000-0005-0000-0000-0000450F0000}"/>
    <cellStyle name="20% - Accent1 2 2 3 2 5 7 2" xfId="4098" xr:uid="{00000000-0005-0000-0000-0000460F0000}"/>
    <cellStyle name="20% - Accent1 2 2 3 2 5 7 2 2" xfId="4099" xr:uid="{00000000-0005-0000-0000-0000470F0000}"/>
    <cellStyle name="20% - Accent1 2 2 3 2 5 7 3" xfId="4100" xr:uid="{00000000-0005-0000-0000-0000480F0000}"/>
    <cellStyle name="20% - Accent1 2 2 3 2 5 8" xfId="4101" xr:uid="{00000000-0005-0000-0000-0000490F0000}"/>
    <cellStyle name="20% - Accent1 2 2 3 2 5 8 2" xfId="4102" xr:uid="{00000000-0005-0000-0000-00004A0F0000}"/>
    <cellStyle name="20% - Accent1 2 2 3 2 5 8 2 2" xfId="4103" xr:uid="{00000000-0005-0000-0000-00004B0F0000}"/>
    <cellStyle name="20% - Accent1 2 2 3 2 5 8 3" xfId="4104" xr:uid="{00000000-0005-0000-0000-00004C0F0000}"/>
    <cellStyle name="20% - Accent1 2 2 3 2 5 9" xfId="4105" xr:uid="{00000000-0005-0000-0000-00004D0F0000}"/>
    <cellStyle name="20% - Accent1 2 2 3 2 5 9 2" xfId="4106" xr:uid="{00000000-0005-0000-0000-00004E0F0000}"/>
    <cellStyle name="20% - Accent1 2 2 3 2 6" xfId="4107" xr:uid="{00000000-0005-0000-0000-00004F0F0000}"/>
    <cellStyle name="20% - Accent1 2 2 3 2 6 2" xfId="4108" xr:uid="{00000000-0005-0000-0000-0000500F0000}"/>
    <cellStyle name="20% - Accent1 2 2 3 2 6 2 2" xfId="4109" xr:uid="{00000000-0005-0000-0000-0000510F0000}"/>
    <cellStyle name="20% - Accent1 2 2 3 2 6 2 2 2" xfId="4110" xr:uid="{00000000-0005-0000-0000-0000520F0000}"/>
    <cellStyle name="20% - Accent1 2 2 3 2 6 2 2 2 2" xfId="4111" xr:uid="{00000000-0005-0000-0000-0000530F0000}"/>
    <cellStyle name="20% - Accent1 2 2 3 2 6 2 2 3" xfId="4112" xr:uid="{00000000-0005-0000-0000-0000540F0000}"/>
    <cellStyle name="20% - Accent1 2 2 3 2 6 2 3" xfId="4113" xr:uid="{00000000-0005-0000-0000-0000550F0000}"/>
    <cellStyle name="20% - Accent1 2 2 3 2 6 2 3 2" xfId="4114" xr:uid="{00000000-0005-0000-0000-0000560F0000}"/>
    <cellStyle name="20% - Accent1 2 2 3 2 6 2 4" xfId="4115" xr:uid="{00000000-0005-0000-0000-0000570F0000}"/>
    <cellStyle name="20% - Accent1 2 2 3 2 6 3" xfId="4116" xr:uid="{00000000-0005-0000-0000-0000580F0000}"/>
    <cellStyle name="20% - Accent1 2 2 3 2 6 3 2" xfId="4117" xr:uid="{00000000-0005-0000-0000-0000590F0000}"/>
    <cellStyle name="20% - Accent1 2 2 3 2 6 3 2 2" xfId="4118" xr:uid="{00000000-0005-0000-0000-00005A0F0000}"/>
    <cellStyle name="20% - Accent1 2 2 3 2 6 3 2 2 2" xfId="4119" xr:uid="{00000000-0005-0000-0000-00005B0F0000}"/>
    <cellStyle name="20% - Accent1 2 2 3 2 6 3 2 3" xfId="4120" xr:uid="{00000000-0005-0000-0000-00005C0F0000}"/>
    <cellStyle name="20% - Accent1 2 2 3 2 6 3 3" xfId="4121" xr:uid="{00000000-0005-0000-0000-00005D0F0000}"/>
    <cellStyle name="20% - Accent1 2 2 3 2 6 3 3 2" xfId="4122" xr:uid="{00000000-0005-0000-0000-00005E0F0000}"/>
    <cellStyle name="20% - Accent1 2 2 3 2 6 3 4" xfId="4123" xr:uid="{00000000-0005-0000-0000-00005F0F0000}"/>
    <cellStyle name="20% - Accent1 2 2 3 2 6 4" xfId="4124" xr:uid="{00000000-0005-0000-0000-0000600F0000}"/>
    <cellStyle name="20% - Accent1 2 2 3 2 6 4 2" xfId="4125" xr:uid="{00000000-0005-0000-0000-0000610F0000}"/>
    <cellStyle name="20% - Accent1 2 2 3 2 6 4 2 2" xfId="4126" xr:uid="{00000000-0005-0000-0000-0000620F0000}"/>
    <cellStyle name="20% - Accent1 2 2 3 2 6 4 2 2 2" xfId="4127" xr:uid="{00000000-0005-0000-0000-0000630F0000}"/>
    <cellStyle name="20% - Accent1 2 2 3 2 6 4 2 3" xfId="4128" xr:uid="{00000000-0005-0000-0000-0000640F0000}"/>
    <cellStyle name="20% - Accent1 2 2 3 2 6 4 3" xfId="4129" xr:uid="{00000000-0005-0000-0000-0000650F0000}"/>
    <cellStyle name="20% - Accent1 2 2 3 2 6 4 3 2" xfId="4130" xr:uid="{00000000-0005-0000-0000-0000660F0000}"/>
    <cellStyle name="20% - Accent1 2 2 3 2 6 4 4" xfId="4131" xr:uid="{00000000-0005-0000-0000-0000670F0000}"/>
    <cellStyle name="20% - Accent1 2 2 3 2 6 5" xfId="4132" xr:uid="{00000000-0005-0000-0000-0000680F0000}"/>
    <cellStyle name="20% - Accent1 2 2 3 2 6 5 2" xfId="4133" xr:uid="{00000000-0005-0000-0000-0000690F0000}"/>
    <cellStyle name="20% - Accent1 2 2 3 2 6 5 2 2" xfId="4134" xr:uid="{00000000-0005-0000-0000-00006A0F0000}"/>
    <cellStyle name="20% - Accent1 2 2 3 2 6 5 3" xfId="4135" xr:uid="{00000000-0005-0000-0000-00006B0F0000}"/>
    <cellStyle name="20% - Accent1 2 2 3 2 6 6" xfId="4136" xr:uid="{00000000-0005-0000-0000-00006C0F0000}"/>
    <cellStyle name="20% - Accent1 2 2 3 2 6 6 2" xfId="4137" xr:uid="{00000000-0005-0000-0000-00006D0F0000}"/>
    <cellStyle name="20% - Accent1 2 2 3 2 6 6 2 2" xfId="4138" xr:uid="{00000000-0005-0000-0000-00006E0F0000}"/>
    <cellStyle name="20% - Accent1 2 2 3 2 6 6 3" xfId="4139" xr:uid="{00000000-0005-0000-0000-00006F0F0000}"/>
    <cellStyle name="20% - Accent1 2 2 3 2 6 7" xfId="4140" xr:uid="{00000000-0005-0000-0000-0000700F0000}"/>
    <cellStyle name="20% - Accent1 2 2 3 2 6 7 2" xfId="4141" xr:uid="{00000000-0005-0000-0000-0000710F0000}"/>
    <cellStyle name="20% - Accent1 2 2 3 2 6 8" xfId="4142" xr:uid="{00000000-0005-0000-0000-0000720F0000}"/>
    <cellStyle name="20% - Accent1 2 2 3 2 6 8 2" xfId="4143" xr:uid="{00000000-0005-0000-0000-0000730F0000}"/>
    <cellStyle name="20% - Accent1 2 2 3 2 6 9" xfId="4144" xr:uid="{00000000-0005-0000-0000-0000740F0000}"/>
    <cellStyle name="20% - Accent1 2 2 3 2 7" xfId="4145" xr:uid="{00000000-0005-0000-0000-0000750F0000}"/>
    <cellStyle name="20% - Accent1 2 2 3 2 7 2" xfId="4146" xr:uid="{00000000-0005-0000-0000-0000760F0000}"/>
    <cellStyle name="20% - Accent1 2 2 3 2 7 2 2" xfId="4147" xr:uid="{00000000-0005-0000-0000-0000770F0000}"/>
    <cellStyle name="20% - Accent1 2 2 3 2 7 2 2 2" xfId="4148" xr:uid="{00000000-0005-0000-0000-0000780F0000}"/>
    <cellStyle name="20% - Accent1 2 2 3 2 7 2 2 2 2" xfId="4149" xr:uid="{00000000-0005-0000-0000-0000790F0000}"/>
    <cellStyle name="20% - Accent1 2 2 3 2 7 2 2 3" xfId="4150" xr:uid="{00000000-0005-0000-0000-00007A0F0000}"/>
    <cellStyle name="20% - Accent1 2 2 3 2 7 2 3" xfId="4151" xr:uid="{00000000-0005-0000-0000-00007B0F0000}"/>
    <cellStyle name="20% - Accent1 2 2 3 2 7 2 3 2" xfId="4152" xr:uid="{00000000-0005-0000-0000-00007C0F0000}"/>
    <cellStyle name="20% - Accent1 2 2 3 2 7 2 4" xfId="4153" xr:uid="{00000000-0005-0000-0000-00007D0F0000}"/>
    <cellStyle name="20% - Accent1 2 2 3 2 7 3" xfId="4154" xr:uid="{00000000-0005-0000-0000-00007E0F0000}"/>
    <cellStyle name="20% - Accent1 2 2 3 2 7 3 2" xfId="4155" xr:uid="{00000000-0005-0000-0000-00007F0F0000}"/>
    <cellStyle name="20% - Accent1 2 2 3 2 7 3 2 2" xfId="4156" xr:uid="{00000000-0005-0000-0000-0000800F0000}"/>
    <cellStyle name="20% - Accent1 2 2 3 2 7 3 2 2 2" xfId="4157" xr:uid="{00000000-0005-0000-0000-0000810F0000}"/>
    <cellStyle name="20% - Accent1 2 2 3 2 7 3 2 3" xfId="4158" xr:uid="{00000000-0005-0000-0000-0000820F0000}"/>
    <cellStyle name="20% - Accent1 2 2 3 2 7 3 3" xfId="4159" xr:uid="{00000000-0005-0000-0000-0000830F0000}"/>
    <cellStyle name="20% - Accent1 2 2 3 2 7 3 3 2" xfId="4160" xr:uid="{00000000-0005-0000-0000-0000840F0000}"/>
    <cellStyle name="20% - Accent1 2 2 3 2 7 3 4" xfId="4161" xr:uid="{00000000-0005-0000-0000-0000850F0000}"/>
    <cellStyle name="20% - Accent1 2 2 3 2 7 4" xfId="4162" xr:uid="{00000000-0005-0000-0000-0000860F0000}"/>
    <cellStyle name="20% - Accent1 2 2 3 2 7 4 2" xfId="4163" xr:uid="{00000000-0005-0000-0000-0000870F0000}"/>
    <cellStyle name="20% - Accent1 2 2 3 2 7 4 2 2" xfId="4164" xr:uid="{00000000-0005-0000-0000-0000880F0000}"/>
    <cellStyle name="20% - Accent1 2 2 3 2 7 4 2 2 2" xfId="4165" xr:uid="{00000000-0005-0000-0000-0000890F0000}"/>
    <cellStyle name="20% - Accent1 2 2 3 2 7 4 2 3" xfId="4166" xr:uid="{00000000-0005-0000-0000-00008A0F0000}"/>
    <cellStyle name="20% - Accent1 2 2 3 2 7 4 3" xfId="4167" xr:uid="{00000000-0005-0000-0000-00008B0F0000}"/>
    <cellStyle name="20% - Accent1 2 2 3 2 7 4 3 2" xfId="4168" xr:uid="{00000000-0005-0000-0000-00008C0F0000}"/>
    <cellStyle name="20% - Accent1 2 2 3 2 7 4 4" xfId="4169" xr:uid="{00000000-0005-0000-0000-00008D0F0000}"/>
    <cellStyle name="20% - Accent1 2 2 3 2 7 5" xfId="4170" xr:uid="{00000000-0005-0000-0000-00008E0F0000}"/>
    <cellStyle name="20% - Accent1 2 2 3 2 7 5 2" xfId="4171" xr:uid="{00000000-0005-0000-0000-00008F0F0000}"/>
    <cellStyle name="20% - Accent1 2 2 3 2 7 5 2 2" xfId="4172" xr:uid="{00000000-0005-0000-0000-0000900F0000}"/>
    <cellStyle name="20% - Accent1 2 2 3 2 7 5 3" xfId="4173" xr:uid="{00000000-0005-0000-0000-0000910F0000}"/>
    <cellStyle name="20% - Accent1 2 2 3 2 7 6" xfId="4174" xr:uid="{00000000-0005-0000-0000-0000920F0000}"/>
    <cellStyle name="20% - Accent1 2 2 3 2 7 6 2" xfId="4175" xr:uid="{00000000-0005-0000-0000-0000930F0000}"/>
    <cellStyle name="20% - Accent1 2 2 3 2 7 6 2 2" xfId="4176" xr:uid="{00000000-0005-0000-0000-0000940F0000}"/>
    <cellStyle name="20% - Accent1 2 2 3 2 7 6 3" xfId="4177" xr:uid="{00000000-0005-0000-0000-0000950F0000}"/>
    <cellStyle name="20% - Accent1 2 2 3 2 7 7" xfId="4178" xr:uid="{00000000-0005-0000-0000-0000960F0000}"/>
    <cellStyle name="20% - Accent1 2 2 3 2 7 7 2" xfId="4179" xr:uid="{00000000-0005-0000-0000-0000970F0000}"/>
    <cellStyle name="20% - Accent1 2 2 3 2 7 8" xfId="4180" xr:uid="{00000000-0005-0000-0000-0000980F0000}"/>
    <cellStyle name="20% - Accent1 2 2 3 2 7 8 2" xfId="4181" xr:uid="{00000000-0005-0000-0000-0000990F0000}"/>
    <cellStyle name="20% - Accent1 2 2 3 2 7 9" xfId="4182" xr:uid="{00000000-0005-0000-0000-00009A0F0000}"/>
    <cellStyle name="20% - Accent1 2 2 3 2 8" xfId="4183" xr:uid="{00000000-0005-0000-0000-00009B0F0000}"/>
    <cellStyle name="20% - Accent1 2 2 3 2 8 2" xfId="4184" xr:uid="{00000000-0005-0000-0000-00009C0F0000}"/>
    <cellStyle name="20% - Accent1 2 2 3 2 8 2 2" xfId="4185" xr:uid="{00000000-0005-0000-0000-00009D0F0000}"/>
    <cellStyle name="20% - Accent1 2 2 3 2 8 2 2 2" xfId="4186" xr:uid="{00000000-0005-0000-0000-00009E0F0000}"/>
    <cellStyle name="20% - Accent1 2 2 3 2 8 2 3" xfId="4187" xr:uid="{00000000-0005-0000-0000-00009F0F0000}"/>
    <cellStyle name="20% - Accent1 2 2 3 2 8 3" xfId="4188" xr:uid="{00000000-0005-0000-0000-0000A00F0000}"/>
    <cellStyle name="20% - Accent1 2 2 3 2 8 3 2" xfId="4189" xr:uid="{00000000-0005-0000-0000-0000A10F0000}"/>
    <cellStyle name="20% - Accent1 2 2 3 2 8 4" xfId="4190" xr:uid="{00000000-0005-0000-0000-0000A20F0000}"/>
    <cellStyle name="20% - Accent1 2 2 3 2 9" xfId="4191" xr:uid="{00000000-0005-0000-0000-0000A30F0000}"/>
    <cellStyle name="20% - Accent1 2 2 3 2 9 2" xfId="4192" xr:uid="{00000000-0005-0000-0000-0000A40F0000}"/>
    <cellStyle name="20% - Accent1 2 2 3 2 9 2 2" xfId="4193" xr:uid="{00000000-0005-0000-0000-0000A50F0000}"/>
    <cellStyle name="20% - Accent1 2 2 3 2 9 2 2 2" xfId="4194" xr:uid="{00000000-0005-0000-0000-0000A60F0000}"/>
    <cellStyle name="20% - Accent1 2 2 3 2 9 2 3" xfId="4195" xr:uid="{00000000-0005-0000-0000-0000A70F0000}"/>
    <cellStyle name="20% - Accent1 2 2 3 2 9 3" xfId="4196" xr:uid="{00000000-0005-0000-0000-0000A80F0000}"/>
    <cellStyle name="20% - Accent1 2 2 3 2 9 3 2" xfId="4197" xr:uid="{00000000-0005-0000-0000-0000A90F0000}"/>
    <cellStyle name="20% - Accent1 2 2 3 2 9 4" xfId="4198" xr:uid="{00000000-0005-0000-0000-0000AA0F0000}"/>
    <cellStyle name="20% - Accent1 2 2 3 3" xfId="4199" xr:uid="{00000000-0005-0000-0000-0000AB0F0000}"/>
    <cellStyle name="20% - Accent1 2 2 3 3 10" xfId="4200" xr:uid="{00000000-0005-0000-0000-0000AC0F0000}"/>
    <cellStyle name="20% - Accent1 2 2 3 3 10 2" xfId="4201" xr:uid="{00000000-0005-0000-0000-0000AD0F0000}"/>
    <cellStyle name="20% - Accent1 2 2 3 3 10 2 2" xfId="4202" xr:uid="{00000000-0005-0000-0000-0000AE0F0000}"/>
    <cellStyle name="20% - Accent1 2 2 3 3 10 3" xfId="4203" xr:uid="{00000000-0005-0000-0000-0000AF0F0000}"/>
    <cellStyle name="20% - Accent1 2 2 3 3 11" xfId="4204" xr:uid="{00000000-0005-0000-0000-0000B00F0000}"/>
    <cellStyle name="20% - Accent1 2 2 3 3 11 2" xfId="4205" xr:uid="{00000000-0005-0000-0000-0000B10F0000}"/>
    <cellStyle name="20% - Accent1 2 2 3 3 11 2 2" xfId="4206" xr:uid="{00000000-0005-0000-0000-0000B20F0000}"/>
    <cellStyle name="20% - Accent1 2 2 3 3 11 3" xfId="4207" xr:uid="{00000000-0005-0000-0000-0000B30F0000}"/>
    <cellStyle name="20% - Accent1 2 2 3 3 12" xfId="4208" xr:uid="{00000000-0005-0000-0000-0000B40F0000}"/>
    <cellStyle name="20% - Accent1 2 2 3 3 12 2" xfId="4209" xr:uid="{00000000-0005-0000-0000-0000B50F0000}"/>
    <cellStyle name="20% - Accent1 2 2 3 3 13" xfId="4210" xr:uid="{00000000-0005-0000-0000-0000B60F0000}"/>
    <cellStyle name="20% - Accent1 2 2 3 3 13 2" xfId="4211" xr:uid="{00000000-0005-0000-0000-0000B70F0000}"/>
    <cellStyle name="20% - Accent1 2 2 3 3 14" xfId="4212" xr:uid="{00000000-0005-0000-0000-0000B80F0000}"/>
    <cellStyle name="20% - Accent1 2 2 3 3 2" xfId="4213" xr:uid="{00000000-0005-0000-0000-0000B90F0000}"/>
    <cellStyle name="20% - Accent1 2 2 3 3 2 10" xfId="4214" xr:uid="{00000000-0005-0000-0000-0000BA0F0000}"/>
    <cellStyle name="20% - Accent1 2 2 3 3 2 10 2" xfId="4215" xr:uid="{00000000-0005-0000-0000-0000BB0F0000}"/>
    <cellStyle name="20% - Accent1 2 2 3 3 2 11" xfId="4216" xr:uid="{00000000-0005-0000-0000-0000BC0F0000}"/>
    <cellStyle name="20% - Accent1 2 2 3 3 2 2" xfId="4217" xr:uid="{00000000-0005-0000-0000-0000BD0F0000}"/>
    <cellStyle name="20% - Accent1 2 2 3 3 2 2 2" xfId="4218" xr:uid="{00000000-0005-0000-0000-0000BE0F0000}"/>
    <cellStyle name="20% - Accent1 2 2 3 3 2 2 2 2" xfId="4219" xr:uid="{00000000-0005-0000-0000-0000BF0F0000}"/>
    <cellStyle name="20% - Accent1 2 2 3 3 2 2 2 2 2" xfId="4220" xr:uid="{00000000-0005-0000-0000-0000C00F0000}"/>
    <cellStyle name="20% - Accent1 2 2 3 3 2 2 2 2 2 2" xfId="4221" xr:uid="{00000000-0005-0000-0000-0000C10F0000}"/>
    <cellStyle name="20% - Accent1 2 2 3 3 2 2 2 2 3" xfId="4222" xr:uid="{00000000-0005-0000-0000-0000C20F0000}"/>
    <cellStyle name="20% - Accent1 2 2 3 3 2 2 2 3" xfId="4223" xr:uid="{00000000-0005-0000-0000-0000C30F0000}"/>
    <cellStyle name="20% - Accent1 2 2 3 3 2 2 2 3 2" xfId="4224" xr:uid="{00000000-0005-0000-0000-0000C40F0000}"/>
    <cellStyle name="20% - Accent1 2 2 3 3 2 2 2 4" xfId="4225" xr:uid="{00000000-0005-0000-0000-0000C50F0000}"/>
    <cellStyle name="20% - Accent1 2 2 3 3 2 2 3" xfId="4226" xr:uid="{00000000-0005-0000-0000-0000C60F0000}"/>
    <cellStyle name="20% - Accent1 2 2 3 3 2 2 3 2" xfId="4227" xr:uid="{00000000-0005-0000-0000-0000C70F0000}"/>
    <cellStyle name="20% - Accent1 2 2 3 3 2 2 3 2 2" xfId="4228" xr:uid="{00000000-0005-0000-0000-0000C80F0000}"/>
    <cellStyle name="20% - Accent1 2 2 3 3 2 2 3 2 2 2" xfId="4229" xr:uid="{00000000-0005-0000-0000-0000C90F0000}"/>
    <cellStyle name="20% - Accent1 2 2 3 3 2 2 3 2 3" xfId="4230" xr:uid="{00000000-0005-0000-0000-0000CA0F0000}"/>
    <cellStyle name="20% - Accent1 2 2 3 3 2 2 3 3" xfId="4231" xr:uid="{00000000-0005-0000-0000-0000CB0F0000}"/>
    <cellStyle name="20% - Accent1 2 2 3 3 2 2 3 3 2" xfId="4232" xr:uid="{00000000-0005-0000-0000-0000CC0F0000}"/>
    <cellStyle name="20% - Accent1 2 2 3 3 2 2 3 4" xfId="4233" xr:uid="{00000000-0005-0000-0000-0000CD0F0000}"/>
    <cellStyle name="20% - Accent1 2 2 3 3 2 2 4" xfId="4234" xr:uid="{00000000-0005-0000-0000-0000CE0F0000}"/>
    <cellStyle name="20% - Accent1 2 2 3 3 2 2 4 2" xfId="4235" xr:uid="{00000000-0005-0000-0000-0000CF0F0000}"/>
    <cellStyle name="20% - Accent1 2 2 3 3 2 2 4 2 2" xfId="4236" xr:uid="{00000000-0005-0000-0000-0000D00F0000}"/>
    <cellStyle name="20% - Accent1 2 2 3 3 2 2 4 2 2 2" xfId="4237" xr:uid="{00000000-0005-0000-0000-0000D10F0000}"/>
    <cellStyle name="20% - Accent1 2 2 3 3 2 2 4 2 3" xfId="4238" xr:uid="{00000000-0005-0000-0000-0000D20F0000}"/>
    <cellStyle name="20% - Accent1 2 2 3 3 2 2 4 3" xfId="4239" xr:uid="{00000000-0005-0000-0000-0000D30F0000}"/>
    <cellStyle name="20% - Accent1 2 2 3 3 2 2 4 3 2" xfId="4240" xr:uid="{00000000-0005-0000-0000-0000D40F0000}"/>
    <cellStyle name="20% - Accent1 2 2 3 3 2 2 4 4" xfId="4241" xr:uid="{00000000-0005-0000-0000-0000D50F0000}"/>
    <cellStyle name="20% - Accent1 2 2 3 3 2 2 5" xfId="4242" xr:uid="{00000000-0005-0000-0000-0000D60F0000}"/>
    <cellStyle name="20% - Accent1 2 2 3 3 2 2 5 2" xfId="4243" xr:uid="{00000000-0005-0000-0000-0000D70F0000}"/>
    <cellStyle name="20% - Accent1 2 2 3 3 2 2 5 2 2" xfId="4244" xr:uid="{00000000-0005-0000-0000-0000D80F0000}"/>
    <cellStyle name="20% - Accent1 2 2 3 3 2 2 5 3" xfId="4245" xr:uid="{00000000-0005-0000-0000-0000D90F0000}"/>
    <cellStyle name="20% - Accent1 2 2 3 3 2 2 6" xfId="4246" xr:uid="{00000000-0005-0000-0000-0000DA0F0000}"/>
    <cellStyle name="20% - Accent1 2 2 3 3 2 2 6 2" xfId="4247" xr:uid="{00000000-0005-0000-0000-0000DB0F0000}"/>
    <cellStyle name="20% - Accent1 2 2 3 3 2 2 6 2 2" xfId="4248" xr:uid="{00000000-0005-0000-0000-0000DC0F0000}"/>
    <cellStyle name="20% - Accent1 2 2 3 3 2 2 6 3" xfId="4249" xr:uid="{00000000-0005-0000-0000-0000DD0F0000}"/>
    <cellStyle name="20% - Accent1 2 2 3 3 2 2 7" xfId="4250" xr:uid="{00000000-0005-0000-0000-0000DE0F0000}"/>
    <cellStyle name="20% - Accent1 2 2 3 3 2 2 7 2" xfId="4251" xr:uid="{00000000-0005-0000-0000-0000DF0F0000}"/>
    <cellStyle name="20% - Accent1 2 2 3 3 2 2 8" xfId="4252" xr:uid="{00000000-0005-0000-0000-0000E00F0000}"/>
    <cellStyle name="20% - Accent1 2 2 3 3 2 2 8 2" xfId="4253" xr:uid="{00000000-0005-0000-0000-0000E10F0000}"/>
    <cellStyle name="20% - Accent1 2 2 3 3 2 2 9" xfId="4254" xr:uid="{00000000-0005-0000-0000-0000E20F0000}"/>
    <cellStyle name="20% - Accent1 2 2 3 3 2 3" xfId="4255" xr:uid="{00000000-0005-0000-0000-0000E30F0000}"/>
    <cellStyle name="20% - Accent1 2 2 3 3 2 3 2" xfId="4256" xr:uid="{00000000-0005-0000-0000-0000E40F0000}"/>
    <cellStyle name="20% - Accent1 2 2 3 3 2 3 2 2" xfId="4257" xr:uid="{00000000-0005-0000-0000-0000E50F0000}"/>
    <cellStyle name="20% - Accent1 2 2 3 3 2 3 2 2 2" xfId="4258" xr:uid="{00000000-0005-0000-0000-0000E60F0000}"/>
    <cellStyle name="20% - Accent1 2 2 3 3 2 3 2 2 2 2" xfId="4259" xr:uid="{00000000-0005-0000-0000-0000E70F0000}"/>
    <cellStyle name="20% - Accent1 2 2 3 3 2 3 2 2 3" xfId="4260" xr:uid="{00000000-0005-0000-0000-0000E80F0000}"/>
    <cellStyle name="20% - Accent1 2 2 3 3 2 3 2 3" xfId="4261" xr:uid="{00000000-0005-0000-0000-0000E90F0000}"/>
    <cellStyle name="20% - Accent1 2 2 3 3 2 3 2 3 2" xfId="4262" xr:uid="{00000000-0005-0000-0000-0000EA0F0000}"/>
    <cellStyle name="20% - Accent1 2 2 3 3 2 3 2 4" xfId="4263" xr:uid="{00000000-0005-0000-0000-0000EB0F0000}"/>
    <cellStyle name="20% - Accent1 2 2 3 3 2 3 3" xfId="4264" xr:uid="{00000000-0005-0000-0000-0000EC0F0000}"/>
    <cellStyle name="20% - Accent1 2 2 3 3 2 3 3 2" xfId="4265" xr:uid="{00000000-0005-0000-0000-0000ED0F0000}"/>
    <cellStyle name="20% - Accent1 2 2 3 3 2 3 3 2 2" xfId="4266" xr:uid="{00000000-0005-0000-0000-0000EE0F0000}"/>
    <cellStyle name="20% - Accent1 2 2 3 3 2 3 3 2 2 2" xfId="4267" xr:uid="{00000000-0005-0000-0000-0000EF0F0000}"/>
    <cellStyle name="20% - Accent1 2 2 3 3 2 3 3 2 3" xfId="4268" xr:uid="{00000000-0005-0000-0000-0000F00F0000}"/>
    <cellStyle name="20% - Accent1 2 2 3 3 2 3 3 3" xfId="4269" xr:uid="{00000000-0005-0000-0000-0000F10F0000}"/>
    <cellStyle name="20% - Accent1 2 2 3 3 2 3 3 3 2" xfId="4270" xr:uid="{00000000-0005-0000-0000-0000F20F0000}"/>
    <cellStyle name="20% - Accent1 2 2 3 3 2 3 3 4" xfId="4271" xr:uid="{00000000-0005-0000-0000-0000F30F0000}"/>
    <cellStyle name="20% - Accent1 2 2 3 3 2 3 4" xfId="4272" xr:uid="{00000000-0005-0000-0000-0000F40F0000}"/>
    <cellStyle name="20% - Accent1 2 2 3 3 2 3 4 2" xfId="4273" xr:uid="{00000000-0005-0000-0000-0000F50F0000}"/>
    <cellStyle name="20% - Accent1 2 2 3 3 2 3 4 2 2" xfId="4274" xr:uid="{00000000-0005-0000-0000-0000F60F0000}"/>
    <cellStyle name="20% - Accent1 2 2 3 3 2 3 4 2 2 2" xfId="4275" xr:uid="{00000000-0005-0000-0000-0000F70F0000}"/>
    <cellStyle name="20% - Accent1 2 2 3 3 2 3 4 2 3" xfId="4276" xr:uid="{00000000-0005-0000-0000-0000F80F0000}"/>
    <cellStyle name="20% - Accent1 2 2 3 3 2 3 4 3" xfId="4277" xr:uid="{00000000-0005-0000-0000-0000F90F0000}"/>
    <cellStyle name="20% - Accent1 2 2 3 3 2 3 4 3 2" xfId="4278" xr:uid="{00000000-0005-0000-0000-0000FA0F0000}"/>
    <cellStyle name="20% - Accent1 2 2 3 3 2 3 4 4" xfId="4279" xr:uid="{00000000-0005-0000-0000-0000FB0F0000}"/>
    <cellStyle name="20% - Accent1 2 2 3 3 2 3 5" xfId="4280" xr:uid="{00000000-0005-0000-0000-0000FC0F0000}"/>
    <cellStyle name="20% - Accent1 2 2 3 3 2 3 5 2" xfId="4281" xr:uid="{00000000-0005-0000-0000-0000FD0F0000}"/>
    <cellStyle name="20% - Accent1 2 2 3 3 2 3 5 2 2" xfId="4282" xr:uid="{00000000-0005-0000-0000-0000FE0F0000}"/>
    <cellStyle name="20% - Accent1 2 2 3 3 2 3 5 3" xfId="4283" xr:uid="{00000000-0005-0000-0000-0000FF0F0000}"/>
    <cellStyle name="20% - Accent1 2 2 3 3 2 3 6" xfId="4284" xr:uid="{00000000-0005-0000-0000-000000100000}"/>
    <cellStyle name="20% - Accent1 2 2 3 3 2 3 6 2" xfId="4285" xr:uid="{00000000-0005-0000-0000-000001100000}"/>
    <cellStyle name="20% - Accent1 2 2 3 3 2 3 6 2 2" xfId="4286" xr:uid="{00000000-0005-0000-0000-000002100000}"/>
    <cellStyle name="20% - Accent1 2 2 3 3 2 3 6 3" xfId="4287" xr:uid="{00000000-0005-0000-0000-000003100000}"/>
    <cellStyle name="20% - Accent1 2 2 3 3 2 3 7" xfId="4288" xr:uid="{00000000-0005-0000-0000-000004100000}"/>
    <cellStyle name="20% - Accent1 2 2 3 3 2 3 7 2" xfId="4289" xr:uid="{00000000-0005-0000-0000-000005100000}"/>
    <cellStyle name="20% - Accent1 2 2 3 3 2 3 8" xfId="4290" xr:uid="{00000000-0005-0000-0000-000006100000}"/>
    <cellStyle name="20% - Accent1 2 2 3 3 2 3 8 2" xfId="4291" xr:uid="{00000000-0005-0000-0000-000007100000}"/>
    <cellStyle name="20% - Accent1 2 2 3 3 2 3 9" xfId="4292" xr:uid="{00000000-0005-0000-0000-000008100000}"/>
    <cellStyle name="20% - Accent1 2 2 3 3 2 4" xfId="4293" xr:uid="{00000000-0005-0000-0000-000009100000}"/>
    <cellStyle name="20% - Accent1 2 2 3 3 2 4 2" xfId="4294" xr:uid="{00000000-0005-0000-0000-00000A100000}"/>
    <cellStyle name="20% - Accent1 2 2 3 3 2 4 2 2" xfId="4295" xr:uid="{00000000-0005-0000-0000-00000B100000}"/>
    <cellStyle name="20% - Accent1 2 2 3 3 2 4 2 2 2" xfId="4296" xr:uid="{00000000-0005-0000-0000-00000C100000}"/>
    <cellStyle name="20% - Accent1 2 2 3 3 2 4 2 3" xfId="4297" xr:uid="{00000000-0005-0000-0000-00000D100000}"/>
    <cellStyle name="20% - Accent1 2 2 3 3 2 4 3" xfId="4298" xr:uid="{00000000-0005-0000-0000-00000E100000}"/>
    <cellStyle name="20% - Accent1 2 2 3 3 2 4 3 2" xfId="4299" xr:uid="{00000000-0005-0000-0000-00000F100000}"/>
    <cellStyle name="20% - Accent1 2 2 3 3 2 4 4" xfId="4300" xr:uid="{00000000-0005-0000-0000-000010100000}"/>
    <cellStyle name="20% - Accent1 2 2 3 3 2 5" xfId="4301" xr:uid="{00000000-0005-0000-0000-000011100000}"/>
    <cellStyle name="20% - Accent1 2 2 3 3 2 5 2" xfId="4302" xr:uid="{00000000-0005-0000-0000-000012100000}"/>
    <cellStyle name="20% - Accent1 2 2 3 3 2 5 2 2" xfId="4303" xr:uid="{00000000-0005-0000-0000-000013100000}"/>
    <cellStyle name="20% - Accent1 2 2 3 3 2 5 2 2 2" xfId="4304" xr:uid="{00000000-0005-0000-0000-000014100000}"/>
    <cellStyle name="20% - Accent1 2 2 3 3 2 5 2 3" xfId="4305" xr:uid="{00000000-0005-0000-0000-000015100000}"/>
    <cellStyle name="20% - Accent1 2 2 3 3 2 5 3" xfId="4306" xr:uid="{00000000-0005-0000-0000-000016100000}"/>
    <cellStyle name="20% - Accent1 2 2 3 3 2 5 3 2" xfId="4307" xr:uid="{00000000-0005-0000-0000-000017100000}"/>
    <cellStyle name="20% - Accent1 2 2 3 3 2 5 4" xfId="4308" xr:uid="{00000000-0005-0000-0000-000018100000}"/>
    <cellStyle name="20% - Accent1 2 2 3 3 2 6" xfId="4309" xr:uid="{00000000-0005-0000-0000-000019100000}"/>
    <cellStyle name="20% - Accent1 2 2 3 3 2 6 2" xfId="4310" xr:uid="{00000000-0005-0000-0000-00001A100000}"/>
    <cellStyle name="20% - Accent1 2 2 3 3 2 6 2 2" xfId="4311" xr:uid="{00000000-0005-0000-0000-00001B100000}"/>
    <cellStyle name="20% - Accent1 2 2 3 3 2 6 2 2 2" xfId="4312" xr:uid="{00000000-0005-0000-0000-00001C100000}"/>
    <cellStyle name="20% - Accent1 2 2 3 3 2 6 2 3" xfId="4313" xr:uid="{00000000-0005-0000-0000-00001D100000}"/>
    <cellStyle name="20% - Accent1 2 2 3 3 2 6 3" xfId="4314" xr:uid="{00000000-0005-0000-0000-00001E100000}"/>
    <cellStyle name="20% - Accent1 2 2 3 3 2 6 3 2" xfId="4315" xr:uid="{00000000-0005-0000-0000-00001F100000}"/>
    <cellStyle name="20% - Accent1 2 2 3 3 2 6 4" xfId="4316" xr:uid="{00000000-0005-0000-0000-000020100000}"/>
    <cellStyle name="20% - Accent1 2 2 3 3 2 7" xfId="4317" xr:uid="{00000000-0005-0000-0000-000021100000}"/>
    <cellStyle name="20% - Accent1 2 2 3 3 2 7 2" xfId="4318" xr:uid="{00000000-0005-0000-0000-000022100000}"/>
    <cellStyle name="20% - Accent1 2 2 3 3 2 7 2 2" xfId="4319" xr:uid="{00000000-0005-0000-0000-000023100000}"/>
    <cellStyle name="20% - Accent1 2 2 3 3 2 7 3" xfId="4320" xr:uid="{00000000-0005-0000-0000-000024100000}"/>
    <cellStyle name="20% - Accent1 2 2 3 3 2 8" xfId="4321" xr:uid="{00000000-0005-0000-0000-000025100000}"/>
    <cellStyle name="20% - Accent1 2 2 3 3 2 8 2" xfId="4322" xr:uid="{00000000-0005-0000-0000-000026100000}"/>
    <cellStyle name="20% - Accent1 2 2 3 3 2 8 2 2" xfId="4323" xr:uid="{00000000-0005-0000-0000-000027100000}"/>
    <cellStyle name="20% - Accent1 2 2 3 3 2 8 3" xfId="4324" xr:uid="{00000000-0005-0000-0000-000028100000}"/>
    <cellStyle name="20% - Accent1 2 2 3 3 2 9" xfId="4325" xr:uid="{00000000-0005-0000-0000-000029100000}"/>
    <cellStyle name="20% - Accent1 2 2 3 3 2 9 2" xfId="4326" xr:uid="{00000000-0005-0000-0000-00002A100000}"/>
    <cellStyle name="20% - Accent1 2 2 3 3 3" xfId="4327" xr:uid="{00000000-0005-0000-0000-00002B100000}"/>
    <cellStyle name="20% - Accent1 2 2 3 3 3 10" xfId="4328" xr:uid="{00000000-0005-0000-0000-00002C100000}"/>
    <cellStyle name="20% - Accent1 2 2 3 3 3 10 2" xfId="4329" xr:uid="{00000000-0005-0000-0000-00002D100000}"/>
    <cellStyle name="20% - Accent1 2 2 3 3 3 11" xfId="4330" xr:uid="{00000000-0005-0000-0000-00002E100000}"/>
    <cellStyle name="20% - Accent1 2 2 3 3 3 2" xfId="4331" xr:uid="{00000000-0005-0000-0000-00002F100000}"/>
    <cellStyle name="20% - Accent1 2 2 3 3 3 2 2" xfId="4332" xr:uid="{00000000-0005-0000-0000-000030100000}"/>
    <cellStyle name="20% - Accent1 2 2 3 3 3 2 2 2" xfId="4333" xr:uid="{00000000-0005-0000-0000-000031100000}"/>
    <cellStyle name="20% - Accent1 2 2 3 3 3 2 2 2 2" xfId="4334" xr:uid="{00000000-0005-0000-0000-000032100000}"/>
    <cellStyle name="20% - Accent1 2 2 3 3 3 2 2 2 2 2" xfId="4335" xr:uid="{00000000-0005-0000-0000-000033100000}"/>
    <cellStyle name="20% - Accent1 2 2 3 3 3 2 2 2 3" xfId="4336" xr:uid="{00000000-0005-0000-0000-000034100000}"/>
    <cellStyle name="20% - Accent1 2 2 3 3 3 2 2 3" xfId="4337" xr:uid="{00000000-0005-0000-0000-000035100000}"/>
    <cellStyle name="20% - Accent1 2 2 3 3 3 2 2 3 2" xfId="4338" xr:uid="{00000000-0005-0000-0000-000036100000}"/>
    <cellStyle name="20% - Accent1 2 2 3 3 3 2 2 4" xfId="4339" xr:uid="{00000000-0005-0000-0000-000037100000}"/>
    <cellStyle name="20% - Accent1 2 2 3 3 3 2 3" xfId="4340" xr:uid="{00000000-0005-0000-0000-000038100000}"/>
    <cellStyle name="20% - Accent1 2 2 3 3 3 2 3 2" xfId="4341" xr:uid="{00000000-0005-0000-0000-000039100000}"/>
    <cellStyle name="20% - Accent1 2 2 3 3 3 2 3 2 2" xfId="4342" xr:uid="{00000000-0005-0000-0000-00003A100000}"/>
    <cellStyle name="20% - Accent1 2 2 3 3 3 2 3 2 2 2" xfId="4343" xr:uid="{00000000-0005-0000-0000-00003B100000}"/>
    <cellStyle name="20% - Accent1 2 2 3 3 3 2 3 2 3" xfId="4344" xr:uid="{00000000-0005-0000-0000-00003C100000}"/>
    <cellStyle name="20% - Accent1 2 2 3 3 3 2 3 3" xfId="4345" xr:uid="{00000000-0005-0000-0000-00003D100000}"/>
    <cellStyle name="20% - Accent1 2 2 3 3 3 2 3 3 2" xfId="4346" xr:uid="{00000000-0005-0000-0000-00003E100000}"/>
    <cellStyle name="20% - Accent1 2 2 3 3 3 2 3 4" xfId="4347" xr:uid="{00000000-0005-0000-0000-00003F100000}"/>
    <cellStyle name="20% - Accent1 2 2 3 3 3 2 4" xfId="4348" xr:uid="{00000000-0005-0000-0000-000040100000}"/>
    <cellStyle name="20% - Accent1 2 2 3 3 3 2 4 2" xfId="4349" xr:uid="{00000000-0005-0000-0000-000041100000}"/>
    <cellStyle name="20% - Accent1 2 2 3 3 3 2 4 2 2" xfId="4350" xr:uid="{00000000-0005-0000-0000-000042100000}"/>
    <cellStyle name="20% - Accent1 2 2 3 3 3 2 4 2 2 2" xfId="4351" xr:uid="{00000000-0005-0000-0000-000043100000}"/>
    <cellStyle name="20% - Accent1 2 2 3 3 3 2 4 2 3" xfId="4352" xr:uid="{00000000-0005-0000-0000-000044100000}"/>
    <cellStyle name="20% - Accent1 2 2 3 3 3 2 4 3" xfId="4353" xr:uid="{00000000-0005-0000-0000-000045100000}"/>
    <cellStyle name="20% - Accent1 2 2 3 3 3 2 4 3 2" xfId="4354" xr:uid="{00000000-0005-0000-0000-000046100000}"/>
    <cellStyle name="20% - Accent1 2 2 3 3 3 2 4 4" xfId="4355" xr:uid="{00000000-0005-0000-0000-000047100000}"/>
    <cellStyle name="20% - Accent1 2 2 3 3 3 2 5" xfId="4356" xr:uid="{00000000-0005-0000-0000-000048100000}"/>
    <cellStyle name="20% - Accent1 2 2 3 3 3 2 5 2" xfId="4357" xr:uid="{00000000-0005-0000-0000-000049100000}"/>
    <cellStyle name="20% - Accent1 2 2 3 3 3 2 5 2 2" xfId="4358" xr:uid="{00000000-0005-0000-0000-00004A100000}"/>
    <cellStyle name="20% - Accent1 2 2 3 3 3 2 5 3" xfId="4359" xr:uid="{00000000-0005-0000-0000-00004B100000}"/>
    <cellStyle name="20% - Accent1 2 2 3 3 3 2 6" xfId="4360" xr:uid="{00000000-0005-0000-0000-00004C100000}"/>
    <cellStyle name="20% - Accent1 2 2 3 3 3 2 6 2" xfId="4361" xr:uid="{00000000-0005-0000-0000-00004D100000}"/>
    <cellStyle name="20% - Accent1 2 2 3 3 3 2 6 2 2" xfId="4362" xr:uid="{00000000-0005-0000-0000-00004E100000}"/>
    <cellStyle name="20% - Accent1 2 2 3 3 3 2 6 3" xfId="4363" xr:uid="{00000000-0005-0000-0000-00004F100000}"/>
    <cellStyle name="20% - Accent1 2 2 3 3 3 2 7" xfId="4364" xr:uid="{00000000-0005-0000-0000-000050100000}"/>
    <cellStyle name="20% - Accent1 2 2 3 3 3 2 7 2" xfId="4365" xr:uid="{00000000-0005-0000-0000-000051100000}"/>
    <cellStyle name="20% - Accent1 2 2 3 3 3 2 8" xfId="4366" xr:uid="{00000000-0005-0000-0000-000052100000}"/>
    <cellStyle name="20% - Accent1 2 2 3 3 3 2 8 2" xfId="4367" xr:uid="{00000000-0005-0000-0000-000053100000}"/>
    <cellStyle name="20% - Accent1 2 2 3 3 3 2 9" xfId="4368" xr:uid="{00000000-0005-0000-0000-000054100000}"/>
    <cellStyle name="20% - Accent1 2 2 3 3 3 3" xfId="4369" xr:uid="{00000000-0005-0000-0000-000055100000}"/>
    <cellStyle name="20% - Accent1 2 2 3 3 3 3 2" xfId="4370" xr:uid="{00000000-0005-0000-0000-000056100000}"/>
    <cellStyle name="20% - Accent1 2 2 3 3 3 3 2 2" xfId="4371" xr:uid="{00000000-0005-0000-0000-000057100000}"/>
    <cellStyle name="20% - Accent1 2 2 3 3 3 3 2 2 2" xfId="4372" xr:uid="{00000000-0005-0000-0000-000058100000}"/>
    <cellStyle name="20% - Accent1 2 2 3 3 3 3 2 2 2 2" xfId="4373" xr:uid="{00000000-0005-0000-0000-000059100000}"/>
    <cellStyle name="20% - Accent1 2 2 3 3 3 3 2 2 3" xfId="4374" xr:uid="{00000000-0005-0000-0000-00005A100000}"/>
    <cellStyle name="20% - Accent1 2 2 3 3 3 3 2 3" xfId="4375" xr:uid="{00000000-0005-0000-0000-00005B100000}"/>
    <cellStyle name="20% - Accent1 2 2 3 3 3 3 2 3 2" xfId="4376" xr:uid="{00000000-0005-0000-0000-00005C100000}"/>
    <cellStyle name="20% - Accent1 2 2 3 3 3 3 2 4" xfId="4377" xr:uid="{00000000-0005-0000-0000-00005D100000}"/>
    <cellStyle name="20% - Accent1 2 2 3 3 3 3 3" xfId="4378" xr:uid="{00000000-0005-0000-0000-00005E100000}"/>
    <cellStyle name="20% - Accent1 2 2 3 3 3 3 3 2" xfId="4379" xr:uid="{00000000-0005-0000-0000-00005F100000}"/>
    <cellStyle name="20% - Accent1 2 2 3 3 3 3 3 2 2" xfId="4380" xr:uid="{00000000-0005-0000-0000-000060100000}"/>
    <cellStyle name="20% - Accent1 2 2 3 3 3 3 3 2 2 2" xfId="4381" xr:uid="{00000000-0005-0000-0000-000061100000}"/>
    <cellStyle name="20% - Accent1 2 2 3 3 3 3 3 2 3" xfId="4382" xr:uid="{00000000-0005-0000-0000-000062100000}"/>
    <cellStyle name="20% - Accent1 2 2 3 3 3 3 3 3" xfId="4383" xr:uid="{00000000-0005-0000-0000-000063100000}"/>
    <cellStyle name="20% - Accent1 2 2 3 3 3 3 3 3 2" xfId="4384" xr:uid="{00000000-0005-0000-0000-000064100000}"/>
    <cellStyle name="20% - Accent1 2 2 3 3 3 3 3 4" xfId="4385" xr:uid="{00000000-0005-0000-0000-000065100000}"/>
    <cellStyle name="20% - Accent1 2 2 3 3 3 3 4" xfId="4386" xr:uid="{00000000-0005-0000-0000-000066100000}"/>
    <cellStyle name="20% - Accent1 2 2 3 3 3 3 4 2" xfId="4387" xr:uid="{00000000-0005-0000-0000-000067100000}"/>
    <cellStyle name="20% - Accent1 2 2 3 3 3 3 4 2 2" xfId="4388" xr:uid="{00000000-0005-0000-0000-000068100000}"/>
    <cellStyle name="20% - Accent1 2 2 3 3 3 3 4 2 2 2" xfId="4389" xr:uid="{00000000-0005-0000-0000-000069100000}"/>
    <cellStyle name="20% - Accent1 2 2 3 3 3 3 4 2 3" xfId="4390" xr:uid="{00000000-0005-0000-0000-00006A100000}"/>
    <cellStyle name="20% - Accent1 2 2 3 3 3 3 4 3" xfId="4391" xr:uid="{00000000-0005-0000-0000-00006B100000}"/>
    <cellStyle name="20% - Accent1 2 2 3 3 3 3 4 3 2" xfId="4392" xr:uid="{00000000-0005-0000-0000-00006C100000}"/>
    <cellStyle name="20% - Accent1 2 2 3 3 3 3 4 4" xfId="4393" xr:uid="{00000000-0005-0000-0000-00006D100000}"/>
    <cellStyle name="20% - Accent1 2 2 3 3 3 3 5" xfId="4394" xr:uid="{00000000-0005-0000-0000-00006E100000}"/>
    <cellStyle name="20% - Accent1 2 2 3 3 3 3 5 2" xfId="4395" xr:uid="{00000000-0005-0000-0000-00006F100000}"/>
    <cellStyle name="20% - Accent1 2 2 3 3 3 3 5 2 2" xfId="4396" xr:uid="{00000000-0005-0000-0000-000070100000}"/>
    <cellStyle name="20% - Accent1 2 2 3 3 3 3 5 3" xfId="4397" xr:uid="{00000000-0005-0000-0000-000071100000}"/>
    <cellStyle name="20% - Accent1 2 2 3 3 3 3 6" xfId="4398" xr:uid="{00000000-0005-0000-0000-000072100000}"/>
    <cellStyle name="20% - Accent1 2 2 3 3 3 3 6 2" xfId="4399" xr:uid="{00000000-0005-0000-0000-000073100000}"/>
    <cellStyle name="20% - Accent1 2 2 3 3 3 3 6 2 2" xfId="4400" xr:uid="{00000000-0005-0000-0000-000074100000}"/>
    <cellStyle name="20% - Accent1 2 2 3 3 3 3 6 3" xfId="4401" xr:uid="{00000000-0005-0000-0000-000075100000}"/>
    <cellStyle name="20% - Accent1 2 2 3 3 3 3 7" xfId="4402" xr:uid="{00000000-0005-0000-0000-000076100000}"/>
    <cellStyle name="20% - Accent1 2 2 3 3 3 3 7 2" xfId="4403" xr:uid="{00000000-0005-0000-0000-000077100000}"/>
    <cellStyle name="20% - Accent1 2 2 3 3 3 3 8" xfId="4404" xr:uid="{00000000-0005-0000-0000-000078100000}"/>
    <cellStyle name="20% - Accent1 2 2 3 3 3 3 8 2" xfId="4405" xr:uid="{00000000-0005-0000-0000-000079100000}"/>
    <cellStyle name="20% - Accent1 2 2 3 3 3 3 9" xfId="4406" xr:uid="{00000000-0005-0000-0000-00007A100000}"/>
    <cellStyle name="20% - Accent1 2 2 3 3 3 4" xfId="4407" xr:uid="{00000000-0005-0000-0000-00007B100000}"/>
    <cellStyle name="20% - Accent1 2 2 3 3 3 4 2" xfId="4408" xr:uid="{00000000-0005-0000-0000-00007C100000}"/>
    <cellStyle name="20% - Accent1 2 2 3 3 3 4 2 2" xfId="4409" xr:uid="{00000000-0005-0000-0000-00007D100000}"/>
    <cellStyle name="20% - Accent1 2 2 3 3 3 4 2 2 2" xfId="4410" xr:uid="{00000000-0005-0000-0000-00007E100000}"/>
    <cellStyle name="20% - Accent1 2 2 3 3 3 4 2 3" xfId="4411" xr:uid="{00000000-0005-0000-0000-00007F100000}"/>
    <cellStyle name="20% - Accent1 2 2 3 3 3 4 3" xfId="4412" xr:uid="{00000000-0005-0000-0000-000080100000}"/>
    <cellStyle name="20% - Accent1 2 2 3 3 3 4 3 2" xfId="4413" xr:uid="{00000000-0005-0000-0000-000081100000}"/>
    <cellStyle name="20% - Accent1 2 2 3 3 3 4 4" xfId="4414" xr:uid="{00000000-0005-0000-0000-000082100000}"/>
    <cellStyle name="20% - Accent1 2 2 3 3 3 5" xfId="4415" xr:uid="{00000000-0005-0000-0000-000083100000}"/>
    <cellStyle name="20% - Accent1 2 2 3 3 3 5 2" xfId="4416" xr:uid="{00000000-0005-0000-0000-000084100000}"/>
    <cellStyle name="20% - Accent1 2 2 3 3 3 5 2 2" xfId="4417" xr:uid="{00000000-0005-0000-0000-000085100000}"/>
    <cellStyle name="20% - Accent1 2 2 3 3 3 5 2 2 2" xfId="4418" xr:uid="{00000000-0005-0000-0000-000086100000}"/>
    <cellStyle name="20% - Accent1 2 2 3 3 3 5 2 3" xfId="4419" xr:uid="{00000000-0005-0000-0000-000087100000}"/>
    <cellStyle name="20% - Accent1 2 2 3 3 3 5 3" xfId="4420" xr:uid="{00000000-0005-0000-0000-000088100000}"/>
    <cellStyle name="20% - Accent1 2 2 3 3 3 5 3 2" xfId="4421" xr:uid="{00000000-0005-0000-0000-000089100000}"/>
    <cellStyle name="20% - Accent1 2 2 3 3 3 5 4" xfId="4422" xr:uid="{00000000-0005-0000-0000-00008A100000}"/>
    <cellStyle name="20% - Accent1 2 2 3 3 3 6" xfId="4423" xr:uid="{00000000-0005-0000-0000-00008B100000}"/>
    <cellStyle name="20% - Accent1 2 2 3 3 3 6 2" xfId="4424" xr:uid="{00000000-0005-0000-0000-00008C100000}"/>
    <cellStyle name="20% - Accent1 2 2 3 3 3 6 2 2" xfId="4425" xr:uid="{00000000-0005-0000-0000-00008D100000}"/>
    <cellStyle name="20% - Accent1 2 2 3 3 3 6 2 2 2" xfId="4426" xr:uid="{00000000-0005-0000-0000-00008E100000}"/>
    <cellStyle name="20% - Accent1 2 2 3 3 3 6 2 3" xfId="4427" xr:uid="{00000000-0005-0000-0000-00008F100000}"/>
    <cellStyle name="20% - Accent1 2 2 3 3 3 6 3" xfId="4428" xr:uid="{00000000-0005-0000-0000-000090100000}"/>
    <cellStyle name="20% - Accent1 2 2 3 3 3 6 3 2" xfId="4429" xr:uid="{00000000-0005-0000-0000-000091100000}"/>
    <cellStyle name="20% - Accent1 2 2 3 3 3 6 4" xfId="4430" xr:uid="{00000000-0005-0000-0000-000092100000}"/>
    <cellStyle name="20% - Accent1 2 2 3 3 3 7" xfId="4431" xr:uid="{00000000-0005-0000-0000-000093100000}"/>
    <cellStyle name="20% - Accent1 2 2 3 3 3 7 2" xfId="4432" xr:uid="{00000000-0005-0000-0000-000094100000}"/>
    <cellStyle name="20% - Accent1 2 2 3 3 3 7 2 2" xfId="4433" xr:uid="{00000000-0005-0000-0000-000095100000}"/>
    <cellStyle name="20% - Accent1 2 2 3 3 3 7 3" xfId="4434" xr:uid="{00000000-0005-0000-0000-000096100000}"/>
    <cellStyle name="20% - Accent1 2 2 3 3 3 8" xfId="4435" xr:uid="{00000000-0005-0000-0000-000097100000}"/>
    <cellStyle name="20% - Accent1 2 2 3 3 3 8 2" xfId="4436" xr:uid="{00000000-0005-0000-0000-000098100000}"/>
    <cellStyle name="20% - Accent1 2 2 3 3 3 8 2 2" xfId="4437" xr:uid="{00000000-0005-0000-0000-000099100000}"/>
    <cellStyle name="20% - Accent1 2 2 3 3 3 8 3" xfId="4438" xr:uid="{00000000-0005-0000-0000-00009A100000}"/>
    <cellStyle name="20% - Accent1 2 2 3 3 3 9" xfId="4439" xr:uid="{00000000-0005-0000-0000-00009B100000}"/>
    <cellStyle name="20% - Accent1 2 2 3 3 3 9 2" xfId="4440" xr:uid="{00000000-0005-0000-0000-00009C100000}"/>
    <cellStyle name="20% - Accent1 2 2 3 3 4" xfId="4441" xr:uid="{00000000-0005-0000-0000-00009D100000}"/>
    <cellStyle name="20% - Accent1 2 2 3 3 4 10" xfId="4442" xr:uid="{00000000-0005-0000-0000-00009E100000}"/>
    <cellStyle name="20% - Accent1 2 2 3 3 4 10 2" xfId="4443" xr:uid="{00000000-0005-0000-0000-00009F100000}"/>
    <cellStyle name="20% - Accent1 2 2 3 3 4 11" xfId="4444" xr:uid="{00000000-0005-0000-0000-0000A0100000}"/>
    <cellStyle name="20% - Accent1 2 2 3 3 4 2" xfId="4445" xr:uid="{00000000-0005-0000-0000-0000A1100000}"/>
    <cellStyle name="20% - Accent1 2 2 3 3 4 2 2" xfId="4446" xr:uid="{00000000-0005-0000-0000-0000A2100000}"/>
    <cellStyle name="20% - Accent1 2 2 3 3 4 2 2 2" xfId="4447" xr:uid="{00000000-0005-0000-0000-0000A3100000}"/>
    <cellStyle name="20% - Accent1 2 2 3 3 4 2 2 2 2" xfId="4448" xr:uid="{00000000-0005-0000-0000-0000A4100000}"/>
    <cellStyle name="20% - Accent1 2 2 3 3 4 2 2 2 2 2" xfId="4449" xr:uid="{00000000-0005-0000-0000-0000A5100000}"/>
    <cellStyle name="20% - Accent1 2 2 3 3 4 2 2 2 3" xfId="4450" xr:uid="{00000000-0005-0000-0000-0000A6100000}"/>
    <cellStyle name="20% - Accent1 2 2 3 3 4 2 2 3" xfId="4451" xr:uid="{00000000-0005-0000-0000-0000A7100000}"/>
    <cellStyle name="20% - Accent1 2 2 3 3 4 2 2 3 2" xfId="4452" xr:uid="{00000000-0005-0000-0000-0000A8100000}"/>
    <cellStyle name="20% - Accent1 2 2 3 3 4 2 2 4" xfId="4453" xr:uid="{00000000-0005-0000-0000-0000A9100000}"/>
    <cellStyle name="20% - Accent1 2 2 3 3 4 2 3" xfId="4454" xr:uid="{00000000-0005-0000-0000-0000AA100000}"/>
    <cellStyle name="20% - Accent1 2 2 3 3 4 2 3 2" xfId="4455" xr:uid="{00000000-0005-0000-0000-0000AB100000}"/>
    <cellStyle name="20% - Accent1 2 2 3 3 4 2 3 2 2" xfId="4456" xr:uid="{00000000-0005-0000-0000-0000AC100000}"/>
    <cellStyle name="20% - Accent1 2 2 3 3 4 2 3 2 2 2" xfId="4457" xr:uid="{00000000-0005-0000-0000-0000AD100000}"/>
    <cellStyle name="20% - Accent1 2 2 3 3 4 2 3 2 3" xfId="4458" xr:uid="{00000000-0005-0000-0000-0000AE100000}"/>
    <cellStyle name="20% - Accent1 2 2 3 3 4 2 3 3" xfId="4459" xr:uid="{00000000-0005-0000-0000-0000AF100000}"/>
    <cellStyle name="20% - Accent1 2 2 3 3 4 2 3 3 2" xfId="4460" xr:uid="{00000000-0005-0000-0000-0000B0100000}"/>
    <cellStyle name="20% - Accent1 2 2 3 3 4 2 3 4" xfId="4461" xr:uid="{00000000-0005-0000-0000-0000B1100000}"/>
    <cellStyle name="20% - Accent1 2 2 3 3 4 2 4" xfId="4462" xr:uid="{00000000-0005-0000-0000-0000B2100000}"/>
    <cellStyle name="20% - Accent1 2 2 3 3 4 2 4 2" xfId="4463" xr:uid="{00000000-0005-0000-0000-0000B3100000}"/>
    <cellStyle name="20% - Accent1 2 2 3 3 4 2 4 2 2" xfId="4464" xr:uid="{00000000-0005-0000-0000-0000B4100000}"/>
    <cellStyle name="20% - Accent1 2 2 3 3 4 2 4 2 2 2" xfId="4465" xr:uid="{00000000-0005-0000-0000-0000B5100000}"/>
    <cellStyle name="20% - Accent1 2 2 3 3 4 2 4 2 3" xfId="4466" xr:uid="{00000000-0005-0000-0000-0000B6100000}"/>
    <cellStyle name="20% - Accent1 2 2 3 3 4 2 4 3" xfId="4467" xr:uid="{00000000-0005-0000-0000-0000B7100000}"/>
    <cellStyle name="20% - Accent1 2 2 3 3 4 2 4 3 2" xfId="4468" xr:uid="{00000000-0005-0000-0000-0000B8100000}"/>
    <cellStyle name="20% - Accent1 2 2 3 3 4 2 4 4" xfId="4469" xr:uid="{00000000-0005-0000-0000-0000B9100000}"/>
    <cellStyle name="20% - Accent1 2 2 3 3 4 2 5" xfId="4470" xr:uid="{00000000-0005-0000-0000-0000BA100000}"/>
    <cellStyle name="20% - Accent1 2 2 3 3 4 2 5 2" xfId="4471" xr:uid="{00000000-0005-0000-0000-0000BB100000}"/>
    <cellStyle name="20% - Accent1 2 2 3 3 4 2 5 2 2" xfId="4472" xr:uid="{00000000-0005-0000-0000-0000BC100000}"/>
    <cellStyle name="20% - Accent1 2 2 3 3 4 2 5 3" xfId="4473" xr:uid="{00000000-0005-0000-0000-0000BD100000}"/>
    <cellStyle name="20% - Accent1 2 2 3 3 4 2 6" xfId="4474" xr:uid="{00000000-0005-0000-0000-0000BE100000}"/>
    <cellStyle name="20% - Accent1 2 2 3 3 4 2 6 2" xfId="4475" xr:uid="{00000000-0005-0000-0000-0000BF100000}"/>
    <cellStyle name="20% - Accent1 2 2 3 3 4 2 6 2 2" xfId="4476" xr:uid="{00000000-0005-0000-0000-0000C0100000}"/>
    <cellStyle name="20% - Accent1 2 2 3 3 4 2 6 3" xfId="4477" xr:uid="{00000000-0005-0000-0000-0000C1100000}"/>
    <cellStyle name="20% - Accent1 2 2 3 3 4 2 7" xfId="4478" xr:uid="{00000000-0005-0000-0000-0000C2100000}"/>
    <cellStyle name="20% - Accent1 2 2 3 3 4 2 7 2" xfId="4479" xr:uid="{00000000-0005-0000-0000-0000C3100000}"/>
    <cellStyle name="20% - Accent1 2 2 3 3 4 2 8" xfId="4480" xr:uid="{00000000-0005-0000-0000-0000C4100000}"/>
    <cellStyle name="20% - Accent1 2 2 3 3 4 2 8 2" xfId="4481" xr:uid="{00000000-0005-0000-0000-0000C5100000}"/>
    <cellStyle name="20% - Accent1 2 2 3 3 4 2 9" xfId="4482" xr:uid="{00000000-0005-0000-0000-0000C6100000}"/>
    <cellStyle name="20% - Accent1 2 2 3 3 4 3" xfId="4483" xr:uid="{00000000-0005-0000-0000-0000C7100000}"/>
    <cellStyle name="20% - Accent1 2 2 3 3 4 3 2" xfId="4484" xr:uid="{00000000-0005-0000-0000-0000C8100000}"/>
    <cellStyle name="20% - Accent1 2 2 3 3 4 3 2 2" xfId="4485" xr:uid="{00000000-0005-0000-0000-0000C9100000}"/>
    <cellStyle name="20% - Accent1 2 2 3 3 4 3 2 2 2" xfId="4486" xr:uid="{00000000-0005-0000-0000-0000CA100000}"/>
    <cellStyle name="20% - Accent1 2 2 3 3 4 3 2 2 2 2" xfId="4487" xr:uid="{00000000-0005-0000-0000-0000CB100000}"/>
    <cellStyle name="20% - Accent1 2 2 3 3 4 3 2 2 3" xfId="4488" xr:uid="{00000000-0005-0000-0000-0000CC100000}"/>
    <cellStyle name="20% - Accent1 2 2 3 3 4 3 2 3" xfId="4489" xr:uid="{00000000-0005-0000-0000-0000CD100000}"/>
    <cellStyle name="20% - Accent1 2 2 3 3 4 3 2 3 2" xfId="4490" xr:uid="{00000000-0005-0000-0000-0000CE100000}"/>
    <cellStyle name="20% - Accent1 2 2 3 3 4 3 2 4" xfId="4491" xr:uid="{00000000-0005-0000-0000-0000CF100000}"/>
    <cellStyle name="20% - Accent1 2 2 3 3 4 3 3" xfId="4492" xr:uid="{00000000-0005-0000-0000-0000D0100000}"/>
    <cellStyle name="20% - Accent1 2 2 3 3 4 3 3 2" xfId="4493" xr:uid="{00000000-0005-0000-0000-0000D1100000}"/>
    <cellStyle name="20% - Accent1 2 2 3 3 4 3 3 2 2" xfId="4494" xr:uid="{00000000-0005-0000-0000-0000D2100000}"/>
    <cellStyle name="20% - Accent1 2 2 3 3 4 3 3 2 2 2" xfId="4495" xr:uid="{00000000-0005-0000-0000-0000D3100000}"/>
    <cellStyle name="20% - Accent1 2 2 3 3 4 3 3 2 3" xfId="4496" xr:uid="{00000000-0005-0000-0000-0000D4100000}"/>
    <cellStyle name="20% - Accent1 2 2 3 3 4 3 3 3" xfId="4497" xr:uid="{00000000-0005-0000-0000-0000D5100000}"/>
    <cellStyle name="20% - Accent1 2 2 3 3 4 3 3 3 2" xfId="4498" xr:uid="{00000000-0005-0000-0000-0000D6100000}"/>
    <cellStyle name="20% - Accent1 2 2 3 3 4 3 3 4" xfId="4499" xr:uid="{00000000-0005-0000-0000-0000D7100000}"/>
    <cellStyle name="20% - Accent1 2 2 3 3 4 3 4" xfId="4500" xr:uid="{00000000-0005-0000-0000-0000D8100000}"/>
    <cellStyle name="20% - Accent1 2 2 3 3 4 3 4 2" xfId="4501" xr:uid="{00000000-0005-0000-0000-0000D9100000}"/>
    <cellStyle name="20% - Accent1 2 2 3 3 4 3 4 2 2" xfId="4502" xr:uid="{00000000-0005-0000-0000-0000DA100000}"/>
    <cellStyle name="20% - Accent1 2 2 3 3 4 3 4 2 2 2" xfId="4503" xr:uid="{00000000-0005-0000-0000-0000DB100000}"/>
    <cellStyle name="20% - Accent1 2 2 3 3 4 3 4 2 3" xfId="4504" xr:uid="{00000000-0005-0000-0000-0000DC100000}"/>
    <cellStyle name="20% - Accent1 2 2 3 3 4 3 4 3" xfId="4505" xr:uid="{00000000-0005-0000-0000-0000DD100000}"/>
    <cellStyle name="20% - Accent1 2 2 3 3 4 3 4 3 2" xfId="4506" xr:uid="{00000000-0005-0000-0000-0000DE100000}"/>
    <cellStyle name="20% - Accent1 2 2 3 3 4 3 4 4" xfId="4507" xr:uid="{00000000-0005-0000-0000-0000DF100000}"/>
    <cellStyle name="20% - Accent1 2 2 3 3 4 3 5" xfId="4508" xr:uid="{00000000-0005-0000-0000-0000E0100000}"/>
    <cellStyle name="20% - Accent1 2 2 3 3 4 3 5 2" xfId="4509" xr:uid="{00000000-0005-0000-0000-0000E1100000}"/>
    <cellStyle name="20% - Accent1 2 2 3 3 4 3 5 2 2" xfId="4510" xr:uid="{00000000-0005-0000-0000-0000E2100000}"/>
    <cellStyle name="20% - Accent1 2 2 3 3 4 3 5 3" xfId="4511" xr:uid="{00000000-0005-0000-0000-0000E3100000}"/>
    <cellStyle name="20% - Accent1 2 2 3 3 4 3 6" xfId="4512" xr:uid="{00000000-0005-0000-0000-0000E4100000}"/>
    <cellStyle name="20% - Accent1 2 2 3 3 4 3 6 2" xfId="4513" xr:uid="{00000000-0005-0000-0000-0000E5100000}"/>
    <cellStyle name="20% - Accent1 2 2 3 3 4 3 6 2 2" xfId="4514" xr:uid="{00000000-0005-0000-0000-0000E6100000}"/>
    <cellStyle name="20% - Accent1 2 2 3 3 4 3 6 3" xfId="4515" xr:uid="{00000000-0005-0000-0000-0000E7100000}"/>
    <cellStyle name="20% - Accent1 2 2 3 3 4 3 7" xfId="4516" xr:uid="{00000000-0005-0000-0000-0000E8100000}"/>
    <cellStyle name="20% - Accent1 2 2 3 3 4 3 7 2" xfId="4517" xr:uid="{00000000-0005-0000-0000-0000E9100000}"/>
    <cellStyle name="20% - Accent1 2 2 3 3 4 3 8" xfId="4518" xr:uid="{00000000-0005-0000-0000-0000EA100000}"/>
    <cellStyle name="20% - Accent1 2 2 3 3 4 3 8 2" xfId="4519" xr:uid="{00000000-0005-0000-0000-0000EB100000}"/>
    <cellStyle name="20% - Accent1 2 2 3 3 4 3 9" xfId="4520" xr:uid="{00000000-0005-0000-0000-0000EC100000}"/>
    <cellStyle name="20% - Accent1 2 2 3 3 4 4" xfId="4521" xr:uid="{00000000-0005-0000-0000-0000ED100000}"/>
    <cellStyle name="20% - Accent1 2 2 3 3 4 4 2" xfId="4522" xr:uid="{00000000-0005-0000-0000-0000EE100000}"/>
    <cellStyle name="20% - Accent1 2 2 3 3 4 4 2 2" xfId="4523" xr:uid="{00000000-0005-0000-0000-0000EF100000}"/>
    <cellStyle name="20% - Accent1 2 2 3 3 4 4 2 2 2" xfId="4524" xr:uid="{00000000-0005-0000-0000-0000F0100000}"/>
    <cellStyle name="20% - Accent1 2 2 3 3 4 4 2 3" xfId="4525" xr:uid="{00000000-0005-0000-0000-0000F1100000}"/>
    <cellStyle name="20% - Accent1 2 2 3 3 4 4 3" xfId="4526" xr:uid="{00000000-0005-0000-0000-0000F2100000}"/>
    <cellStyle name="20% - Accent1 2 2 3 3 4 4 3 2" xfId="4527" xr:uid="{00000000-0005-0000-0000-0000F3100000}"/>
    <cellStyle name="20% - Accent1 2 2 3 3 4 4 4" xfId="4528" xr:uid="{00000000-0005-0000-0000-0000F4100000}"/>
    <cellStyle name="20% - Accent1 2 2 3 3 4 5" xfId="4529" xr:uid="{00000000-0005-0000-0000-0000F5100000}"/>
    <cellStyle name="20% - Accent1 2 2 3 3 4 5 2" xfId="4530" xr:uid="{00000000-0005-0000-0000-0000F6100000}"/>
    <cellStyle name="20% - Accent1 2 2 3 3 4 5 2 2" xfId="4531" xr:uid="{00000000-0005-0000-0000-0000F7100000}"/>
    <cellStyle name="20% - Accent1 2 2 3 3 4 5 2 2 2" xfId="4532" xr:uid="{00000000-0005-0000-0000-0000F8100000}"/>
    <cellStyle name="20% - Accent1 2 2 3 3 4 5 2 3" xfId="4533" xr:uid="{00000000-0005-0000-0000-0000F9100000}"/>
    <cellStyle name="20% - Accent1 2 2 3 3 4 5 3" xfId="4534" xr:uid="{00000000-0005-0000-0000-0000FA100000}"/>
    <cellStyle name="20% - Accent1 2 2 3 3 4 5 3 2" xfId="4535" xr:uid="{00000000-0005-0000-0000-0000FB100000}"/>
    <cellStyle name="20% - Accent1 2 2 3 3 4 5 4" xfId="4536" xr:uid="{00000000-0005-0000-0000-0000FC100000}"/>
    <cellStyle name="20% - Accent1 2 2 3 3 4 6" xfId="4537" xr:uid="{00000000-0005-0000-0000-0000FD100000}"/>
    <cellStyle name="20% - Accent1 2 2 3 3 4 6 2" xfId="4538" xr:uid="{00000000-0005-0000-0000-0000FE100000}"/>
    <cellStyle name="20% - Accent1 2 2 3 3 4 6 2 2" xfId="4539" xr:uid="{00000000-0005-0000-0000-0000FF100000}"/>
    <cellStyle name="20% - Accent1 2 2 3 3 4 6 2 2 2" xfId="4540" xr:uid="{00000000-0005-0000-0000-000000110000}"/>
    <cellStyle name="20% - Accent1 2 2 3 3 4 6 2 3" xfId="4541" xr:uid="{00000000-0005-0000-0000-000001110000}"/>
    <cellStyle name="20% - Accent1 2 2 3 3 4 6 3" xfId="4542" xr:uid="{00000000-0005-0000-0000-000002110000}"/>
    <cellStyle name="20% - Accent1 2 2 3 3 4 6 3 2" xfId="4543" xr:uid="{00000000-0005-0000-0000-000003110000}"/>
    <cellStyle name="20% - Accent1 2 2 3 3 4 6 4" xfId="4544" xr:uid="{00000000-0005-0000-0000-000004110000}"/>
    <cellStyle name="20% - Accent1 2 2 3 3 4 7" xfId="4545" xr:uid="{00000000-0005-0000-0000-000005110000}"/>
    <cellStyle name="20% - Accent1 2 2 3 3 4 7 2" xfId="4546" xr:uid="{00000000-0005-0000-0000-000006110000}"/>
    <cellStyle name="20% - Accent1 2 2 3 3 4 7 2 2" xfId="4547" xr:uid="{00000000-0005-0000-0000-000007110000}"/>
    <cellStyle name="20% - Accent1 2 2 3 3 4 7 3" xfId="4548" xr:uid="{00000000-0005-0000-0000-000008110000}"/>
    <cellStyle name="20% - Accent1 2 2 3 3 4 8" xfId="4549" xr:uid="{00000000-0005-0000-0000-000009110000}"/>
    <cellStyle name="20% - Accent1 2 2 3 3 4 8 2" xfId="4550" xr:uid="{00000000-0005-0000-0000-00000A110000}"/>
    <cellStyle name="20% - Accent1 2 2 3 3 4 8 2 2" xfId="4551" xr:uid="{00000000-0005-0000-0000-00000B110000}"/>
    <cellStyle name="20% - Accent1 2 2 3 3 4 8 3" xfId="4552" xr:uid="{00000000-0005-0000-0000-00000C110000}"/>
    <cellStyle name="20% - Accent1 2 2 3 3 4 9" xfId="4553" xr:uid="{00000000-0005-0000-0000-00000D110000}"/>
    <cellStyle name="20% - Accent1 2 2 3 3 4 9 2" xfId="4554" xr:uid="{00000000-0005-0000-0000-00000E110000}"/>
    <cellStyle name="20% - Accent1 2 2 3 3 5" xfId="4555" xr:uid="{00000000-0005-0000-0000-00000F110000}"/>
    <cellStyle name="20% - Accent1 2 2 3 3 5 2" xfId="4556" xr:uid="{00000000-0005-0000-0000-000010110000}"/>
    <cellStyle name="20% - Accent1 2 2 3 3 5 2 2" xfId="4557" xr:uid="{00000000-0005-0000-0000-000011110000}"/>
    <cellStyle name="20% - Accent1 2 2 3 3 5 2 2 2" xfId="4558" xr:uid="{00000000-0005-0000-0000-000012110000}"/>
    <cellStyle name="20% - Accent1 2 2 3 3 5 2 2 2 2" xfId="4559" xr:uid="{00000000-0005-0000-0000-000013110000}"/>
    <cellStyle name="20% - Accent1 2 2 3 3 5 2 2 3" xfId="4560" xr:uid="{00000000-0005-0000-0000-000014110000}"/>
    <cellStyle name="20% - Accent1 2 2 3 3 5 2 3" xfId="4561" xr:uid="{00000000-0005-0000-0000-000015110000}"/>
    <cellStyle name="20% - Accent1 2 2 3 3 5 2 3 2" xfId="4562" xr:uid="{00000000-0005-0000-0000-000016110000}"/>
    <cellStyle name="20% - Accent1 2 2 3 3 5 2 4" xfId="4563" xr:uid="{00000000-0005-0000-0000-000017110000}"/>
    <cellStyle name="20% - Accent1 2 2 3 3 5 3" xfId="4564" xr:uid="{00000000-0005-0000-0000-000018110000}"/>
    <cellStyle name="20% - Accent1 2 2 3 3 5 3 2" xfId="4565" xr:uid="{00000000-0005-0000-0000-000019110000}"/>
    <cellStyle name="20% - Accent1 2 2 3 3 5 3 2 2" xfId="4566" xr:uid="{00000000-0005-0000-0000-00001A110000}"/>
    <cellStyle name="20% - Accent1 2 2 3 3 5 3 2 2 2" xfId="4567" xr:uid="{00000000-0005-0000-0000-00001B110000}"/>
    <cellStyle name="20% - Accent1 2 2 3 3 5 3 2 3" xfId="4568" xr:uid="{00000000-0005-0000-0000-00001C110000}"/>
    <cellStyle name="20% - Accent1 2 2 3 3 5 3 3" xfId="4569" xr:uid="{00000000-0005-0000-0000-00001D110000}"/>
    <cellStyle name="20% - Accent1 2 2 3 3 5 3 3 2" xfId="4570" xr:uid="{00000000-0005-0000-0000-00001E110000}"/>
    <cellStyle name="20% - Accent1 2 2 3 3 5 3 4" xfId="4571" xr:uid="{00000000-0005-0000-0000-00001F110000}"/>
    <cellStyle name="20% - Accent1 2 2 3 3 5 4" xfId="4572" xr:uid="{00000000-0005-0000-0000-000020110000}"/>
    <cellStyle name="20% - Accent1 2 2 3 3 5 4 2" xfId="4573" xr:uid="{00000000-0005-0000-0000-000021110000}"/>
    <cellStyle name="20% - Accent1 2 2 3 3 5 4 2 2" xfId="4574" xr:uid="{00000000-0005-0000-0000-000022110000}"/>
    <cellStyle name="20% - Accent1 2 2 3 3 5 4 2 2 2" xfId="4575" xr:uid="{00000000-0005-0000-0000-000023110000}"/>
    <cellStyle name="20% - Accent1 2 2 3 3 5 4 2 3" xfId="4576" xr:uid="{00000000-0005-0000-0000-000024110000}"/>
    <cellStyle name="20% - Accent1 2 2 3 3 5 4 3" xfId="4577" xr:uid="{00000000-0005-0000-0000-000025110000}"/>
    <cellStyle name="20% - Accent1 2 2 3 3 5 4 3 2" xfId="4578" xr:uid="{00000000-0005-0000-0000-000026110000}"/>
    <cellStyle name="20% - Accent1 2 2 3 3 5 4 4" xfId="4579" xr:uid="{00000000-0005-0000-0000-000027110000}"/>
    <cellStyle name="20% - Accent1 2 2 3 3 5 5" xfId="4580" xr:uid="{00000000-0005-0000-0000-000028110000}"/>
    <cellStyle name="20% - Accent1 2 2 3 3 5 5 2" xfId="4581" xr:uid="{00000000-0005-0000-0000-000029110000}"/>
    <cellStyle name="20% - Accent1 2 2 3 3 5 5 2 2" xfId="4582" xr:uid="{00000000-0005-0000-0000-00002A110000}"/>
    <cellStyle name="20% - Accent1 2 2 3 3 5 5 3" xfId="4583" xr:uid="{00000000-0005-0000-0000-00002B110000}"/>
    <cellStyle name="20% - Accent1 2 2 3 3 5 6" xfId="4584" xr:uid="{00000000-0005-0000-0000-00002C110000}"/>
    <cellStyle name="20% - Accent1 2 2 3 3 5 6 2" xfId="4585" xr:uid="{00000000-0005-0000-0000-00002D110000}"/>
    <cellStyle name="20% - Accent1 2 2 3 3 5 6 2 2" xfId="4586" xr:uid="{00000000-0005-0000-0000-00002E110000}"/>
    <cellStyle name="20% - Accent1 2 2 3 3 5 6 3" xfId="4587" xr:uid="{00000000-0005-0000-0000-00002F110000}"/>
    <cellStyle name="20% - Accent1 2 2 3 3 5 7" xfId="4588" xr:uid="{00000000-0005-0000-0000-000030110000}"/>
    <cellStyle name="20% - Accent1 2 2 3 3 5 7 2" xfId="4589" xr:uid="{00000000-0005-0000-0000-000031110000}"/>
    <cellStyle name="20% - Accent1 2 2 3 3 5 8" xfId="4590" xr:uid="{00000000-0005-0000-0000-000032110000}"/>
    <cellStyle name="20% - Accent1 2 2 3 3 5 8 2" xfId="4591" xr:uid="{00000000-0005-0000-0000-000033110000}"/>
    <cellStyle name="20% - Accent1 2 2 3 3 5 9" xfId="4592" xr:uid="{00000000-0005-0000-0000-000034110000}"/>
    <cellStyle name="20% - Accent1 2 2 3 3 6" xfId="4593" xr:uid="{00000000-0005-0000-0000-000035110000}"/>
    <cellStyle name="20% - Accent1 2 2 3 3 6 2" xfId="4594" xr:uid="{00000000-0005-0000-0000-000036110000}"/>
    <cellStyle name="20% - Accent1 2 2 3 3 6 2 2" xfId="4595" xr:uid="{00000000-0005-0000-0000-000037110000}"/>
    <cellStyle name="20% - Accent1 2 2 3 3 6 2 2 2" xfId="4596" xr:uid="{00000000-0005-0000-0000-000038110000}"/>
    <cellStyle name="20% - Accent1 2 2 3 3 6 2 2 2 2" xfId="4597" xr:uid="{00000000-0005-0000-0000-000039110000}"/>
    <cellStyle name="20% - Accent1 2 2 3 3 6 2 2 3" xfId="4598" xr:uid="{00000000-0005-0000-0000-00003A110000}"/>
    <cellStyle name="20% - Accent1 2 2 3 3 6 2 3" xfId="4599" xr:uid="{00000000-0005-0000-0000-00003B110000}"/>
    <cellStyle name="20% - Accent1 2 2 3 3 6 2 3 2" xfId="4600" xr:uid="{00000000-0005-0000-0000-00003C110000}"/>
    <cellStyle name="20% - Accent1 2 2 3 3 6 2 4" xfId="4601" xr:uid="{00000000-0005-0000-0000-00003D110000}"/>
    <cellStyle name="20% - Accent1 2 2 3 3 6 3" xfId="4602" xr:uid="{00000000-0005-0000-0000-00003E110000}"/>
    <cellStyle name="20% - Accent1 2 2 3 3 6 3 2" xfId="4603" xr:uid="{00000000-0005-0000-0000-00003F110000}"/>
    <cellStyle name="20% - Accent1 2 2 3 3 6 3 2 2" xfId="4604" xr:uid="{00000000-0005-0000-0000-000040110000}"/>
    <cellStyle name="20% - Accent1 2 2 3 3 6 3 2 2 2" xfId="4605" xr:uid="{00000000-0005-0000-0000-000041110000}"/>
    <cellStyle name="20% - Accent1 2 2 3 3 6 3 2 3" xfId="4606" xr:uid="{00000000-0005-0000-0000-000042110000}"/>
    <cellStyle name="20% - Accent1 2 2 3 3 6 3 3" xfId="4607" xr:uid="{00000000-0005-0000-0000-000043110000}"/>
    <cellStyle name="20% - Accent1 2 2 3 3 6 3 3 2" xfId="4608" xr:uid="{00000000-0005-0000-0000-000044110000}"/>
    <cellStyle name="20% - Accent1 2 2 3 3 6 3 4" xfId="4609" xr:uid="{00000000-0005-0000-0000-000045110000}"/>
    <cellStyle name="20% - Accent1 2 2 3 3 6 4" xfId="4610" xr:uid="{00000000-0005-0000-0000-000046110000}"/>
    <cellStyle name="20% - Accent1 2 2 3 3 6 4 2" xfId="4611" xr:uid="{00000000-0005-0000-0000-000047110000}"/>
    <cellStyle name="20% - Accent1 2 2 3 3 6 4 2 2" xfId="4612" xr:uid="{00000000-0005-0000-0000-000048110000}"/>
    <cellStyle name="20% - Accent1 2 2 3 3 6 4 2 2 2" xfId="4613" xr:uid="{00000000-0005-0000-0000-000049110000}"/>
    <cellStyle name="20% - Accent1 2 2 3 3 6 4 2 3" xfId="4614" xr:uid="{00000000-0005-0000-0000-00004A110000}"/>
    <cellStyle name="20% - Accent1 2 2 3 3 6 4 3" xfId="4615" xr:uid="{00000000-0005-0000-0000-00004B110000}"/>
    <cellStyle name="20% - Accent1 2 2 3 3 6 4 3 2" xfId="4616" xr:uid="{00000000-0005-0000-0000-00004C110000}"/>
    <cellStyle name="20% - Accent1 2 2 3 3 6 4 4" xfId="4617" xr:uid="{00000000-0005-0000-0000-00004D110000}"/>
    <cellStyle name="20% - Accent1 2 2 3 3 6 5" xfId="4618" xr:uid="{00000000-0005-0000-0000-00004E110000}"/>
    <cellStyle name="20% - Accent1 2 2 3 3 6 5 2" xfId="4619" xr:uid="{00000000-0005-0000-0000-00004F110000}"/>
    <cellStyle name="20% - Accent1 2 2 3 3 6 5 2 2" xfId="4620" xr:uid="{00000000-0005-0000-0000-000050110000}"/>
    <cellStyle name="20% - Accent1 2 2 3 3 6 5 3" xfId="4621" xr:uid="{00000000-0005-0000-0000-000051110000}"/>
    <cellStyle name="20% - Accent1 2 2 3 3 6 6" xfId="4622" xr:uid="{00000000-0005-0000-0000-000052110000}"/>
    <cellStyle name="20% - Accent1 2 2 3 3 6 6 2" xfId="4623" xr:uid="{00000000-0005-0000-0000-000053110000}"/>
    <cellStyle name="20% - Accent1 2 2 3 3 6 6 2 2" xfId="4624" xr:uid="{00000000-0005-0000-0000-000054110000}"/>
    <cellStyle name="20% - Accent1 2 2 3 3 6 6 3" xfId="4625" xr:uid="{00000000-0005-0000-0000-000055110000}"/>
    <cellStyle name="20% - Accent1 2 2 3 3 6 7" xfId="4626" xr:uid="{00000000-0005-0000-0000-000056110000}"/>
    <cellStyle name="20% - Accent1 2 2 3 3 6 7 2" xfId="4627" xr:uid="{00000000-0005-0000-0000-000057110000}"/>
    <cellStyle name="20% - Accent1 2 2 3 3 6 8" xfId="4628" xr:uid="{00000000-0005-0000-0000-000058110000}"/>
    <cellStyle name="20% - Accent1 2 2 3 3 6 8 2" xfId="4629" xr:uid="{00000000-0005-0000-0000-000059110000}"/>
    <cellStyle name="20% - Accent1 2 2 3 3 6 9" xfId="4630" xr:uid="{00000000-0005-0000-0000-00005A110000}"/>
    <cellStyle name="20% - Accent1 2 2 3 3 7" xfId="4631" xr:uid="{00000000-0005-0000-0000-00005B110000}"/>
    <cellStyle name="20% - Accent1 2 2 3 3 7 2" xfId="4632" xr:uid="{00000000-0005-0000-0000-00005C110000}"/>
    <cellStyle name="20% - Accent1 2 2 3 3 7 2 2" xfId="4633" xr:uid="{00000000-0005-0000-0000-00005D110000}"/>
    <cellStyle name="20% - Accent1 2 2 3 3 7 2 2 2" xfId="4634" xr:uid="{00000000-0005-0000-0000-00005E110000}"/>
    <cellStyle name="20% - Accent1 2 2 3 3 7 2 3" xfId="4635" xr:uid="{00000000-0005-0000-0000-00005F110000}"/>
    <cellStyle name="20% - Accent1 2 2 3 3 7 3" xfId="4636" xr:uid="{00000000-0005-0000-0000-000060110000}"/>
    <cellStyle name="20% - Accent1 2 2 3 3 7 3 2" xfId="4637" xr:uid="{00000000-0005-0000-0000-000061110000}"/>
    <cellStyle name="20% - Accent1 2 2 3 3 7 4" xfId="4638" xr:uid="{00000000-0005-0000-0000-000062110000}"/>
    <cellStyle name="20% - Accent1 2 2 3 3 8" xfId="4639" xr:uid="{00000000-0005-0000-0000-000063110000}"/>
    <cellStyle name="20% - Accent1 2 2 3 3 8 2" xfId="4640" xr:uid="{00000000-0005-0000-0000-000064110000}"/>
    <cellStyle name="20% - Accent1 2 2 3 3 8 2 2" xfId="4641" xr:uid="{00000000-0005-0000-0000-000065110000}"/>
    <cellStyle name="20% - Accent1 2 2 3 3 8 2 2 2" xfId="4642" xr:uid="{00000000-0005-0000-0000-000066110000}"/>
    <cellStyle name="20% - Accent1 2 2 3 3 8 2 3" xfId="4643" xr:uid="{00000000-0005-0000-0000-000067110000}"/>
    <cellStyle name="20% - Accent1 2 2 3 3 8 3" xfId="4644" xr:uid="{00000000-0005-0000-0000-000068110000}"/>
    <cellStyle name="20% - Accent1 2 2 3 3 8 3 2" xfId="4645" xr:uid="{00000000-0005-0000-0000-000069110000}"/>
    <cellStyle name="20% - Accent1 2 2 3 3 8 4" xfId="4646" xr:uid="{00000000-0005-0000-0000-00006A110000}"/>
    <cellStyle name="20% - Accent1 2 2 3 3 9" xfId="4647" xr:uid="{00000000-0005-0000-0000-00006B110000}"/>
    <cellStyle name="20% - Accent1 2 2 3 3 9 2" xfId="4648" xr:uid="{00000000-0005-0000-0000-00006C110000}"/>
    <cellStyle name="20% - Accent1 2 2 3 3 9 2 2" xfId="4649" xr:uid="{00000000-0005-0000-0000-00006D110000}"/>
    <cellStyle name="20% - Accent1 2 2 3 3 9 2 2 2" xfId="4650" xr:uid="{00000000-0005-0000-0000-00006E110000}"/>
    <cellStyle name="20% - Accent1 2 2 3 3 9 2 3" xfId="4651" xr:uid="{00000000-0005-0000-0000-00006F110000}"/>
    <cellStyle name="20% - Accent1 2 2 3 3 9 3" xfId="4652" xr:uid="{00000000-0005-0000-0000-000070110000}"/>
    <cellStyle name="20% - Accent1 2 2 3 3 9 3 2" xfId="4653" xr:uid="{00000000-0005-0000-0000-000071110000}"/>
    <cellStyle name="20% - Accent1 2 2 3 3 9 4" xfId="4654" xr:uid="{00000000-0005-0000-0000-000072110000}"/>
    <cellStyle name="20% - Accent1 2 2 3 4" xfId="4655" xr:uid="{00000000-0005-0000-0000-000073110000}"/>
    <cellStyle name="20% - Accent1 2 2 3 4 10" xfId="4656" xr:uid="{00000000-0005-0000-0000-000074110000}"/>
    <cellStyle name="20% - Accent1 2 2 3 4 10 2" xfId="4657" xr:uid="{00000000-0005-0000-0000-000075110000}"/>
    <cellStyle name="20% - Accent1 2 2 3 4 11" xfId="4658" xr:uid="{00000000-0005-0000-0000-000076110000}"/>
    <cellStyle name="20% - Accent1 2 2 3 4 2" xfId="4659" xr:uid="{00000000-0005-0000-0000-000077110000}"/>
    <cellStyle name="20% - Accent1 2 2 3 4 2 2" xfId="4660" xr:uid="{00000000-0005-0000-0000-000078110000}"/>
    <cellStyle name="20% - Accent1 2 2 3 4 2 2 2" xfId="4661" xr:uid="{00000000-0005-0000-0000-000079110000}"/>
    <cellStyle name="20% - Accent1 2 2 3 4 2 2 2 2" xfId="4662" xr:uid="{00000000-0005-0000-0000-00007A110000}"/>
    <cellStyle name="20% - Accent1 2 2 3 4 2 2 2 2 2" xfId="4663" xr:uid="{00000000-0005-0000-0000-00007B110000}"/>
    <cellStyle name="20% - Accent1 2 2 3 4 2 2 2 3" xfId="4664" xr:uid="{00000000-0005-0000-0000-00007C110000}"/>
    <cellStyle name="20% - Accent1 2 2 3 4 2 2 3" xfId="4665" xr:uid="{00000000-0005-0000-0000-00007D110000}"/>
    <cellStyle name="20% - Accent1 2 2 3 4 2 2 3 2" xfId="4666" xr:uid="{00000000-0005-0000-0000-00007E110000}"/>
    <cellStyle name="20% - Accent1 2 2 3 4 2 2 4" xfId="4667" xr:uid="{00000000-0005-0000-0000-00007F110000}"/>
    <cellStyle name="20% - Accent1 2 2 3 4 2 3" xfId="4668" xr:uid="{00000000-0005-0000-0000-000080110000}"/>
    <cellStyle name="20% - Accent1 2 2 3 4 2 3 2" xfId="4669" xr:uid="{00000000-0005-0000-0000-000081110000}"/>
    <cellStyle name="20% - Accent1 2 2 3 4 2 3 2 2" xfId="4670" xr:uid="{00000000-0005-0000-0000-000082110000}"/>
    <cellStyle name="20% - Accent1 2 2 3 4 2 3 2 2 2" xfId="4671" xr:uid="{00000000-0005-0000-0000-000083110000}"/>
    <cellStyle name="20% - Accent1 2 2 3 4 2 3 2 3" xfId="4672" xr:uid="{00000000-0005-0000-0000-000084110000}"/>
    <cellStyle name="20% - Accent1 2 2 3 4 2 3 3" xfId="4673" xr:uid="{00000000-0005-0000-0000-000085110000}"/>
    <cellStyle name="20% - Accent1 2 2 3 4 2 3 3 2" xfId="4674" xr:uid="{00000000-0005-0000-0000-000086110000}"/>
    <cellStyle name="20% - Accent1 2 2 3 4 2 3 4" xfId="4675" xr:uid="{00000000-0005-0000-0000-000087110000}"/>
    <cellStyle name="20% - Accent1 2 2 3 4 2 4" xfId="4676" xr:uid="{00000000-0005-0000-0000-000088110000}"/>
    <cellStyle name="20% - Accent1 2 2 3 4 2 4 2" xfId="4677" xr:uid="{00000000-0005-0000-0000-000089110000}"/>
    <cellStyle name="20% - Accent1 2 2 3 4 2 4 2 2" xfId="4678" xr:uid="{00000000-0005-0000-0000-00008A110000}"/>
    <cellStyle name="20% - Accent1 2 2 3 4 2 4 2 2 2" xfId="4679" xr:uid="{00000000-0005-0000-0000-00008B110000}"/>
    <cellStyle name="20% - Accent1 2 2 3 4 2 4 2 3" xfId="4680" xr:uid="{00000000-0005-0000-0000-00008C110000}"/>
    <cellStyle name="20% - Accent1 2 2 3 4 2 4 3" xfId="4681" xr:uid="{00000000-0005-0000-0000-00008D110000}"/>
    <cellStyle name="20% - Accent1 2 2 3 4 2 4 3 2" xfId="4682" xr:uid="{00000000-0005-0000-0000-00008E110000}"/>
    <cellStyle name="20% - Accent1 2 2 3 4 2 4 4" xfId="4683" xr:uid="{00000000-0005-0000-0000-00008F110000}"/>
    <cellStyle name="20% - Accent1 2 2 3 4 2 5" xfId="4684" xr:uid="{00000000-0005-0000-0000-000090110000}"/>
    <cellStyle name="20% - Accent1 2 2 3 4 2 5 2" xfId="4685" xr:uid="{00000000-0005-0000-0000-000091110000}"/>
    <cellStyle name="20% - Accent1 2 2 3 4 2 5 2 2" xfId="4686" xr:uid="{00000000-0005-0000-0000-000092110000}"/>
    <cellStyle name="20% - Accent1 2 2 3 4 2 5 3" xfId="4687" xr:uid="{00000000-0005-0000-0000-000093110000}"/>
    <cellStyle name="20% - Accent1 2 2 3 4 2 6" xfId="4688" xr:uid="{00000000-0005-0000-0000-000094110000}"/>
    <cellStyle name="20% - Accent1 2 2 3 4 2 6 2" xfId="4689" xr:uid="{00000000-0005-0000-0000-000095110000}"/>
    <cellStyle name="20% - Accent1 2 2 3 4 2 6 2 2" xfId="4690" xr:uid="{00000000-0005-0000-0000-000096110000}"/>
    <cellStyle name="20% - Accent1 2 2 3 4 2 6 3" xfId="4691" xr:uid="{00000000-0005-0000-0000-000097110000}"/>
    <cellStyle name="20% - Accent1 2 2 3 4 2 7" xfId="4692" xr:uid="{00000000-0005-0000-0000-000098110000}"/>
    <cellStyle name="20% - Accent1 2 2 3 4 2 7 2" xfId="4693" xr:uid="{00000000-0005-0000-0000-000099110000}"/>
    <cellStyle name="20% - Accent1 2 2 3 4 2 8" xfId="4694" xr:uid="{00000000-0005-0000-0000-00009A110000}"/>
    <cellStyle name="20% - Accent1 2 2 3 4 2 8 2" xfId="4695" xr:uid="{00000000-0005-0000-0000-00009B110000}"/>
    <cellStyle name="20% - Accent1 2 2 3 4 2 9" xfId="4696" xr:uid="{00000000-0005-0000-0000-00009C110000}"/>
    <cellStyle name="20% - Accent1 2 2 3 4 3" xfId="4697" xr:uid="{00000000-0005-0000-0000-00009D110000}"/>
    <cellStyle name="20% - Accent1 2 2 3 4 3 2" xfId="4698" xr:uid="{00000000-0005-0000-0000-00009E110000}"/>
    <cellStyle name="20% - Accent1 2 2 3 4 3 2 2" xfId="4699" xr:uid="{00000000-0005-0000-0000-00009F110000}"/>
    <cellStyle name="20% - Accent1 2 2 3 4 3 2 2 2" xfId="4700" xr:uid="{00000000-0005-0000-0000-0000A0110000}"/>
    <cellStyle name="20% - Accent1 2 2 3 4 3 2 2 2 2" xfId="4701" xr:uid="{00000000-0005-0000-0000-0000A1110000}"/>
    <cellStyle name="20% - Accent1 2 2 3 4 3 2 2 3" xfId="4702" xr:uid="{00000000-0005-0000-0000-0000A2110000}"/>
    <cellStyle name="20% - Accent1 2 2 3 4 3 2 3" xfId="4703" xr:uid="{00000000-0005-0000-0000-0000A3110000}"/>
    <cellStyle name="20% - Accent1 2 2 3 4 3 2 3 2" xfId="4704" xr:uid="{00000000-0005-0000-0000-0000A4110000}"/>
    <cellStyle name="20% - Accent1 2 2 3 4 3 2 4" xfId="4705" xr:uid="{00000000-0005-0000-0000-0000A5110000}"/>
    <cellStyle name="20% - Accent1 2 2 3 4 3 3" xfId="4706" xr:uid="{00000000-0005-0000-0000-0000A6110000}"/>
    <cellStyle name="20% - Accent1 2 2 3 4 3 3 2" xfId="4707" xr:uid="{00000000-0005-0000-0000-0000A7110000}"/>
    <cellStyle name="20% - Accent1 2 2 3 4 3 3 2 2" xfId="4708" xr:uid="{00000000-0005-0000-0000-0000A8110000}"/>
    <cellStyle name="20% - Accent1 2 2 3 4 3 3 2 2 2" xfId="4709" xr:uid="{00000000-0005-0000-0000-0000A9110000}"/>
    <cellStyle name="20% - Accent1 2 2 3 4 3 3 2 3" xfId="4710" xr:uid="{00000000-0005-0000-0000-0000AA110000}"/>
    <cellStyle name="20% - Accent1 2 2 3 4 3 3 3" xfId="4711" xr:uid="{00000000-0005-0000-0000-0000AB110000}"/>
    <cellStyle name="20% - Accent1 2 2 3 4 3 3 3 2" xfId="4712" xr:uid="{00000000-0005-0000-0000-0000AC110000}"/>
    <cellStyle name="20% - Accent1 2 2 3 4 3 3 4" xfId="4713" xr:uid="{00000000-0005-0000-0000-0000AD110000}"/>
    <cellStyle name="20% - Accent1 2 2 3 4 3 4" xfId="4714" xr:uid="{00000000-0005-0000-0000-0000AE110000}"/>
    <cellStyle name="20% - Accent1 2 2 3 4 3 4 2" xfId="4715" xr:uid="{00000000-0005-0000-0000-0000AF110000}"/>
    <cellStyle name="20% - Accent1 2 2 3 4 3 4 2 2" xfId="4716" xr:uid="{00000000-0005-0000-0000-0000B0110000}"/>
    <cellStyle name="20% - Accent1 2 2 3 4 3 4 2 2 2" xfId="4717" xr:uid="{00000000-0005-0000-0000-0000B1110000}"/>
    <cellStyle name="20% - Accent1 2 2 3 4 3 4 2 3" xfId="4718" xr:uid="{00000000-0005-0000-0000-0000B2110000}"/>
    <cellStyle name="20% - Accent1 2 2 3 4 3 4 3" xfId="4719" xr:uid="{00000000-0005-0000-0000-0000B3110000}"/>
    <cellStyle name="20% - Accent1 2 2 3 4 3 4 3 2" xfId="4720" xr:uid="{00000000-0005-0000-0000-0000B4110000}"/>
    <cellStyle name="20% - Accent1 2 2 3 4 3 4 4" xfId="4721" xr:uid="{00000000-0005-0000-0000-0000B5110000}"/>
    <cellStyle name="20% - Accent1 2 2 3 4 3 5" xfId="4722" xr:uid="{00000000-0005-0000-0000-0000B6110000}"/>
    <cellStyle name="20% - Accent1 2 2 3 4 3 5 2" xfId="4723" xr:uid="{00000000-0005-0000-0000-0000B7110000}"/>
    <cellStyle name="20% - Accent1 2 2 3 4 3 5 2 2" xfId="4724" xr:uid="{00000000-0005-0000-0000-0000B8110000}"/>
    <cellStyle name="20% - Accent1 2 2 3 4 3 5 3" xfId="4725" xr:uid="{00000000-0005-0000-0000-0000B9110000}"/>
    <cellStyle name="20% - Accent1 2 2 3 4 3 6" xfId="4726" xr:uid="{00000000-0005-0000-0000-0000BA110000}"/>
    <cellStyle name="20% - Accent1 2 2 3 4 3 6 2" xfId="4727" xr:uid="{00000000-0005-0000-0000-0000BB110000}"/>
    <cellStyle name="20% - Accent1 2 2 3 4 3 6 2 2" xfId="4728" xr:uid="{00000000-0005-0000-0000-0000BC110000}"/>
    <cellStyle name="20% - Accent1 2 2 3 4 3 6 3" xfId="4729" xr:uid="{00000000-0005-0000-0000-0000BD110000}"/>
    <cellStyle name="20% - Accent1 2 2 3 4 3 7" xfId="4730" xr:uid="{00000000-0005-0000-0000-0000BE110000}"/>
    <cellStyle name="20% - Accent1 2 2 3 4 3 7 2" xfId="4731" xr:uid="{00000000-0005-0000-0000-0000BF110000}"/>
    <cellStyle name="20% - Accent1 2 2 3 4 3 8" xfId="4732" xr:uid="{00000000-0005-0000-0000-0000C0110000}"/>
    <cellStyle name="20% - Accent1 2 2 3 4 3 8 2" xfId="4733" xr:uid="{00000000-0005-0000-0000-0000C1110000}"/>
    <cellStyle name="20% - Accent1 2 2 3 4 3 9" xfId="4734" xr:uid="{00000000-0005-0000-0000-0000C2110000}"/>
    <cellStyle name="20% - Accent1 2 2 3 4 4" xfId="4735" xr:uid="{00000000-0005-0000-0000-0000C3110000}"/>
    <cellStyle name="20% - Accent1 2 2 3 4 4 2" xfId="4736" xr:uid="{00000000-0005-0000-0000-0000C4110000}"/>
    <cellStyle name="20% - Accent1 2 2 3 4 4 2 2" xfId="4737" xr:uid="{00000000-0005-0000-0000-0000C5110000}"/>
    <cellStyle name="20% - Accent1 2 2 3 4 4 2 2 2" xfId="4738" xr:uid="{00000000-0005-0000-0000-0000C6110000}"/>
    <cellStyle name="20% - Accent1 2 2 3 4 4 2 3" xfId="4739" xr:uid="{00000000-0005-0000-0000-0000C7110000}"/>
    <cellStyle name="20% - Accent1 2 2 3 4 4 3" xfId="4740" xr:uid="{00000000-0005-0000-0000-0000C8110000}"/>
    <cellStyle name="20% - Accent1 2 2 3 4 4 3 2" xfId="4741" xr:uid="{00000000-0005-0000-0000-0000C9110000}"/>
    <cellStyle name="20% - Accent1 2 2 3 4 4 4" xfId="4742" xr:uid="{00000000-0005-0000-0000-0000CA110000}"/>
    <cellStyle name="20% - Accent1 2 2 3 4 5" xfId="4743" xr:uid="{00000000-0005-0000-0000-0000CB110000}"/>
    <cellStyle name="20% - Accent1 2 2 3 4 5 2" xfId="4744" xr:uid="{00000000-0005-0000-0000-0000CC110000}"/>
    <cellStyle name="20% - Accent1 2 2 3 4 5 2 2" xfId="4745" xr:uid="{00000000-0005-0000-0000-0000CD110000}"/>
    <cellStyle name="20% - Accent1 2 2 3 4 5 2 2 2" xfId="4746" xr:uid="{00000000-0005-0000-0000-0000CE110000}"/>
    <cellStyle name="20% - Accent1 2 2 3 4 5 2 3" xfId="4747" xr:uid="{00000000-0005-0000-0000-0000CF110000}"/>
    <cellStyle name="20% - Accent1 2 2 3 4 5 3" xfId="4748" xr:uid="{00000000-0005-0000-0000-0000D0110000}"/>
    <cellStyle name="20% - Accent1 2 2 3 4 5 3 2" xfId="4749" xr:uid="{00000000-0005-0000-0000-0000D1110000}"/>
    <cellStyle name="20% - Accent1 2 2 3 4 5 4" xfId="4750" xr:uid="{00000000-0005-0000-0000-0000D2110000}"/>
    <cellStyle name="20% - Accent1 2 2 3 4 6" xfId="4751" xr:uid="{00000000-0005-0000-0000-0000D3110000}"/>
    <cellStyle name="20% - Accent1 2 2 3 4 6 2" xfId="4752" xr:uid="{00000000-0005-0000-0000-0000D4110000}"/>
    <cellStyle name="20% - Accent1 2 2 3 4 6 2 2" xfId="4753" xr:uid="{00000000-0005-0000-0000-0000D5110000}"/>
    <cellStyle name="20% - Accent1 2 2 3 4 6 2 2 2" xfId="4754" xr:uid="{00000000-0005-0000-0000-0000D6110000}"/>
    <cellStyle name="20% - Accent1 2 2 3 4 6 2 3" xfId="4755" xr:uid="{00000000-0005-0000-0000-0000D7110000}"/>
    <cellStyle name="20% - Accent1 2 2 3 4 6 3" xfId="4756" xr:uid="{00000000-0005-0000-0000-0000D8110000}"/>
    <cellStyle name="20% - Accent1 2 2 3 4 6 3 2" xfId="4757" xr:uid="{00000000-0005-0000-0000-0000D9110000}"/>
    <cellStyle name="20% - Accent1 2 2 3 4 6 4" xfId="4758" xr:uid="{00000000-0005-0000-0000-0000DA110000}"/>
    <cellStyle name="20% - Accent1 2 2 3 4 7" xfId="4759" xr:uid="{00000000-0005-0000-0000-0000DB110000}"/>
    <cellStyle name="20% - Accent1 2 2 3 4 7 2" xfId="4760" xr:uid="{00000000-0005-0000-0000-0000DC110000}"/>
    <cellStyle name="20% - Accent1 2 2 3 4 7 2 2" xfId="4761" xr:uid="{00000000-0005-0000-0000-0000DD110000}"/>
    <cellStyle name="20% - Accent1 2 2 3 4 7 3" xfId="4762" xr:uid="{00000000-0005-0000-0000-0000DE110000}"/>
    <cellStyle name="20% - Accent1 2 2 3 4 8" xfId="4763" xr:uid="{00000000-0005-0000-0000-0000DF110000}"/>
    <cellStyle name="20% - Accent1 2 2 3 4 8 2" xfId="4764" xr:uid="{00000000-0005-0000-0000-0000E0110000}"/>
    <cellStyle name="20% - Accent1 2 2 3 4 8 2 2" xfId="4765" xr:uid="{00000000-0005-0000-0000-0000E1110000}"/>
    <cellStyle name="20% - Accent1 2 2 3 4 8 3" xfId="4766" xr:uid="{00000000-0005-0000-0000-0000E2110000}"/>
    <cellStyle name="20% - Accent1 2 2 3 4 9" xfId="4767" xr:uid="{00000000-0005-0000-0000-0000E3110000}"/>
    <cellStyle name="20% - Accent1 2 2 3 4 9 2" xfId="4768" xr:uid="{00000000-0005-0000-0000-0000E4110000}"/>
    <cellStyle name="20% - Accent1 2 2 3 5" xfId="4769" xr:uid="{00000000-0005-0000-0000-0000E5110000}"/>
    <cellStyle name="20% - Accent1 2 2 3 5 10" xfId="4770" xr:uid="{00000000-0005-0000-0000-0000E6110000}"/>
    <cellStyle name="20% - Accent1 2 2 3 5 10 2" xfId="4771" xr:uid="{00000000-0005-0000-0000-0000E7110000}"/>
    <cellStyle name="20% - Accent1 2 2 3 5 11" xfId="4772" xr:uid="{00000000-0005-0000-0000-0000E8110000}"/>
    <cellStyle name="20% - Accent1 2 2 3 5 2" xfId="4773" xr:uid="{00000000-0005-0000-0000-0000E9110000}"/>
    <cellStyle name="20% - Accent1 2 2 3 5 2 2" xfId="4774" xr:uid="{00000000-0005-0000-0000-0000EA110000}"/>
    <cellStyle name="20% - Accent1 2 2 3 5 2 2 2" xfId="4775" xr:uid="{00000000-0005-0000-0000-0000EB110000}"/>
    <cellStyle name="20% - Accent1 2 2 3 5 2 2 2 2" xfId="4776" xr:uid="{00000000-0005-0000-0000-0000EC110000}"/>
    <cellStyle name="20% - Accent1 2 2 3 5 2 2 2 2 2" xfId="4777" xr:uid="{00000000-0005-0000-0000-0000ED110000}"/>
    <cellStyle name="20% - Accent1 2 2 3 5 2 2 2 3" xfId="4778" xr:uid="{00000000-0005-0000-0000-0000EE110000}"/>
    <cellStyle name="20% - Accent1 2 2 3 5 2 2 3" xfId="4779" xr:uid="{00000000-0005-0000-0000-0000EF110000}"/>
    <cellStyle name="20% - Accent1 2 2 3 5 2 2 3 2" xfId="4780" xr:uid="{00000000-0005-0000-0000-0000F0110000}"/>
    <cellStyle name="20% - Accent1 2 2 3 5 2 2 4" xfId="4781" xr:uid="{00000000-0005-0000-0000-0000F1110000}"/>
    <cellStyle name="20% - Accent1 2 2 3 5 2 3" xfId="4782" xr:uid="{00000000-0005-0000-0000-0000F2110000}"/>
    <cellStyle name="20% - Accent1 2 2 3 5 2 3 2" xfId="4783" xr:uid="{00000000-0005-0000-0000-0000F3110000}"/>
    <cellStyle name="20% - Accent1 2 2 3 5 2 3 2 2" xfId="4784" xr:uid="{00000000-0005-0000-0000-0000F4110000}"/>
    <cellStyle name="20% - Accent1 2 2 3 5 2 3 2 2 2" xfId="4785" xr:uid="{00000000-0005-0000-0000-0000F5110000}"/>
    <cellStyle name="20% - Accent1 2 2 3 5 2 3 2 3" xfId="4786" xr:uid="{00000000-0005-0000-0000-0000F6110000}"/>
    <cellStyle name="20% - Accent1 2 2 3 5 2 3 3" xfId="4787" xr:uid="{00000000-0005-0000-0000-0000F7110000}"/>
    <cellStyle name="20% - Accent1 2 2 3 5 2 3 3 2" xfId="4788" xr:uid="{00000000-0005-0000-0000-0000F8110000}"/>
    <cellStyle name="20% - Accent1 2 2 3 5 2 3 4" xfId="4789" xr:uid="{00000000-0005-0000-0000-0000F9110000}"/>
    <cellStyle name="20% - Accent1 2 2 3 5 2 4" xfId="4790" xr:uid="{00000000-0005-0000-0000-0000FA110000}"/>
    <cellStyle name="20% - Accent1 2 2 3 5 2 4 2" xfId="4791" xr:uid="{00000000-0005-0000-0000-0000FB110000}"/>
    <cellStyle name="20% - Accent1 2 2 3 5 2 4 2 2" xfId="4792" xr:uid="{00000000-0005-0000-0000-0000FC110000}"/>
    <cellStyle name="20% - Accent1 2 2 3 5 2 4 2 2 2" xfId="4793" xr:uid="{00000000-0005-0000-0000-0000FD110000}"/>
    <cellStyle name="20% - Accent1 2 2 3 5 2 4 2 3" xfId="4794" xr:uid="{00000000-0005-0000-0000-0000FE110000}"/>
    <cellStyle name="20% - Accent1 2 2 3 5 2 4 3" xfId="4795" xr:uid="{00000000-0005-0000-0000-0000FF110000}"/>
    <cellStyle name="20% - Accent1 2 2 3 5 2 4 3 2" xfId="4796" xr:uid="{00000000-0005-0000-0000-000000120000}"/>
    <cellStyle name="20% - Accent1 2 2 3 5 2 4 4" xfId="4797" xr:uid="{00000000-0005-0000-0000-000001120000}"/>
    <cellStyle name="20% - Accent1 2 2 3 5 2 5" xfId="4798" xr:uid="{00000000-0005-0000-0000-000002120000}"/>
    <cellStyle name="20% - Accent1 2 2 3 5 2 5 2" xfId="4799" xr:uid="{00000000-0005-0000-0000-000003120000}"/>
    <cellStyle name="20% - Accent1 2 2 3 5 2 5 2 2" xfId="4800" xr:uid="{00000000-0005-0000-0000-000004120000}"/>
    <cellStyle name="20% - Accent1 2 2 3 5 2 5 3" xfId="4801" xr:uid="{00000000-0005-0000-0000-000005120000}"/>
    <cellStyle name="20% - Accent1 2 2 3 5 2 6" xfId="4802" xr:uid="{00000000-0005-0000-0000-000006120000}"/>
    <cellStyle name="20% - Accent1 2 2 3 5 2 6 2" xfId="4803" xr:uid="{00000000-0005-0000-0000-000007120000}"/>
    <cellStyle name="20% - Accent1 2 2 3 5 2 6 2 2" xfId="4804" xr:uid="{00000000-0005-0000-0000-000008120000}"/>
    <cellStyle name="20% - Accent1 2 2 3 5 2 6 3" xfId="4805" xr:uid="{00000000-0005-0000-0000-000009120000}"/>
    <cellStyle name="20% - Accent1 2 2 3 5 2 7" xfId="4806" xr:uid="{00000000-0005-0000-0000-00000A120000}"/>
    <cellStyle name="20% - Accent1 2 2 3 5 2 7 2" xfId="4807" xr:uid="{00000000-0005-0000-0000-00000B120000}"/>
    <cellStyle name="20% - Accent1 2 2 3 5 2 8" xfId="4808" xr:uid="{00000000-0005-0000-0000-00000C120000}"/>
    <cellStyle name="20% - Accent1 2 2 3 5 2 8 2" xfId="4809" xr:uid="{00000000-0005-0000-0000-00000D120000}"/>
    <cellStyle name="20% - Accent1 2 2 3 5 2 9" xfId="4810" xr:uid="{00000000-0005-0000-0000-00000E120000}"/>
    <cellStyle name="20% - Accent1 2 2 3 5 3" xfId="4811" xr:uid="{00000000-0005-0000-0000-00000F120000}"/>
    <cellStyle name="20% - Accent1 2 2 3 5 3 2" xfId="4812" xr:uid="{00000000-0005-0000-0000-000010120000}"/>
    <cellStyle name="20% - Accent1 2 2 3 5 3 2 2" xfId="4813" xr:uid="{00000000-0005-0000-0000-000011120000}"/>
    <cellStyle name="20% - Accent1 2 2 3 5 3 2 2 2" xfId="4814" xr:uid="{00000000-0005-0000-0000-000012120000}"/>
    <cellStyle name="20% - Accent1 2 2 3 5 3 2 2 2 2" xfId="4815" xr:uid="{00000000-0005-0000-0000-000013120000}"/>
    <cellStyle name="20% - Accent1 2 2 3 5 3 2 2 3" xfId="4816" xr:uid="{00000000-0005-0000-0000-000014120000}"/>
    <cellStyle name="20% - Accent1 2 2 3 5 3 2 3" xfId="4817" xr:uid="{00000000-0005-0000-0000-000015120000}"/>
    <cellStyle name="20% - Accent1 2 2 3 5 3 2 3 2" xfId="4818" xr:uid="{00000000-0005-0000-0000-000016120000}"/>
    <cellStyle name="20% - Accent1 2 2 3 5 3 2 4" xfId="4819" xr:uid="{00000000-0005-0000-0000-000017120000}"/>
    <cellStyle name="20% - Accent1 2 2 3 5 3 3" xfId="4820" xr:uid="{00000000-0005-0000-0000-000018120000}"/>
    <cellStyle name="20% - Accent1 2 2 3 5 3 3 2" xfId="4821" xr:uid="{00000000-0005-0000-0000-000019120000}"/>
    <cellStyle name="20% - Accent1 2 2 3 5 3 3 2 2" xfId="4822" xr:uid="{00000000-0005-0000-0000-00001A120000}"/>
    <cellStyle name="20% - Accent1 2 2 3 5 3 3 2 2 2" xfId="4823" xr:uid="{00000000-0005-0000-0000-00001B120000}"/>
    <cellStyle name="20% - Accent1 2 2 3 5 3 3 2 3" xfId="4824" xr:uid="{00000000-0005-0000-0000-00001C120000}"/>
    <cellStyle name="20% - Accent1 2 2 3 5 3 3 3" xfId="4825" xr:uid="{00000000-0005-0000-0000-00001D120000}"/>
    <cellStyle name="20% - Accent1 2 2 3 5 3 3 3 2" xfId="4826" xr:uid="{00000000-0005-0000-0000-00001E120000}"/>
    <cellStyle name="20% - Accent1 2 2 3 5 3 3 4" xfId="4827" xr:uid="{00000000-0005-0000-0000-00001F120000}"/>
    <cellStyle name="20% - Accent1 2 2 3 5 3 4" xfId="4828" xr:uid="{00000000-0005-0000-0000-000020120000}"/>
    <cellStyle name="20% - Accent1 2 2 3 5 3 4 2" xfId="4829" xr:uid="{00000000-0005-0000-0000-000021120000}"/>
    <cellStyle name="20% - Accent1 2 2 3 5 3 4 2 2" xfId="4830" xr:uid="{00000000-0005-0000-0000-000022120000}"/>
    <cellStyle name="20% - Accent1 2 2 3 5 3 4 2 2 2" xfId="4831" xr:uid="{00000000-0005-0000-0000-000023120000}"/>
    <cellStyle name="20% - Accent1 2 2 3 5 3 4 2 3" xfId="4832" xr:uid="{00000000-0005-0000-0000-000024120000}"/>
    <cellStyle name="20% - Accent1 2 2 3 5 3 4 3" xfId="4833" xr:uid="{00000000-0005-0000-0000-000025120000}"/>
    <cellStyle name="20% - Accent1 2 2 3 5 3 4 3 2" xfId="4834" xr:uid="{00000000-0005-0000-0000-000026120000}"/>
    <cellStyle name="20% - Accent1 2 2 3 5 3 4 4" xfId="4835" xr:uid="{00000000-0005-0000-0000-000027120000}"/>
    <cellStyle name="20% - Accent1 2 2 3 5 3 5" xfId="4836" xr:uid="{00000000-0005-0000-0000-000028120000}"/>
    <cellStyle name="20% - Accent1 2 2 3 5 3 5 2" xfId="4837" xr:uid="{00000000-0005-0000-0000-000029120000}"/>
    <cellStyle name="20% - Accent1 2 2 3 5 3 5 2 2" xfId="4838" xr:uid="{00000000-0005-0000-0000-00002A120000}"/>
    <cellStyle name="20% - Accent1 2 2 3 5 3 5 3" xfId="4839" xr:uid="{00000000-0005-0000-0000-00002B120000}"/>
    <cellStyle name="20% - Accent1 2 2 3 5 3 6" xfId="4840" xr:uid="{00000000-0005-0000-0000-00002C120000}"/>
    <cellStyle name="20% - Accent1 2 2 3 5 3 6 2" xfId="4841" xr:uid="{00000000-0005-0000-0000-00002D120000}"/>
    <cellStyle name="20% - Accent1 2 2 3 5 3 6 2 2" xfId="4842" xr:uid="{00000000-0005-0000-0000-00002E120000}"/>
    <cellStyle name="20% - Accent1 2 2 3 5 3 6 3" xfId="4843" xr:uid="{00000000-0005-0000-0000-00002F120000}"/>
    <cellStyle name="20% - Accent1 2 2 3 5 3 7" xfId="4844" xr:uid="{00000000-0005-0000-0000-000030120000}"/>
    <cellStyle name="20% - Accent1 2 2 3 5 3 7 2" xfId="4845" xr:uid="{00000000-0005-0000-0000-000031120000}"/>
    <cellStyle name="20% - Accent1 2 2 3 5 3 8" xfId="4846" xr:uid="{00000000-0005-0000-0000-000032120000}"/>
    <cellStyle name="20% - Accent1 2 2 3 5 3 8 2" xfId="4847" xr:uid="{00000000-0005-0000-0000-000033120000}"/>
    <cellStyle name="20% - Accent1 2 2 3 5 3 9" xfId="4848" xr:uid="{00000000-0005-0000-0000-000034120000}"/>
    <cellStyle name="20% - Accent1 2 2 3 5 4" xfId="4849" xr:uid="{00000000-0005-0000-0000-000035120000}"/>
    <cellStyle name="20% - Accent1 2 2 3 5 4 2" xfId="4850" xr:uid="{00000000-0005-0000-0000-000036120000}"/>
    <cellStyle name="20% - Accent1 2 2 3 5 4 2 2" xfId="4851" xr:uid="{00000000-0005-0000-0000-000037120000}"/>
    <cellStyle name="20% - Accent1 2 2 3 5 4 2 2 2" xfId="4852" xr:uid="{00000000-0005-0000-0000-000038120000}"/>
    <cellStyle name="20% - Accent1 2 2 3 5 4 2 3" xfId="4853" xr:uid="{00000000-0005-0000-0000-000039120000}"/>
    <cellStyle name="20% - Accent1 2 2 3 5 4 3" xfId="4854" xr:uid="{00000000-0005-0000-0000-00003A120000}"/>
    <cellStyle name="20% - Accent1 2 2 3 5 4 3 2" xfId="4855" xr:uid="{00000000-0005-0000-0000-00003B120000}"/>
    <cellStyle name="20% - Accent1 2 2 3 5 4 4" xfId="4856" xr:uid="{00000000-0005-0000-0000-00003C120000}"/>
    <cellStyle name="20% - Accent1 2 2 3 5 5" xfId="4857" xr:uid="{00000000-0005-0000-0000-00003D120000}"/>
    <cellStyle name="20% - Accent1 2 2 3 5 5 2" xfId="4858" xr:uid="{00000000-0005-0000-0000-00003E120000}"/>
    <cellStyle name="20% - Accent1 2 2 3 5 5 2 2" xfId="4859" xr:uid="{00000000-0005-0000-0000-00003F120000}"/>
    <cellStyle name="20% - Accent1 2 2 3 5 5 2 2 2" xfId="4860" xr:uid="{00000000-0005-0000-0000-000040120000}"/>
    <cellStyle name="20% - Accent1 2 2 3 5 5 2 3" xfId="4861" xr:uid="{00000000-0005-0000-0000-000041120000}"/>
    <cellStyle name="20% - Accent1 2 2 3 5 5 3" xfId="4862" xr:uid="{00000000-0005-0000-0000-000042120000}"/>
    <cellStyle name="20% - Accent1 2 2 3 5 5 3 2" xfId="4863" xr:uid="{00000000-0005-0000-0000-000043120000}"/>
    <cellStyle name="20% - Accent1 2 2 3 5 5 4" xfId="4864" xr:uid="{00000000-0005-0000-0000-000044120000}"/>
    <cellStyle name="20% - Accent1 2 2 3 5 6" xfId="4865" xr:uid="{00000000-0005-0000-0000-000045120000}"/>
    <cellStyle name="20% - Accent1 2 2 3 5 6 2" xfId="4866" xr:uid="{00000000-0005-0000-0000-000046120000}"/>
    <cellStyle name="20% - Accent1 2 2 3 5 6 2 2" xfId="4867" xr:uid="{00000000-0005-0000-0000-000047120000}"/>
    <cellStyle name="20% - Accent1 2 2 3 5 6 2 2 2" xfId="4868" xr:uid="{00000000-0005-0000-0000-000048120000}"/>
    <cellStyle name="20% - Accent1 2 2 3 5 6 2 3" xfId="4869" xr:uid="{00000000-0005-0000-0000-000049120000}"/>
    <cellStyle name="20% - Accent1 2 2 3 5 6 3" xfId="4870" xr:uid="{00000000-0005-0000-0000-00004A120000}"/>
    <cellStyle name="20% - Accent1 2 2 3 5 6 3 2" xfId="4871" xr:uid="{00000000-0005-0000-0000-00004B120000}"/>
    <cellStyle name="20% - Accent1 2 2 3 5 6 4" xfId="4872" xr:uid="{00000000-0005-0000-0000-00004C120000}"/>
    <cellStyle name="20% - Accent1 2 2 3 5 7" xfId="4873" xr:uid="{00000000-0005-0000-0000-00004D120000}"/>
    <cellStyle name="20% - Accent1 2 2 3 5 7 2" xfId="4874" xr:uid="{00000000-0005-0000-0000-00004E120000}"/>
    <cellStyle name="20% - Accent1 2 2 3 5 7 2 2" xfId="4875" xr:uid="{00000000-0005-0000-0000-00004F120000}"/>
    <cellStyle name="20% - Accent1 2 2 3 5 7 3" xfId="4876" xr:uid="{00000000-0005-0000-0000-000050120000}"/>
    <cellStyle name="20% - Accent1 2 2 3 5 8" xfId="4877" xr:uid="{00000000-0005-0000-0000-000051120000}"/>
    <cellStyle name="20% - Accent1 2 2 3 5 8 2" xfId="4878" xr:uid="{00000000-0005-0000-0000-000052120000}"/>
    <cellStyle name="20% - Accent1 2 2 3 5 8 2 2" xfId="4879" xr:uid="{00000000-0005-0000-0000-000053120000}"/>
    <cellStyle name="20% - Accent1 2 2 3 5 8 3" xfId="4880" xr:uid="{00000000-0005-0000-0000-000054120000}"/>
    <cellStyle name="20% - Accent1 2 2 3 5 9" xfId="4881" xr:uid="{00000000-0005-0000-0000-000055120000}"/>
    <cellStyle name="20% - Accent1 2 2 3 5 9 2" xfId="4882" xr:uid="{00000000-0005-0000-0000-000056120000}"/>
    <cellStyle name="20% - Accent1 2 2 3 6" xfId="4883" xr:uid="{00000000-0005-0000-0000-000057120000}"/>
    <cellStyle name="20% - Accent1 2 2 3 6 10" xfId="4884" xr:uid="{00000000-0005-0000-0000-000058120000}"/>
    <cellStyle name="20% - Accent1 2 2 3 6 10 2" xfId="4885" xr:uid="{00000000-0005-0000-0000-000059120000}"/>
    <cellStyle name="20% - Accent1 2 2 3 6 11" xfId="4886" xr:uid="{00000000-0005-0000-0000-00005A120000}"/>
    <cellStyle name="20% - Accent1 2 2 3 6 2" xfId="4887" xr:uid="{00000000-0005-0000-0000-00005B120000}"/>
    <cellStyle name="20% - Accent1 2 2 3 6 2 2" xfId="4888" xr:uid="{00000000-0005-0000-0000-00005C120000}"/>
    <cellStyle name="20% - Accent1 2 2 3 6 2 2 2" xfId="4889" xr:uid="{00000000-0005-0000-0000-00005D120000}"/>
    <cellStyle name="20% - Accent1 2 2 3 6 2 2 2 2" xfId="4890" xr:uid="{00000000-0005-0000-0000-00005E120000}"/>
    <cellStyle name="20% - Accent1 2 2 3 6 2 2 2 2 2" xfId="4891" xr:uid="{00000000-0005-0000-0000-00005F120000}"/>
    <cellStyle name="20% - Accent1 2 2 3 6 2 2 2 3" xfId="4892" xr:uid="{00000000-0005-0000-0000-000060120000}"/>
    <cellStyle name="20% - Accent1 2 2 3 6 2 2 3" xfId="4893" xr:uid="{00000000-0005-0000-0000-000061120000}"/>
    <cellStyle name="20% - Accent1 2 2 3 6 2 2 3 2" xfId="4894" xr:uid="{00000000-0005-0000-0000-000062120000}"/>
    <cellStyle name="20% - Accent1 2 2 3 6 2 2 4" xfId="4895" xr:uid="{00000000-0005-0000-0000-000063120000}"/>
    <cellStyle name="20% - Accent1 2 2 3 6 2 3" xfId="4896" xr:uid="{00000000-0005-0000-0000-000064120000}"/>
    <cellStyle name="20% - Accent1 2 2 3 6 2 3 2" xfId="4897" xr:uid="{00000000-0005-0000-0000-000065120000}"/>
    <cellStyle name="20% - Accent1 2 2 3 6 2 3 2 2" xfId="4898" xr:uid="{00000000-0005-0000-0000-000066120000}"/>
    <cellStyle name="20% - Accent1 2 2 3 6 2 3 2 2 2" xfId="4899" xr:uid="{00000000-0005-0000-0000-000067120000}"/>
    <cellStyle name="20% - Accent1 2 2 3 6 2 3 2 3" xfId="4900" xr:uid="{00000000-0005-0000-0000-000068120000}"/>
    <cellStyle name="20% - Accent1 2 2 3 6 2 3 3" xfId="4901" xr:uid="{00000000-0005-0000-0000-000069120000}"/>
    <cellStyle name="20% - Accent1 2 2 3 6 2 3 3 2" xfId="4902" xr:uid="{00000000-0005-0000-0000-00006A120000}"/>
    <cellStyle name="20% - Accent1 2 2 3 6 2 3 4" xfId="4903" xr:uid="{00000000-0005-0000-0000-00006B120000}"/>
    <cellStyle name="20% - Accent1 2 2 3 6 2 4" xfId="4904" xr:uid="{00000000-0005-0000-0000-00006C120000}"/>
    <cellStyle name="20% - Accent1 2 2 3 6 2 4 2" xfId="4905" xr:uid="{00000000-0005-0000-0000-00006D120000}"/>
    <cellStyle name="20% - Accent1 2 2 3 6 2 4 2 2" xfId="4906" xr:uid="{00000000-0005-0000-0000-00006E120000}"/>
    <cellStyle name="20% - Accent1 2 2 3 6 2 4 2 2 2" xfId="4907" xr:uid="{00000000-0005-0000-0000-00006F120000}"/>
    <cellStyle name="20% - Accent1 2 2 3 6 2 4 2 3" xfId="4908" xr:uid="{00000000-0005-0000-0000-000070120000}"/>
    <cellStyle name="20% - Accent1 2 2 3 6 2 4 3" xfId="4909" xr:uid="{00000000-0005-0000-0000-000071120000}"/>
    <cellStyle name="20% - Accent1 2 2 3 6 2 4 3 2" xfId="4910" xr:uid="{00000000-0005-0000-0000-000072120000}"/>
    <cellStyle name="20% - Accent1 2 2 3 6 2 4 4" xfId="4911" xr:uid="{00000000-0005-0000-0000-000073120000}"/>
    <cellStyle name="20% - Accent1 2 2 3 6 2 5" xfId="4912" xr:uid="{00000000-0005-0000-0000-000074120000}"/>
    <cellStyle name="20% - Accent1 2 2 3 6 2 5 2" xfId="4913" xr:uid="{00000000-0005-0000-0000-000075120000}"/>
    <cellStyle name="20% - Accent1 2 2 3 6 2 5 2 2" xfId="4914" xr:uid="{00000000-0005-0000-0000-000076120000}"/>
    <cellStyle name="20% - Accent1 2 2 3 6 2 5 3" xfId="4915" xr:uid="{00000000-0005-0000-0000-000077120000}"/>
    <cellStyle name="20% - Accent1 2 2 3 6 2 6" xfId="4916" xr:uid="{00000000-0005-0000-0000-000078120000}"/>
    <cellStyle name="20% - Accent1 2 2 3 6 2 6 2" xfId="4917" xr:uid="{00000000-0005-0000-0000-000079120000}"/>
    <cellStyle name="20% - Accent1 2 2 3 6 2 6 2 2" xfId="4918" xr:uid="{00000000-0005-0000-0000-00007A120000}"/>
    <cellStyle name="20% - Accent1 2 2 3 6 2 6 3" xfId="4919" xr:uid="{00000000-0005-0000-0000-00007B120000}"/>
    <cellStyle name="20% - Accent1 2 2 3 6 2 7" xfId="4920" xr:uid="{00000000-0005-0000-0000-00007C120000}"/>
    <cellStyle name="20% - Accent1 2 2 3 6 2 7 2" xfId="4921" xr:uid="{00000000-0005-0000-0000-00007D120000}"/>
    <cellStyle name="20% - Accent1 2 2 3 6 2 8" xfId="4922" xr:uid="{00000000-0005-0000-0000-00007E120000}"/>
    <cellStyle name="20% - Accent1 2 2 3 6 2 8 2" xfId="4923" xr:uid="{00000000-0005-0000-0000-00007F120000}"/>
    <cellStyle name="20% - Accent1 2 2 3 6 2 9" xfId="4924" xr:uid="{00000000-0005-0000-0000-000080120000}"/>
    <cellStyle name="20% - Accent1 2 2 3 6 3" xfId="4925" xr:uid="{00000000-0005-0000-0000-000081120000}"/>
    <cellStyle name="20% - Accent1 2 2 3 6 3 2" xfId="4926" xr:uid="{00000000-0005-0000-0000-000082120000}"/>
    <cellStyle name="20% - Accent1 2 2 3 6 3 2 2" xfId="4927" xr:uid="{00000000-0005-0000-0000-000083120000}"/>
    <cellStyle name="20% - Accent1 2 2 3 6 3 2 2 2" xfId="4928" xr:uid="{00000000-0005-0000-0000-000084120000}"/>
    <cellStyle name="20% - Accent1 2 2 3 6 3 2 2 2 2" xfId="4929" xr:uid="{00000000-0005-0000-0000-000085120000}"/>
    <cellStyle name="20% - Accent1 2 2 3 6 3 2 2 3" xfId="4930" xr:uid="{00000000-0005-0000-0000-000086120000}"/>
    <cellStyle name="20% - Accent1 2 2 3 6 3 2 3" xfId="4931" xr:uid="{00000000-0005-0000-0000-000087120000}"/>
    <cellStyle name="20% - Accent1 2 2 3 6 3 2 3 2" xfId="4932" xr:uid="{00000000-0005-0000-0000-000088120000}"/>
    <cellStyle name="20% - Accent1 2 2 3 6 3 2 4" xfId="4933" xr:uid="{00000000-0005-0000-0000-000089120000}"/>
    <cellStyle name="20% - Accent1 2 2 3 6 3 3" xfId="4934" xr:uid="{00000000-0005-0000-0000-00008A120000}"/>
    <cellStyle name="20% - Accent1 2 2 3 6 3 3 2" xfId="4935" xr:uid="{00000000-0005-0000-0000-00008B120000}"/>
    <cellStyle name="20% - Accent1 2 2 3 6 3 3 2 2" xfId="4936" xr:uid="{00000000-0005-0000-0000-00008C120000}"/>
    <cellStyle name="20% - Accent1 2 2 3 6 3 3 2 2 2" xfId="4937" xr:uid="{00000000-0005-0000-0000-00008D120000}"/>
    <cellStyle name="20% - Accent1 2 2 3 6 3 3 2 3" xfId="4938" xr:uid="{00000000-0005-0000-0000-00008E120000}"/>
    <cellStyle name="20% - Accent1 2 2 3 6 3 3 3" xfId="4939" xr:uid="{00000000-0005-0000-0000-00008F120000}"/>
    <cellStyle name="20% - Accent1 2 2 3 6 3 3 3 2" xfId="4940" xr:uid="{00000000-0005-0000-0000-000090120000}"/>
    <cellStyle name="20% - Accent1 2 2 3 6 3 3 4" xfId="4941" xr:uid="{00000000-0005-0000-0000-000091120000}"/>
    <cellStyle name="20% - Accent1 2 2 3 6 3 4" xfId="4942" xr:uid="{00000000-0005-0000-0000-000092120000}"/>
    <cellStyle name="20% - Accent1 2 2 3 6 3 4 2" xfId="4943" xr:uid="{00000000-0005-0000-0000-000093120000}"/>
    <cellStyle name="20% - Accent1 2 2 3 6 3 4 2 2" xfId="4944" xr:uid="{00000000-0005-0000-0000-000094120000}"/>
    <cellStyle name="20% - Accent1 2 2 3 6 3 4 2 2 2" xfId="4945" xr:uid="{00000000-0005-0000-0000-000095120000}"/>
    <cellStyle name="20% - Accent1 2 2 3 6 3 4 2 3" xfId="4946" xr:uid="{00000000-0005-0000-0000-000096120000}"/>
    <cellStyle name="20% - Accent1 2 2 3 6 3 4 3" xfId="4947" xr:uid="{00000000-0005-0000-0000-000097120000}"/>
    <cellStyle name="20% - Accent1 2 2 3 6 3 4 3 2" xfId="4948" xr:uid="{00000000-0005-0000-0000-000098120000}"/>
    <cellStyle name="20% - Accent1 2 2 3 6 3 4 4" xfId="4949" xr:uid="{00000000-0005-0000-0000-000099120000}"/>
    <cellStyle name="20% - Accent1 2 2 3 6 3 5" xfId="4950" xr:uid="{00000000-0005-0000-0000-00009A120000}"/>
    <cellStyle name="20% - Accent1 2 2 3 6 3 5 2" xfId="4951" xr:uid="{00000000-0005-0000-0000-00009B120000}"/>
    <cellStyle name="20% - Accent1 2 2 3 6 3 5 2 2" xfId="4952" xr:uid="{00000000-0005-0000-0000-00009C120000}"/>
    <cellStyle name="20% - Accent1 2 2 3 6 3 5 3" xfId="4953" xr:uid="{00000000-0005-0000-0000-00009D120000}"/>
    <cellStyle name="20% - Accent1 2 2 3 6 3 6" xfId="4954" xr:uid="{00000000-0005-0000-0000-00009E120000}"/>
    <cellStyle name="20% - Accent1 2 2 3 6 3 6 2" xfId="4955" xr:uid="{00000000-0005-0000-0000-00009F120000}"/>
    <cellStyle name="20% - Accent1 2 2 3 6 3 6 2 2" xfId="4956" xr:uid="{00000000-0005-0000-0000-0000A0120000}"/>
    <cellStyle name="20% - Accent1 2 2 3 6 3 6 3" xfId="4957" xr:uid="{00000000-0005-0000-0000-0000A1120000}"/>
    <cellStyle name="20% - Accent1 2 2 3 6 3 7" xfId="4958" xr:uid="{00000000-0005-0000-0000-0000A2120000}"/>
    <cellStyle name="20% - Accent1 2 2 3 6 3 7 2" xfId="4959" xr:uid="{00000000-0005-0000-0000-0000A3120000}"/>
    <cellStyle name="20% - Accent1 2 2 3 6 3 8" xfId="4960" xr:uid="{00000000-0005-0000-0000-0000A4120000}"/>
    <cellStyle name="20% - Accent1 2 2 3 6 3 8 2" xfId="4961" xr:uid="{00000000-0005-0000-0000-0000A5120000}"/>
    <cellStyle name="20% - Accent1 2 2 3 6 3 9" xfId="4962" xr:uid="{00000000-0005-0000-0000-0000A6120000}"/>
    <cellStyle name="20% - Accent1 2 2 3 6 4" xfId="4963" xr:uid="{00000000-0005-0000-0000-0000A7120000}"/>
    <cellStyle name="20% - Accent1 2 2 3 6 4 2" xfId="4964" xr:uid="{00000000-0005-0000-0000-0000A8120000}"/>
    <cellStyle name="20% - Accent1 2 2 3 6 4 2 2" xfId="4965" xr:uid="{00000000-0005-0000-0000-0000A9120000}"/>
    <cellStyle name="20% - Accent1 2 2 3 6 4 2 2 2" xfId="4966" xr:uid="{00000000-0005-0000-0000-0000AA120000}"/>
    <cellStyle name="20% - Accent1 2 2 3 6 4 2 3" xfId="4967" xr:uid="{00000000-0005-0000-0000-0000AB120000}"/>
    <cellStyle name="20% - Accent1 2 2 3 6 4 3" xfId="4968" xr:uid="{00000000-0005-0000-0000-0000AC120000}"/>
    <cellStyle name="20% - Accent1 2 2 3 6 4 3 2" xfId="4969" xr:uid="{00000000-0005-0000-0000-0000AD120000}"/>
    <cellStyle name="20% - Accent1 2 2 3 6 4 4" xfId="4970" xr:uid="{00000000-0005-0000-0000-0000AE120000}"/>
    <cellStyle name="20% - Accent1 2 2 3 6 5" xfId="4971" xr:uid="{00000000-0005-0000-0000-0000AF120000}"/>
    <cellStyle name="20% - Accent1 2 2 3 6 5 2" xfId="4972" xr:uid="{00000000-0005-0000-0000-0000B0120000}"/>
    <cellStyle name="20% - Accent1 2 2 3 6 5 2 2" xfId="4973" xr:uid="{00000000-0005-0000-0000-0000B1120000}"/>
    <cellStyle name="20% - Accent1 2 2 3 6 5 2 2 2" xfId="4974" xr:uid="{00000000-0005-0000-0000-0000B2120000}"/>
    <cellStyle name="20% - Accent1 2 2 3 6 5 2 3" xfId="4975" xr:uid="{00000000-0005-0000-0000-0000B3120000}"/>
    <cellStyle name="20% - Accent1 2 2 3 6 5 3" xfId="4976" xr:uid="{00000000-0005-0000-0000-0000B4120000}"/>
    <cellStyle name="20% - Accent1 2 2 3 6 5 3 2" xfId="4977" xr:uid="{00000000-0005-0000-0000-0000B5120000}"/>
    <cellStyle name="20% - Accent1 2 2 3 6 5 4" xfId="4978" xr:uid="{00000000-0005-0000-0000-0000B6120000}"/>
    <cellStyle name="20% - Accent1 2 2 3 6 6" xfId="4979" xr:uid="{00000000-0005-0000-0000-0000B7120000}"/>
    <cellStyle name="20% - Accent1 2 2 3 6 6 2" xfId="4980" xr:uid="{00000000-0005-0000-0000-0000B8120000}"/>
    <cellStyle name="20% - Accent1 2 2 3 6 6 2 2" xfId="4981" xr:uid="{00000000-0005-0000-0000-0000B9120000}"/>
    <cellStyle name="20% - Accent1 2 2 3 6 6 2 2 2" xfId="4982" xr:uid="{00000000-0005-0000-0000-0000BA120000}"/>
    <cellStyle name="20% - Accent1 2 2 3 6 6 2 3" xfId="4983" xr:uid="{00000000-0005-0000-0000-0000BB120000}"/>
    <cellStyle name="20% - Accent1 2 2 3 6 6 3" xfId="4984" xr:uid="{00000000-0005-0000-0000-0000BC120000}"/>
    <cellStyle name="20% - Accent1 2 2 3 6 6 3 2" xfId="4985" xr:uid="{00000000-0005-0000-0000-0000BD120000}"/>
    <cellStyle name="20% - Accent1 2 2 3 6 6 4" xfId="4986" xr:uid="{00000000-0005-0000-0000-0000BE120000}"/>
    <cellStyle name="20% - Accent1 2 2 3 6 7" xfId="4987" xr:uid="{00000000-0005-0000-0000-0000BF120000}"/>
    <cellStyle name="20% - Accent1 2 2 3 6 7 2" xfId="4988" xr:uid="{00000000-0005-0000-0000-0000C0120000}"/>
    <cellStyle name="20% - Accent1 2 2 3 6 7 2 2" xfId="4989" xr:uid="{00000000-0005-0000-0000-0000C1120000}"/>
    <cellStyle name="20% - Accent1 2 2 3 6 7 3" xfId="4990" xr:uid="{00000000-0005-0000-0000-0000C2120000}"/>
    <cellStyle name="20% - Accent1 2 2 3 6 8" xfId="4991" xr:uid="{00000000-0005-0000-0000-0000C3120000}"/>
    <cellStyle name="20% - Accent1 2 2 3 6 8 2" xfId="4992" xr:uid="{00000000-0005-0000-0000-0000C4120000}"/>
    <cellStyle name="20% - Accent1 2 2 3 6 8 2 2" xfId="4993" xr:uid="{00000000-0005-0000-0000-0000C5120000}"/>
    <cellStyle name="20% - Accent1 2 2 3 6 8 3" xfId="4994" xr:uid="{00000000-0005-0000-0000-0000C6120000}"/>
    <cellStyle name="20% - Accent1 2 2 3 6 9" xfId="4995" xr:uid="{00000000-0005-0000-0000-0000C7120000}"/>
    <cellStyle name="20% - Accent1 2 2 3 6 9 2" xfId="4996" xr:uid="{00000000-0005-0000-0000-0000C8120000}"/>
    <cellStyle name="20% - Accent1 2 2 3 7" xfId="4997" xr:uid="{00000000-0005-0000-0000-0000C9120000}"/>
    <cellStyle name="20% - Accent1 2 2 3 7 2" xfId="4998" xr:uid="{00000000-0005-0000-0000-0000CA120000}"/>
    <cellStyle name="20% - Accent1 2 2 3 7 2 2" xfId="4999" xr:uid="{00000000-0005-0000-0000-0000CB120000}"/>
    <cellStyle name="20% - Accent1 2 2 3 7 2 2 2" xfId="5000" xr:uid="{00000000-0005-0000-0000-0000CC120000}"/>
    <cellStyle name="20% - Accent1 2 2 3 7 2 2 2 2" xfId="5001" xr:uid="{00000000-0005-0000-0000-0000CD120000}"/>
    <cellStyle name="20% - Accent1 2 2 3 7 2 2 3" xfId="5002" xr:uid="{00000000-0005-0000-0000-0000CE120000}"/>
    <cellStyle name="20% - Accent1 2 2 3 7 2 3" xfId="5003" xr:uid="{00000000-0005-0000-0000-0000CF120000}"/>
    <cellStyle name="20% - Accent1 2 2 3 7 2 3 2" xfId="5004" xr:uid="{00000000-0005-0000-0000-0000D0120000}"/>
    <cellStyle name="20% - Accent1 2 2 3 7 2 4" xfId="5005" xr:uid="{00000000-0005-0000-0000-0000D1120000}"/>
    <cellStyle name="20% - Accent1 2 2 3 7 3" xfId="5006" xr:uid="{00000000-0005-0000-0000-0000D2120000}"/>
    <cellStyle name="20% - Accent1 2 2 3 7 3 2" xfId="5007" xr:uid="{00000000-0005-0000-0000-0000D3120000}"/>
    <cellStyle name="20% - Accent1 2 2 3 7 3 2 2" xfId="5008" xr:uid="{00000000-0005-0000-0000-0000D4120000}"/>
    <cellStyle name="20% - Accent1 2 2 3 7 3 2 2 2" xfId="5009" xr:uid="{00000000-0005-0000-0000-0000D5120000}"/>
    <cellStyle name="20% - Accent1 2 2 3 7 3 2 3" xfId="5010" xr:uid="{00000000-0005-0000-0000-0000D6120000}"/>
    <cellStyle name="20% - Accent1 2 2 3 7 3 3" xfId="5011" xr:uid="{00000000-0005-0000-0000-0000D7120000}"/>
    <cellStyle name="20% - Accent1 2 2 3 7 3 3 2" xfId="5012" xr:uid="{00000000-0005-0000-0000-0000D8120000}"/>
    <cellStyle name="20% - Accent1 2 2 3 7 3 4" xfId="5013" xr:uid="{00000000-0005-0000-0000-0000D9120000}"/>
    <cellStyle name="20% - Accent1 2 2 3 7 4" xfId="5014" xr:uid="{00000000-0005-0000-0000-0000DA120000}"/>
    <cellStyle name="20% - Accent1 2 2 3 7 4 2" xfId="5015" xr:uid="{00000000-0005-0000-0000-0000DB120000}"/>
    <cellStyle name="20% - Accent1 2 2 3 7 4 2 2" xfId="5016" xr:uid="{00000000-0005-0000-0000-0000DC120000}"/>
    <cellStyle name="20% - Accent1 2 2 3 7 4 2 2 2" xfId="5017" xr:uid="{00000000-0005-0000-0000-0000DD120000}"/>
    <cellStyle name="20% - Accent1 2 2 3 7 4 2 3" xfId="5018" xr:uid="{00000000-0005-0000-0000-0000DE120000}"/>
    <cellStyle name="20% - Accent1 2 2 3 7 4 3" xfId="5019" xr:uid="{00000000-0005-0000-0000-0000DF120000}"/>
    <cellStyle name="20% - Accent1 2 2 3 7 4 3 2" xfId="5020" xr:uid="{00000000-0005-0000-0000-0000E0120000}"/>
    <cellStyle name="20% - Accent1 2 2 3 7 4 4" xfId="5021" xr:uid="{00000000-0005-0000-0000-0000E1120000}"/>
    <cellStyle name="20% - Accent1 2 2 3 7 5" xfId="5022" xr:uid="{00000000-0005-0000-0000-0000E2120000}"/>
    <cellStyle name="20% - Accent1 2 2 3 7 5 2" xfId="5023" xr:uid="{00000000-0005-0000-0000-0000E3120000}"/>
    <cellStyle name="20% - Accent1 2 2 3 7 5 2 2" xfId="5024" xr:uid="{00000000-0005-0000-0000-0000E4120000}"/>
    <cellStyle name="20% - Accent1 2 2 3 7 5 3" xfId="5025" xr:uid="{00000000-0005-0000-0000-0000E5120000}"/>
    <cellStyle name="20% - Accent1 2 2 3 7 6" xfId="5026" xr:uid="{00000000-0005-0000-0000-0000E6120000}"/>
    <cellStyle name="20% - Accent1 2 2 3 7 6 2" xfId="5027" xr:uid="{00000000-0005-0000-0000-0000E7120000}"/>
    <cellStyle name="20% - Accent1 2 2 3 7 6 2 2" xfId="5028" xr:uid="{00000000-0005-0000-0000-0000E8120000}"/>
    <cellStyle name="20% - Accent1 2 2 3 7 6 3" xfId="5029" xr:uid="{00000000-0005-0000-0000-0000E9120000}"/>
    <cellStyle name="20% - Accent1 2 2 3 7 7" xfId="5030" xr:uid="{00000000-0005-0000-0000-0000EA120000}"/>
    <cellStyle name="20% - Accent1 2 2 3 7 7 2" xfId="5031" xr:uid="{00000000-0005-0000-0000-0000EB120000}"/>
    <cellStyle name="20% - Accent1 2 2 3 7 8" xfId="5032" xr:uid="{00000000-0005-0000-0000-0000EC120000}"/>
    <cellStyle name="20% - Accent1 2 2 3 7 8 2" xfId="5033" xr:uid="{00000000-0005-0000-0000-0000ED120000}"/>
    <cellStyle name="20% - Accent1 2 2 3 7 9" xfId="5034" xr:uid="{00000000-0005-0000-0000-0000EE120000}"/>
    <cellStyle name="20% - Accent1 2 2 3 8" xfId="5035" xr:uid="{00000000-0005-0000-0000-0000EF120000}"/>
    <cellStyle name="20% - Accent1 2 2 3 8 2" xfId="5036" xr:uid="{00000000-0005-0000-0000-0000F0120000}"/>
    <cellStyle name="20% - Accent1 2 2 3 8 2 2" xfId="5037" xr:uid="{00000000-0005-0000-0000-0000F1120000}"/>
    <cellStyle name="20% - Accent1 2 2 3 8 2 2 2" xfId="5038" xr:uid="{00000000-0005-0000-0000-0000F2120000}"/>
    <cellStyle name="20% - Accent1 2 2 3 8 2 2 2 2" xfId="5039" xr:uid="{00000000-0005-0000-0000-0000F3120000}"/>
    <cellStyle name="20% - Accent1 2 2 3 8 2 2 3" xfId="5040" xr:uid="{00000000-0005-0000-0000-0000F4120000}"/>
    <cellStyle name="20% - Accent1 2 2 3 8 2 3" xfId="5041" xr:uid="{00000000-0005-0000-0000-0000F5120000}"/>
    <cellStyle name="20% - Accent1 2 2 3 8 2 3 2" xfId="5042" xr:uid="{00000000-0005-0000-0000-0000F6120000}"/>
    <cellStyle name="20% - Accent1 2 2 3 8 2 4" xfId="5043" xr:uid="{00000000-0005-0000-0000-0000F7120000}"/>
    <cellStyle name="20% - Accent1 2 2 3 8 3" xfId="5044" xr:uid="{00000000-0005-0000-0000-0000F8120000}"/>
    <cellStyle name="20% - Accent1 2 2 3 8 3 2" xfId="5045" xr:uid="{00000000-0005-0000-0000-0000F9120000}"/>
    <cellStyle name="20% - Accent1 2 2 3 8 3 2 2" xfId="5046" xr:uid="{00000000-0005-0000-0000-0000FA120000}"/>
    <cellStyle name="20% - Accent1 2 2 3 8 3 2 2 2" xfId="5047" xr:uid="{00000000-0005-0000-0000-0000FB120000}"/>
    <cellStyle name="20% - Accent1 2 2 3 8 3 2 3" xfId="5048" xr:uid="{00000000-0005-0000-0000-0000FC120000}"/>
    <cellStyle name="20% - Accent1 2 2 3 8 3 3" xfId="5049" xr:uid="{00000000-0005-0000-0000-0000FD120000}"/>
    <cellStyle name="20% - Accent1 2 2 3 8 3 3 2" xfId="5050" xr:uid="{00000000-0005-0000-0000-0000FE120000}"/>
    <cellStyle name="20% - Accent1 2 2 3 8 3 4" xfId="5051" xr:uid="{00000000-0005-0000-0000-0000FF120000}"/>
    <cellStyle name="20% - Accent1 2 2 3 8 4" xfId="5052" xr:uid="{00000000-0005-0000-0000-000000130000}"/>
    <cellStyle name="20% - Accent1 2 2 3 8 4 2" xfId="5053" xr:uid="{00000000-0005-0000-0000-000001130000}"/>
    <cellStyle name="20% - Accent1 2 2 3 8 4 2 2" xfId="5054" xr:uid="{00000000-0005-0000-0000-000002130000}"/>
    <cellStyle name="20% - Accent1 2 2 3 8 4 2 2 2" xfId="5055" xr:uid="{00000000-0005-0000-0000-000003130000}"/>
    <cellStyle name="20% - Accent1 2 2 3 8 4 2 3" xfId="5056" xr:uid="{00000000-0005-0000-0000-000004130000}"/>
    <cellStyle name="20% - Accent1 2 2 3 8 4 3" xfId="5057" xr:uid="{00000000-0005-0000-0000-000005130000}"/>
    <cellStyle name="20% - Accent1 2 2 3 8 4 3 2" xfId="5058" xr:uid="{00000000-0005-0000-0000-000006130000}"/>
    <cellStyle name="20% - Accent1 2 2 3 8 4 4" xfId="5059" xr:uid="{00000000-0005-0000-0000-000007130000}"/>
    <cellStyle name="20% - Accent1 2 2 3 8 5" xfId="5060" xr:uid="{00000000-0005-0000-0000-000008130000}"/>
    <cellStyle name="20% - Accent1 2 2 3 8 5 2" xfId="5061" xr:uid="{00000000-0005-0000-0000-000009130000}"/>
    <cellStyle name="20% - Accent1 2 2 3 8 5 2 2" xfId="5062" xr:uid="{00000000-0005-0000-0000-00000A130000}"/>
    <cellStyle name="20% - Accent1 2 2 3 8 5 3" xfId="5063" xr:uid="{00000000-0005-0000-0000-00000B130000}"/>
    <cellStyle name="20% - Accent1 2 2 3 8 6" xfId="5064" xr:uid="{00000000-0005-0000-0000-00000C130000}"/>
    <cellStyle name="20% - Accent1 2 2 3 8 6 2" xfId="5065" xr:uid="{00000000-0005-0000-0000-00000D130000}"/>
    <cellStyle name="20% - Accent1 2 2 3 8 6 2 2" xfId="5066" xr:uid="{00000000-0005-0000-0000-00000E130000}"/>
    <cellStyle name="20% - Accent1 2 2 3 8 6 3" xfId="5067" xr:uid="{00000000-0005-0000-0000-00000F130000}"/>
    <cellStyle name="20% - Accent1 2 2 3 8 7" xfId="5068" xr:uid="{00000000-0005-0000-0000-000010130000}"/>
    <cellStyle name="20% - Accent1 2 2 3 8 7 2" xfId="5069" xr:uid="{00000000-0005-0000-0000-000011130000}"/>
    <cellStyle name="20% - Accent1 2 2 3 8 8" xfId="5070" xr:uid="{00000000-0005-0000-0000-000012130000}"/>
    <cellStyle name="20% - Accent1 2 2 3 8 8 2" xfId="5071" xr:uid="{00000000-0005-0000-0000-000013130000}"/>
    <cellStyle name="20% - Accent1 2 2 3 8 9" xfId="5072" xr:uid="{00000000-0005-0000-0000-000014130000}"/>
    <cellStyle name="20% - Accent1 2 2 3 9" xfId="5073" xr:uid="{00000000-0005-0000-0000-000015130000}"/>
    <cellStyle name="20% - Accent1 2 2 3 9 2" xfId="5074" xr:uid="{00000000-0005-0000-0000-000016130000}"/>
    <cellStyle name="20% - Accent1 2 2 3 9 2 2" xfId="5075" xr:uid="{00000000-0005-0000-0000-000017130000}"/>
    <cellStyle name="20% - Accent1 2 2 3 9 2 2 2" xfId="5076" xr:uid="{00000000-0005-0000-0000-000018130000}"/>
    <cellStyle name="20% - Accent1 2 2 3 9 2 3" xfId="5077" xr:uid="{00000000-0005-0000-0000-000019130000}"/>
    <cellStyle name="20% - Accent1 2 2 3 9 3" xfId="5078" xr:uid="{00000000-0005-0000-0000-00001A130000}"/>
    <cellStyle name="20% - Accent1 2 2 3 9 3 2" xfId="5079" xr:uid="{00000000-0005-0000-0000-00001B130000}"/>
    <cellStyle name="20% - Accent1 2 2 3 9 4" xfId="5080" xr:uid="{00000000-0005-0000-0000-00001C130000}"/>
    <cellStyle name="20% - Accent1 2 2 4" xfId="5081" xr:uid="{00000000-0005-0000-0000-00001D130000}"/>
    <cellStyle name="20% - Accent1 2 2 4 10" xfId="5082" xr:uid="{00000000-0005-0000-0000-00001E130000}"/>
    <cellStyle name="20% - Accent1 2 2 4 10 2" xfId="5083" xr:uid="{00000000-0005-0000-0000-00001F130000}"/>
    <cellStyle name="20% - Accent1 2 2 4 10 2 2" xfId="5084" xr:uid="{00000000-0005-0000-0000-000020130000}"/>
    <cellStyle name="20% - Accent1 2 2 4 10 2 2 2" xfId="5085" xr:uid="{00000000-0005-0000-0000-000021130000}"/>
    <cellStyle name="20% - Accent1 2 2 4 10 2 3" xfId="5086" xr:uid="{00000000-0005-0000-0000-000022130000}"/>
    <cellStyle name="20% - Accent1 2 2 4 10 3" xfId="5087" xr:uid="{00000000-0005-0000-0000-000023130000}"/>
    <cellStyle name="20% - Accent1 2 2 4 10 3 2" xfId="5088" xr:uid="{00000000-0005-0000-0000-000024130000}"/>
    <cellStyle name="20% - Accent1 2 2 4 10 4" xfId="5089" xr:uid="{00000000-0005-0000-0000-000025130000}"/>
    <cellStyle name="20% - Accent1 2 2 4 11" xfId="5090" xr:uid="{00000000-0005-0000-0000-000026130000}"/>
    <cellStyle name="20% - Accent1 2 2 4 11 2" xfId="5091" xr:uid="{00000000-0005-0000-0000-000027130000}"/>
    <cellStyle name="20% - Accent1 2 2 4 11 2 2" xfId="5092" xr:uid="{00000000-0005-0000-0000-000028130000}"/>
    <cellStyle name="20% - Accent1 2 2 4 11 2 2 2" xfId="5093" xr:uid="{00000000-0005-0000-0000-000029130000}"/>
    <cellStyle name="20% - Accent1 2 2 4 11 2 3" xfId="5094" xr:uid="{00000000-0005-0000-0000-00002A130000}"/>
    <cellStyle name="20% - Accent1 2 2 4 11 3" xfId="5095" xr:uid="{00000000-0005-0000-0000-00002B130000}"/>
    <cellStyle name="20% - Accent1 2 2 4 11 3 2" xfId="5096" xr:uid="{00000000-0005-0000-0000-00002C130000}"/>
    <cellStyle name="20% - Accent1 2 2 4 11 4" xfId="5097" xr:uid="{00000000-0005-0000-0000-00002D130000}"/>
    <cellStyle name="20% - Accent1 2 2 4 12" xfId="5098" xr:uid="{00000000-0005-0000-0000-00002E130000}"/>
    <cellStyle name="20% - Accent1 2 2 4 12 2" xfId="5099" xr:uid="{00000000-0005-0000-0000-00002F130000}"/>
    <cellStyle name="20% - Accent1 2 2 4 12 2 2" xfId="5100" xr:uid="{00000000-0005-0000-0000-000030130000}"/>
    <cellStyle name="20% - Accent1 2 2 4 12 3" xfId="5101" xr:uid="{00000000-0005-0000-0000-000031130000}"/>
    <cellStyle name="20% - Accent1 2 2 4 13" xfId="5102" xr:uid="{00000000-0005-0000-0000-000032130000}"/>
    <cellStyle name="20% - Accent1 2 2 4 13 2" xfId="5103" xr:uid="{00000000-0005-0000-0000-000033130000}"/>
    <cellStyle name="20% - Accent1 2 2 4 13 2 2" xfId="5104" xr:uid="{00000000-0005-0000-0000-000034130000}"/>
    <cellStyle name="20% - Accent1 2 2 4 13 3" xfId="5105" xr:uid="{00000000-0005-0000-0000-000035130000}"/>
    <cellStyle name="20% - Accent1 2 2 4 14" xfId="5106" xr:uid="{00000000-0005-0000-0000-000036130000}"/>
    <cellStyle name="20% - Accent1 2 2 4 14 2" xfId="5107" xr:uid="{00000000-0005-0000-0000-000037130000}"/>
    <cellStyle name="20% - Accent1 2 2 4 15" xfId="5108" xr:uid="{00000000-0005-0000-0000-000038130000}"/>
    <cellStyle name="20% - Accent1 2 2 4 15 2" xfId="5109" xr:uid="{00000000-0005-0000-0000-000039130000}"/>
    <cellStyle name="20% - Accent1 2 2 4 16" xfId="5110" xr:uid="{00000000-0005-0000-0000-00003A130000}"/>
    <cellStyle name="20% - Accent1 2 2 4 2" xfId="5111" xr:uid="{00000000-0005-0000-0000-00003B130000}"/>
    <cellStyle name="20% - Accent1 2 2 4 2 10" xfId="5112" xr:uid="{00000000-0005-0000-0000-00003C130000}"/>
    <cellStyle name="20% - Accent1 2 2 4 2 10 2" xfId="5113" xr:uid="{00000000-0005-0000-0000-00003D130000}"/>
    <cellStyle name="20% - Accent1 2 2 4 2 10 2 2" xfId="5114" xr:uid="{00000000-0005-0000-0000-00003E130000}"/>
    <cellStyle name="20% - Accent1 2 2 4 2 10 2 2 2" xfId="5115" xr:uid="{00000000-0005-0000-0000-00003F130000}"/>
    <cellStyle name="20% - Accent1 2 2 4 2 10 2 3" xfId="5116" xr:uid="{00000000-0005-0000-0000-000040130000}"/>
    <cellStyle name="20% - Accent1 2 2 4 2 10 3" xfId="5117" xr:uid="{00000000-0005-0000-0000-000041130000}"/>
    <cellStyle name="20% - Accent1 2 2 4 2 10 3 2" xfId="5118" xr:uid="{00000000-0005-0000-0000-000042130000}"/>
    <cellStyle name="20% - Accent1 2 2 4 2 10 4" xfId="5119" xr:uid="{00000000-0005-0000-0000-000043130000}"/>
    <cellStyle name="20% - Accent1 2 2 4 2 11" xfId="5120" xr:uid="{00000000-0005-0000-0000-000044130000}"/>
    <cellStyle name="20% - Accent1 2 2 4 2 11 2" xfId="5121" xr:uid="{00000000-0005-0000-0000-000045130000}"/>
    <cellStyle name="20% - Accent1 2 2 4 2 11 2 2" xfId="5122" xr:uid="{00000000-0005-0000-0000-000046130000}"/>
    <cellStyle name="20% - Accent1 2 2 4 2 11 3" xfId="5123" xr:uid="{00000000-0005-0000-0000-000047130000}"/>
    <cellStyle name="20% - Accent1 2 2 4 2 12" xfId="5124" xr:uid="{00000000-0005-0000-0000-000048130000}"/>
    <cellStyle name="20% - Accent1 2 2 4 2 12 2" xfId="5125" xr:uid="{00000000-0005-0000-0000-000049130000}"/>
    <cellStyle name="20% - Accent1 2 2 4 2 12 2 2" xfId="5126" xr:uid="{00000000-0005-0000-0000-00004A130000}"/>
    <cellStyle name="20% - Accent1 2 2 4 2 12 3" xfId="5127" xr:uid="{00000000-0005-0000-0000-00004B130000}"/>
    <cellStyle name="20% - Accent1 2 2 4 2 13" xfId="5128" xr:uid="{00000000-0005-0000-0000-00004C130000}"/>
    <cellStyle name="20% - Accent1 2 2 4 2 13 2" xfId="5129" xr:uid="{00000000-0005-0000-0000-00004D130000}"/>
    <cellStyle name="20% - Accent1 2 2 4 2 14" xfId="5130" xr:uid="{00000000-0005-0000-0000-00004E130000}"/>
    <cellStyle name="20% - Accent1 2 2 4 2 14 2" xfId="5131" xr:uid="{00000000-0005-0000-0000-00004F130000}"/>
    <cellStyle name="20% - Accent1 2 2 4 2 15" xfId="5132" xr:uid="{00000000-0005-0000-0000-000050130000}"/>
    <cellStyle name="20% - Accent1 2 2 4 2 2" xfId="5133" xr:uid="{00000000-0005-0000-0000-000051130000}"/>
    <cellStyle name="20% - Accent1 2 2 4 2 2 10" xfId="5134" xr:uid="{00000000-0005-0000-0000-000052130000}"/>
    <cellStyle name="20% - Accent1 2 2 4 2 2 10 2" xfId="5135" xr:uid="{00000000-0005-0000-0000-000053130000}"/>
    <cellStyle name="20% - Accent1 2 2 4 2 2 10 2 2" xfId="5136" xr:uid="{00000000-0005-0000-0000-000054130000}"/>
    <cellStyle name="20% - Accent1 2 2 4 2 2 10 3" xfId="5137" xr:uid="{00000000-0005-0000-0000-000055130000}"/>
    <cellStyle name="20% - Accent1 2 2 4 2 2 11" xfId="5138" xr:uid="{00000000-0005-0000-0000-000056130000}"/>
    <cellStyle name="20% - Accent1 2 2 4 2 2 11 2" xfId="5139" xr:uid="{00000000-0005-0000-0000-000057130000}"/>
    <cellStyle name="20% - Accent1 2 2 4 2 2 11 2 2" xfId="5140" xr:uid="{00000000-0005-0000-0000-000058130000}"/>
    <cellStyle name="20% - Accent1 2 2 4 2 2 11 3" xfId="5141" xr:uid="{00000000-0005-0000-0000-000059130000}"/>
    <cellStyle name="20% - Accent1 2 2 4 2 2 12" xfId="5142" xr:uid="{00000000-0005-0000-0000-00005A130000}"/>
    <cellStyle name="20% - Accent1 2 2 4 2 2 12 2" xfId="5143" xr:uid="{00000000-0005-0000-0000-00005B130000}"/>
    <cellStyle name="20% - Accent1 2 2 4 2 2 13" xfId="5144" xr:uid="{00000000-0005-0000-0000-00005C130000}"/>
    <cellStyle name="20% - Accent1 2 2 4 2 2 13 2" xfId="5145" xr:uid="{00000000-0005-0000-0000-00005D130000}"/>
    <cellStyle name="20% - Accent1 2 2 4 2 2 14" xfId="5146" xr:uid="{00000000-0005-0000-0000-00005E130000}"/>
    <cellStyle name="20% - Accent1 2 2 4 2 2 2" xfId="5147" xr:uid="{00000000-0005-0000-0000-00005F130000}"/>
    <cellStyle name="20% - Accent1 2 2 4 2 2 2 10" xfId="5148" xr:uid="{00000000-0005-0000-0000-000060130000}"/>
    <cellStyle name="20% - Accent1 2 2 4 2 2 2 10 2" xfId="5149" xr:uid="{00000000-0005-0000-0000-000061130000}"/>
    <cellStyle name="20% - Accent1 2 2 4 2 2 2 11" xfId="5150" xr:uid="{00000000-0005-0000-0000-000062130000}"/>
    <cellStyle name="20% - Accent1 2 2 4 2 2 2 2" xfId="5151" xr:uid="{00000000-0005-0000-0000-000063130000}"/>
    <cellStyle name="20% - Accent1 2 2 4 2 2 2 2 2" xfId="5152" xr:uid="{00000000-0005-0000-0000-000064130000}"/>
    <cellStyle name="20% - Accent1 2 2 4 2 2 2 2 2 2" xfId="5153" xr:uid="{00000000-0005-0000-0000-000065130000}"/>
    <cellStyle name="20% - Accent1 2 2 4 2 2 2 2 2 2 2" xfId="5154" xr:uid="{00000000-0005-0000-0000-000066130000}"/>
    <cellStyle name="20% - Accent1 2 2 4 2 2 2 2 2 2 2 2" xfId="5155" xr:uid="{00000000-0005-0000-0000-000067130000}"/>
    <cellStyle name="20% - Accent1 2 2 4 2 2 2 2 2 2 3" xfId="5156" xr:uid="{00000000-0005-0000-0000-000068130000}"/>
    <cellStyle name="20% - Accent1 2 2 4 2 2 2 2 2 3" xfId="5157" xr:uid="{00000000-0005-0000-0000-000069130000}"/>
    <cellStyle name="20% - Accent1 2 2 4 2 2 2 2 2 3 2" xfId="5158" xr:uid="{00000000-0005-0000-0000-00006A130000}"/>
    <cellStyle name="20% - Accent1 2 2 4 2 2 2 2 2 4" xfId="5159" xr:uid="{00000000-0005-0000-0000-00006B130000}"/>
    <cellStyle name="20% - Accent1 2 2 4 2 2 2 2 3" xfId="5160" xr:uid="{00000000-0005-0000-0000-00006C130000}"/>
    <cellStyle name="20% - Accent1 2 2 4 2 2 2 2 3 2" xfId="5161" xr:uid="{00000000-0005-0000-0000-00006D130000}"/>
    <cellStyle name="20% - Accent1 2 2 4 2 2 2 2 3 2 2" xfId="5162" xr:uid="{00000000-0005-0000-0000-00006E130000}"/>
    <cellStyle name="20% - Accent1 2 2 4 2 2 2 2 3 2 2 2" xfId="5163" xr:uid="{00000000-0005-0000-0000-00006F130000}"/>
    <cellStyle name="20% - Accent1 2 2 4 2 2 2 2 3 2 3" xfId="5164" xr:uid="{00000000-0005-0000-0000-000070130000}"/>
    <cellStyle name="20% - Accent1 2 2 4 2 2 2 2 3 3" xfId="5165" xr:uid="{00000000-0005-0000-0000-000071130000}"/>
    <cellStyle name="20% - Accent1 2 2 4 2 2 2 2 3 3 2" xfId="5166" xr:uid="{00000000-0005-0000-0000-000072130000}"/>
    <cellStyle name="20% - Accent1 2 2 4 2 2 2 2 3 4" xfId="5167" xr:uid="{00000000-0005-0000-0000-000073130000}"/>
    <cellStyle name="20% - Accent1 2 2 4 2 2 2 2 4" xfId="5168" xr:uid="{00000000-0005-0000-0000-000074130000}"/>
    <cellStyle name="20% - Accent1 2 2 4 2 2 2 2 4 2" xfId="5169" xr:uid="{00000000-0005-0000-0000-000075130000}"/>
    <cellStyle name="20% - Accent1 2 2 4 2 2 2 2 4 2 2" xfId="5170" xr:uid="{00000000-0005-0000-0000-000076130000}"/>
    <cellStyle name="20% - Accent1 2 2 4 2 2 2 2 4 2 2 2" xfId="5171" xr:uid="{00000000-0005-0000-0000-000077130000}"/>
    <cellStyle name="20% - Accent1 2 2 4 2 2 2 2 4 2 3" xfId="5172" xr:uid="{00000000-0005-0000-0000-000078130000}"/>
    <cellStyle name="20% - Accent1 2 2 4 2 2 2 2 4 3" xfId="5173" xr:uid="{00000000-0005-0000-0000-000079130000}"/>
    <cellStyle name="20% - Accent1 2 2 4 2 2 2 2 4 3 2" xfId="5174" xr:uid="{00000000-0005-0000-0000-00007A130000}"/>
    <cellStyle name="20% - Accent1 2 2 4 2 2 2 2 4 4" xfId="5175" xr:uid="{00000000-0005-0000-0000-00007B130000}"/>
    <cellStyle name="20% - Accent1 2 2 4 2 2 2 2 5" xfId="5176" xr:uid="{00000000-0005-0000-0000-00007C130000}"/>
    <cellStyle name="20% - Accent1 2 2 4 2 2 2 2 5 2" xfId="5177" xr:uid="{00000000-0005-0000-0000-00007D130000}"/>
    <cellStyle name="20% - Accent1 2 2 4 2 2 2 2 5 2 2" xfId="5178" xr:uid="{00000000-0005-0000-0000-00007E130000}"/>
    <cellStyle name="20% - Accent1 2 2 4 2 2 2 2 5 3" xfId="5179" xr:uid="{00000000-0005-0000-0000-00007F130000}"/>
    <cellStyle name="20% - Accent1 2 2 4 2 2 2 2 6" xfId="5180" xr:uid="{00000000-0005-0000-0000-000080130000}"/>
    <cellStyle name="20% - Accent1 2 2 4 2 2 2 2 6 2" xfId="5181" xr:uid="{00000000-0005-0000-0000-000081130000}"/>
    <cellStyle name="20% - Accent1 2 2 4 2 2 2 2 6 2 2" xfId="5182" xr:uid="{00000000-0005-0000-0000-000082130000}"/>
    <cellStyle name="20% - Accent1 2 2 4 2 2 2 2 6 3" xfId="5183" xr:uid="{00000000-0005-0000-0000-000083130000}"/>
    <cellStyle name="20% - Accent1 2 2 4 2 2 2 2 7" xfId="5184" xr:uid="{00000000-0005-0000-0000-000084130000}"/>
    <cellStyle name="20% - Accent1 2 2 4 2 2 2 2 7 2" xfId="5185" xr:uid="{00000000-0005-0000-0000-000085130000}"/>
    <cellStyle name="20% - Accent1 2 2 4 2 2 2 2 8" xfId="5186" xr:uid="{00000000-0005-0000-0000-000086130000}"/>
    <cellStyle name="20% - Accent1 2 2 4 2 2 2 2 8 2" xfId="5187" xr:uid="{00000000-0005-0000-0000-000087130000}"/>
    <cellStyle name="20% - Accent1 2 2 4 2 2 2 2 9" xfId="5188" xr:uid="{00000000-0005-0000-0000-000088130000}"/>
    <cellStyle name="20% - Accent1 2 2 4 2 2 2 3" xfId="5189" xr:uid="{00000000-0005-0000-0000-000089130000}"/>
    <cellStyle name="20% - Accent1 2 2 4 2 2 2 3 2" xfId="5190" xr:uid="{00000000-0005-0000-0000-00008A130000}"/>
    <cellStyle name="20% - Accent1 2 2 4 2 2 2 3 2 2" xfId="5191" xr:uid="{00000000-0005-0000-0000-00008B130000}"/>
    <cellStyle name="20% - Accent1 2 2 4 2 2 2 3 2 2 2" xfId="5192" xr:uid="{00000000-0005-0000-0000-00008C130000}"/>
    <cellStyle name="20% - Accent1 2 2 4 2 2 2 3 2 2 2 2" xfId="5193" xr:uid="{00000000-0005-0000-0000-00008D130000}"/>
    <cellStyle name="20% - Accent1 2 2 4 2 2 2 3 2 2 3" xfId="5194" xr:uid="{00000000-0005-0000-0000-00008E130000}"/>
    <cellStyle name="20% - Accent1 2 2 4 2 2 2 3 2 3" xfId="5195" xr:uid="{00000000-0005-0000-0000-00008F130000}"/>
    <cellStyle name="20% - Accent1 2 2 4 2 2 2 3 2 3 2" xfId="5196" xr:uid="{00000000-0005-0000-0000-000090130000}"/>
    <cellStyle name="20% - Accent1 2 2 4 2 2 2 3 2 4" xfId="5197" xr:uid="{00000000-0005-0000-0000-000091130000}"/>
    <cellStyle name="20% - Accent1 2 2 4 2 2 2 3 3" xfId="5198" xr:uid="{00000000-0005-0000-0000-000092130000}"/>
    <cellStyle name="20% - Accent1 2 2 4 2 2 2 3 3 2" xfId="5199" xr:uid="{00000000-0005-0000-0000-000093130000}"/>
    <cellStyle name="20% - Accent1 2 2 4 2 2 2 3 3 2 2" xfId="5200" xr:uid="{00000000-0005-0000-0000-000094130000}"/>
    <cellStyle name="20% - Accent1 2 2 4 2 2 2 3 3 2 2 2" xfId="5201" xr:uid="{00000000-0005-0000-0000-000095130000}"/>
    <cellStyle name="20% - Accent1 2 2 4 2 2 2 3 3 2 3" xfId="5202" xr:uid="{00000000-0005-0000-0000-000096130000}"/>
    <cellStyle name="20% - Accent1 2 2 4 2 2 2 3 3 3" xfId="5203" xr:uid="{00000000-0005-0000-0000-000097130000}"/>
    <cellStyle name="20% - Accent1 2 2 4 2 2 2 3 3 3 2" xfId="5204" xr:uid="{00000000-0005-0000-0000-000098130000}"/>
    <cellStyle name="20% - Accent1 2 2 4 2 2 2 3 3 4" xfId="5205" xr:uid="{00000000-0005-0000-0000-000099130000}"/>
    <cellStyle name="20% - Accent1 2 2 4 2 2 2 3 4" xfId="5206" xr:uid="{00000000-0005-0000-0000-00009A130000}"/>
    <cellStyle name="20% - Accent1 2 2 4 2 2 2 3 4 2" xfId="5207" xr:uid="{00000000-0005-0000-0000-00009B130000}"/>
    <cellStyle name="20% - Accent1 2 2 4 2 2 2 3 4 2 2" xfId="5208" xr:uid="{00000000-0005-0000-0000-00009C130000}"/>
    <cellStyle name="20% - Accent1 2 2 4 2 2 2 3 4 2 2 2" xfId="5209" xr:uid="{00000000-0005-0000-0000-00009D130000}"/>
    <cellStyle name="20% - Accent1 2 2 4 2 2 2 3 4 2 3" xfId="5210" xr:uid="{00000000-0005-0000-0000-00009E130000}"/>
    <cellStyle name="20% - Accent1 2 2 4 2 2 2 3 4 3" xfId="5211" xr:uid="{00000000-0005-0000-0000-00009F130000}"/>
    <cellStyle name="20% - Accent1 2 2 4 2 2 2 3 4 3 2" xfId="5212" xr:uid="{00000000-0005-0000-0000-0000A0130000}"/>
    <cellStyle name="20% - Accent1 2 2 4 2 2 2 3 4 4" xfId="5213" xr:uid="{00000000-0005-0000-0000-0000A1130000}"/>
    <cellStyle name="20% - Accent1 2 2 4 2 2 2 3 5" xfId="5214" xr:uid="{00000000-0005-0000-0000-0000A2130000}"/>
    <cellStyle name="20% - Accent1 2 2 4 2 2 2 3 5 2" xfId="5215" xr:uid="{00000000-0005-0000-0000-0000A3130000}"/>
    <cellStyle name="20% - Accent1 2 2 4 2 2 2 3 5 2 2" xfId="5216" xr:uid="{00000000-0005-0000-0000-0000A4130000}"/>
    <cellStyle name="20% - Accent1 2 2 4 2 2 2 3 5 3" xfId="5217" xr:uid="{00000000-0005-0000-0000-0000A5130000}"/>
    <cellStyle name="20% - Accent1 2 2 4 2 2 2 3 6" xfId="5218" xr:uid="{00000000-0005-0000-0000-0000A6130000}"/>
    <cellStyle name="20% - Accent1 2 2 4 2 2 2 3 6 2" xfId="5219" xr:uid="{00000000-0005-0000-0000-0000A7130000}"/>
    <cellStyle name="20% - Accent1 2 2 4 2 2 2 3 6 2 2" xfId="5220" xr:uid="{00000000-0005-0000-0000-0000A8130000}"/>
    <cellStyle name="20% - Accent1 2 2 4 2 2 2 3 6 3" xfId="5221" xr:uid="{00000000-0005-0000-0000-0000A9130000}"/>
    <cellStyle name="20% - Accent1 2 2 4 2 2 2 3 7" xfId="5222" xr:uid="{00000000-0005-0000-0000-0000AA130000}"/>
    <cellStyle name="20% - Accent1 2 2 4 2 2 2 3 7 2" xfId="5223" xr:uid="{00000000-0005-0000-0000-0000AB130000}"/>
    <cellStyle name="20% - Accent1 2 2 4 2 2 2 3 8" xfId="5224" xr:uid="{00000000-0005-0000-0000-0000AC130000}"/>
    <cellStyle name="20% - Accent1 2 2 4 2 2 2 3 8 2" xfId="5225" xr:uid="{00000000-0005-0000-0000-0000AD130000}"/>
    <cellStyle name="20% - Accent1 2 2 4 2 2 2 3 9" xfId="5226" xr:uid="{00000000-0005-0000-0000-0000AE130000}"/>
    <cellStyle name="20% - Accent1 2 2 4 2 2 2 4" xfId="5227" xr:uid="{00000000-0005-0000-0000-0000AF130000}"/>
    <cellStyle name="20% - Accent1 2 2 4 2 2 2 4 2" xfId="5228" xr:uid="{00000000-0005-0000-0000-0000B0130000}"/>
    <cellStyle name="20% - Accent1 2 2 4 2 2 2 4 2 2" xfId="5229" xr:uid="{00000000-0005-0000-0000-0000B1130000}"/>
    <cellStyle name="20% - Accent1 2 2 4 2 2 2 4 2 2 2" xfId="5230" xr:uid="{00000000-0005-0000-0000-0000B2130000}"/>
    <cellStyle name="20% - Accent1 2 2 4 2 2 2 4 2 3" xfId="5231" xr:uid="{00000000-0005-0000-0000-0000B3130000}"/>
    <cellStyle name="20% - Accent1 2 2 4 2 2 2 4 3" xfId="5232" xr:uid="{00000000-0005-0000-0000-0000B4130000}"/>
    <cellStyle name="20% - Accent1 2 2 4 2 2 2 4 3 2" xfId="5233" xr:uid="{00000000-0005-0000-0000-0000B5130000}"/>
    <cellStyle name="20% - Accent1 2 2 4 2 2 2 4 4" xfId="5234" xr:uid="{00000000-0005-0000-0000-0000B6130000}"/>
    <cellStyle name="20% - Accent1 2 2 4 2 2 2 5" xfId="5235" xr:uid="{00000000-0005-0000-0000-0000B7130000}"/>
    <cellStyle name="20% - Accent1 2 2 4 2 2 2 5 2" xfId="5236" xr:uid="{00000000-0005-0000-0000-0000B8130000}"/>
    <cellStyle name="20% - Accent1 2 2 4 2 2 2 5 2 2" xfId="5237" xr:uid="{00000000-0005-0000-0000-0000B9130000}"/>
    <cellStyle name="20% - Accent1 2 2 4 2 2 2 5 2 2 2" xfId="5238" xr:uid="{00000000-0005-0000-0000-0000BA130000}"/>
    <cellStyle name="20% - Accent1 2 2 4 2 2 2 5 2 3" xfId="5239" xr:uid="{00000000-0005-0000-0000-0000BB130000}"/>
    <cellStyle name="20% - Accent1 2 2 4 2 2 2 5 3" xfId="5240" xr:uid="{00000000-0005-0000-0000-0000BC130000}"/>
    <cellStyle name="20% - Accent1 2 2 4 2 2 2 5 3 2" xfId="5241" xr:uid="{00000000-0005-0000-0000-0000BD130000}"/>
    <cellStyle name="20% - Accent1 2 2 4 2 2 2 5 4" xfId="5242" xr:uid="{00000000-0005-0000-0000-0000BE130000}"/>
    <cellStyle name="20% - Accent1 2 2 4 2 2 2 6" xfId="5243" xr:uid="{00000000-0005-0000-0000-0000BF130000}"/>
    <cellStyle name="20% - Accent1 2 2 4 2 2 2 6 2" xfId="5244" xr:uid="{00000000-0005-0000-0000-0000C0130000}"/>
    <cellStyle name="20% - Accent1 2 2 4 2 2 2 6 2 2" xfId="5245" xr:uid="{00000000-0005-0000-0000-0000C1130000}"/>
    <cellStyle name="20% - Accent1 2 2 4 2 2 2 6 2 2 2" xfId="5246" xr:uid="{00000000-0005-0000-0000-0000C2130000}"/>
    <cellStyle name="20% - Accent1 2 2 4 2 2 2 6 2 3" xfId="5247" xr:uid="{00000000-0005-0000-0000-0000C3130000}"/>
    <cellStyle name="20% - Accent1 2 2 4 2 2 2 6 3" xfId="5248" xr:uid="{00000000-0005-0000-0000-0000C4130000}"/>
    <cellStyle name="20% - Accent1 2 2 4 2 2 2 6 3 2" xfId="5249" xr:uid="{00000000-0005-0000-0000-0000C5130000}"/>
    <cellStyle name="20% - Accent1 2 2 4 2 2 2 6 4" xfId="5250" xr:uid="{00000000-0005-0000-0000-0000C6130000}"/>
    <cellStyle name="20% - Accent1 2 2 4 2 2 2 7" xfId="5251" xr:uid="{00000000-0005-0000-0000-0000C7130000}"/>
    <cellStyle name="20% - Accent1 2 2 4 2 2 2 7 2" xfId="5252" xr:uid="{00000000-0005-0000-0000-0000C8130000}"/>
    <cellStyle name="20% - Accent1 2 2 4 2 2 2 7 2 2" xfId="5253" xr:uid="{00000000-0005-0000-0000-0000C9130000}"/>
    <cellStyle name="20% - Accent1 2 2 4 2 2 2 7 3" xfId="5254" xr:uid="{00000000-0005-0000-0000-0000CA130000}"/>
    <cellStyle name="20% - Accent1 2 2 4 2 2 2 8" xfId="5255" xr:uid="{00000000-0005-0000-0000-0000CB130000}"/>
    <cellStyle name="20% - Accent1 2 2 4 2 2 2 8 2" xfId="5256" xr:uid="{00000000-0005-0000-0000-0000CC130000}"/>
    <cellStyle name="20% - Accent1 2 2 4 2 2 2 8 2 2" xfId="5257" xr:uid="{00000000-0005-0000-0000-0000CD130000}"/>
    <cellStyle name="20% - Accent1 2 2 4 2 2 2 8 3" xfId="5258" xr:uid="{00000000-0005-0000-0000-0000CE130000}"/>
    <cellStyle name="20% - Accent1 2 2 4 2 2 2 9" xfId="5259" xr:uid="{00000000-0005-0000-0000-0000CF130000}"/>
    <cellStyle name="20% - Accent1 2 2 4 2 2 2 9 2" xfId="5260" xr:uid="{00000000-0005-0000-0000-0000D0130000}"/>
    <cellStyle name="20% - Accent1 2 2 4 2 2 3" xfId="5261" xr:uid="{00000000-0005-0000-0000-0000D1130000}"/>
    <cellStyle name="20% - Accent1 2 2 4 2 2 3 10" xfId="5262" xr:uid="{00000000-0005-0000-0000-0000D2130000}"/>
    <cellStyle name="20% - Accent1 2 2 4 2 2 3 10 2" xfId="5263" xr:uid="{00000000-0005-0000-0000-0000D3130000}"/>
    <cellStyle name="20% - Accent1 2 2 4 2 2 3 11" xfId="5264" xr:uid="{00000000-0005-0000-0000-0000D4130000}"/>
    <cellStyle name="20% - Accent1 2 2 4 2 2 3 2" xfId="5265" xr:uid="{00000000-0005-0000-0000-0000D5130000}"/>
    <cellStyle name="20% - Accent1 2 2 4 2 2 3 2 2" xfId="5266" xr:uid="{00000000-0005-0000-0000-0000D6130000}"/>
    <cellStyle name="20% - Accent1 2 2 4 2 2 3 2 2 2" xfId="5267" xr:uid="{00000000-0005-0000-0000-0000D7130000}"/>
    <cellStyle name="20% - Accent1 2 2 4 2 2 3 2 2 2 2" xfId="5268" xr:uid="{00000000-0005-0000-0000-0000D8130000}"/>
    <cellStyle name="20% - Accent1 2 2 4 2 2 3 2 2 2 2 2" xfId="5269" xr:uid="{00000000-0005-0000-0000-0000D9130000}"/>
    <cellStyle name="20% - Accent1 2 2 4 2 2 3 2 2 2 3" xfId="5270" xr:uid="{00000000-0005-0000-0000-0000DA130000}"/>
    <cellStyle name="20% - Accent1 2 2 4 2 2 3 2 2 3" xfId="5271" xr:uid="{00000000-0005-0000-0000-0000DB130000}"/>
    <cellStyle name="20% - Accent1 2 2 4 2 2 3 2 2 3 2" xfId="5272" xr:uid="{00000000-0005-0000-0000-0000DC130000}"/>
    <cellStyle name="20% - Accent1 2 2 4 2 2 3 2 2 4" xfId="5273" xr:uid="{00000000-0005-0000-0000-0000DD130000}"/>
    <cellStyle name="20% - Accent1 2 2 4 2 2 3 2 3" xfId="5274" xr:uid="{00000000-0005-0000-0000-0000DE130000}"/>
    <cellStyle name="20% - Accent1 2 2 4 2 2 3 2 3 2" xfId="5275" xr:uid="{00000000-0005-0000-0000-0000DF130000}"/>
    <cellStyle name="20% - Accent1 2 2 4 2 2 3 2 3 2 2" xfId="5276" xr:uid="{00000000-0005-0000-0000-0000E0130000}"/>
    <cellStyle name="20% - Accent1 2 2 4 2 2 3 2 3 2 2 2" xfId="5277" xr:uid="{00000000-0005-0000-0000-0000E1130000}"/>
    <cellStyle name="20% - Accent1 2 2 4 2 2 3 2 3 2 3" xfId="5278" xr:uid="{00000000-0005-0000-0000-0000E2130000}"/>
    <cellStyle name="20% - Accent1 2 2 4 2 2 3 2 3 3" xfId="5279" xr:uid="{00000000-0005-0000-0000-0000E3130000}"/>
    <cellStyle name="20% - Accent1 2 2 4 2 2 3 2 3 3 2" xfId="5280" xr:uid="{00000000-0005-0000-0000-0000E4130000}"/>
    <cellStyle name="20% - Accent1 2 2 4 2 2 3 2 3 4" xfId="5281" xr:uid="{00000000-0005-0000-0000-0000E5130000}"/>
    <cellStyle name="20% - Accent1 2 2 4 2 2 3 2 4" xfId="5282" xr:uid="{00000000-0005-0000-0000-0000E6130000}"/>
    <cellStyle name="20% - Accent1 2 2 4 2 2 3 2 4 2" xfId="5283" xr:uid="{00000000-0005-0000-0000-0000E7130000}"/>
    <cellStyle name="20% - Accent1 2 2 4 2 2 3 2 4 2 2" xfId="5284" xr:uid="{00000000-0005-0000-0000-0000E8130000}"/>
    <cellStyle name="20% - Accent1 2 2 4 2 2 3 2 4 2 2 2" xfId="5285" xr:uid="{00000000-0005-0000-0000-0000E9130000}"/>
    <cellStyle name="20% - Accent1 2 2 4 2 2 3 2 4 2 3" xfId="5286" xr:uid="{00000000-0005-0000-0000-0000EA130000}"/>
    <cellStyle name="20% - Accent1 2 2 4 2 2 3 2 4 3" xfId="5287" xr:uid="{00000000-0005-0000-0000-0000EB130000}"/>
    <cellStyle name="20% - Accent1 2 2 4 2 2 3 2 4 3 2" xfId="5288" xr:uid="{00000000-0005-0000-0000-0000EC130000}"/>
    <cellStyle name="20% - Accent1 2 2 4 2 2 3 2 4 4" xfId="5289" xr:uid="{00000000-0005-0000-0000-0000ED130000}"/>
    <cellStyle name="20% - Accent1 2 2 4 2 2 3 2 5" xfId="5290" xr:uid="{00000000-0005-0000-0000-0000EE130000}"/>
    <cellStyle name="20% - Accent1 2 2 4 2 2 3 2 5 2" xfId="5291" xr:uid="{00000000-0005-0000-0000-0000EF130000}"/>
    <cellStyle name="20% - Accent1 2 2 4 2 2 3 2 5 2 2" xfId="5292" xr:uid="{00000000-0005-0000-0000-0000F0130000}"/>
    <cellStyle name="20% - Accent1 2 2 4 2 2 3 2 5 3" xfId="5293" xr:uid="{00000000-0005-0000-0000-0000F1130000}"/>
    <cellStyle name="20% - Accent1 2 2 4 2 2 3 2 6" xfId="5294" xr:uid="{00000000-0005-0000-0000-0000F2130000}"/>
    <cellStyle name="20% - Accent1 2 2 4 2 2 3 2 6 2" xfId="5295" xr:uid="{00000000-0005-0000-0000-0000F3130000}"/>
    <cellStyle name="20% - Accent1 2 2 4 2 2 3 2 6 2 2" xfId="5296" xr:uid="{00000000-0005-0000-0000-0000F4130000}"/>
    <cellStyle name="20% - Accent1 2 2 4 2 2 3 2 6 3" xfId="5297" xr:uid="{00000000-0005-0000-0000-0000F5130000}"/>
    <cellStyle name="20% - Accent1 2 2 4 2 2 3 2 7" xfId="5298" xr:uid="{00000000-0005-0000-0000-0000F6130000}"/>
    <cellStyle name="20% - Accent1 2 2 4 2 2 3 2 7 2" xfId="5299" xr:uid="{00000000-0005-0000-0000-0000F7130000}"/>
    <cellStyle name="20% - Accent1 2 2 4 2 2 3 2 8" xfId="5300" xr:uid="{00000000-0005-0000-0000-0000F8130000}"/>
    <cellStyle name="20% - Accent1 2 2 4 2 2 3 2 8 2" xfId="5301" xr:uid="{00000000-0005-0000-0000-0000F9130000}"/>
    <cellStyle name="20% - Accent1 2 2 4 2 2 3 2 9" xfId="5302" xr:uid="{00000000-0005-0000-0000-0000FA130000}"/>
    <cellStyle name="20% - Accent1 2 2 4 2 2 3 3" xfId="5303" xr:uid="{00000000-0005-0000-0000-0000FB130000}"/>
    <cellStyle name="20% - Accent1 2 2 4 2 2 3 3 2" xfId="5304" xr:uid="{00000000-0005-0000-0000-0000FC130000}"/>
    <cellStyle name="20% - Accent1 2 2 4 2 2 3 3 2 2" xfId="5305" xr:uid="{00000000-0005-0000-0000-0000FD130000}"/>
    <cellStyle name="20% - Accent1 2 2 4 2 2 3 3 2 2 2" xfId="5306" xr:uid="{00000000-0005-0000-0000-0000FE130000}"/>
    <cellStyle name="20% - Accent1 2 2 4 2 2 3 3 2 2 2 2" xfId="5307" xr:uid="{00000000-0005-0000-0000-0000FF130000}"/>
    <cellStyle name="20% - Accent1 2 2 4 2 2 3 3 2 2 3" xfId="5308" xr:uid="{00000000-0005-0000-0000-000000140000}"/>
    <cellStyle name="20% - Accent1 2 2 4 2 2 3 3 2 3" xfId="5309" xr:uid="{00000000-0005-0000-0000-000001140000}"/>
    <cellStyle name="20% - Accent1 2 2 4 2 2 3 3 2 3 2" xfId="5310" xr:uid="{00000000-0005-0000-0000-000002140000}"/>
    <cellStyle name="20% - Accent1 2 2 4 2 2 3 3 2 4" xfId="5311" xr:uid="{00000000-0005-0000-0000-000003140000}"/>
    <cellStyle name="20% - Accent1 2 2 4 2 2 3 3 3" xfId="5312" xr:uid="{00000000-0005-0000-0000-000004140000}"/>
    <cellStyle name="20% - Accent1 2 2 4 2 2 3 3 3 2" xfId="5313" xr:uid="{00000000-0005-0000-0000-000005140000}"/>
    <cellStyle name="20% - Accent1 2 2 4 2 2 3 3 3 2 2" xfId="5314" xr:uid="{00000000-0005-0000-0000-000006140000}"/>
    <cellStyle name="20% - Accent1 2 2 4 2 2 3 3 3 2 2 2" xfId="5315" xr:uid="{00000000-0005-0000-0000-000007140000}"/>
    <cellStyle name="20% - Accent1 2 2 4 2 2 3 3 3 2 3" xfId="5316" xr:uid="{00000000-0005-0000-0000-000008140000}"/>
    <cellStyle name="20% - Accent1 2 2 4 2 2 3 3 3 3" xfId="5317" xr:uid="{00000000-0005-0000-0000-000009140000}"/>
    <cellStyle name="20% - Accent1 2 2 4 2 2 3 3 3 3 2" xfId="5318" xr:uid="{00000000-0005-0000-0000-00000A140000}"/>
    <cellStyle name="20% - Accent1 2 2 4 2 2 3 3 3 4" xfId="5319" xr:uid="{00000000-0005-0000-0000-00000B140000}"/>
    <cellStyle name="20% - Accent1 2 2 4 2 2 3 3 4" xfId="5320" xr:uid="{00000000-0005-0000-0000-00000C140000}"/>
    <cellStyle name="20% - Accent1 2 2 4 2 2 3 3 4 2" xfId="5321" xr:uid="{00000000-0005-0000-0000-00000D140000}"/>
    <cellStyle name="20% - Accent1 2 2 4 2 2 3 3 4 2 2" xfId="5322" xr:uid="{00000000-0005-0000-0000-00000E140000}"/>
    <cellStyle name="20% - Accent1 2 2 4 2 2 3 3 4 2 2 2" xfId="5323" xr:uid="{00000000-0005-0000-0000-00000F140000}"/>
    <cellStyle name="20% - Accent1 2 2 4 2 2 3 3 4 2 3" xfId="5324" xr:uid="{00000000-0005-0000-0000-000010140000}"/>
    <cellStyle name="20% - Accent1 2 2 4 2 2 3 3 4 3" xfId="5325" xr:uid="{00000000-0005-0000-0000-000011140000}"/>
    <cellStyle name="20% - Accent1 2 2 4 2 2 3 3 4 3 2" xfId="5326" xr:uid="{00000000-0005-0000-0000-000012140000}"/>
    <cellStyle name="20% - Accent1 2 2 4 2 2 3 3 4 4" xfId="5327" xr:uid="{00000000-0005-0000-0000-000013140000}"/>
    <cellStyle name="20% - Accent1 2 2 4 2 2 3 3 5" xfId="5328" xr:uid="{00000000-0005-0000-0000-000014140000}"/>
    <cellStyle name="20% - Accent1 2 2 4 2 2 3 3 5 2" xfId="5329" xr:uid="{00000000-0005-0000-0000-000015140000}"/>
    <cellStyle name="20% - Accent1 2 2 4 2 2 3 3 5 2 2" xfId="5330" xr:uid="{00000000-0005-0000-0000-000016140000}"/>
    <cellStyle name="20% - Accent1 2 2 4 2 2 3 3 5 3" xfId="5331" xr:uid="{00000000-0005-0000-0000-000017140000}"/>
    <cellStyle name="20% - Accent1 2 2 4 2 2 3 3 6" xfId="5332" xr:uid="{00000000-0005-0000-0000-000018140000}"/>
    <cellStyle name="20% - Accent1 2 2 4 2 2 3 3 6 2" xfId="5333" xr:uid="{00000000-0005-0000-0000-000019140000}"/>
    <cellStyle name="20% - Accent1 2 2 4 2 2 3 3 6 2 2" xfId="5334" xr:uid="{00000000-0005-0000-0000-00001A140000}"/>
    <cellStyle name="20% - Accent1 2 2 4 2 2 3 3 6 3" xfId="5335" xr:uid="{00000000-0005-0000-0000-00001B140000}"/>
    <cellStyle name="20% - Accent1 2 2 4 2 2 3 3 7" xfId="5336" xr:uid="{00000000-0005-0000-0000-00001C140000}"/>
    <cellStyle name="20% - Accent1 2 2 4 2 2 3 3 7 2" xfId="5337" xr:uid="{00000000-0005-0000-0000-00001D140000}"/>
    <cellStyle name="20% - Accent1 2 2 4 2 2 3 3 8" xfId="5338" xr:uid="{00000000-0005-0000-0000-00001E140000}"/>
    <cellStyle name="20% - Accent1 2 2 4 2 2 3 3 8 2" xfId="5339" xr:uid="{00000000-0005-0000-0000-00001F140000}"/>
    <cellStyle name="20% - Accent1 2 2 4 2 2 3 3 9" xfId="5340" xr:uid="{00000000-0005-0000-0000-000020140000}"/>
    <cellStyle name="20% - Accent1 2 2 4 2 2 3 4" xfId="5341" xr:uid="{00000000-0005-0000-0000-000021140000}"/>
    <cellStyle name="20% - Accent1 2 2 4 2 2 3 4 2" xfId="5342" xr:uid="{00000000-0005-0000-0000-000022140000}"/>
    <cellStyle name="20% - Accent1 2 2 4 2 2 3 4 2 2" xfId="5343" xr:uid="{00000000-0005-0000-0000-000023140000}"/>
    <cellStyle name="20% - Accent1 2 2 4 2 2 3 4 2 2 2" xfId="5344" xr:uid="{00000000-0005-0000-0000-000024140000}"/>
    <cellStyle name="20% - Accent1 2 2 4 2 2 3 4 2 3" xfId="5345" xr:uid="{00000000-0005-0000-0000-000025140000}"/>
    <cellStyle name="20% - Accent1 2 2 4 2 2 3 4 3" xfId="5346" xr:uid="{00000000-0005-0000-0000-000026140000}"/>
    <cellStyle name="20% - Accent1 2 2 4 2 2 3 4 3 2" xfId="5347" xr:uid="{00000000-0005-0000-0000-000027140000}"/>
    <cellStyle name="20% - Accent1 2 2 4 2 2 3 4 4" xfId="5348" xr:uid="{00000000-0005-0000-0000-000028140000}"/>
    <cellStyle name="20% - Accent1 2 2 4 2 2 3 5" xfId="5349" xr:uid="{00000000-0005-0000-0000-000029140000}"/>
    <cellStyle name="20% - Accent1 2 2 4 2 2 3 5 2" xfId="5350" xr:uid="{00000000-0005-0000-0000-00002A140000}"/>
    <cellStyle name="20% - Accent1 2 2 4 2 2 3 5 2 2" xfId="5351" xr:uid="{00000000-0005-0000-0000-00002B140000}"/>
    <cellStyle name="20% - Accent1 2 2 4 2 2 3 5 2 2 2" xfId="5352" xr:uid="{00000000-0005-0000-0000-00002C140000}"/>
    <cellStyle name="20% - Accent1 2 2 4 2 2 3 5 2 3" xfId="5353" xr:uid="{00000000-0005-0000-0000-00002D140000}"/>
    <cellStyle name="20% - Accent1 2 2 4 2 2 3 5 3" xfId="5354" xr:uid="{00000000-0005-0000-0000-00002E140000}"/>
    <cellStyle name="20% - Accent1 2 2 4 2 2 3 5 3 2" xfId="5355" xr:uid="{00000000-0005-0000-0000-00002F140000}"/>
    <cellStyle name="20% - Accent1 2 2 4 2 2 3 5 4" xfId="5356" xr:uid="{00000000-0005-0000-0000-000030140000}"/>
    <cellStyle name="20% - Accent1 2 2 4 2 2 3 6" xfId="5357" xr:uid="{00000000-0005-0000-0000-000031140000}"/>
    <cellStyle name="20% - Accent1 2 2 4 2 2 3 6 2" xfId="5358" xr:uid="{00000000-0005-0000-0000-000032140000}"/>
    <cellStyle name="20% - Accent1 2 2 4 2 2 3 6 2 2" xfId="5359" xr:uid="{00000000-0005-0000-0000-000033140000}"/>
    <cellStyle name="20% - Accent1 2 2 4 2 2 3 6 2 2 2" xfId="5360" xr:uid="{00000000-0005-0000-0000-000034140000}"/>
    <cellStyle name="20% - Accent1 2 2 4 2 2 3 6 2 3" xfId="5361" xr:uid="{00000000-0005-0000-0000-000035140000}"/>
    <cellStyle name="20% - Accent1 2 2 4 2 2 3 6 3" xfId="5362" xr:uid="{00000000-0005-0000-0000-000036140000}"/>
    <cellStyle name="20% - Accent1 2 2 4 2 2 3 6 3 2" xfId="5363" xr:uid="{00000000-0005-0000-0000-000037140000}"/>
    <cellStyle name="20% - Accent1 2 2 4 2 2 3 6 4" xfId="5364" xr:uid="{00000000-0005-0000-0000-000038140000}"/>
    <cellStyle name="20% - Accent1 2 2 4 2 2 3 7" xfId="5365" xr:uid="{00000000-0005-0000-0000-000039140000}"/>
    <cellStyle name="20% - Accent1 2 2 4 2 2 3 7 2" xfId="5366" xr:uid="{00000000-0005-0000-0000-00003A140000}"/>
    <cellStyle name="20% - Accent1 2 2 4 2 2 3 7 2 2" xfId="5367" xr:uid="{00000000-0005-0000-0000-00003B140000}"/>
    <cellStyle name="20% - Accent1 2 2 4 2 2 3 7 3" xfId="5368" xr:uid="{00000000-0005-0000-0000-00003C140000}"/>
    <cellStyle name="20% - Accent1 2 2 4 2 2 3 8" xfId="5369" xr:uid="{00000000-0005-0000-0000-00003D140000}"/>
    <cellStyle name="20% - Accent1 2 2 4 2 2 3 8 2" xfId="5370" xr:uid="{00000000-0005-0000-0000-00003E140000}"/>
    <cellStyle name="20% - Accent1 2 2 4 2 2 3 8 2 2" xfId="5371" xr:uid="{00000000-0005-0000-0000-00003F140000}"/>
    <cellStyle name="20% - Accent1 2 2 4 2 2 3 8 3" xfId="5372" xr:uid="{00000000-0005-0000-0000-000040140000}"/>
    <cellStyle name="20% - Accent1 2 2 4 2 2 3 9" xfId="5373" xr:uid="{00000000-0005-0000-0000-000041140000}"/>
    <cellStyle name="20% - Accent1 2 2 4 2 2 3 9 2" xfId="5374" xr:uid="{00000000-0005-0000-0000-000042140000}"/>
    <cellStyle name="20% - Accent1 2 2 4 2 2 4" xfId="5375" xr:uid="{00000000-0005-0000-0000-000043140000}"/>
    <cellStyle name="20% - Accent1 2 2 4 2 2 4 10" xfId="5376" xr:uid="{00000000-0005-0000-0000-000044140000}"/>
    <cellStyle name="20% - Accent1 2 2 4 2 2 4 10 2" xfId="5377" xr:uid="{00000000-0005-0000-0000-000045140000}"/>
    <cellStyle name="20% - Accent1 2 2 4 2 2 4 11" xfId="5378" xr:uid="{00000000-0005-0000-0000-000046140000}"/>
    <cellStyle name="20% - Accent1 2 2 4 2 2 4 2" xfId="5379" xr:uid="{00000000-0005-0000-0000-000047140000}"/>
    <cellStyle name="20% - Accent1 2 2 4 2 2 4 2 2" xfId="5380" xr:uid="{00000000-0005-0000-0000-000048140000}"/>
    <cellStyle name="20% - Accent1 2 2 4 2 2 4 2 2 2" xfId="5381" xr:uid="{00000000-0005-0000-0000-000049140000}"/>
    <cellStyle name="20% - Accent1 2 2 4 2 2 4 2 2 2 2" xfId="5382" xr:uid="{00000000-0005-0000-0000-00004A140000}"/>
    <cellStyle name="20% - Accent1 2 2 4 2 2 4 2 2 2 2 2" xfId="5383" xr:uid="{00000000-0005-0000-0000-00004B140000}"/>
    <cellStyle name="20% - Accent1 2 2 4 2 2 4 2 2 2 3" xfId="5384" xr:uid="{00000000-0005-0000-0000-00004C140000}"/>
    <cellStyle name="20% - Accent1 2 2 4 2 2 4 2 2 3" xfId="5385" xr:uid="{00000000-0005-0000-0000-00004D140000}"/>
    <cellStyle name="20% - Accent1 2 2 4 2 2 4 2 2 3 2" xfId="5386" xr:uid="{00000000-0005-0000-0000-00004E140000}"/>
    <cellStyle name="20% - Accent1 2 2 4 2 2 4 2 2 4" xfId="5387" xr:uid="{00000000-0005-0000-0000-00004F140000}"/>
    <cellStyle name="20% - Accent1 2 2 4 2 2 4 2 3" xfId="5388" xr:uid="{00000000-0005-0000-0000-000050140000}"/>
    <cellStyle name="20% - Accent1 2 2 4 2 2 4 2 3 2" xfId="5389" xr:uid="{00000000-0005-0000-0000-000051140000}"/>
    <cellStyle name="20% - Accent1 2 2 4 2 2 4 2 3 2 2" xfId="5390" xr:uid="{00000000-0005-0000-0000-000052140000}"/>
    <cellStyle name="20% - Accent1 2 2 4 2 2 4 2 3 2 2 2" xfId="5391" xr:uid="{00000000-0005-0000-0000-000053140000}"/>
    <cellStyle name="20% - Accent1 2 2 4 2 2 4 2 3 2 3" xfId="5392" xr:uid="{00000000-0005-0000-0000-000054140000}"/>
    <cellStyle name="20% - Accent1 2 2 4 2 2 4 2 3 3" xfId="5393" xr:uid="{00000000-0005-0000-0000-000055140000}"/>
    <cellStyle name="20% - Accent1 2 2 4 2 2 4 2 3 3 2" xfId="5394" xr:uid="{00000000-0005-0000-0000-000056140000}"/>
    <cellStyle name="20% - Accent1 2 2 4 2 2 4 2 3 4" xfId="5395" xr:uid="{00000000-0005-0000-0000-000057140000}"/>
    <cellStyle name="20% - Accent1 2 2 4 2 2 4 2 4" xfId="5396" xr:uid="{00000000-0005-0000-0000-000058140000}"/>
    <cellStyle name="20% - Accent1 2 2 4 2 2 4 2 4 2" xfId="5397" xr:uid="{00000000-0005-0000-0000-000059140000}"/>
    <cellStyle name="20% - Accent1 2 2 4 2 2 4 2 4 2 2" xfId="5398" xr:uid="{00000000-0005-0000-0000-00005A140000}"/>
    <cellStyle name="20% - Accent1 2 2 4 2 2 4 2 4 2 2 2" xfId="5399" xr:uid="{00000000-0005-0000-0000-00005B140000}"/>
    <cellStyle name="20% - Accent1 2 2 4 2 2 4 2 4 2 3" xfId="5400" xr:uid="{00000000-0005-0000-0000-00005C140000}"/>
    <cellStyle name="20% - Accent1 2 2 4 2 2 4 2 4 3" xfId="5401" xr:uid="{00000000-0005-0000-0000-00005D140000}"/>
    <cellStyle name="20% - Accent1 2 2 4 2 2 4 2 4 3 2" xfId="5402" xr:uid="{00000000-0005-0000-0000-00005E140000}"/>
    <cellStyle name="20% - Accent1 2 2 4 2 2 4 2 4 4" xfId="5403" xr:uid="{00000000-0005-0000-0000-00005F140000}"/>
    <cellStyle name="20% - Accent1 2 2 4 2 2 4 2 5" xfId="5404" xr:uid="{00000000-0005-0000-0000-000060140000}"/>
    <cellStyle name="20% - Accent1 2 2 4 2 2 4 2 5 2" xfId="5405" xr:uid="{00000000-0005-0000-0000-000061140000}"/>
    <cellStyle name="20% - Accent1 2 2 4 2 2 4 2 5 2 2" xfId="5406" xr:uid="{00000000-0005-0000-0000-000062140000}"/>
    <cellStyle name="20% - Accent1 2 2 4 2 2 4 2 5 3" xfId="5407" xr:uid="{00000000-0005-0000-0000-000063140000}"/>
    <cellStyle name="20% - Accent1 2 2 4 2 2 4 2 6" xfId="5408" xr:uid="{00000000-0005-0000-0000-000064140000}"/>
    <cellStyle name="20% - Accent1 2 2 4 2 2 4 2 6 2" xfId="5409" xr:uid="{00000000-0005-0000-0000-000065140000}"/>
    <cellStyle name="20% - Accent1 2 2 4 2 2 4 2 6 2 2" xfId="5410" xr:uid="{00000000-0005-0000-0000-000066140000}"/>
    <cellStyle name="20% - Accent1 2 2 4 2 2 4 2 6 3" xfId="5411" xr:uid="{00000000-0005-0000-0000-000067140000}"/>
    <cellStyle name="20% - Accent1 2 2 4 2 2 4 2 7" xfId="5412" xr:uid="{00000000-0005-0000-0000-000068140000}"/>
    <cellStyle name="20% - Accent1 2 2 4 2 2 4 2 7 2" xfId="5413" xr:uid="{00000000-0005-0000-0000-000069140000}"/>
    <cellStyle name="20% - Accent1 2 2 4 2 2 4 2 8" xfId="5414" xr:uid="{00000000-0005-0000-0000-00006A140000}"/>
    <cellStyle name="20% - Accent1 2 2 4 2 2 4 2 8 2" xfId="5415" xr:uid="{00000000-0005-0000-0000-00006B140000}"/>
    <cellStyle name="20% - Accent1 2 2 4 2 2 4 2 9" xfId="5416" xr:uid="{00000000-0005-0000-0000-00006C140000}"/>
    <cellStyle name="20% - Accent1 2 2 4 2 2 4 3" xfId="5417" xr:uid="{00000000-0005-0000-0000-00006D140000}"/>
    <cellStyle name="20% - Accent1 2 2 4 2 2 4 3 2" xfId="5418" xr:uid="{00000000-0005-0000-0000-00006E140000}"/>
    <cellStyle name="20% - Accent1 2 2 4 2 2 4 3 2 2" xfId="5419" xr:uid="{00000000-0005-0000-0000-00006F140000}"/>
    <cellStyle name="20% - Accent1 2 2 4 2 2 4 3 2 2 2" xfId="5420" xr:uid="{00000000-0005-0000-0000-000070140000}"/>
    <cellStyle name="20% - Accent1 2 2 4 2 2 4 3 2 2 2 2" xfId="5421" xr:uid="{00000000-0005-0000-0000-000071140000}"/>
    <cellStyle name="20% - Accent1 2 2 4 2 2 4 3 2 2 3" xfId="5422" xr:uid="{00000000-0005-0000-0000-000072140000}"/>
    <cellStyle name="20% - Accent1 2 2 4 2 2 4 3 2 3" xfId="5423" xr:uid="{00000000-0005-0000-0000-000073140000}"/>
    <cellStyle name="20% - Accent1 2 2 4 2 2 4 3 2 3 2" xfId="5424" xr:uid="{00000000-0005-0000-0000-000074140000}"/>
    <cellStyle name="20% - Accent1 2 2 4 2 2 4 3 2 4" xfId="5425" xr:uid="{00000000-0005-0000-0000-000075140000}"/>
    <cellStyle name="20% - Accent1 2 2 4 2 2 4 3 3" xfId="5426" xr:uid="{00000000-0005-0000-0000-000076140000}"/>
    <cellStyle name="20% - Accent1 2 2 4 2 2 4 3 3 2" xfId="5427" xr:uid="{00000000-0005-0000-0000-000077140000}"/>
    <cellStyle name="20% - Accent1 2 2 4 2 2 4 3 3 2 2" xfId="5428" xr:uid="{00000000-0005-0000-0000-000078140000}"/>
    <cellStyle name="20% - Accent1 2 2 4 2 2 4 3 3 2 2 2" xfId="5429" xr:uid="{00000000-0005-0000-0000-000079140000}"/>
    <cellStyle name="20% - Accent1 2 2 4 2 2 4 3 3 2 3" xfId="5430" xr:uid="{00000000-0005-0000-0000-00007A140000}"/>
    <cellStyle name="20% - Accent1 2 2 4 2 2 4 3 3 3" xfId="5431" xr:uid="{00000000-0005-0000-0000-00007B140000}"/>
    <cellStyle name="20% - Accent1 2 2 4 2 2 4 3 3 3 2" xfId="5432" xr:uid="{00000000-0005-0000-0000-00007C140000}"/>
    <cellStyle name="20% - Accent1 2 2 4 2 2 4 3 3 4" xfId="5433" xr:uid="{00000000-0005-0000-0000-00007D140000}"/>
    <cellStyle name="20% - Accent1 2 2 4 2 2 4 3 4" xfId="5434" xr:uid="{00000000-0005-0000-0000-00007E140000}"/>
    <cellStyle name="20% - Accent1 2 2 4 2 2 4 3 4 2" xfId="5435" xr:uid="{00000000-0005-0000-0000-00007F140000}"/>
    <cellStyle name="20% - Accent1 2 2 4 2 2 4 3 4 2 2" xfId="5436" xr:uid="{00000000-0005-0000-0000-000080140000}"/>
    <cellStyle name="20% - Accent1 2 2 4 2 2 4 3 4 2 2 2" xfId="5437" xr:uid="{00000000-0005-0000-0000-000081140000}"/>
    <cellStyle name="20% - Accent1 2 2 4 2 2 4 3 4 2 3" xfId="5438" xr:uid="{00000000-0005-0000-0000-000082140000}"/>
    <cellStyle name="20% - Accent1 2 2 4 2 2 4 3 4 3" xfId="5439" xr:uid="{00000000-0005-0000-0000-000083140000}"/>
    <cellStyle name="20% - Accent1 2 2 4 2 2 4 3 4 3 2" xfId="5440" xr:uid="{00000000-0005-0000-0000-000084140000}"/>
    <cellStyle name="20% - Accent1 2 2 4 2 2 4 3 4 4" xfId="5441" xr:uid="{00000000-0005-0000-0000-000085140000}"/>
    <cellStyle name="20% - Accent1 2 2 4 2 2 4 3 5" xfId="5442" xr:uid="{00000000-0005-0000-0000-000086140000}"/>
    <cellStyle name="20% - Accent1 2 2 4 2 2 4 3 5 2" xfId="5443" xr:uid="{00000000-0005-0000-0000-000087140000}"/>
    <cellStyle name="20% - Accent1 2 2 4 2 2 4 3 5 2 2" xfId="5444" xr:uid="{00000000-0005-0000-0000-000088140000}"/>
    <cellStyle name="20% - Accent1 2 2 4 2 2 4 3 5 3" xfId="5445" xr:uid="{00000000-0005-0000-0000-000089140000}"/>
    <cellStyle name="20% - Accent1 2 2 4 2 2 4 3 6" xfId="5446" xr:uid="{00000000-0005-0000-0000-00008A140000}"/>
    <cellStyle name="20% - Accent1 2 2 4 2 2 4 3 6 2" xfId="5447" xr:uid="{00000000-0005-0000-0000-00008B140000}"/>
    <cellStyle name="20% - Accent1 2 2 4 2 2 4 3 6 2 2" xfId="5448" xr:uid="{00000000-0005-0000-0000-00008C140000}"/>
    <cellStyle name="20% - Accent1 2 2 4 2 2 4 3 6 3" xfId="5449" xr:uid="{00000000-0005-0000-0000-00008D140000}"/>
    <cellStyle name="20% - Accent1 2 2 4 2 2 4 3 7" xfId="5450" xr:uid="{00000000-0005-0000-0000-00008E140000}"/>
    <cellStyle name="20% - Accent1 2 2 4 2 2 4 3 7 2" xfId="5451" xr:uid="{00000000-0005-0000-0000-00008F140000}"/>
    <cellStyle name="20% - Accent1 2 2 4 2 2 4 3 8" xfId="5452" xr:uid="{00000000-0005-0000-0000-000090140000}"/>
    <cellStyle name="20% - Accent1 2 2 4 2 2 4 3 8 2" xfId="5453" xr:uid="{00000000-0005-0000-0000-000091140000}"/>
    <cellStyle name="20% - Accent1 2 2 4 2 2 4 3 9" xfId="5454" xr:uid="{00000000-0005-0000-0000-000092140000}"/>
    <cellStyle name="20% - Accent1 2 2 4 2 2 4 4" xfId="5455" xr:uid="{00000000-0005-0000-0000-000093140000}"/>
    <cellStyle name="20% - Accent1 2 2 4 2 2 4 4 2" xfId="5456" xr:uid="{00000000-0005-0000-0000-000094140000}"/>
    <cellStyle name="20% - Accent1 2 2 4 2 2 4 4 2 2" xfId="5457" xr:uid="{00000000-0005-0000-0000-000095140000}"/>
    <cellStyle name="20% - Accent1 2 2 4 2 2 4 4 2 2 2" xfId="5458" xr:uid="{00000000-0005-0000-0000-000096140000}"/>
    <cellStyle name="20% - Accent1 2 2 4 2 2 4 4 2 3" xfId="5459" xr:uid="{00000000-0005-0000-0000-000097140000}"/>
    <cellStyle name="20% - Accent1 2 2 4 2 2 4 4 3" xfId="5460" xr:uid="{00000000-0005-0000-0000-000098140000}"/>
    <cellStyle name="20% - Accent1 2 2 4 2 2 4 4 3 2" xfId="5461" xr:uid="{00000000-0005-0000-0000-000099140000}"/>
    <cellStyle name="20% - Accent1 2 2 4 2 2 4 4 4" xfId="5462" xr:uid="{00000000-0005-0000-0000-00009A140000}"/>
    <cellStyle name="20% - Accent1 2 2 4 2 2 4 5" xfId="5463" xr:uid="{00000000-0005-0000-0000-00009B140000}"/>
    <cellStyle name="20% - Accent1 2 2 4 2 2 4 5 2" xfId="5464" xr:uid="{00000000-0005-0000-0000-00009C140000}"/>
    <cellStyle name="20% - Accent1 2 2 4 2 2 4 5 2 2" xfId="5465" xr:uid="{00000000-0005-0000-0000-00009D140000}"/>
    <cellStyle name="20% - Accent1 2 2 4 2 2 4 5 2 2 2" xfId="5466" xr:uid="{00000000-0005-0000-0000-00009E140000}"/>
    <cellStyle name="20% - Accent1 2 2 4 2 2 4 5 2 3" xfId="5467" xr:uid="{00000000-0005-0000-0000-00009F140000}"/>
    <cellStyle name="20% - Accent1 2 2 4 2 2 4 5 3" xfId="5468" xr:uid="{00000000-0005-0000-0000-0000A0140000}"/>
    <cellStyle name="20% - Accent1 2 2 4 2 2 4 5 3 2" xfId="5469" xr:uid="{00000000-0005-0000-0000-0000A1140000}"/>
    <cellStyle name="20% - Accent1 2 2 4 2 2 4 5 4" xfId="5470" xr:uid="{00000000-0005-0000-0000-0000A2140000}"/>
    <cellStyle name="20% - Accent1 2 2 4 2 2 4 6" xfId="5471" xr:uid="{00000000-0005-0000-0000-0000A3140000}"/>
    <cellStyle name="20% - Accent1 2 2 4 2 2 4 6 2" xfId="5472" xr:uid="{00000000-0005-0000-0000-0000A4140000}"/>
    <cellStyle name="20% - Accent1 2 2 4 2 2 4 6 2 2" xfId="5473" xr:uid="{00000000-0005-0000-0000-0000A5140000}"/>
    <cellStyle name="20% - Accent1 2 2 4 2 2 4 6 2 2 2" xfId="5474" xr:uid="{00000000-0005-0000-0000-0000A6140000}"/>
    <cellStyle name="20% - Accent1 2 2 4 2 2 4 6 2 3" xfId="5475" xr:uid="{00000000-0005-0000-0000-0000A7140000}"/>
    <cellStyle name="20% - Accent1 2 2 4 2 2 4 6 3" xfId="5476" xr:uid="{00000000-0005-0000-0000-0000A8140000}"/>
    <cellStyle name="20% - Accent1 2 2 4 2 2 4 6 3 2" xfId="5477" xr:uid="{00000000-0005-0000-0000-0000A9140000}"/>
    <cellStyle name="20% - Accent1 2 2 4 2 2 4 6 4" xfId="5478" xr:uid="{00000000-0005-0000-0000-0000AA140000}"/>
    <cellStyle name="20% - Accent1 2 2 4 2 2 4 7" xfId="5479" xr:uid="{00000000-0005-0000-0000-0000AB140000}"/>
    <cellStyle name="20% - Accent1 2 2 4 2 2 4 7 2" xfId="5480" xr:uid="{00000000-0005-0000-0000-0000AC140000}"/>
    <cellStyle name="20% - Accent1 2 2 4 2 2 4 7 2 2" xfId="5481" xr:uid="{00000000-0005-0000-0000-0000AD140000}"/>
    <cellStyle name="20% - Accent1 2 2 4 2 2 4 7 3" xfId="5482" xr:uid="{00000000-0005-0000-0000-0000AE140000}"/>
    <cellStyle name="20% - Accent1 2 2 4 2 2 4 8" xfId="5483" xr:uid="{00000000-0005-0000-0000-0000AF140000}"/>
    <cellStyle name="20% - Accent1 2 2 4 2 2 4 8 2" xfId="5484" xr:uid="{00000000-0005-0000-0000-0000B0140000}"/>
    <cellStyle name="20% - Accent1 2 2 4 2 2 4 8 2 2" xfId="5485" xr:uid="{00000000-0005-0000-0000-0000B1140000}"/>
    <cellStyle name="20% - Accent1 2 2 4 2 2 4 8 3" xfId="5486" xr:uid="{00000000-0005-0000-0000-0000B2140000}"/>
    <cellStyle name="20% - Accent1 2 2 4 2 2 4 9" xfId="5487" xr:uid="{00000000-0005-0000-0000-0000B3140000}"/>
    <cellStyle name="20% - Accent1 2 2 4 2 2 4 9 2" xfId="5488" xr:uid="{00000000-0005-0000-0000-0000B4140000}"/>
    <cellStyle name="20% - Accent1 2 2 4 2 2 5" xfId="5489" xr:uid="{00000000-0005-0000-0000-0000B5140000}"/>
    <cellStyle name="20% - Accent1 2 2 4 2 2 5 2" xfId="5490" xr:uid="{00000000-0005-0000-0000-0000B6140000}"/>
    <cellStyle name="20% - Accent1 2 2 4 2 2 5 2 2" xfId="5491" xr:uid="{00000000-0005-0000-0000-0000B7140000}"/>
    <cellStyle name="20% - Accent1 2 2 4 2 2 5 2 2 2" xfId="5492" xr:uid="{00000000-0005-0000-0000-0000B8140000}"/>
    <cellStyle name="20% - Accent1 2 2 4 2 2 5 2 2 2 2" xfId="5493" xr:uid="{00000000-0005-0000-0000-0000B9140000}"/>
    <cellStyle name="20% - Accent1 2 2 4 2 2 5 2 2 3" xfId="5494" xr:uid="{00000000-0005-0000-0000-0000BA140000}"/>
    <cellStyle name="20% - Accent1 2 2 4 2 2 5 2 3" xfId="5495" xr:uid="{00000000-0005-0000-0000-0000BB140000}"/>
    <cellStyle name="20% - Accent1 2 2 4 2 2 5 2 3 2" xfId="5496" xr:uid="{00000000-0005-0000-0000-0000BC140000}"/>
    <cellStyle name="20% - Accent1 2 2 4 2 2 5 2 4" xfId="5497" xr:uid="{00000000-0005-0000-0000-0000BD140000}"/>
    <cellStyle name="20% - Accent1 2 2 4 2 2 5 3" xfId="5498" xr:uid="{00000000-0005-0000-0000-0000BE140000}"/>
    <cellStyle name="20% - Accent1 2 2 4 2 2 5 3 2" xfId="5499" xr:uid="{00000000-0005-0000-0000-0000BF140000}"/>
    <cellStyle name="20% - Accent1 2 2 4 2 2 5 3 2 2" xfId="5500" xr:uid="{00000000-0005-0000-0000-0000C0140000}"/>
    <cellStyle name="20% - Accent1 2 2 4 2 2 5 3 2 2 2" xfId="5501" xr:uid="{00000000-0005-0000-0000-0000C1140000}"/>
    <cellStyle name="20% - Accent1 2 2 4 2 2 5 3 2 3" xfId="5502" xr:uid="{00000000-0005-0000-0000-0000C2140000}"/>
    <cellStyle name="20% - Accent1 2 2 4 2 2 5 3 3" xfId="5503" xr:uid="{00000000-0005-0000-0000-0000C3140000}"/>
    <cellStyle name="20% - Accent1 2 2 4 2 2 5 3 3 2" xfId="5504" xr:uid="{00000000-0005-0000-0000-0000C4140000}"/>
    <cellStyle name="20% - Accent1 2 2 4 2 2 5 3 4" xfId="5505" xr:uid="{00000000-0005-0000-0000-0000C5140000}"/>
    <cellStyle name="20% - Accent1 2 2 4 2 2 5 4" xfId="5506" xr:uid="{00000000-0005-0000-0000-0000C6140000}"/>
    <cellStyle name="20% - Accent1 2 2 4 2 2 5 4 2" xfId="5507" xr:uid="{00000000-0005-0000-0000-0000C7140000}"/>
    <cellStyle name="20% - Accent1 2 2 4 2 2 5 4 2 2" xfId="5508" xr:uid="{00000000-0005-0000-0000-0000C8140000}"/>
    <cellStyle name="20% - Accent1 2 2 4 2 2 5 4 2 2 2" xfId="5509" xr:uid="{00000000-0005-0000-0000-0000C9140000}"/>
    <cellStyle name="20% - Accent1 2 2 4 2 2 5 4 2 3" xfId="5510" xr:uid="{00000000-0005-0000-0000-0000CA140000}"/>
    <cellStyle name="20% - Accent1 2 2 4 2 2 5 4 3" xfId="5511" xr:uid="{00000000-0005-0000-0000-0000CB140000}"/>
    <cellStyle name="20% - Accent1 2 2 4 2 2 5 4 3 2" xfId="5512" xr:uid="{00000000-0005-0000-0000-0000CC140000}"/>
    <cellStyle name="20% - Accent1 2 2 4 2 2 5 4 4" xfId="5513" xr:uid="{00000000-0005-0000-0000-0000CD140000}"/>
    <cellStyle name="20% - Accent1 2 2 4 2 2 5 5" xfId="5514" xr:uid="{00000000-0005-0000-0000-0000CE140000}"/>
    <cellStyle name="20% - Accent1 2 2 4 2 2 5 5 2" xfId="5515" xr:uid="{00000000-0005-0000-0000-0000CF140000}"/>
    <cellStyle name="20% - Accent1 2 2 4 2 2 5 5 2 2" xfId="5516" xr:uid="{00000000-0005-0000-0000-0000D0140000}"/>
    <cellStyle name="20% - Accent1 2 2 4 2 2 5 5 3" xfId="5517" xr:uid="{00000000-0005-0000-0000-0000D1140000}"/>
    <cellStyle name="20% - Accent1 2 2 4 2 2 5 6" xfId="5518" xr:uid="{00000000-0005-0000-0000-0000D2140000}"/>
    <cellStyle name="20% - Accent1 2 2 4 2 2 5 6 2" xfId="5519" xr:uid="{00000000-0005-0000-0000-0000D3140000}"/>
    <cellStyle name="20% - Accent1 2 2 4 2 2 5 6 2 2" xfId="5520" xr:uid="{00000000-0005-0000-0000-0000D4140000}"/>
    <cellStyle name="20% - Accent1 2 2 4 2 2 5 6 3" xfId="5521" xr:uid="{00000000-0005-0000-0000-0000D5140000}"/>
    <cellStyle name="20% - Accent1 2 2 4 2 2 5 7" xfId="5522" xr:uid="{00000000-0005-0000-0000-0000D6140000}"/>
    <cellStyle name="20% - Accent1 2 2 4 2 2 5 7 2" xfId="5523" xr:uid="{00000000-0005-0000-0000-0000D7140000}"/>
    <cellStyle name="20% - Accent1 2 2 4 2 2 5 8" xfId="5524" xr:uid="{00000000-0005-0000-0000-0000D8140000}"/>
    <cellStyle name="20% - Accent1 2 2 4 2 2 5 8 2" xfId="5525" xr:uid="{00000000-0005-0000-0000-0000D9140000}"/>
    <cellStyle name="20% - Accent1 2 2 4 2 2 5 9" xfId="5526" xr:uid="{00000000-0005-0000-0000-0000DA140000}"/>
    <cellStyle name="20% - Accent1 2 2 4 2 2 6" xfId="5527" xr:uid="{00000000-0005-0000-0000-0000DB140000}"/>
    <cellStyle name="20% - Accent1 2 2 4 2 2 6 2" xfId="5528" xr:uid="{00000000-0005-0000-0000-0000DC140000}"/>
    <cellStyle name="20% - Accent1 2 2 4 2 2 6 2 2" xfId="5529" xr:uid="{00000000-0005-0000-0000-0000DD140000}"/>
    <cellStyle name="20% - Accent1 2 2 4 2 2 6 2 2 2" xfId="5530" xr:uid="{00000000-0005-0000-0000-0000DE140000}"/>
    <cellStyle name="20% - Accent1 2 2 4 2 2 6 2 2 2 2" xfId="5531" xr:uid="{00000000-0005-0000-0000-0000DF140000}"/>
    <cellStyle name="20% - Accent1 2 2 4 2 2 6 2 2 3" xfId="5532" xr:uid="{00000000-0005-0000-0000-0000E0140000}"/>
    <cellStyle name="20% - Accent1 2 2 4 2 2 6 2 3" xfId="5533" xr:uid="{00000000-0005-0000-0000-0000E1140000}"/>
    <cellStyle name="20% - Accent1 2 2 4 2 2 6 2 3 2" xfId="5534" xr:uid="{00000000-0005-0000-0000-0000E2140000}"/>
    <cellStyle name="20% - Accent1 2 2 4 2 2 6 2 4" xfId="5535" xr:uid="{00000000-0005-0000-0000-0000E3140000}"/>
    <cellStyle name="20% - Accent1 2 2 4 2 2 6 3" xfId="5536" xr:uid="{00000000-0005-0000-0000-0000E4140000}"/>
    <cellStyle name="20% - Accent1 2 2 4 2 2 6 3 2" xfId="5537" xr:uid="{00000000-0005-0000-0000-0000E5140000}"/>
    <cellStyle name="20% - Accent1 2 2 4 2 2 6 3 2 2" xfId="5538" xr:uid="{00000000-0005-0000-0000-0000E6140000}"/>
    <cellStyle name="20% - Accent1 2 2 4 2 2 6 3 2 2 2" xfId="5539" xr:uid="{00000000-0005-0000-0000-0000E7140000}"/>
    <cellStyle name="20% - Accent1 2 2 4 2 2 6 3 2 3" xfId="5540" xr:uid="{00000000-0005-0000-0000-0000E8140000}"/>
    <cellStyle name="20% - Accent1 2 2 4 2 2 6 3 3" xfId="5541" xr:uid="{00000000-0005-0000-0000-0000E9140000}"/>
    <cellStyle name="20% - Accent1 2 2 4 2 2 6 3 3 2" xfId="5542" xr:uid="{00000000-0005-0000-0000-0000EA140000}"/>
    <cellStyle name="20% - Accent1 2 2 4 2 2 6 3 4" xfId="5543" xr:uid="{00000000-0005-0000-0000-0000EB140000}"/>
    <cellStyle name="20% - Accent1 2 2 4 2 2 6 4" xfId="5544" xr:uid="{00000000-0005-0000-0000-0000EC140000}"/>
    <cellStyle name="20% - Accent1 2 2 4 2 2 6 4 2" xfId="5545" xr:uid="{00000000-0005-0000-0000-0000ED140000}"/>
    <cellStyle name="20% - Accent1 2 2 4 2 2 6 4 2 2" xfId="5546" xr:uid="{00000000-0005-0000-0000-0000EE140000}"/>
    <cellStyle name="20% - Accent1 2 2 4 2 2 6 4 2 2 2" xfId="5547" xr:uid="{00000000-0005-0000-0000-0000EF140000}"/>
    <cellStyle name="20% - Accent1 2 2 4 2 2 6 4 2 3" xfId="5548" xr:uid="{00000000-0005-0000-0000-0000F0140000}"/>
    <cellStyle name="20% - Accent1 2 2 4 2 2 6 4 3" xfId="5549" xr:uid="{00000000-0005-0000-0000-0000F1140000}"/>
    <cellStyle name="20% - Accent1 2 2 4 2 2 6 4 3 2" xfId="5550" xr:uid="{00000000-0005-0000-0000-0000F2140000}"/>
    <cellStyle name="20% - Accent1 2 2 4 2 2 6 4 4" xfId="5551" xr:uid="{00000000-0005-0000-0000-0000F3140000}"/>
    <cellStyle name="20% - Accent1 2 2 4 2 2 6 5" xfId="5552" xr:uid="{00000000-0005-0000-0000-0000F4140000}"/>
    <cellStyle name="20% - Accent1 2 2 4 2 2 6 5 2" xfId="5553" xr:uid="{00000000-0005-0000-0000-0000F5140000}"/>
    <cellStyle name="20% - Accent1 2 2 4 2 2 6 5 2 2" xfId="5554" xr:uid="{00000000-0005-0000-0000-0000F6140000}"/>
    <cellStyle name="20% - Accent1 2 2 4 2 2 6 5 3" xfId="5555" xr:uid="{00000000-0005-0000-0000-0000F7140000}"/>
    <cellStyle name="20% - Accent1 2 2 4 2 2 6 6" xfId="5556" xr:uid="{00000000-0005-0000-0000-0000F8140000}"/>
    <cellStyle name="20% - Accent1 2 2 4 2 2 6 6 2" xfId="5557" xr:uid="{00000000-0005-0000-0000-0000F9140000}"/>
    <cellStyle name="20% - Accent1 2 2 4 2 2 6 6 2 2" xfId="5558" xr:uid="{00000000-0005-0000-0000-0000FA140000}"/>
    <cellStyle name="20% - Accent1 2 2 4 2 2 6 6 3" xfId="5559" xr:uid="{00000000-0005-0000-0000-0000FB140000}"/>
    <cellStyle name="20% - Accent1 2 2 4 2 2 6 7" xfId="5560" xr:uid="{00000000-0005-0000-0000-0000FC140000}"/>
    <cellStyle name="20% - Accent1 2 2 4 2 2 6 7 2" xfId="5561" xr:uid="{00000000-0005-0000-0000-0000FD140000}"/>
    <cellStyle name="20% - Accent1 2 2 4 2 2 6 8" xfId="5562" xr:uid="{00000000-0005-0000-0000-0000FE140000}"/>
    <cellStyle name="20% - Accent1 2 2 4 2 2 6 8 2" xfId="5563" xr:uid="{00000000-0005-0000-0000-0000FF140000}"/>
    <cellStyle name="20% - Accent1 2 2 4 2 2 6 9" xfId="5564" xr:uid="{00000000-0005-0000-0000-000000150000}"/>
    <cellStyle name="20% - Accent1 2 2 4 2 2 7" xfId="5565" xr:uid="{00000000-0005-0000-0000-000001150000}"/>
    <cellStyle name="20% - Accent1 2 2 4 2 2 7 2" xfId="5566" xr:uid="{00000000-0005-0000-0000-000002150000}"/>
    <cellStyle name="20% - Accent1 2 2 4 2 2 7 2 2" xfId="5567" xr:uid="{00000000-0005-0000-0000-000003150000}"/>
    <cellStyle name="20% - Accent1 2 2 4 2 2 7 2 2 2" xfId="5568" xr:uid="{00000000-0005-0000-0000-000004150000}"/>
    <cellStyle name="20% - Accent1 2 2 4 2 2 7 2 3" xfId="5569" xr:uid="{00000000-0005-0000-0000-000005150000}"/>
    <cellStyle name="20% - Accent1 2 2 4 2 2 7 3" xfId="5570" xr:uid="{00000000-0005-0000-0000-000006150000}"/>
    <cellStyle name="20% - Accent1 2 2 4 2 2 7 3 2" xfId="5571" xr:uid="{00000000-0005-0000-0000-000007150000}"/>
    <cellStyle name="20% - Accent1 2 2 4 2 2 7 4" xfId="5572" xr:uid="{00000000-0005-0000-0000-000008150000}"/>
    <cellStyle name="20% - Accent1 2 2 4 2 2 8" xfId="5573" xr:uid="{00000000-0005-0000-0000-000009150000}"/>
    <cellStyle name="20% - Accent1 2 2 4 2 2 8 2" xfId="5574" xr:uid="{00000000-0005-0000-0000-00000A150000}"/>
    <cellStyle name="20% - Accent1 2 2 4 2 2 8 2 2" xfId="5575" xr:uid="{00000000-0005-0000-0000-00000B150000}"/>
    <cellStyle name="20% - Accent1 2 2 4 2 2 8 2 2 2" xfId="5576" xr:uid="{00000000-0005-0000-0000-00000C150000}"/>
    <cellStyle name="20% - Accent1 2 2 4 2 2 8 2 3" xfId="5577" xr:uid="{00000000-0005-0000-0000-00000D150000}"/>
    <cellStyle name="20% - Accent1 2 2 4 2 2 8 3" xfId="5578" xr:uid="{00000000-0005-0000-0000-00000E150000}"/>
    <cellStyle name="20% - Accent1 2 2 4 2 2 8 3 2" xfId="5579" xr:uid="{00000000-0005-0000-0000-00000F150000}"/>
    <cellStyle name="20% - Accent1 2 2 4 2 2 8 4" xfId="5580" xr:uid="{00000000-0005-0000-0000-000010150000}"/>
    <cellStyle name="20% - Accent1 2 2 4 2 2 9" xfId="5581" xr:uid="{00000000-0005-0000-0000-000011150000}"/>
    <cellStyle name="20% - Accent1 2 2 4 2 2 9 2" xfId="5582" xr:uid="{00000000-0005-0000-0000-000012150000}"/>
    <cellStyle name="20% - Accent1 2 2 4 2 2 9 2 2" xfId="5583" xr:uid="{00000000-0005-0000-0000-000013150000}"/>
    <cellStyle name="20% - Accent1 2 2 4 2 2 9 2 2 2" xfId="5584" xr:uid="{00000000-0005-0000-0000-000014150000}"/>
    <cellStyle name="20% - Accent1 2 2 4 2 2 9 2 3" xfId="5585" xr:uid="{00000000-0005-0000-0000-000015150000}"/>
    <cellStyle name="20% - Accent1 2 2 4 2 2 9 3" xfId="5586" xr:uid="{00000000-0005-0000-0000-000016150000}"/>
    <cellStyle name="20% - Accent1 2 2 4 2 2 9 3 2" xfId="5587" xr:uid="{00000000-0005-0000-0000-000017150000}"/>
    <cellStyle name="20% - Accent1 2 2 4 2 2 9 4" xfId="5588" xr:uid="{00000000-0005-0000-0000-000018150000}"/>
    <cellStyle name="20% - Accent1 2 2 4 2 3" xfId="5589" xr:uid="{00000000-0005-0000-0000-000019150000}"/>
    <cellStyle name="20% - Accent1 2 2 4 2 3 10" xfId="5590" xr:uid="{00000000-0005-0000-0000-00001A150000}"/>
    <cellStyle name="20% - Accent1 2 2 4 2 3 10 2" xfId="5591" xr:uid="{00000000-0005-0000-0000-00001B150000}"/>
    <cellStyle name="20% - Accent1 2 2 4 2 3 11" xfId="5592" xr:uid="{00000000-0005-0000-0000-00001C150000}"/>
    <cellStyle name="20% - Accent1 2 2 4 2 3 2" xfId="5593" xr:uid="{00000000-0005-0000-0000-00001D150000}"/>
    <cellStyle name="20% - Accent1 2 2 4 2 3 2 2" xfId="5594" xr:uid="{00000000-0005-0000-0000-00001E150000}"/>
    <cellStyle name="20% - Accent1 2 2 4 2 3 2 2 2" xfId="5595" xr:uid="{00000000-0005-0000-0000-00001F150000}"/>
    <cellStyle name="20% - Accent1 2 2 4 2 3 2 2 2 2" xfId="5596" xr:uid="{00000000-0005-0000-0000-000020150000}"/>
    <cellStyle name="20% - Accent1 2 2 4 2 3 2 2 2 2 2" xfId="5597" xr:uid="{00000000-0005-0000-0000-000021150000}"/>
    <cellStyle name="20% - Accent1 2 2 4 2 3 2 2 2 3" xfId="5598" xr:uid="{00000000-0005-0000-0000-000022150000}"/>
    <cellStyle name="20% - Accent1 2 2 4 2 3 2 2 3" xfId="5599" xr:uid="{00000000-0005-0000-0000-000023150000}"/>
    <cellStyle name="20% - Accent1 2 2 4 2 3 2 2 3 2" xfId="5600" xr:uid="{00000000-0005-0000-0000-000024150000}"/>
    <cellStyle name="20% - Accent1 2 2 4 2 3 2 2 4" xfId="5601" xr:uid="{00000000-0005-0000-0000-000025150000}"/>
    <cellStyle name="20% - Accent1 2 2 4 2 3 2 3" xfId="5602" xr:uid="{00000000-0005-0000-0000-000026150000}"/>
    <cellStyle name="20% - Accent1 2 2 4 2 3 2 3 2" xfId="5603" xr:uid="{00000000-0005-0000-0000-000027150000}"/>
    <cellStyle name="20% - Accent1 2 2 4 2 3 2 3 2 2" xfId="5604" xr:uid="{00000000-0005-0000-0000-000028150000}"/>
    <cellStyle name="20% - Accent1 2 2 4 2 3 2 3 2 2 2" xfId="5605" xr:uid="{00000000-0005-0000-0000-000029150000}"/>
    <cellStyle name="20% - Accent1 2 2 4 2 3 2 3 2 3" xfId="5606" xr:uid="{00000000-0005-0000-0000-00002A150000}"/>
    <cellStyle name="20% - Accent1 2 2 4 2 3 2 3 3" xfId="5607" xr:uid="{00000000-0005-0000-0000-00002B150000}"/>
    <cellStyle name="20% - Accent1 2 2 4 2 3 2 3 3 2" xfId="5608" xr:uid="{00000000-0005-0000-0000-00002C150000}"/>
    <cellStyle name="20% - Accent1 2 2 4 2 3 2 3 4" xfId="5609" xr:uid="{00000000-0005-0000-0000-00002D150000}"/>
    <cellStyle name="20% - Accent1 2 2 4 2 3 2 4" xfId="5610" xr:uid="{00000000-0005-0000-0000-00002E150000}"/>
    <cellStyle name="20% - Accent1 2 2 4 2 3 2 4 2" xfId="5611" xr:uid="{00000000-0005-0000-0000-00002F150000}"/>
    <cellStyle name="20% - Accent1 2 2 4 2 3 2 4 2 2" xfId="5612" xr:uid="{00000000-0005-0000-0000-000030150000}"/>
    <cellStyle name="20% - Accent1 2 2 4 2 3 2 4 2 2 2" xfId="5613" xr:uid="{00000000-0005-0000-0000-000031150000}"/>
    <cellStyle name="20% - Accent1 2 2 4 2 3 2 4 2 3" xfId="5614" xr:uid="{00000000-0005-0000-0000-000032150000}"/>
    <cellStyle name="20% - Accent1 2 2 4 2 3 2 4 3" xfId="5615" xr:uid="{00000000-0005-0000-0000-000033150000}"/>
    <cellStyle name="20% - Accent1 2 2 4 2 3 2 4 3 2" xfId="5616" xr:uid="{00000000-0005-0000-0000-000034150000}"/>
    <cellStyle name="20% - Accent1 2 2 4 2 3 2 4 4" xfId="5617" xr:uid="{00000000-0005-0000-0000-000035150000}"/>
    <cellStyle name="20% - Accent1 2 2 4 2 3 2 5" xfId="5618" xr:uid="{00000000-0005-0000-0000-000036150000}"/>
    <cellStyle name="20% - Accent1 2 2 4 2 3 2 5 2" xfId="5619" xr:uid="{00000000-0005-0000-0000-000037150000}"/>
    <cellStyle name="20% - Accent1 2 2 4 2 3 2 5 2 2" xfId="5620" xr:uid="{00000000-0005-0000-0000-000038150000}"/>
    <cellStyle name="20% - Accent1 2 2 4 2 3 2 5 3" xfId="5621" xr:uid="{00000000-0005-0000-0000-000039150000}"/>
    <cellStyle name="20% - Accent1 2 2 4 2 3 2 6" xfId="5622" xr:uid="{00000000-0005-0000-0000-00003A150000}"/>
    <cellStyle name="20% - Accent1 2 2 4 2 3 2 6 2" xfId="5623" xr:uid="{00000000-0005-0000-0000-00003B150000}"/>
    <cellStyle name="20% - Accent1 2 2 4 2 3 2 6 2 2" xfId="5624" xr:uid="{00000000-0005-0000-0000-00003C150000}"/>
    <cellStyle name="20% - Accent1 2 2 4 2 3 2 6 3" xfId="5625" xr:uid="{00000000-0005-0000-0000-00003D150000}"/>
    <cellStyle name="20% - Accent1 2 2 4 2 3 2 7" xfId="5626" xr:uid="{00000000-0005-0000-0000-00003E150000}"/>
    <cellStyle name="20% - Accent1 2 2 4 2 3 2 7 2" xfId="5627" xr:uid="{00000000-0005-0000-0000-00003F150000}"/>
    <cellStyle name="20% - Accent1 2 2 4 2 3 2 8" xfId="5628" xr:uid="{00000000-0005-0000-0000-000040150000}"/>
    <cellStyle name="20% - Accent1 2 2 4 2 3 2 8 2" xfId="5629" xr:uid="{00000000-0005-0000-0000-000041150000}"/>
    <cellStyle name="20% - Accent1 2 2 4 2 3 2 9" xfId="5630" xr:uid="{00000000-0005-0000-0000-000042150000}"/>
    <cellStyle name="20% - Accent1 2 2 4 2 3 3" xfId="5631" xr:uid="{00000000-0005-0000-0000-000043150000}"/>
    <cellStyle name="20% - Accent1 2 2 4 2 3 3 2" xfId="5632" xr:uid="{00000000-0005-0000-0000-000044150000}"/>
    <cellStyle name="20% - Accent1 2 2 4 2 3 3 2 2" xfId="5633" xr:uid="{00000000-0005-0000-0000-000045150000}"/>
    <cellStyle name="20% - Accent1 2 2 4 2 3 3 2 2 2" xfId="5634" xr:uid="{00000000-0005-0000-0000-000046150000}"/>
    <cellStyle name="20% - Accent1 2 2 4 2 3 3 2 2 2 2" xfId="5635" xr:uid="{00000000-0005-0000-0000-000047150000}"/>
    <cellStyle name="20% - Accent1 2 2 4 2 3 3 2 2 3" xfId="5636" xr:uid="{00000000-0005-0000-0000-000048150000}"/>
    <cellStyle name="20% - Accent1 2 2 4 2 3 3 2 3" xfId="5637" xr:uid="{00000000-0005-0000-0000-000049150000}"/>
    <cellStyle name="20% - Accent1 2 2 4 2 3 3 2 3 2" xfId="5638" xr:uid="{00000000-0005-0000-0000-00004A150000}"/>
    <cellStyle name="20% - Accent1 2 2 4 2 3 3 2 4" xfId="5639" xr:uid="{00000000-0005-0000-0000-00004B150000}"/>
    <cellStyle name="20% - Accent1 2 2 4 2 3 3 3" xfId="5640" xr:uid="{00000000-0005-0000-0000-00004C150000}"/>
    <cellStyle name="20% - Accent1 2 2 4 2 3 3 3 2" xfId="5641" xr:uid="{00000000-0005-0000-0000-00004D150000}"/>
    <cellStyle name="20% - Accent1 2 2 4 2 3 3 3 2 2" xfId="5642" xr:uid="{00000000-0005-0000-0000-00004E150000}"/>
    <cellStyle name="20% - Accent1 2 2 4 2 3 3 3 2 2 2" xfId="5643" xr:uid="{00000000-0005-0000-0000-00004F150000}"/>
    <cellStyle name="20% - Accent1 2 2 4 2 3 3 3 2 3" xfId="5644" xr:uid="{00000000-0005-0000-0000-000050150000}"/>
    <cellStyle name="20% - Accent1 2 2 4 2 3 3 3 3" xfId="5645" xr:uid="{00000000-0005-0000-0000-000051150000}"/>
    <cellStyle name="20% - Accent1 2 2 4 2 3 3 3 3 2" xfId="5646" xr:uid="{00000000-0005-0000-0000-000052150000}"/>
    <cellStyle name="20% - Accent1 2 2 4 2 3 3 3 4" xfId="5647" xr:uid="{00000000-0005-0000-0000-000053150000}"/>
    <cellStyle name="20% - Accent1 2 2 4 2 3 3 4" xfId="5648" xr:uid="{00000000-0005-0000-0000-000054150000}"/>
    <cellStyle name="20% - Accent1 2 2 4 2 3 3 4 2" xfId="5649" xr:uid="{00000000-0005-0000-0000-000055150000}"/>
    <cellStyle name="20% - Accent1 2 2 4 2 3 3 4 2 2" xfId="5650" xr:uid="{00000000-0005-0000-0000-000056150000}"/>
    <cellStyle name="20% - Accent1 2 2 4 2 3 3 4 2 2 2" xfId="5651" xr:uid="{00000000-0005-0000-0000-000057150000}"/>
    <cellStyle name="20% - Accent1 2 2 4 2 3 3 4 2 3" xfId="5652" xr:uid="{00000000-0005-0000-0000-000058150000}"/>
    <cellStyle name="20% - Accent1 2 2 4 2 3 3 4 3" xfId="5653" xr:uid="{00000000-0005-0000-0000-000059150000}"/>
    <cellStyle name="20% - Accent1 2 2 4 2 3 3 4 3 2" xfId="5654" xr:uid="{00000000-0005-0000-0000-00005A150000}"/>
    <cellStyle name="20% - Accent1 2 2 4 2 3 3 4 4" xfId="5655" xr:uid="{00000000-0005-0000-0000-00005B150000}"/>
    <cellStyle name="20% - Accent1 2 2 4 2 3 3 5" xfId="5656" xr:uid="{00000000-0005-0000-0000-00005C150000}"/>
    <cellStyle name="20% - Accent1 2 2 4 2 3 3 5 2" xfId="5657" xr:uid="{00000000-0005-0000-0000-00005D150000}"/>
    <cellStyle name="20% - Accent1 2 2 4 2 3 3 5 2 2" xfId="5658" xr:uid="{00000000-0005-0000-0000-00005E150000}"/>
    <cellStyle name="20% - Accent1 2 2 4 2 3 3 5 3" xfId="5659" xr:uid="{00000000-0005-0000-0000-00005F150000}"/>
    <cellStyle name="20% - Accent1 2 2 4 2 3 3 6" xfId="5660" xr:uid="{00000000-0005-0000-0000-000060150000}"/>
    <cellStyle name="20% - Accent1 2 2 4 2 3 3 6 2" xfId="5661" xr:uid="{00000000-0005-0000-0000-000061150000}"/>
    <cellStyle name="20% - Accent1 2 2 4 2 3 3 6 2 2" xfId="5662" xr:uid="{00000000-0005-0000-0000-000062150000}"/>
    <cellStyle name="20% - Accent1 2 2 4 2 3 3 6 3" xfId="5663" xr:uid="{00000000-0005-0000-0000-000063150000}"/>
    <cellStyle name="20% - Accent1 2 2 4 2 3 3 7" xfId="5664" xr:uid="{00000000-0005-0000-0000-000064150000}"/>
    <cellStyle name="20% - Accent1 2 2 4 2 3 3 7 2" xfId="5665" xr:uid="{00000000-0005-0000-0000-000065150000}"/>
    <cellStyle name="20% - Accent1 2 2 4 2 3 3 8" xfId="5666" xr:uid="{00000000-0005-0000-0000-000066150000}"/>
    <cellStyle name="20% - Accent1 2 2 4 2 3 3 8 2" xfId="5667" xr:uid="{00000000-0005-0000-0000-000067150000}"/>
    <cellStyle name="20% - Accent1 2 2 4 2 3 3 9" xfId="5668" xr:uid="{00000000-0005-0000-0000-000068150000}"/>
    <cellStyle name="20% - Accent1 2 2 4 2 3 4" xfId="5669" xr:uid="{00000000-0005-0000-0000-000069150000}"/>
    <cellStyle name="20% - Accent1 2 2 4 2 3 4 2" xfId="5670" xr:uid="{00000000-0005-0000-0000-00006A150000}"/>
    <cellStyle name="20% - Accent1 2 2 4 2 3 4 2 2" xfId="5671" xr:uid="{00000000-0005-0000-0000-00006B150000}"/>
    <cellStyle name="20% - Accent1 2 2 4 2 3 4 2 2 2" xfId="5672" xr:uid="{00000000-0005-0000-0000-00006C150000}"/>
    <cellStyle name="20% - Accent1 2 2 4 2 3 4 2 3" xfId="5673" xr:uid="{00000000-0005-0000-0000-00006D150000}"/>
    <cellStyle name="20% - Accent1 2 2 4 2 3 4 3" xfId="5674" xr:uid="{00000000-0005-0000-0000-00006E150000}"/>
    <cellStyle name="20% - Accent1 2 2 4 2 3 4 3 2" xfId="5675" xr:uid="{00000000-0005-0000-0000-00006F150000}"/>
    <cellStyle name="20% - Accent1 2 2 4 2 3 4 4" xfId="5676" xr:uid="{00000000-0005-0000-0000-000070150000}"/>
    <cellStyle name="20% - Accent1 2 2 4 2 3 5" xfId="5677" xr:uid="{00000000-0005-0000-0000-000071150000}"/>
    <cellStyle name="20% - Accent1 2 2 4 2 3 5 2" xfId="5678" xr:uid="{00000000-0005-0000-0000-000072150000}"/>
    <cellStyle name="20% - Accent1 2 2 4 2 3 5 2 2" xfId="5679" xr:uid="{00000000-0005-0000-0000-000073150000}"/>
    <cellStyle name="20% - Accent1 2 2 4 2 3 5 2 2 2" xfId="5680" xr:uid="{00000000-0005-0000-0000-000074150000}"/>
    <cellStyle name="20% - Accent1 2 2 4 2 3 5 2 3" xfId="5681" xr:uid="{00000000-0005-0000-0000-000075150000}"/>
    <cellStyle name="20% - Accent1 2 2 4 2 3 5 3" xfId="5682" xr:uid="{00000000-0005-0000-0000-000076150000}"/>
    <cellStyle name="20% - Accent1 2 2 4 2 3 5 3 2" xfId="5683" xr:uid="{00000000-0005-0000-0000-000077150000}"/>
    <cellStyle name="20% - Accent1 2 2 4 2 3 5 4" xfId="5684" xr:uid="{00000000-0005-0000-0000-000078150000}"/>
    <cellStyle name="20% - Accent1 2 2 4 2 3 6" xfId="5685" xr:uid="{00000000-0005-0000-0000-000079150000}"/>
    <cellStyle name="20% - Accent1 2 2 4 2 3 6 2" xfId="5686" xr:uid="{00000000-0005-0000-0000-00007A150000}"/>
    <cellStyle name="20% - Accent1 2 2 4 2 3 6 2 2" xfId="5687" xr:uid="{00000000-0005-0000-0000-00007B150000}"/>
    <cellStyle name="20% - Accent1 2 2 4 2 3 6 2 2 2" xfId="5688" xr:uid="{00000000-0005-0000-0000-00007C150000}"/>
    <cellStyle name="20% - Accent1 2 2 4 2 3 6 2 3" xfId="5689" xr:uid="{00000000-0005-0000-0000-00007D150000}"/>
    <cellStyle name="20% - Accent1 2 2 4 2 3 6 3" xfId="5690" xr:uid="{00000000-0005-0000-0000-00007E150000}"/>
    <cellStyle name="20% - Accent1 2 2 4 2 3 6 3 2" xfId="5691" xr:uid="{00000000-0005-0000-0000-00007F150000}"/>
    <cellStyle name="20% - Accent1 2 2 4 2 3 6 4" xfId="5692" xr:uid="{00000000-0005-0000-0000-000080150000}"/>
    <cellStyle name="20% - Accent1 2 2 4 2 3 7" xfId="5693" xr:uid="{00000000-0005-0000-0000-000081150000}"/>
    <cellStyle name="20% - Accent1 2 2 4 2 3 7 2" xfId="5694" xr:uid="{00000000-0005-0000-0000-000082150000}"/>
    <cellStyle name="20% - Accent1 2 2 4 2 3 7 2 2" xfId="5695" xr:uid="{00000000-0005-0000-0000-000083150000}"/>
    <cellStyle name="20% - Accent1 2 2 4 2 3 7 3" xfId="5696" xr:uid="{00000000-0005-0000-0000-000084150000}"/>
    <cellStyle name="20% - Accent1 2 2 4 2 3 8" xfId="5697" xr:uid="{00000000-0005-0000-0000-000085150000}"/>
    <cellStyle name="20% - Accent1 2 2 4 2 3 8 2" xfId="5698" xr:uid="{00000000-0005-0000-0000-000086150000}"/>
    <cellStyle name="20% - Accent1 2 2 4 2 3 8 2 2" xfId="5699" xr:uid="{00000000-0005-0000-0000-000087150000}"/>
    <cellStyle name="20% - Accent1 2 2 4 2 3 8 3" xfId="5700" xr:uid="{00000000-0005-0000-0000-000088150000}"/>
    <cellStyle name="20% - Accent1 2 2 4 2 3 9" xfId="5701" xr:uid="{00000000-0005-0000-0000-000089150000}"/>
    <cellStyle name="20% - Accent1 2 2 4 2 3 9 2" xfId="5702" xr:uid="{00000000-0005-0000-0000-00008A150000}"/>
    <cellStyle name="20% - Accent1 2 2 4 2 4" xfId="5703" xr:uid="{00000000-0005-0000-0000-00008B150000}"/>
    <cellStyle name="20% - Accent1 2 2 4 2 4 10" xfId="5704" xr:uid="{00000000-0005-0000-0000-00008C150000}"/>
    <cellStyle name="20% - Accent1 2 2 4 2 4 10 2" xfId="5705" xr:uid="{00000000-0005-0000-0000-00008D150000}"/>
    <cellStyle name="20% - Accent1 2 2 4 2 4 11" xfId="5706" xr:uid="{00000000-0005-0000-0000-00008E150000}"/>
    <cellStyle name="20% - Accent1 2 2 4 2 4 2" xfId="5707" xr:uid="{00000000-0005-0000-0000-00008F150000}"/>
    <cellStyle name="20% - Accent1 2 2 4 2 4 2 2" xfId="5708" xr:uid="{00000000-0005-0000-0000-000090150000}"/>
    <cellStyle name="20% - Accent1 2 2 4 2 4 2 2 2" xfId="5709" xr:uid="{00000000-0005-0000-0000-000091150000}"/>
    <cellStyle name="20% - Accent1 2 2 4 2 4 2 2 2 2" xfId="5710" xr:uid="{00000000-0005-0000-0000-000092150000}"/>
    <cellStyle name="20% - Accent1 2 2 4 2 4 2 2 2 2 2" xfId="5711" xr:uid="{00000000-0005-0000-0000-000093150000}"/>
    <cellStyle name="20% - Accent1 2 2 4 2 4 2 2 2 3" xfId="5712" xr:uid="{00000000-0005-0000-0000-000094150000}"/>
    <cellStyle name="20% - Accent1 2 2 4 2 4 2 2 3" xfId="5713" xr:uid="{00000000-0005-0000-0000-000095150000}"/>
    <cellStyle name="20% - Accent1 2 2 4 2 4 2 2 3 2" xfId="5714" xr:uid="{00000000-0005-0000-0000-000096150000}"/>
    <cellStyle name="20% - Accent1 2 2 4 2 4 2 2 4" xfId="5715" xr:uid="{00000000-0005-0000-0000-000097150000}"/>
    <cellStyle name="20% - Accent1 2 2 4 2 4 2 3" xfId="5716" xr:uid="{00000000-0005-0000-0000-000098150000}"/>
    <cellStyle name="20% - Accent1 2 2 4 2 4 2 3 2" xfId="5717" xr:uid="{00000000-0005-0000-0000-000099150000}"/>
    <cellStyle name="20% - Accent1 2 2 4 2 4 2 3 2 2" xfId="5718" xr:uid="{00000000-0005-0000-0000-00009A150000}"/>
    <cellStyle name="20% - Accent1 2 2 4 2 4 2 3 2 2 2" xfId="5719" xr:uid="{00000000-0005-0000-0000-00009B150000}"/>
    <cellStyle name="20% - Accent1 2 2 4 2 4 2 3 2 3" xfId="5720" xr:uid="{00000000-0005-0000-0000-00009C150000}"/>
    <cellStyle name="20% - Accent1 2 2 4 2 4 2 3 3" xfId="5721" xr:uid="{00000000-0005-0000-0000-00009D150000}"/>
    <cellStyle name="20% - Accent1 2 2 4 2 4 2 3 3 2" xfId="5722" xr:uid="{00000000-0005-0000-0000-00009E150000}"/>
    <cellStyle name="20% - Accent1 2 2 4 2 4 2 3 4" xfId="5723" xr:uid="{00000000-0005-0000-0000-00009F150000}"/>
    <cellStyle name="20% - Accent1 2 2 4 2 4 2 4" xfId="5724" xr:uid="{00000000-0005-0000-0000-0000A0150000}"/>
    <cellStyle name="20% - Accent1 2 2 4 2 4 2 4 2" xfId="5725" xr:uid="{00000000-0005-0000-0000-0000A1150000}"/>
    <cellStyle name="20% - Accent1 2 2 4 2 4 2 4 2 2" xfId="5726" xr:uid="{00000000-0005-0000-0000-0000A2150000}"/>
    <cellStyle name="20% - Accent1 2 2 4 2 4 2 4 2 2 2" xfId="5727" xr:uid="{00000000-0005-0000-0000-0000A3150000}"/>
    <cellStyle name="20% - Accent1 2 2 4 2 4 2 4 2 3" xfId="5728" xr:uid="{00000000-0005-0000-0000-0000A4150000}"/>
    <cellStyle name="20% - Accent1 2 2 4 2 4 2 4 3" xfId="5729" xr:uid="{00000000-0005-0000-0000-0000A5150000}"/>
    <cellStyle name="20% - Accent1 2 2 4 2 4 2 4 3 2" xfId="5730" xr:uid="{00000000-0005-0000-0000-0000A6150000}"/>
    <cellStyle name="20% - Accent1 2 2 4 2 4 2 4 4" xfId="5731" xr:uid="{00000000-0005-0000-0000-0000A7150000}"/>
    <cellStyle name="20% - Accent1 2 2 4 2 4 2 5" xfId="5732" xr:uid="{00000000-0005-0000-0000-0000A8150000}"/>
    <cellStyle name="20% - Accent1 2 2 4 2 4 2 5 2" xfId="5733" xr:uid="{00000000-0005-0000-0000-0000A9150000}"/>
    <cellStyle name="20% - Accent1 2 2 4 2 4 2 5 2 2" xfId="5734" xr:uid="{00000000-0005-0000-0000-0000AA150000}"/>
    <cellStyle name="20% - Accent1 2 2 4 2 4 2 5 3" xfId="5735" xr:uid="{00000000-0005-0000-0000-0000AB150000}"/>
    <cellStyle name="20% - Accent1 2 2 4 2 4 2 6" xfId="5736" xr:uid="{00000000-0005-0000-0000-0000AC150000}"/>
    <cellStyle name="20% - Accent1 2 2 4 2 4 2 6 2" xfId="5737" xr:uid="{00000000-0005-0000-0000-0000AD150000}"/>
    <cellStyle name="20% - Accent1 2 2 4 2 4 2 6 2 2" xfId="5738" xr:uid="{00000000-0005-0000-0000-0000AE150000}"/>
    <cellStyle name="20% - Accent1 2 2 4 2 4 2 6 3" xfId="5739" xr:uid="{00000000-0005-0000-0000-0000AF150000}"/>
    <cellStyle name="20% - Accent1 2 2 4 2 4 2 7" xfId="5740" xr:uid="{00000000-0005-0000-0000-0000B0150000}"/>
    <cellStyle name="20% - Accent1 2 2 4 2 4 2 7 2" xfId="5741" xr:uid="{00000000-0005-0000-0000-0000B1150000}"/>
    <cellStyle name="20% - Accent1 2 2 4 2 4 2 8" xfId="5742" xr:uid="{00000000-0005-0000-0000-0000B2150000}"/>
    <cellStyle name="20% - Accent1 2 2 4 2 4 2 8 2" xfId="5743" xr:uid="{00000000-0005-0000-0000-0000B3150000}"/>
    <cellStyle name="20% - Accent1 2 2 4 2 4 2 9" xfId="5744" xr:uid="{00000000-0005-0000-0000-0000B4150000}"/>
    <cellStyle name="20% - Accent1 2 2 4 2 4 3" xfId="5745" xr:uid="{00000000-0005-0000-0000-0000B5150000}"/>
    <cellStyle name="20% - Accent1 2 2 4 2 4 3 2" xfId="5746" xr:uid="{00000000-0005-0000-0000-0000B6150000}"/>
    <cellStyle name="20% - Accent1 2 2 4 2 4 3 2 2" xfId="5747" xr:uid="{00000000-0005-0000-0000-0000B7150000}"/>
    <cellStyle name="20% - Accent1 2 2 4 2 4 3 2 2 2" xfId="5748" xr:uid="{00000000-0005-0000-0000-0000B8150000}"/>
    <cellStyle name="20% - Accent1 2 2 4 2 4 3 2 2 2 2" xfId="5749" xr:uid="{00000000-0005-0000-0000-0000B9150000}"/>
    <cellStyle name="20% - Accent1 2 2 4 2 4 3 2 2 3" xfId="5750" xr:uid="{00000000-0005-0000-0000-0000BA150000}"/>
    <cellStyle name="20% - Accent1 2 2 4 2 4 3 2 3" xfId="5751" xr:uid="{00000000-0005-0000-0000-0000BB150000}"/>
    <cellStyle name="20% - Accent1 2 2 4 2 4 3 2 3 2" xfId="5752" xr:uid="{00000000-0005-0000-0000-0000BC150000}"/>
    <cellStyle name="20% - Accent1 2 2 4 2 4 3 2 4" xfId="5753" xr:uid="{00000000-0005-0000-0000-0000BD150000}"/>
    <cellStyle name="20% - Accent1 2 2 4 2 4 3 3" xfId="5754" xr:uid="{00000000-0005-0000-0000-0000BE150000}"/>
    <cellStyle name="20% - Accent1 2 2 4 2 4 3 3 2" xfId="5755" xr:uid="{00000000-0005-0000-0000-0000BF150000}"/>
    <cellStyle name="20% - Accent1 2 2 4 2 4 3 3 2 2" xfId="5756" xr:uid="{00000000-0005-0000-0000-0000C0150000}"/>
    <cellStyle name="20% - Accent1 2 2 4 2 4 3 3 2 2 2" xfId="5757" xr:uid="{00000000-0005-0000-0000-0000C1150000}"/>
    <cellStyle name="20% - Accent1 2 2 4 2 4 3 3 2 3" xfId="5758" xr:uid="{00000000-0005-0000-0000-0000C2150000}"/>
    <cellStyle name="20% - Accent1 2 2 4 2 4 3 3 3" xfId="5759" xr:uid="{00000000-0005-0000-0000-0000C3150000}"/>
    <cellStyle name="20% - Accent1 2 2 4 2 4 3 3 3 2" xfId="5760" xr:uid="{00000000-0005-0000-0000-0000C4150000}"/>
    <cellStyle name="20% - Accent1 2 2 4 2 4 3 3 4" xfId="5761" xr:uid="{00000000-0005-0000-0000-0000C5150000}"/>
    <cellStyle name="20% - Accent1 2 2 4 2 4 3 4" xfId="5762" xr:uid="{00000000-0005-0000-0000-0000C6150000}"/>
    <cellStyle name="20% - Accent1 2 2 4 2 4 3 4 2" xfId="5763" xr:uid="{00000000-0005-0000-0000-0000C7150000}"/>
    <cellStyle name="20% - Accent1 2 2 4 2 4 3 4 2 2" xfId="5764" xr:uid="{00000000-0005-0000-0000-0000C8150000}"/>
    <cellStyle name="20% - Accent1 2 2 4 2 4 3 4 2 2 2" xfId="5765" xr:uid="{00000000-0005-0000-0000-0000C9150000}"/>
    <cellStyle name="20% - Accent1 2 2 4 2 4 3 4 2 3" xfId="5766" xr:uid="{00000000-0005-0000-0000-0000CA150000}"/>
    <cellStyle name="20% - Accent1 2 2 4 2 4 3 4 3" xfId="5767" xr:uid="{00000000-0005-0000-0000-0000CB150000}"/>
    <cellStyle name="20% - Accent1 2 2 4 2 4 3 4 3 2" xfId="5768" xr:uid="{00000000-0005-0000-0000-0000CC150000}"/>
    <cellStyle name="20% - Accent1 2 2 4 2 4 3 4 4" xfId="5769" xr:uid="{00000000-0005-0000-0000-0000CD150000}"/>
    <cellStyle name="20% - Accent1 2 2 4 2 4 3 5" xfId="5770" xr:uid="{00000000-0005-0000-0000-0000CE150000}"/>
    <cellStyle name="20% - Accent1 2 2 4 2 4 3 5 2" xfId="5771" xr:uid="{00000000-0005-0000-0000-0000CF150000}"/>
    <cellStyle name="20% - Accent1 2 2 4 2 4 3 5 2 2" xfId="5772" xr:uid="{00000000-0005-0000-0000-0000D0150000}"/>
    <cellStyle name="20% - Accent1 2 2 4 2 4 3 5 3" xfId="5773" xr:uid="{00000000-0005-0000-0000-0000D1150000}"/>
    <cellStyle name="20% - Accent1 2 2 4 2 4 3 6" xfId="5774" xr:uid="{00000000-0005-0000-0000-0000D2150000}"/>
    <cellStyle name="20% - Accent1 2 2 4 2 4 3 6 2" xfId="5775" xr:uid="{00000000-0005-0000-0000-0000D3150000}"/>
    <cellStyle name="20% - Accent1 2 2 4 2 4 3 6 2 2" xfId="5776" xr:uid="{00000000-0005-0000-0000-0000D4150000}"/>
    <cellStyle name="20% - Accent1 2 2 4 2 4 3 6 3" xfId="5777" xr:uid="{00000000-0005-0000-0000-0000D5150000}"/>
    <cellStyle name="20% - Accent1 2 2 4 2 4 3 7" xfId="5778" xr:uid="{00000000-0005-0000-0000-0000D6150000}"/>
    <cellStyle name="20% - Accent1 2 2 4 2 4 3 7 2" xfId="5779" xr:uid="{00000000-0005-0000-0000-0000D7150000}"/>
    <cellStyle name="20% - Accent1 2 2 4 2 4 3 8" xfId="5780" xr:uid="{00000000-0005-0000-0000-0000D8150000}"/>
    <cellStyle name="20% - Accent1 2 2 4 2 4 3 8 2" xfId="5781" xr:uid="{00000000-0005-0000-0000-0000D9150000}"/>
    <cellStyle name="20% - Accent1 2 2 4 2 4 3 9" xfId="5782" xr:uid="{00000000-0005-0000-0000-0000DA150000}"/>
    <cellStyle name="20% - Accent1 2 2 4 2 4 4" xfId="5783" xr:uid="{00000000-0005-0000-0000-0000DB150000}"/>
    <cellStyle name="20% - Accent1 2 2 4 2 4 4 2" xfId="5784" xr:uid="{00000000-0005-0000-0000-0000DC150000}"/>
    <cellStyle name="20% - Accent1 2 2 4 2 4 4 2 2" xfId="5785" xr:uid="{00000000-0005-0000-0000-0000DD150000}"/>
    <cellStyle name="20% - Accent1 2 2 4 2 4 4 2 2 2" xfId="5786" xr:uid="{00000000-0005-0000-0000-0000DE150000}"/>
    <cellStyle name="20% - Accent1 2 2 4 2 4 4 2 3" xfId="5787" xr:uid="{00000000-0005-0000-0000-0000DF150000}"/>
    <cellStyle name="20% - Accent1 2 2 4 2 4 4 3" xfId="5788" xr:uid="{00000000-0005-0000-0000-0000E0150000}"/>
    <cellStyle name="20% - Accent1 2 2 4 2 4 4 3 2" xfId="5789" xr:uid="{00000000-0005-0000-0000-0000E1150000}"/>
    <cellStyle name="20% - Accent1 2 2 4 2 4 4 4" xfId="5790" xr:uid="{00000000-0005-0000-0000-0000E2150000}"/>
    <cellStyle name="20% - Accent1 2 2 4 2 4 5" xfId="5791" xr:uid="{00000000-0005-0000-0000-0000E3150000}"/>
    <cellStyle name="20% - Accent1 2 2 4 2 4 5 2" xfId="5792" xr:uid="{00000000-0005-0000-0000-0000E4150000}"/>
    <cellStyle name="20% - Accent1 2 2 4 2 4 5 2 2" xfId="5793" xr:uid="{00000000-0005-0000-0000-0000E5150000}"/>
    <cellStyle name="20% - Accent1 2 2 4 2 4 5 2 2 2" xfId="5794" xr:uid="{00000000-0005-0000-0000-0000E6150000}"/>
    <cellStyle name="20% - Accent1 2 2 4 2 4 5 2 3" xfId="5795" xr:uid="{00000000-0005-0000-0000-0000E7150000}"/>
    <cellStyle name="20% - Accent1 2 2 4 2 4 5 3" xfId="5796" xr:uid="{00000000-0005-0000-0000-0000E8150000}"/>
    <cellStyle name="20% - Accent1 2 2 4 2 4 5 3 2" xfId="5797" xr:uid="{00000000-0005-0000-0000-0000E9150000}"/>
    <cellStyle name="20% - Accent1 2 2 4 2 4 5 4" xfId="5798" xr:uid="{00000000-0005-0000-0000-0000EA150000}"/>
    <cellStyle name="20% - Accent1 2 2 4 2 4 6" xfId="5799" xr:uid="{00000000-0005-0000-0000-0000EB150000}"/>
    <cellStyle name="20% - Accent1 2 2 4 2 4 6 2" xfId="5800" xr:uid="{00000000-0005-0000-0000-0000EC150000}"/>
    <cellStyle name="20% - Accent1 2 2 4 2 4 6 2 2" xfId="5801" xr:uid="{00000000-0005-0000-0000-0000ED150000}"/>
    <cellStyle name="20% - Accent1 2 2 4 2 4 6 2 2 2" xfId="5802" xr:uid="{00000000-0005-0000-0000-0000EE150000}"/>
    <cellStyle name="20% - Accent1 2 2 4 2 4 6 2 3" xfId="5803" xr:uid="{00000000-0005-0000-0000-0000EF150000}"/>
    <cellStyle name="20% - Accent1 2 2 4 2 4 6 3" xfId="5804" xr:uid="{00000000-0005-0000-0000-0000F0150000}"/>
    <cellStyle name="20% - Accent1 2 2 4 2 4 6 3 2" xfId="5805" xr:uid="{00000000-0005-0000-0000-0000F1150000}"/>
    <cellStyle name="20% - Accent1 2 2 4 2 4 6 4" xfId="5806" xr:uid="{00000000-0005-0000-0000-0000F2150000}"/>
    <cellStyle name="20% - Accent1 2 2 4 2 4 7" xfId="5807" xr:uid="{00000000-0005-0000-0000-0000F3150000}"/>
    <cellStyle name="20% - Accent1 2 2 4 2 4 7 2" xfId="5808" xr:uid="{00000000-0005-0000-0000-0000F4150000}"/>
    <cellStyle name="20% - Accent1 2 2 4 2 4 7 2 2" xfId="5809" xr:uid="{00000000-0005-0000-0000-0000F5150000}"/>
    <cellStyle name="20% - Accent1 2 2 4 2 4 7 3" xfId="5810" xr:uid="{00000000-0005-0000-0000-0000F6150000}"/>
    <cellStyle name="20% - Accent1 2 2 4 2 4 8" xfId="5811" xr:uid="{00000000-0005-0000-0000-0000F7150000}"/>
    <cellStyle name="20% - Accent1 2 2 4 2 4 8 2" xfId="5812" xr:uid="{00000000-0005-0000-0000-0000F8150000}"/>
    <cellStyle name="20% - Accent1 2 2 4 2 4 8 2 2" xfId="5813" xr:uid="{00000000-0005-0000-0000-0000F9150000}"/>
    <cellStyle name="20% - Accent1 2 2 4 2 4 8 3" xfId="5814" xr:uid="{00000000-0005-0000-0000-0000FA150000}"/>
    <cellStyle name="20% - Accent1 2 2 4 2 4 9" xfId="5815" xr:uid="{00000000-0005-0000-0000-0000FB150000}"/>
    <cellStyle name="20% - Accent1 2 2 4 2 4 9 2" xfId="5816" xr:uid="{00000000-0005-0000-0000-0000FC150000}"/>
    <cellStyle name="20% - Accent1 2 2 4 2 5" xfId="5817" xr:uid="{00000000-0005-0000-0000-0000FD150000}"/>
    <cellStyle name="20% - Accent1 2 2 4 2 5 10" xfId="5818" xr:uid="{00000000-0005-0000-0000-0000FE150000}"/>
    <cellStyle name="20% - Accent1 2 2 4 2 5 10 2" xfId="5819" xr:uid="{00000000-0005-0000-0000-0000FF150000}"/>
    <cellStyle name="20% - Accent1 2 2 4 2 5 11" xfId="5820" xr:uid="{00000000-0005-0000-0000-000000160000}"/>
    <cellStyle name="20% - Accent1 2 2 4 2 5 2" xfId="5821" xr:uid="{00000000-0005-0000-0000-000001160000}"/>
    <cellStyle name="20% - Accent1 2 2 4 2 5 2 2" xfId="5822" xr:uid="{00000000-0005-0000-0000-000002160000}"/>
    <cellStyle name="20% - Accent1 2 2 4 2 5 2 2 2" xfId="5823" xr:uid="{00000000-0005-0000-0000-000003160000}"/>
    <cellStyle name="20% - Accent1 2 2 4 2 5 2 2 2 2" xfId="5824" xr:uid="{00000000-0005-0000-0000-000004160000}"/>
    <cellStyle name="20% - Accent1 2 2 4 2 5 2 2 2 2 2" xfId="5825" xr:uid="{00000000-0005-0000-0000-000005160000}"/>
    <cellStyle name="20% - Accent1 2 2 4 2 5 2 2 2 3" xfId="5826" xr:uid="{00000000-0005-0000-0000-000006160000}"/>
    <cellStyle name="20% - Accent1 2 2 4 2 5 2 2 3" xfId="5827" xr:uid="{00000000-0005-0000-0000-000007160000}"/>
    <cellStyle name="20% - Accent1 2 2 4 2 5 2 2 3 2" xfId="5828" xr:uid="{00000000-0005-0000-0000-000008160000}"/>
    <cellStyle name="20% - Accent1 2 2 4 2 5 2 2 4" xfId="5829" xr:uid="{00000000-0005-0000-0000-000009160000}"/>
    <cellStyle name="20% - Accent1 2 2 4 2 5 2 3" xfId="5830" xr:uid="{00000000-0005-0000-0000-00000A160000}"/>
    <cellStyle name="20% - Accent1 2 2 4 2 5 2 3 2" xfId="5831" xr:uid="{00000000-0005-0000-0000-00000B160000}"/>
    <cellStyle name="20% - Accent1 2 2 4 2 5 2 3 2 2" xfId="5832" xr:uid="{00000000-0005-0000-0000-00000C160000}"/>
    <cellStyle name="20% - Accent1 2 2 4 2 5 2 3 2 2 2" xfId="5833" xr:uid="{00000000-0005-0000-0000-00000D160000}"/>
    <cellStyle name="20% - Accent1 2 2 4 2 5 2 3 2 3" xfId="5834" xr:uid="{00000000-0005-0000-0000-00000E160000}"/>
    <cellStyle name="20% - Accent1 2 2 4 2 5 2 3 3" xfId="5835" xr:uid="{00000000-0005-0000-0000-00000F160000}"/>
    <cellStyle name="20% - Accent1 2 2 4 2 5 2 3 3 2" xfId="5836" xr:uid="{00000000-0005-0000-0000-000010160000}"/>
    <cellStyle name="20% - Accent1 2 2 4 2 5 2 3 4" xfId="5837" xr:uid="{00000000-0005-0000-0000-000011160000}"/>
    <cellStyle name="20% - Accent1 2 2 4 2 5 2 4" xfId="5838" xr:uid="{00000000-0005-0000-0000-000012160000}"/>
    <cellStyle name="20% - Accent1 2 2 4 2 5 2 4 2" xfId="5839" xr:uid="{00000000-0005-0000-0000-000013160000}"/>
    <cellStyle name="20% - Accent1 2 2 4 2 5 2 4 2 2" xfId="5840" xr:uid="{00000000-0005-0000-0000-000014160000}"/>
    <cellStyle name="20% - Accent1 2 2 4 2 5 2 4 2 2 2" xfId="5841" xr:uid="{00000000-0005-0000-0000-000015160000}"/>
    <cellStyle name="20% - Accent1 2 2 4 2 5 2 4 2 3" xfId="5842" xr:uid="{00000000-0005-0000-0000-000016160000}"/>
    <cellStyle name="20% - Accent1 2 2 4 2 5 2 4 3" xfId="5843" xr:uid="{00000000-0005-0000-0000-000017160000}"/>
    <cellStyle name="20% - Accent1 2 2 4 2 5 2 4 3 2" xfId="5844" xr:uid="{00000000-0005-0000-0000-000018160000}"/>
    <cellStyle name="20% - Accent1 2 2 4 2 5 2 4 4" xfId="5845" xr:uid="{00000000-0005-0000-0000-000019160000}"/>
    <cellStyle name="20% - Accent1 2 2 4 2 5 2 5" xfId="5846" xr:uid="{00000000-0005-0000-0000-00001A160000}"/>
    <cellStyle name="20% - Accent1 2 2 4 2 5 2 5 2" xfId="5847" xr:uid="{00000000-0005-0000-0000-00001B160000}"/>
    <cellStyle name="20% - Accent1 2 2 4 2 5 2 5 2 2" xfId="5848" xr:uid="{00000000-0005-0000-0000-00001C160000}"/>
    <cellStyle name="20% - Accent1 2 2 4 2 5 2 5 3" xfId="5849" xr:uid="{00000000-0005-0000-0000-00001D160000}"/>
    <cellStyle name="20% - Accent1 2 2 4 2 5 2 6" xfId="5850" xr:uid="{00000000-0005-0000-0000-00001E160000}"/>
    <cellStyle name="20% - Accent1 2 2 4 2 5 2 6 2" xfId="5851" xr:uid="{00000000-0005-0000-0000-00001F160000}"/>
    <cellStyle name="20% - Accent1 2 2 4 2 5 2 6 2 2" xfId="5852" xr:uid="{00000000-0005-0000-0000-000020160000}"/>
    <cellStyle name="20% - Accent1 2 2 4 2 5 2 6 3" xfId="5853" xr:uid="{00000000-0005-0000-0000-000021160000}"/>
    <cellStyle name="20% - Accent1 2 2 4 2 5 2 7" xfId="5854" xr:uid="{00000000-0005-0000-0000-000022160000}"/>
    <cellStyle name="20% - Accent1 2 2 4 2 5 2 7 2" xfId="5855" xr:uid="{00000000-0005-0000-0000-000023160000}"/>
    <cellStyle name="20% - Accent1 2 2 4 2 5 2 8" xfId="5856" xr:uid="{00000000-0005-0000-0000-000024160000}"/>
    <cellStyle name="20% - Accent1 2 2 4 2 5 2 8 2" xfId="5857" xr:uid="{00000000-0005-0000-0000-000025160000}"/>
    <cellStyle name="20% - Accent1 2 2 4 2 5 2 9" xfId="5858" xr:uid="{00000000-0005-0000-0000-000026160000}"/>
    <cellStyle name="20% - Accent1 2 2 4 2 5 3" xfId="5859" xr:uid="{00000000-0005-0000-0000-000027160000}"/>
    <cellStyle name="20% - Accent1 2 2 4 2 5 3 2" xfId="5860" xr:uid="{00000000-0005-0000-0000-000028160000}"/>
    <cellStyle name="20% - Accent1 2 2 4 2 5 3 2 2" xfId="5861" xr:uid="{00000000-0005-0000-0000-000029160000}"/>
    <cellStyle name="20% - Accent1 2 2 4 2 5 3 2 2 2" xfId="5862" xr:uid="{00000000-0005-0000-0000-00002A160000}"/>
    <cellStyle name="20% - Accent1 2 2 4 2 5 3 2 2 2 2" xfId="5863" xr:uid="{00000000-0005-0000-0000-00002B160000}"/>
    <cellStyle name="20% - Accent1 2 2 4 2 5 3 2 2 3" xfId="5864" xr:uid="{00000000-0005-0000-0000-00002C160000}"/>
    <cellStyle name="20% - Accent1 2 2 4 2 5 3 2 3" xfId="5865" xr:uid="{00000000-0005-0000-0000-00002D160000}"/>
    <cellStyle name="20% - Accent1 2 2 4 2 5 3 2 3 2" xfId="5866" xr:uid="{00000000-0005-0000-0000-00002E160000}"/>
    <cellStyle name="20% - Accent1 2 2 4 2 5 3 2 4" xfId="5867" xr:uid="{00000000-0005-0000-0000-00002F160000}"/>
    <cellStyle name="20% - Accent1 2 2 4 2 5 3 3" xfId="5868" xr:uid="{00000000-0005-0000-0000-000030160000}"/>
    <cellStyle name="20% - Accent1 2 2 4 2 5 3 3 2" xfId="5869" xr:uid="{00000000-0005-0000-0000-000031160000}"/>
    <cellStyle name="20% - Accent1 2 2 4 2 5 3 3 2 2" xfId="5870" xr:uid="{00000000-0005-0000-0000-000032160000}"/>
    <cellStyle name="20% - Accent1 2 2 4 2 5 3 3 2 2 2" xfId="5871" xr:uid="{00000000-0005-0000-0000-000033160000}"/>
    <cellStyle name="20% - Accent1 2 2 4 2 5 3 3 2 3" xfId="5872" xr:uid="{00000000-0005-0000-0000-000034160000}"/>
    <cellStyle name="20% - Accent1 2 2 4 2 5 3 3 3" xfId="5873" xr:uid="{00000000-0005-0000-0000-000035160000}"/>
    <cellStyle name="20% - Accent1 2 2 4 2 5 3 3 3 2" xfId="5874" xr:uid="{00000000-0005-0000-0000-000036160000}"/>
    <cellStyle name="20% - Accent1 2 2 4 2 5 3 3 4" xfId="5875" xr:uid="{00000000-0005-0000-0000-000037160000}"/>
    <cellStyle name="20% - Accent1 2 2 4 2 5 3 4" xfId="5876" xr:uid="{00000000-0005-0000-0000-000038160000}"/>
    <cellStyle name="20% - Accent1 2 2 4 2 5 3 4 2" xfId="5877" xr:uid="{00000000-0005-0000-0000-000039160000}"/>
    <cellStyle name="20% - Accent1 2 2 4 2 5 3 4 2 2" xfId="5878" xr:uid="{00000000-0005-0000-0000-00003A160000}"/>
    <cellStyle name="20% - Accent1 2 2 4 2 5 3 4 2 2 2" xfId="5879" xr:uid="{00000000-0005-0000-0000-00003B160000}"/>
    <cellStyle name="20% - Accent1 2 2 4 2 5 3 4 2 3" xfId="5880" xr:uid="{00000000-0005-0000-0000-00003C160000}"/>
    <cellStyle name="20% - Accent1 2 2 4 2 5 3 4 3" xfId="5881" xr:uid="{00000000-0005-0000-0000-00003D160000}"/>
    <cellStyle name="20% - Accent1 2 2 4 2 5 3 4 3 2" xfId="5882" xr:uid="{00000000-0005-0000-0000-00003E160000}"/>
    <cellStyle name="20% - Accent1 2 2 4 2 5 3 4 4" xfId="5883" xr:uid="{00000000-0005-0000-0000-00003F160000}"/>
    <cellStyle name="20% - Accent1 2 2 4 2 5 3 5" xfId="5884" xr:uid="{00000000-0005-0000-0000-000040160000}"/>
    <cellStyle name="20% - Accent1 2 2 4 2 5 3 5 2" xfId="5885" xr:uid="{00000000-0005-0000-0000-000041160000}"/>
    <cellStyle name="20% - Accent1 2 2 4 2 5 3 5 2 2" xfId="5886" xr:uid="{00000000-0005-0000-0000-000042160000}"/>
    <cellStyle name="20% - Accent1 2 2 4 2 5 3 5 3" xfId="5887" xr:uid="{00000000-0005-0000-0000-000043160000}"/>
    <cellStyle name="20% - Accent1 2 2 4 2 5 3 6" xfId="5888" xr:uid="{00000000-0005-0000-0000-000044160000}"/>
    <cellStyle name="20% - Accent1 2 2 4 2 5 3 6 2" xfId="5889" xr:uid="{00000000-0005-0000-0000-000045160000}"/>
    <cellStyle name="20% - Accent1 2 2 4 2 5 3 6 2 2" xfId="5890" xr:uid="{00000000-0005-0000-0000-000046160000}"/>
    <cellStyle name="20% - Accent1 2 2 4 2 5 3 6 3" xfId="5891" xr:uid="{00000000-0005-0000-0000-000047160000}"/>
    <cellStyle name="20% - Accent1 2 2 4 2 5 3 7" xfId="5892" xr:uid="{00000000-0005-0000-0000-000048160000}"/>
    <cellStyle name="20% - Accent1 2 2 4 2 5 3 7 2" xfId="5893" xr:uid="{00000000-0005-0000-0000-000049160000}"/>
    <cellStyle name="20% - Accent1 2 2 4 2 5 3 8" xfId="5894" xr:uid="{00000000-0005-0000-0000-00004A160000}"/>
    <cellStyle name="20% - Accent1 2 2 4 2 5 3 8 2" xfId="5895" xr:uid="{00000000-0005-0000-0000-00004B160000}"/>
    <cellStyle name="20% - Accent1 2 2 4 2 5 3 9" xfId="5896" xr:uid="{00000000-0005-0000-0000-00004C160000}"/>
    <cellStyle name="20% - Accent1 2 2 4 2 5 4" xfId="5897" xr:uid="{00000000-0005-0000-0000-00004D160000}"/>
    <cellStyle name="20% - Accent1 2 2 4 2 5 4 2" xfId="5898" xr:uid="{00000000-0005-0000-0000-00004E160000}"/>
    <cellStyle name="20% - Accent1 2 2 4 2 5 4 2 2" xfId="5899" xr:uid="{00000000-0005-0000-0000-00004F160000}"/>
    <cellStyle name="20% - Accent1 2 2 4 2 5 4 2 2 2" xfId="5900" xr:uid="{00000000-0005-0000-0000-000050160000}"/>
    <cellStyle name="20% - Accent1 2 2 4 2 5 4 2 3" xfId="5901" xr:uid="{00000000-0005-0000-0000-000051160000}"/>
    <cellStyle name="20% - Accent1 2 2 4 2 5 4 3" xfId="5902" xr:uid="{00000000-0005-0000-0000-000052160000}"/>
    <cellStyle name="20% - Accent1 2 2 4 2 5 4 3 2" xfId="5903" xr:uid="{00000000-0005-0000-0000-000053160000}"/>
    <cellStyle name="20% - Accent1 2 2 4 2 5 4 4" xfId="5904" xr:uid="{00000000-0005-0000-0000-000054160000}"/>
    <cellStyle name="20% - Accent1 2 2 4 2 5 5" xfId="5905" xr:uid="{00000000-0005-0000-0000-000055160000}"/>
    <cellStyle name="20% - Accent1 2 2 4 2 5 5 2" xfId="5906" xr:uid="{00000000-0005-0000-0000-000056160000}"/>
    <cellStyle name="20% - Accent1 2 2 4 2 5 5 2 2" xfId="5907" xr:uid="{00000000-0005-0000-0000-000057160000}"/>
    <cellStyle name="20% - Accent1 2 2 4 2 5 5 2 2 2" xfId="5908" xr:uid="{00000000-0005-0000-0000-000058160000}"/>
    <cellStyle name="20% - Accent1 2 2 4 2 5 5 2 3" xfId="5909" xr:uid="{00000000-0005-0000-0000-000059160000}"/>
    <cellStyle name="20% - Accent1 2 2 4 2 5 5 3" xfId="5910" xr:uid="{00000000-0005-0000-0000-00005A160000}"/>
    <cellStyle name="20% - Accent1 2 2 4 2 5 5 3 2" xfId="5911" xr:uid="{00000000-0005-0000-0000-00005B160000}"/>
    <cellStyle name="20% - Accent1 2 2 4 2 5 5 4" xfId="5912" xr:uid="{00000000-0005-0000-0000-00005C160000}"/>
    <cellStyle name="20% - Accent1 2 2 4 2 5 6" xfId="5913" xr:uid="{00000000-0005-0000-0000-00005D160000}"/>
    <cellStyle name="20% - Accent1 2 2 4 2 5 6 2" xfId="5914" xr:uid="{00000000-0005-0000-0000-00005E160000}"/>
    <cellStyle name="20% - Accent1 2 2 4 2 5 6 2 2" xfId="5915" xr:uid="{00000000-0005-0000-0000-00005F160000}"/>
    <cellStyle name="20% - Accent1 2 2 4 2 5 6 2 2 2" xfId="5916" xr:uid="{00000000-0005-0000-0000-000060160000}"/>
    <cellStyle name="20% - Accent1 2 2 4 2 5 6 2 3" xfId="5917" xr:uid="{00000000-0005-0000-0000-000061160000}"/>
    <cellStyle name="20% - Accent1 2 2 4 2 5 6 3" xfId="5918" xr:uid="{00000000-0005-0000-0000-000062160000}"/>
    <cellStyle name="20% - Accent1 2 2 4 2 5 6 3 2" xfId="5919" xr:uid="{00000000-0005-0000-0000-000063160000}"/>
    <cellStyle name="20% - Accent1 2 2 4 2 5 6 4" xfId="5920" xr:uid="{00000000-0005-0000-0000-000064160000}"/>
    <cellStyle name="20% - Accent1 2 2 4 2 5 7" xfId="5921" xr:uid="{00000000-0005-0000-0000-000065160000}"/>
    <cellStyle name="20% - Accent1 2 2 4 2 5 7 2" xfId="5922" xr:uid="{00000000-0005-0000-0000-000066160000}"/>
    <cellStyle name="20% - Accent1 2 2 4 2 5 7 2 2" xfId="5923" xr:uid="{00000000-0005-0000-0000-000067160000}"/>
    <cellStyle name="20% - Accent1 2 2 4 2 5 7 3" xfId="5924" xr:uid="{00000000-0005-0000-0000-000068160000}"/>
    <cellStyle name="20% - Accent1 2 2 4 2 5 8" xfId="5925" xr:uid="{00000000-0005-0000-0000-000069160000}"/>
    <cellStyle name="20% - Accent1 2 2 4 2 5 8 2" xfId="5926" xr:uid="{00000000-0005-0000-0000-00006A160000}"/>
    <cellStyle name="20% - Accent1 2 2 4 2 5 8 2 2" xfId="5927" xr:uid="{00000000-0005-0000-0000-00006B160000}"/>
    <cellStyle name="20% - Accent1 2 2 4 2 5 8 3" xfId="5928" xr:uid="{00000000-0005-0000-0000-00006C160000}"/>
    <cellStyle name="20% - Accent1 2 2 4 2 5 9" xfId="5929" xr:uid="{00000000-0005-0000-0000-00006D160000}"/>
    <cellStyle name="20% - Accent1 2 2 4 2 5 9 2" xfId="5930" xr:uid="{00000000-0005-0000-0000-00006E160000}"/>
    <cellStyle name="20% - Accent1 2 2 4 2 6" xfId="5931" xr:uid="{00000000-0005-0000-0000-00006F160000}"/>
    <cellStyle name="20% - Accent1 2 2 4 2 6 2" xfId="5932" xr:uid="{00000000-0005-0000-0000-000070160000}"/>
    <cellStyle name="20% - Accent1 2 2 4 2 6 2 2" xfId="5933" xr:uid="{00000000-0005-0000-0000-000071160000}"/>
    <cellStyle name="20% - Accent1 2 2 4 2 6 2 2 2" xfId="5934" xr:uid="{00000000-0005-0000-0000-000072160000}"/>
    <cellStyle name="20% - Accent1 2 2 4 2 6 2 2 2 2" xfId="5935" xr:uid="{00000000-0005-0000-0000-000073160000}"/>
    <cellStyle name="20% - Accent1 2 2 4 2 6 2 2 3" xfId="5936" xr:uid="{00000000-0005-0000-0000-000074160000}"/>
    <cellStyle name="20% - Accent1 2 2 4 2 6 2 3" xfId="5937" xr:uid="{00000000-0005-0000-0000-000075160000}"/>
    <cellStyle name="20% - Accent1 2 2 4 2 6 2 3 2" xfId="5938" xr:uid="{00000000-0005-0000-0000-000076160000}"/>
    <cellStyle name="20% - Accent1 2 2 4 2 6 2 4" xfId="5939" xr:uid="{00000000-0005-0000-0000-000077160000}"/>
    <cellStyle name="20% - Accent1 2 2 4 2 6 3" xfId="5940" xr:uid="{00000000-0005-0000-0000-000078160000}"/>
    <cellStyle name="20% - Accent1 2 2 4 2 6 3 2" xfId="5941" xr:uid="{00000000-0005-0000-0000-000079160000}"/>
    <cellStyle name="20% - Accent1 2 2 4 2 6 3 2 2" xfId="5942" xr:uid="{00000000-0005-0000-0000-00007A160000}"/>
    <cellStyle name="20% - Accent1 2 2 4 2 6 3 2 2 2" xfId="5943" xr:uid="{00000000-0005-0000-0000-00007B160000}"/>
    <cellStyle name="20% - Accent1 2 2 4 2 6 3 2 3" xfId="5944" xr:uid="{00000000-0005-0000-0000-00007C160000}"/>
    <cellStyle name="20% - Accent1 2 2 4 2 6 3 3" xfId="5945" xr:uid="{00000000-0005-0000-0000-00007D160000}"/>
    <cellStyle name="20% - Accent1 2 2 4 2 6 3 3 2" xfId="5946" xr:uid="{00000000-0005-0000-0000-00007E160000}"/>
    <cellStyle name="20% - Accent1 2 2 4 2 6 3 4" xfId="5947" xr:uid="{00000000-0005-0000-0000-00007F160000}"/>
    <cellStyle name="20% - Accent1 2 2 4 2 6 4" xfId="5948" xr:uid="{00000000-0005-0000-0000-000080160000}"/>
    <cellStyle name="20% - Accent1 2 2 4 2 6 4 2" xfId="5949" xr:uid="{00000000-0005-0000-0000-000081160000}"/>
    <cellStyle name="20% - Accent1 2 2 4 2 6 4 2 2" xfId="5950" xr:uid="{00000000-0005-0000-0000-000082160000}"/>
    <cellStyle name="20% - Accent1 2 2 4 2 6 4 2 2 2" xfId="5951" xr:uid="{00000000-0005-0000-0000-000083160000}"/>
    <cellStyle name="20% - Accent1 2 2 4 2 6 4 2 3" xfId="5952" xr:uid="{00000000-0005-0000-0000-000084160000}"/>
    <cellStyle name="20% - Accent1 2 2 4 2 6 4 3" xfId="5953" xr:uid="{00000000-0005-0000-0000-000085160000}"/>
    <cellStyle name="20% - Accent1 2 2 4 2 6 4 3 2" xfId="5954" xr:uid="{00000000-0005-0000-0000-000086160000}"/>
    <cellStyle name="20% - Accent1 2 2 4 2 6 4 4" xfId="5955" xr:uid="{00000000-0005-0000-0000-000087160000}"/>
    <cellStyle name="20% - Accent1 2 2 4 2 6 5" xfId="5956" xr:uid="{00000000-0005-0000-0000-000088160000}"/>
    <cellStyle name="20% - Accent1 2 2 4 2 6 5 2" xfId="5957" xr:uid="{00000000-0005-0000-0000-000089160000}"/>
    <cellStyle name="20% - Accent1 2 2 4 2 6 5 2 2" xfId="5958" xr:uid="{00000000-0005-0000-0000-00008A160000}"/>
    <cellStyle name="20% - Accent1 2 2 4 2 6 5 3" xfId="5959" xr:uid="{00000000-0005-0000-0000-00008B160000}"/>
    <cellStyle name="20% - Accent1 2 2 4 2 6 6" xfId="5960" xr:uid="{00000000-0005-0000-0000-00008C160000}"/>
    <cellStyle name="20% - Accent1 2 2 4 2 6 6 2" xfId="5961" xr:uid="{00000000-0005-0000-0000-00008D160000}"/>
    <cellStyle name="20% - Accent1 2 2 4 2 6 6 2 2" xfId="5962" xr:uid="{00000000-0005-0000-0000-00008E160000}"/>
    <cellStyle name="20% - Accent1 2 2 4 2 6 6 3" xfId="5963" xr:uid="{00000000-0005-0000-0000-00008F160000}"/>
    <cellStyle name="20% - Accent1 2 2 4 2 6 7" xfId="5964" xr:uid="{00000000-0005-0000-0000-000090160000}"/>
    <cellStyle name="20% - Accent1 2 2 4 2 6 7 2" xfId="5965" xr:uid="{00000000-0005-0000-0000-000091160000}"/>
    <cellStyle name="20% - Accent1 2 2 4 2 6 8" xfId="5966" xr:uid="{00000000-0005-0000-0000-000092160000}"/>
    <cellStyle name="20% - Accent1 2 2 4 2 6 8 2" xfId="5967" xr:uid="{00000000-0005-0000-0000-000093160000}"/>
    <cellStyle name="20% - Accent1 2 2 4 2 6 9" xfId="5968" xr:uid="{00000000-0005-0000-0000-000094160000}"/>
    <cellStyle name="20% - Accent1 2 2 4 2 7" xfId="5969" xr:uid="{00000000-0005-0000-0000-000095160000}"/>
    <cellStyle name="20% - Accent1 2 2 4 2 7 2" xfId="5970" xr:uid="{00000000-0005-0000-0000-000096160000}"/>
    <cellStyle name="20% - Accent1 2 2 4 2 7 2 2" xfId="5971" xr:uid="{00000000-0005-0000-0000-000097160000}"/>
    <cellStyle name="20% - Accent1 2 2 4 2 7 2 2 2" xfId="5972" xr:uid="{00000000-0005-0000-0000-000098160000}"/>
    <cellStyle name="20% - Accent1 2 2 4 2 7 2 2 2 2" xfId="5973" xr:uid="{00000000-0005-0000-0000-000099160000}"/>
    <cellStyle name="20% - Accent1 2 2 4 2 7 2 2 3" xfId="5974" xr:uid="{00000000-0005-0000-0000-00009A160000}"/>
    <cellStyle name="20% - Accent1 2 2 4 2 7 2 3" xfId="5975" xr:uid="{00000000-0005-0000-0000-00009B160000}"/>
    <cellStyle name="20% - Accent1 2 2 4 2 7 2 3 2" xfId="5976" xr:uid="{00000000-0005-0000-0000-00009C160000}"/>
    <cellStyle name="20% - Accent1 2 2 4 2 7 2 4" xfId="5977" xr:uid="{00000000-0005-0000-0000-00009D160000}"/>
    <cellStyle name="20% - Accent1 2 2 4 2 7 3" xfId="5978" xr:uid="{00000000-0005-0000-0000-00009E160000}"/>
    <cellStyle name="20% - Accent1 2 2 4 2 7 3 2" xfId="5979" xr:uid="{00000000-0005-0000-0000-00009F160000}"/>
    <cellStyle name="20% - Accent1 2 2 4 2 7 3 2 2" xfId="5980" xr:uid="{00000000-0005-0000-0000-0000A0160000}"/>
    <cellStyle name="20% - Accent1 2 2 4 2 7 3 2 2 2" xfId="5981" xr:uid="{00000000-0005-0000-0000-0000A1160000}"/>
    <cellStyle name="20% - Accent1 2 2 4 2 7 3 2 3" xfId="5982" xr:uid="{00000000-0005-0000-0000-0000A2160000}"/>
    <cellStyle name="20% - Accent1 2 2 4 2 7 3 3" xfId="5983" xr:uid="{00000000-0005-0000-0000-0000A3160000}"/>
    <cellStyle name="20% - Accent1 2 2 4 2 7 3 3 2" xfId="5984" xr:uid="{00000000-0005-0000-0000-0000A4160000}"/>
    <cellStyle name="20% - Accent1 2 2 4 2 7 3 4" xfId="5985" xr:uid="{00000000-0005-0000-0000-0000A5160000}"/>
    <cellStyle name="20% - Accent1 2 2 4 2 7 4" xfId="5986" xr:uid="{00000000-0005-0000-0000-0000A6160000}"/>
    <cellStyle name="20% - Accent1 2 2 4 2 7 4 2" xfId="5987" xr:uid="{00000000-0005-0000-0000-0000A7160000}"/>
    <cellStyle name="20% - Accent1 2 2 4 2 7 4 2 2" xfId="5988" xr:uid="{00000000-0005-0000-0000-0000A8160000}"/>
    <cellStyle name="20% - Accent1 2 2 4 2 7 4 2 2 2" xfId="5989" xr:uid="{00000000-0005-0000-0000-0000A9160000}"/>
    <cellStyle name="20% - Accent1 2 2 4 2 7 4 2 3" xfId="5990" xr:uid="{00000000-0005-0000-0000-0000AA160000}"/>
    <cellStyle name="20% - Accent1 2 2 4 2 7 4 3" xfId="5991" xr:uid="{00000000-0005-0000-0000-0000AB160000}"/>
    <cellStyle name="20% - Accent1 2 2 4 2 7 4 3 2" xfId="5992" xr:uid="{00000000-0005-0000-0000-0000AC160000}"/>
    <cellStyle name="20% - Accent1 2 2 4 2 7 4 4" xfId="5993" xr:uid="{00000000-0005-0000-0000-0000AD160000}"/>
    <cellStyle name="20% - Accent1 2 2 4 2 7 5" xfId="5994" xr:uid="{00000000-0005-0000-0000-0000AE160000}"/>
    <cellStyle name="20% - Accent1 2 2 4 2 7 5 2" xfId="5995" xr:uid="{00000000-0005-0000-0000-0000AF160000}"/>
    <cellStyle name="20% - Accent1 2 2 4 2 7 5 2 2" xfId="5996" xr:uid="{00000000-0005-0000-0000-0000B0160000}"/>
    <cellStyle name="20% - Accent1 2 2 4 2 7 5 3" xfId="5997" xr:uid="{00000000-0005-0000-0000-0000B1160000}"/>
    <cellStyle name="20% - Accent1 2 2 4 2 7 6" xfId="5998" xr:uid="{00000000-0005-0000-0000-0000B2160000}"/>
    <cellStyle name="20% - Accent1 2 2 4 2 7 6 2" xfId="5999" xr:uid="{00000000-0005-0000-0000-0000B3160000}"/>
    <cellStyle name="20% - Accent1 2 2 4 2 7 6 2 2" xfId="6000" xr:uid="{00000000-0005-0000-0000-0000B4160000}"/>
    <cellStyle name="20% - Accent1 2 2 4 2 7 6 3" xfId="6001" xr:uid="{00000000-0005-0000-0000-0000B5160000}"/>
    <cellStyle name="20% - Accent1 2 2 4 2 7 7" xfId="6002" xr:uid="{00000000-0005-0000-0000-0000B6160000}"/>
    <cellStyle name="20% - Accent1 2 2 4 2 7 7 2" xfId="6003" xr:uid="{00000000-0005-0000-0000-0000B7160000}"/>
    <cellStyle name="20% - Accent1 2 2 4 2 7 8" xfId="6004" xr:uid="{00000000-0005-0000-0000-0000B8160000}"/>
    <cellStyle name="20% - Accent1 2 2 4 2 7 8 2" xfId="6005" xr:uid="{00000000-0005-0000-0000-0000B9160000}"/>
    <cellStyle name="20% - Accent1 2 2 4 2 7 9" xfId="6006" xr:uid="{00000000-0005-0000-0000-0000BA160000}"/>
    <cellStyle name="20% - Accent1 2 2 4 2 8" xfId="6007" xr:uid="{00000000-0005-0000-0000-0000BB160000}"/>
    <cellStyle name="20% - Accent1 2 2 4 2 8 2" xfId="6008" xr:uid="{00000000-0005-0000-0000-0000BC160000}"/>
    <cellStyle name="20% - Accent1 2 2 4 2 8 2 2" xfId="6009" xr:uid="{00000000-0005-0000-0000-0000BD160000}"/>
    <cellStyle name="20% - Accent1 2 2 4 2 8 2 2 2" xfId="6010" xr:uid="{00000000-0005-0000-0000-0000BE160000}"/>
    <cellStyle name="20% - Accent1 2 2 4 2 8 2 3" xfId="6011" xr:uid="{00000000-0005-0000-0000-0000BF160000}"/>
    <cellStyle name="20% - Accent1 2 2 4 2 8 3" xfId="6012" xr:uid="{00000000-0005-0000-0000-0000C0160000}"/>
    <cellStyle name="20% - Accent1 2 2 4 2 8 3 2" xfId="6013" xr:uid="{00000000-0005-0000-0000-0000C1160000}"/>
    <cellStyle name="20% - Accent1 2 2 4 2 8 4" xfId="6014" xr:uid="{00000000-0005-0000-0000-0000C2160000}"/>
    <cellStyle name="20% - Accent1 2 2 4 2 9" xfId="6015" xr:uid="{00000000-0005-0000-0000-0000C3160000}"/>
    <cellStyle name="20% - Accent1 2 2 4 2 9 2" xfId="6016" xr:uid="{00000000-0005-0000-0000-0000C4160000}"/>
    <cellStyle name="20% - Accent1 2 2 4 2 9 2 2" xfId="6017" xr:uid="{00000000-0005-0000-0000-0000C5160000}"/>
    <cellStyle name="20% - Accent1 2 2 4 2 9 2 2 2" xfId="6018" xr:uid="{00000000-0005-0000-0000-0000C6160000}"/>
    <cellStyle name="20% - Accent1 2 2 4 2 9 2 3" xfId="6019" xr:uid="{00000000-0005-0000-0000-0000C7160000}"/>
    <cellStyle name="20% - Accent1 2 2 4 2 9 3" xfId="6020" xr:uid="{00000000-0005-0000-0000-0000C8160000}"/>
    <cellStyle name="20% - Accent1 2 2 4 2 9 3 2" xfId="6021" xr:uid="{00000000-0005-0000-0000-0000C9160000}"/>
    <cellStyle name="20% - Accent1 2 2 4 2 9 4" xfId="6022" xr:uid="{00000000-0005-0000-0000-0000CA160000}"/>
    <cellStyle name="20% - Accent1 2 2 4 3" xfId="6023" xr:uid="{00000000-0005-0000-0000-0000CB160000}"/>
    <cellStyle name="20% - Accent1 2 2 4 3 10" xfId="6024" xr:uid="{00000000-0005-0000-0000-0000CC160000}"/>
    <cellStyle name="20% - Accent1 2 2 4 3 10 2" xfId="6025" xr:uid="{00000000-0005-0000-0000-0000CD160000}"/>
    <cellStyle name="20% - Accent1 2 2 4 3 10 2 2" xfId="6026" xr:uid="{00000000-0005-0000-0000-0000CE160000}"/>
    <cellStyle name="20% - Accent1 2 2 4 3 10 3" xfId="6027" xr:uid="{00000000-0005-0000-0000-0000CF160000}"/>
    <cellStyle name="20% - Accent1 2 2 4 3 11" xfId="6028" xr:uid="{00000000-0005-0000-0000-0000D0160000}"/>
    <cellStyle name="20% - Accent1 2 2 4 3 11 2" xfId="6029" xr:uid="{00000000-0005-0000-0000-0000D1160000}"/>
    <cellStyle name="20% - Accent1 2 2 4 3 11 2 2" xfId="6030" xr:uid="{00000000-0005-0000-0000-0000D2160000}"/>
    <cellStyle name="20% - Accent1 2 2 4 3 11 3" xfId="6031" xr:uid="{00000000-0005-0000-0000-0000D3160000}"/>
    <cellStyle name="20% - Accent1 2 2 4 3 12" xfId="6032" xr:uid="{00000000-0005-0000-0000-0000D4160000}"/>
    <cellStyle name="20% - Accent1 2 2 4 3 12 2" xfId="6033" xr:uid="{00000000-0005-0000-0000-0000D5160000}"/>
    <cellStyle name="20% - Accent1 2 2 4 3 13" xfId="6034" xr:uid="{00000000-0005-0000-0000-0000D6160000}"/>
    <cellStyle name="20% - Accent1 2 2 4 3 13 2" xfId="6035" xr:uid="{00000000-0005-0000-0000-0000D7160000}"/>
    <cellStyle name="20% - Accent1 2 2 4 3 14" xfId="6036" xr:uid="{00000000-0005-0000-0000-0000D8160000}"/>
    <cellStyle name="20% - Accent1 2 2 4 3 2" xfId="6037" xr:uid="{00000000-0005-0000-0000-0000D9160000}"/>
    <cellStyle name="20% - Accent1 2 2 4 3 2 10" xfId="6038" xr:uid="{00000000-0005-0000-0000-0000DA160000}"/>
    <cellStyle name="20% - Accent1 2 2 4 3 2 10 2" xfId="6039" xr:uid="{00000000-0005-0000-0000-0000DB160000}"/>
    <cellStyle name="20% - Accent1 2 2 4 3 2 11" xfId="6040" xr:uid="{00000000-0005-0000-0000-0000DC160000}"/>
    <cellStyle name="20% - Accent1 2 2 4 3 2 2" xfId="6041" xr:uid="{00000000-0005-0000-0000-0000DD160000}"/>
    <cellStyle name="20% - Accent1 2 2 4 3 2 2 2" xfId="6042" xr:uid="{00000000-0005-0000-0000-0000DE160000}"/>
    <cellStyle name="20% - Accent1 2 2 4 3 2 2 2 2" xfId="6043" xr:uid="{00000000-0005-0000-0000-0000DF160000}"/>
    <cellStyle name="20% - Accent1 2 2 4 3 2 2 2 2 2" xfId="6044" xr:uid="{00000000-0005-0000-0000-0000E0160000}"/>
    <cellStyle name="20% - Accent1 2 2 4 3 2 2 2 2 2 2" xfId="6045" xr:uid="{00000000-0005-0000-0000-0000E1160000}"/>
    <cellStyle name="20% - Accent1 2 2 4 3 2 2 2 2 3" xfId="6046" xr:uid="{00000000-0005-0000-0000-0000E2160000}"/>
    <cellStyle name="20% - Accent1 2 2 4 3 2 2 2 3" xfId="6047" xr:uid="{00000000-0005-0000-0000-0000E3160000}"/>
    <cellStyle name="20% - Accent1 2 2 4 3 2 2 2 3 2" xfId="6048" xr:uid="{00000000-0005-0000-0000-0000E4160000}"/>
    <cellStyle name="20% - Accent1 2 2 4 3 2 2 2 4" xfId="6049" xr:uid="{00000000-0005-0000-0000-0000E5160000}"/>
    <cellStyle name="20% - Accent1 2 2 4 3 2 2 3" xfId="6050" xr:uid="{00000000-0005-0000-0000-0000E6160000}"/>
    <cellStyle name="20% - Accent1 2 2 4 3 2 2 3 2" xfId="6051" xr:uid="{00000000-0005-0000-0000-0000E7160000}"/>
    <cellStyle name="20% - Accent1 2 2 4 3 2 2 3 2 2" xfId="6052" xr:uid="{00000000-0005-0000-0000-0000E8160000}"/>
    <cellStyle name="20% - Accent1 2 2 4 3 2 2 3 2 2 2" xfId="6053" xr:uid="{00000000-0005-0000-0000-0000E9160000}"/>
    <cellStyle name="20% - Accent1 2 2 4 3 2 2 3 2 3" xfId="6054" xr:uid="{00000000-0005-0000-0000-0000EA160000}"/>
    <cellStyle name="20% - Accent1 2 2 4 3 2 2 3 3" xfId="6055" xr:uid="{00000000-0005-0000-0000-0000EB160000}"/>
    <cellStyle name="20% - Accent1 2 2 4 3 2 2 3 3 2" xfId="6056" xr:uid="{00000000-0005-0000-0000-0000EC160000}"/>
    <cellStyle name="20% - Accent1 2 2 4 3 2 2 3 4" xfId="6057" xr:uid="{00000000-0005-0000-0000-0000ED160000}"/>
    <cellStyle name="20% - Accent1 2 2 4 3 2 2 4" xfId="6058" xr:uid="{00000000-0005-0000-0000-0000EE160000}"/>
    <cellStyle name="20% - Accent1 2 2 4 3 2 2 4 2" xfId="6059" xr:uid="{00000000-0005-0000-0000-0000EF160000}"/>
    <cellStyle name="20% - Accent1 2 2 4 3 2 2 4 2 2" xfId="6060" xr:uid="{00000000-0005-0000-0000-0000F0160000}"/>
    <cellStyle name="20% - Accent1 2 2 4 3 2 2 4 2 2 2" xfId="6061" xr:uid="{00000000-0005-0000-0000-0000F1160000}"/>
    <cellStyle name="20% - Accent1 2 2 4 3 2 2 4 2 3" xfId="6062" xr:uid="{00000000-0005-0000-0000-0000F2160000}"/>
    <cellStyle name="20% - Accent1 2 2 4 3 2 2 4 3" xfId="6063" xr:uid="{00000000-0005-0000-0000-0000F3160000}"/>
    <cellStyle name="20% - Accent1 2 2 4 3 2 2 4 3 2" xfId="6064" xr:uid="{00000000-0005-0000-0000-0000F4160000}"/>
    <cellStyle name="20% - Accent1 2 2 4 3 2 2 4 4" xfId="6065" xr:uid="{00000000-0005-0000-0000-0000F5160000}"/>
    <cellStyle name="20% - Accent1 2 2 4 3 2 2 5" xfId="6066" xr:uid="{00000000-0005-0000-0000-0000F6160000}"/>
    <cellStyle name="20% - Accent1 2 2 4 3 2 2 5 2" xfId="6067" xr:uid="{00000000-0005-0000-0000-0000F7160000}"/>
    <cellStyle name="20% - Accent1 2 2 4 3 2 2 5 2 2" xfId="6068" xr:uid="{00000000-0005-0000-0000-0000F8160000}"/>
    <cellStyle name="20% - Accent1 2 2 4 3 2 2 5 3" xfId="6069" xr:uid="{00000000-0005-0000-0000-0000F9160000}"/>
    <cellStyle name="20% - Accent1 2 2 4 3 2 2 6" xfId="6070" xr:uid="{00000000-0005-0000-0000-0000FA160000}"/>
    <cellStyle name="20% - Accent1 2 2 4 3 2 2 6 2" xfId="6071" xr:uid="{00000000-0005-0000-0000-0000FB160000}"/>
    <cellStyle name="20% - Accent1 2 2 4 3 2 2 6 2 2" xfId="6072" xr:uid="{00000000-0005-0000-0000-0000FC160000}"/>
    <cellStyle name="20% - Accent1 2 2 4 3 2 2 6 3" xfId="6073" xr:uid="{00000000-0005-0000-0000-0000FD160000}"/>
    <cellStyle name="20% - Accent1 2 2 4 3 2 2 7" xfId="6074" xr:uid="{00000000-0005-0000-0000-0000FE160000}"/>
    <cellStyle name="20% - Accent1 2 2 4 3 2 2 7 2" xfId="6075" xr:uid="{00000000-0005-0000-0000-0000FF160000}"/>
    <cellStyle name="20% - Accent1 2 2 4 3 2 2 8" xfId="6076" xr:uid="{00000000-0005-0000-0000-000000170000}"/>
    <cellStyle name="20% - Accent1 2 2 4 3 2 2 8 2" xfId="6077" xr:uid="{00000000-0005-0000-0000-000001170000}"/>
    <cellStyle name="20% - Accent1 2 2 4 3 2 2 9" xfId="6078" xr:uid="{00000000-0005-0000-0000-000002170000}"/>
    <cellStyle name="20% - Accent1 2 2 4 3 2 3" xfId="6079" xr:uid="{00000000-0005-0000-0000-000003170000}"/>
    <cellStyle name="20% - Accent1 2 2 4 3 2 3 2" xfId="6080" xr:uid="{00000000-0005-0000-0000-000004170000}"/>
    <cellStyle name="20% - Accent1 2 2 4 3 2 3 2 2" xfId="6081" xr:uid="{00000000-0005-0000-0000-000005170000}"/>
    <cellStyle name="20% - Accent1 2 2 4 3 2 3 2 2 2" xfId="6082" xr:uid="{00000000-0005-0000-0000-000006170000}"/>
    <cellStyle name="20% - Accent1 2 2 4 3 2 3 2 2 2 2" xfId="6083" xr:uid="{00000000-0005-0000-0000-000007170000}"/>
    <cellStyle name="20% - Accent1 2 2 4 3 2 3 2 2 3" xfId="6084" xr:uid="{00000000-0005-0000-0000-000008170000}"/>
    <cellStyle name="20% - Accent1 2 2 4 3 2 3 2 3" xfId="6085" xr:uid="{00000000-0005-0000-0000-000009170000}"/>
    <cellStyle name="20% - Accent1 2 2 4 3 2 3 2 3 2" xfId="6086" xr:uid="{00000000-0005-0000-0000-00000A170000}"/>
    <cellStyle name="20% - Accent1 2 2 4 3 2 3 2 4" xfId="6087" xr:uid="{00000000-0005-0000-0000-00000B170000}"/>
    <cellStyle name="20% - Accent1 2 2 4 3 2 3 3" xfId="6088" xr:uid="{00000000-0005-0000-0000-00000C170000}"/>
    <cellStyle name="20% - Accent1 2 2 4 3 2 3 3 2" xfId="6089" xr:uid="{00000000-0005-0000-0000-00000D170000}"/>
    <cellStyle name="20% - Accent1 2 2 4 3 2 3 3 2 2" xfId="6090" xr:uid="{00000000-0005-0000-0000-00000E170000}"/>
    <cellStyle name="20% - Accent1 2 2 4 3 2 3 3 2 2 2" xfId="6091" xr:uid="{00000000-0005-0000-0000-00000F170000}"/>
    <cellStyle name="20% - Accent1 2 2 4 3 2 3 3 2 3" xfId="6092" xr:uid="{00000000-0005-0000-0000-000010170000}"/>
    <cellStyle name="20% - Accent1 2 2 4 3 2 3 3 3" xfId="6093" xr:uid="{00000000-0005-0000-0000-000011170000}"/>
    <cellStyle name="20% - Accent1 2 2 4 3 2 3 3 3 2" xfId="6094" xr:uid="{00000000-0005-0000-0000-000012170000}"/>
    <cellStyle name="20% - Accent1 2 2 4 3 2 3 3 4" xfId="6095" xr:uid="{00000000-0005-0000-0000-000013170000}"/>
    <cellStyle name="20% - Accent1 2 2 4 3 2 3 4" xfId="6096" xr:uid="{00000000-0005-0000-0000-000014170000}"/>
    <cellStyle name="20% - Accent1 2 2 4 3 2 3 4 2" xfId="6097" xr:uid="{00000000-0005-0000-0000-000015170000}"/>
    <cellStyle name="20% - Accent1 2 2 4 3 2 3 4 2 2" xfId="6098" xr:uid="{00000000-0005-0000-0000-000016170000}"/>
    <cellStyle name="20% - Accent1 2 2 4 3 2 3 4 2 2 2" xfId="6099" xr:uid="{00000000-0005-0000-0000-000017170000}"/>
    <cellStyle name="20% - Accent1 2 2 4 3 2 3 4 2 3" xfId="6100" xr:uid="{00000000-0005-0000-0000-000018170000}"/>
    <cellStyle name="20% - Accent1 2 2 4 3 2 3 4 3" xfId="6101" xr:uid="{00000000-0005-0000-0000-000019170000}"/>
    <cellStyle name="20% - Accent1 2 2 4 3 2 3 4 3 2" xfId="6102" xr:uid="{00000000-0005-0000-0000-00001A170000}"/>
    <cellStyle name="20% - Accent1 2 2 4 3 2 3 4 4" xfId="6103" xr:uid="{00000000-0005-0000-0000-00001B170000}"/>
    <cellStyle name="20% - Accent1 2 2 4 3 2 3 5" xfId="6104" xr:uid="{00000000-0005-0000-0000-00001C170000}"/>
    <cellStyle name="20% - Accent1 2 2 4 3 2 3 5 2" xfId="6105" xr:uid="{00000000-0005-0000-0000-00001D170000}"/>
    <cellStyle name="20% - Accent1 2 2 4 3 2 3 5 2 2" xfId="6106" xr:uid="{00000000-0005-0000-0000-00001E170000}"/>
    <cellStyle name="20% - Accent1 2 2 4 3 2 3 5 3" xfId="6107" xr:uid="{00000000-0005-0000-0000-00001F170000}"/>
    <cellStyle name="20% - Accent1 2 2 4 3 2 3 6" xfId="6108" xr:uid="{00000000-0005-0000-0000-000020170000}"/>
    <cellStyle name="20% - Accent1 2 2 4 3 2 3 6 2" xfId="6109" xr:uid="{00000000-0005-0000-0000-000021170000}"/>
    <cellStyle name="20% - Accent1 2 2 4 3 2 3 6 2 2" xfId="6110" xr:uid="{00000000-0005-0000-0000-000022170000}"/>
    <cellStyle name="20% - Accent1 2 2 4 3 2 3 6 3" xfId="6111" xr:uid="{00000000-0005-0000-0000-000023170000}"/>
    <cellStyle name="20% - Accent1 2 2 4 3 2 3 7" xfId="6112" xr:uid="{00000000-0005-0000-0000-000024170000}"/>
    <cellStyle name="20% - Accent1 2 2 4 3 2 3 7 2" xfId="6113" xr:uid="{00000000-0005-0000-0000-000025170000}"/>
    <cellStyle name="20% - Accent1 2 2 4 3 2 3 8" xfId="6114" xr:uid="{00000000-0005-0000-0000-000026170000}"/>
    <cellStyle name="20% - Accent1 2 2 4 3 2 3 8 2" xfId="6115" xr:uid="{00000000-0005-0000-0000-000027170000}"/>
    <cellStyle name="20% - Accent1 2 2 4 3 2 3 9" xfId="6116" xr:uid="{00000000-0005-0000-0000-000028170000}"/>
    <cellStyle name="20% - Accent1 2 2 4 3 2 4" xfId="6117" xr:uid="{00000000-0005-0000-0000-000029170000}"/>
    <cellStyle name="20% - Accent1 2 2 4 3 2 4 2" xfId="6118" xr:uid="{00000000-0005-0000-0000-00002A170000}"/>
    <cellStyle name="20% - Accent1 2 2 4 3 2 4 2 2" xfId="6119" xr:uid="{00000000-0005-0000-0000-00002B170000}"/>
    <cellStyle name="20% - Accent1 2 2 4 3 2 4 2 2 2" xfId="6120" xr:uid="{00000000-0005-0000-0000-00002C170000}"/>
    <cellStyle name="20% - Accent1 2 2 4 3 2 4 2 3" xfId="6121" xr:uid="{00000000-0005-0000-0000-00002D170000}"/>
    <cellStyle name="20% - Accent1 2 2 4 3 2 4 3" xfId="6122" xr:uid="{00000000-0005-0000-0000-00002E170000}"/>
    <cellStyle name="20% - Accent1 2 2 4 3 2 4 3 2" xfId="6123" xr:uid="{00000000-0005-0000-0000-00002F170000}"/>
    <cellStyle name="20% - Accent1 2 2 4 3 2 4 4" xfId="6124" xr:uid="{00000000-0005-0000-0000-000030170000}"/>
    <cellStyle name="20% - Accent1 2 2 4 3 2 5" xfId="6125" xr:uid="{00000000-0005-0000-0000-000031170000}"/>
    <cellStyle name="20% - Accent1 2 2 4 3 2 5 2" xfId="6126" xr:uid="{00000000-0005-0000-0000-000032170000}"/>
    <cellStyle name="20% - Accent1 2 2 4 3 2 5 2 2" xfId="6127" xr:uid="{00000000-0005-0000-0000-000033170000}"/>
    <cellStyle name="20% - Accent1 2 2 4 3 2 5 2 2 2" xfId="6128" xr:uid="{00000000-0005-0000-0000-000034170000}"/>
    <cellStyle name="20% - Accent1 2 2 4 3 2 5 2 3" xfId="6129" xr:uid="{00000000-0005-0000-0000-000035170000}"/>
    <cellStyle name="20% - Accent1 2 2 4 3 2 5 3" xfId="6130" xr:uid="{00000000-0005-0000-0000-000036170000}"/>
    <cellStyle name="20% - Accent1 2 2 4 3 2 5 3 2" xfId="6131" xr:uid="{00000000-0005-0000-0000-000037170000}"/>
    <cellStyle name="20% - Accent1 2 2 4 3 2 5 4" xfId="6132" xr:uid="{00000000-0005-0000-0000-000038170000}"/>
    <cellStyle name="20% - Accent1 2 2 4 3 2 6" xfId="6133" xr:uid="{00000000-0005-0000-0000-000039170000}"/>
    <cellStyle name="20% - Accent1 2 2 4 3 2 6 2" xfId="6134" xr:uid="{00000000-0005-0000-0000-00003A170000}"/>
    <cellStyle name="20% - Accent1 2 2 4 3 2 6 2 2" xfId="6135" xr:uid="{00000000-0005-0000-0000-00003B170000}"/>
    <cellStyle name="20% - Accent1 2 2 4 3 2 6 2 2 2" xfId="6136" xr:uid="{00000000-0005-0000-0000-00003C170000}"/>
    <cellStyle name="20% - Accent1 2 2 4 3 2 6 2 3" xfId="6137" xr:uid="{00000000-0005-0000-0000-00003D170000}"/>
    <cellStyle name="20% - Accent1 2 2 4 3 2 6 3" xfId="6138" xr:uid="{00000000-0005-0000-0000-00003E170000}"/>
    <cellStyle name="20% - Accent1 2 2 4 3 2 6 3 2" xfId="6139" xr:uid="{00000000-0005-0000-0000-00003F170000}"/>
    <cellStyle name="20% - Accent1 2 2 4 3 2 6 4" xfId="6140" xr:uid="{00000000-0005-0000-0000-000040170000}"/>
    <cellStyle name="20% - Accent1 2 2 4 3 2 7" xfId="6141" xr:uid="{00000000-0005-0000-0000-000041170000}"/>
    <cellStyle name="20% - Accent1 2 2 4 3 2 7 2" xfId="6142" xr:uid="{00000000-0005-0000-0000-000042170000}"/>
    <cellStyle name="20% - Accent1 2 2 4 3 2 7 2 2" xfId="6143" xr:uid="{00000000-0005-0000-0000-000043170000}"/>
    <cellStyle name="20% - Accent1 2 2 4 3 2 7 3" xfId="6144" xr:uid="{00000000-0005-0000-0000-000044170000}"/>
    <cellStyle name="20% - Accent1 2 2 4 3 2 8" xfId="6145" xr:uid="{00000000-0005-0000-0000-000045170000}"/>
    <cellStyle name="20% - Accent1 2 2 4 3 2 8 2" xfId="6146" xr:uid="{00000000-0005-0000-0000-000046170000}"/>
    <cellStyle name="20% - Accent1 2 2 4 3 2 8 2 2" xfId="6147" xr:uid="{00000000-0005-0000-0000-000047170000}"/>
    <cellStyle name="20% - Accent1 2 2 4 3 2 8 3" xfId="6148" xr:uid="{00000000-0005-0000-0000-000048170000}"/>
    <cellStyle name="20% - Accent1 2 2 4 3 2 9" xfId="6149" xr:uid="{00000000-0005-0000-0000-000049170000}"/>
    <cellStyle name="20% - Accent1 2 2 4 3 2 9 2" xfId="6150" xr:uid="{00000000-0005-0000-0000-00004A170000}"/>
    <cellStyle name="20% - Accent1 2 2 4 3 3" xfId="6151" xr:uid="{00000000-0005-0000-0000-00004B170000}"/>
    <cellStyle name="20% - Accent1 2 2 4 3 3 10" xfId="6152" xr:uid="{00000000-0005-0000-0000-00004C170000}"/>
    <cellStyle name="20% - Accent1 2 2 4 3 3 10 2" xfId="6153" xr:uid="{00000000-0005-0000-0000-00004D170000}"/>
    <cellStyle name="20% - Accent1 2 2 4 3 3 11" xfId="6154" xr:uid="{00000000-0005-0000-0000-00004E170000}"/>
    <cellStyle name="20% - Accent1 2 2 4 3 3 2" xfId="6155" xr:uid="{00000000-0005-0000-0000-00004F170000}"/>
    <cellStyle name="20% - Accent1 2 2 4 3 3 2 2" xfId="6156" xr:uid="{00000000-0005-0000-0000-000050170000}"/>
    <cellStyle name="20% - Accent1 2 2 4 3 3 2 2 2" xfId="6157" xr:uid="{00000000-0005-0000-0000-000051170000}"/>
    <cellStyle name="20% - Accent1 2 2 4 3 3 2 2 2 2" xfId="6158" xr:uid="{00000000-0005-0000-0000-000052170000}"/>
    <cellStyle name="20% - Accent1 2 2 4 3 3 2 2 2 2 2" xfId="6159" xr:uid="{00000000-0005-0000-0000-000053170000}"/>
    <cellStyle name="20% - Accent1 2 2 4 3 3 2 2 2 3" xfId="6160" xr:uid="{00000000-0005-0000-0000-000054170000}"/>
    <cellStyle name="20% - Accent1 2 2 4 3 3 2 2 3" xfId="6161" xr:uid="{00000000-0005-0000-0000-000055170000}"/>
    <cellStyle name="20% - Accent1 2 2 4 3 3 2 2 3 2" xfId="6162" xr:uid="{00000000-0005-0000-0000-000056170000}"/>
    <cellStyle name="20% - Accent1 2 2 4 3 3 2 2 4" xfId="6163" xr:uid="{00000000-0005-0000-0000-000057170000}"/>
    <cellStyle name="20% - Accent1 2 2 4 3 3 2 3" xfId="6164" xr:uid="{00000000-0005-0000-0000-000058170000}"/>
    <cellStyle name="20% - Accent1 2 2 4 3 3 2 3 2" xfId="6165" xr:uid="{00000000-0005-0000-0000-000059170000}"/>
    <cellStyle name="20% - Accent1 2 2 4 3 3 2 3 2 2" xfId="6166" xr:uid="{00000000-0005-0000-0000-00005A170000}"/>
    <cellStyle name="20% - Accent1 2 2 4 3 3 2 3 2 2 2" xfId="6167" xr:uid="{00000000-0005-0000-0000-00005B170000}"/>
    <cellStyle name="20% - Accent1 2 2 4 3 3 2 3 2 3" xfId="6168" xr:uid="{00000000-0005-0000-0000-00005C170000}"/>
    <cellStyle name="20% - Accent1 2 2 4 3 3 2 3 3" xfId="6169" xr:uid="{00000000-0005-0000-0000-00005D170000}"/>
    <cellStyle name="20% - Accent1 2 2 4 3 3 2 3 3 2" xfId="6170" xr:uid="{00000000-0005-0000-0000-00005E170000}"/>
    <cellStyle name="20% - Accent1 2 2 4 3 3 2 3 4" xfId="6171" xr:uid="{00000000-0005-0000-0000-00005F170000}"/>
    <cellStyle name="20% - Accent1 2 2 4 3 3 2 4" xfId="6172" xr:uid="{00000000-0005-0000-0000-000060170000}"/>
    <cellStyle name="20% - Accent1 2 2 4 3 3 2 4 2" xfId="6173" xr:uid="{00000000-0005-0000-0000-000061170000}"/>
    <cellStyle name="20% - Accent1 2 2 4 3 3 2 4 2 2" xfId="6174" xr:uid="{00000000-0005-0000-0000-000062170000}"/>
    <cellStyle name="20% - Accent1 2 2 4 3 3 2 4 2 2 2" xfId="6175" xr:uid="{00000000-0005-0000-0000-000063170000}"/>
    <cellStyle name="20% - Accent1 2 2 4 3 3 2 4 2 3" xfId="6176" xr:uid="{00000000-0005-0000-0000-000064170000}"/>
    <cellStyle name="20% - Accent1 2 2 4 3 3 2 4 3" xfId="6177" xr:uid="{00000000-0005-0000-0000-000065170000}"/>
    <cellStyle name="20% - Accent1 2 2 4 3 3 2 4 3 2" xfId="6178" xr:uid="{00000000-0005-0000-0000-000066170000}"/>
    <cellStyle name="20% - Accent1 2 2 4 3 3 2 4 4" xfId="6179" xr:uid="{00000000-0005-0000-0000-000067170000}"/>
    <cellStyle name="20% - Accent1 2 2 4 3 3 2 5" xfId="6180" xr:uid="{00000000-0005-0000-0000-000068170000}"/>
    <cellStyle name="20% - Accent1 2 2 4 3 3 2 5 2" xfId="6181" xr:uid="{00000000-0005-0000-0000-000069170000}"/>
    <cellStyle name="20% - Accent1 2 2 4 3 3 2 5 2 2" xfId="6182" xr:uid="{00000000-0005-0000-0000-00006A170000}"/>
    <cellStyle name="20% - Accent1 2 2 4 3 3 2 5 3" xfId="6183" xr:uid="{00000000-0005-0000-0000-00006B170000}"/>
    <cellStyle name="20% - Accent1 2 2 4 3 3 2 6" xfId="6184" xr:uid="{00000000-0005-0000-0000-00006C170000}"/>
    <cellStyle name="20% - Accent1 2 2 4 3 3 2 6 2" xfId="6185" xr:uid="{00000000-0005-0000-0000-00006D170000}"/>
    <cellStyle name="20% - Accent1 2 2 4 3 3 2 6 2 2" xfId="6186" xr:uid="{00000000-0005-0000-0000-00006E170000}"/>
    <cellStyle name="20% - Accent1 2 2 4 3 3 2 6 3" xfId="6187" xr:uid="{00000000-0005-0000-0000-00006F170000}"/>
    <cellStyle name="20% - Accent1 2 2 4 3 3 2 7" xfId="6188" xr:uid="{00000000-0005-0000-0000-000070170000}"/>
    <cellStyle name="20% - Accent1 2 2 4 3 3 2 7 2" xfId="6189" xr:uid="{00000000-0005-0000-0000-000071170000}"/>
    <cellStyle name="20% - Accent1 2 2 4 3 3 2 8" xfId="6190" xr:uid="{00000000-0005-0000-0000-000072170000}"/>
    <cellStyle name="20% - Accent1 2 2 4 3 3 2 8 2" xfId="6191" xr:uid="{00000000-0005-0000-0000-000073170000}"/>
    <cellStyle name="20% - Accent1 2 2 4 3 3 2 9" xfId="6192" xr:uid="{00000000-0005-0000-0000-000074170000}"/>
    <cellStyle name="20% - Accent1 2 2 4 3 3 3" xfId="6193" xr:uid="{00000000-0005-0000-0000-000075170000}"/>
    <cellStyle name="20% - Accent1 2 2 4 3 3 3 2" xfId="6194" xr:uid="{00000000-0005-0000-0000-000076170000}"/>
    <cellStyle name="20% - Accent1 2 2 4 3 3 3 2 2" xfId="6195" xr:uid="{00000000-0005-0000-0000-000077170000}"/>
    <cellStyle name="20% - Accent1 2 2 4 3 3 3 2 2 2" xfId="6196" xr:uid="{00000000-0005-0000-0000-000078170000}"/>
    <cellStyle name="20% - Accent1 2 2 4 3 3 3 2 2 2 2" xfId="6197" xr:uid="{00000000-0005-0000-0000-000079170000}"/>
    <cellStyle name="20% - Accent1 2 2 4 3 3 3 2 2 3" xfId="6198" xr:uid="{00000000-0005-0000-0000-00007A170000}"/>
    <cellStyle name="20% - Accent1 2 2 4 3 3 3 2 3" xfId="6199" xr:uid="{00000000-0005-0000-0000-00007B170000}"/>
    <cellStyle name="20% - Accent1 2 2 4 3 3 3 2 3 2" xfId="6200" xr:uid="{00000000-0005-0000-0000-00007C170000}"/>
    <cellStyle name="20% - Accent1 2 2 4 3 3 3 2 4" xfId="6201" xr:uid="{00000000-0005-0000-0000-00007D170000}"/>
    <cellStyle name="20% - Accent1 2 2 4 3 3 3 3" xfId="6202" xr:uid="{00000000-0005-0000-0000-00007E170000}"/>
    <cellStyle name="20% - Accent1 2 2 4 3 3 3 3 2" xfId="6203" xr:uid="{00000000-0005-0000-0000-00007F170000}"/>
    <cellStyle name="20% - Accent1 2 2 4 3 3 3 3 2 2" xfId="6204" xr:uid="{00000000-0005-0000-0000-000080170000}"/>
    <cellStyle name="20% - Accent1 2 2 4 3 3 3 3 2 2 2" xfId="6205" xr:uid="{00000000-0005-0000-0000-000081170000}"/>
    <cellStyle name="20% - Accent1 2 2 4 3 3 3 3 2 3" xfId="6206" xr:uid="{00000000-0005-0000-0000-000082170000}"/>
    <cellStyle name="20% - Accent1 2 2 4 3 3 3 3 3" xfId="6207" xr:uid="{00000000-0005-0000-0000-000083170000}"/>
    <cellStyle name="20% - Accent1 2 2 4 3 3 3 3 3 2" xfId="6208" xr:uid="{00000000-0005-0000-0000-000084170000}"/>
    <cellStyle name="20% - Accent1 2 2 4 3 3 3 3 4" xfId="6209" xr:uid="{00000000-0005-0000-0000-000085170000}"/>
    <cellStyle name="20% - Accent1 2 2 4 3 3 3 4" xfId="6210" xr:uid="{00000000-0005-0000-0000-000086170000}"/>
    <cellStyle name="20% - Accent1 2 2 4 3 3 3 4 2" xfId="6211" xr:uid="{00000000-0005-0000-0000-000087170000}"/>
    <cellStyle name="20% - Accent1 2 2 4 3 3 3 4 2 2" xfId="6212" xr:uid="{00000000-0005-0000-0000-000088170000}"/>
    <cellStyle name="20% - Accent1 2 2 4 3 3 3 4 2 2 2" xfId="6213" xr:uid="{00000000-0005-0000-0000-000089170000}"/>
    <cellStyle name="20% - Accent1 2 2 4 3 3 3 4 2 3" xfId="6214" xr:uid="{00000000-0005-0000-0000-00008A170000}"/>
    <cellStyle name="20% - Accent1 2 2 4 3 3 3 4 3" xfId="6215" xr:uid="{00000000-0005-0000-0000-00008B170000}"/>
    <cellStyle name="20% - Accent1 2 2 4 3 3 3 4 3 2" xfId="6216" xr:uid="{00000000-0005-0000-0000-00008C170000}"/>
    <cellStyle name="20% - Accent1 2 2 4 3 3 3 4 4" xfId="6217" xr:uid="{00000000-0005-0000-0000-00008D170000}"/>
    <cellStyle name="20% - Accent1 2 2 4 3 3 3 5" xfId="6218" xr:uid="{00000000-0005-0000-0000-00008E170000}"/>
    <cellStyle name="20% - Accent1 2 2 4 3 3 3 5 2" xfId="6219" xr:uid="{00000000-0005-0000-0000-00008F170000}"/>
    <cellStyle name="20% - Accent1 2 2 4 3 3 3 5 2 2" xfId="6220" xr:uid="{00000000-0005-0000-0000-000090170000}"/>
    <cellStyle name="20% - Accent1 2 2 4 3 3 3 5 3" xfId="6221" xr:uid="{00000000-0005-0000-0000-000091170000}"/>
    <cellStyle name="20% - Accent1 2 2 4 3 3 3 6" xfId="6222" xr:uid="{00000000-0005-0000-0000-000092170000}"/>
    <cellStyle name="20% - Accent1 2 2 4 3 3 3 6 2" xfId="6223" xr:uid="{00000000-0005-0000-0000-000093170000}"/>
    <cellStyle name="20% - Accent1 2 2 4 3 3 3 6 2 2" xfId="6224" xr:uid="{00000000-0005-0000-0000-000094170000}"/>
    <cellStyle name="20% - Accent1 2 2 4 3 3 3 6 3" xfId="6225" xr:uid="{00000000-0005-0000-0000-000095170000}"/>
    <cellStyle name="20% - Accent1 2 2 4 3 3 3 7" xfId="6226" xr:uid="{00000000-0005-0000-0000-000096170000}"/>
    <cellStyle name="20% - Accent1 2 2 4 3 3 3 7 2" xfId="6227" xr:uid="{00000000-0005-0000-0000-000097170000}"/>
    <cellStyle name="20% - Accent1 2 2 4 3 3 3 8" xfId="6228" xr:uid="{00000000-0005-0000-0000-000098170000}"/>
    <cellStyle name="20% - Accent1 2 2 4 3 3 3 8 2" xfId="6229" xr:uid="{00000000-0005-0000-0000-000099170000}"/>
    <cellStyle name="20% - Accent1 2 2 4 3 3 3 9" xfId="6230" xr:uid="{00000000-0005-0000-0000-00009A170000}"/>
    <cellStyle name="20% - Accent1 2 2 4 3 3 4" xfId="6231" xr:uid="{00000000-0005-0000-0000-00009B170000}"/>
    <cellStyle name="20% - Accent1 2 2 4 3 3 4 2" xfId="6232" xr:uid="{00000000-0005-0000-0000-00009C170000}"/>
    <cellStyle name="20% - Accent1 2 2 4 3 3 4 2 2" xfId="6233" xr:uid="{00000000-0005-0000-0000-00009D170000}"/>
    <cellStyle name="20% - Accent1 2 2 4 3 3 4 2 2 2" xfId="6234" xr:uid="{00000000-0005-0000-0000-00009E170000}"/>
    <cellStyle name="20% - Accent1 2 2 4 3 3 4 2 3" xfId="6235" xr:uid="{00000000-0005-0000-0000-00009F170000}"/>
    <cellStyle name="20% - Accent1 2 2 4 3 3 4 3" xfId="6236" xr:uid="{00000000-0005-0000-0000-0000A0170000}"/>
    <cellStyle name="20% - Accent1 2 2 4 3 3 4 3 2" xfId="6237" xr:uid="{00000000-0005-0000-0000-0000A1170000}"/>
    <cellStyle name="20% - Accent1 2 2 4 3 3 4 4" xfId="6238" xr:uid="{00000000-0005-0000-0000-0000A2170000}"/>
    <cellStyle name="20% - Accent1 2 2 4 3 3 5" xfId="6239" xr:uid="{00000000-0005-0000-0000-0000A3170000}"/>
    <cellStyle name="20% - Accent1 2 2 4 3 3 5 2" xfId="6240" xr:uid="{00000000-0005-0000-0000-0000A4170000}"/>
    <cellStyle name="20% - Accent1 2 2 4 3 3 5 2 2" xfId="6241" xr:uid="{00000000-0005-0000-0000-0000A5170000}"/>
    <cellStyle name="20% - Accent1 2 2 4 3 3 5 2 2 2" xfId="6242" xr:uid="{00000000-0005-0000-0000-0000A6170000}"/>
    <cellStyle name="20% - Accent1 2 2 4 3 3 5 2 3" xfId="6243" xr:uid="{00000000-0005-0000-0000-0000A7170000}"/>
    <cellStyle name="20% - Accent1 2 2 4 3 3 5 3" xfId="6244" xr:uid="{00000000-0005-0000-0000-0000A8170000}"/>
    <cellStyle name="20% - Accent1 2 2 4 3 3 5 3 2" xfId="6245" xr:uid="{00000000-0005-0000-0000-0000A9170000}"/>
    <cellStyle name="20% - Accent1 2 2 4 3 3 5 4" xfId="6246" xr:uid="{00000000-0005-0000-0000-0000AA170000}"/>
    <cellStyle name="20% - Accent1 2 2 4 3 3 6" xfId="6247" xr:uid="{00000000-0005-0000-0000-0000AB170000}"/>
    <cellStyle name="20% - Accent1 2 2 4 3 3 6 2" xfId="6248" xr:uid="{00000000-0005-0000-0000-0000AC170000}"/>
    <cellStyle name="20% - Accent1 2 2 4 3 3 6 2 2" xfId="6249" xr:uid="{00000000-0005-0000-0000-0000AD170000}"/>
    <cellStyle name="20% - Accent1 2 2 4 3 3 6 2 2 2" xfId="6250" xr:uid="{00000000-0005-0000-0000-0000AE170000}"/>
    <cellStyle name="20% - Accent1 2 2 4 3 3 6 2 3" xfId="6251" xr:uid="{00000000-0005-0000-0000-0000AF170000}"/>
    <cellStyle name="20% - Accent1 2 2 4 3 3 6 3" xfId="6252" xr:uid="{00000000-0005-0000-0000-0000B0170000}"/>
    <cellStyle name="20% - Accent1 2 2 4 3 3 6 3 2" xfId="6253" xr:uid="{00000000-0005-0000-0000-0000B1170000}"/>
    <cellStyle name="20% - Accent1 2 2 4 3 3 6 4" xfId="6254" xr:uid="{00000000-0005-0000-0000-0000B2170000}"/>
    <cellStyle name="20% - Accent1 2 2 4 3 3 7" xfId="6255" xr:uid="{00000000-0005-0000-0000-0000B3170000}"/>
    <cellStyle name="20% - Accent1 2 2 4 3 3 7 2" xfId="6256" xr:uid="{00000000-0005-0000-0000-0000B4170000}"/>
    <cellStyle name="20% - Accent1 2 2 4 3 3 7 2 2" xfId="6257" xr:uid="{00000000-0005-0000-0000-0000B5170000}"/>
    <cellStyle name="20% - Accent1 2 2 4 3 3 7 3" xfId="6258" xr:uid="{00000000-0005-0000-0000-0000B6170000}"/>
    <cellStyle name="20% - Accent1 2 2 4 3 3 8" xfId="6259" xr:uid="{00000000-0005-0000-0000-0000B7170000}"/>
    <cellStyle name="20% - Accent1 2 2 4 3 3 8 2" xfId="6260" xr:uid="{00000000-0005-0000-0000-0000B8170000}"/>
    <cellStyle name="20% - Accent1 2 2 4 3 3 8 2 2" xfId="6261" xr:uid="{00000000-0005-0000-0000-0000B9170000}"/>
    <cellStyle name="20% - Accent1 2 2 4 3 3 8 3" xfId="6262" xr:uid="{00000000-0005-0000-0000-0000BA170000}"/>
    <cellStyle name="20% - Accent1 2 2 4 3 3 9" xfId="6263" xr:uid="{00000000-0005-0000-0000-0000BB170000}"/>
    <cellStyle name="20% - Accent1 2 2 4 3 3 9 2" xfId="6264" xr:uid="{00000000-0005-0000-0000-0000BC170000}"/>
    <cellStyle name="20% - Accent1 2 2 4 3 4" xfId="6265" xr:uid="{00000000-0005-0000-0000-0000BD170000}"/>
    <cellStyle name="20% - Accent1 2 2 4 3 4 10" xfId="6266" xr:uid="{00000000-0005-0000-0000-0000BE170000}"/>
    <cellStyle name="20% - Accent1 2 2 4 3 4 10 2" xfId="6267" xr:uid="{00000000-0005-0000-0000-0000BF170000}"/>
    <cellStyle name="20% - Accent1 2 2 4 3 4 11" xfId="6268" xr:uid="{00000000-0005-0000-0000-0000C0170000}"/>
    <cellStyle name="20% - Accent1 2 2 4 3 4 2" xfId="6269" xr:uid="{00000000-0005-0000-0000-0000C1170000}"/>
    <cellStyle name="20% - Accent1 2 2 4 3 4 2 2" xfId="6270" xr:uid="{00000000-0005-0000-0000-0000C2170000}"/>
    <cellStyle name="20% - Accent1 2 2 4 3 4 2 2 2" xfId="6271" xr:uid="{00000000-0005-0000-0000-0000C3170000}"/>
    <cellStyle name="20% - Accent1 2 2 4 3 4 2 2 2 2" xfId="6272" xr:uid="{00000000-0005-0000-0000-0000C4170000}"/>
    <cellStyle name="20% - Accent1 2 2 4 3 4 2 2 2 2 2" xfId="6273" xr:uid="{00000000-0005-0000-0000-0000C5170000}"/>
    <cellStyle name="20% - Accent1 2 2 4 3 4 2 2 2 3" xfId="6274" xr:uid="{00000000-0005-0000-0000-0000C6170000}"/>
    <cellStyle name="20% - Accent1 2 2 4 3 4 2 2 3" xfId="6275" xr:uid="{00000000-0005-0000-0000-0000C7170000}"/>
    <cellStyle name="20% - Accent1 2 2 4 3 4 2 2 3 2" xfId="6276" xr:uid="{00000000-0005-0000-0000-0000C8170000}"/>
    <cellStyle name="20% - Accent1 2 2 4 3 4 2 2 4" xfId="6277" xr:uid="{00000000-0005-0000-0000-0000C9170000}"/>
    <cellStyle name="20% - Accent1 2 2 4 3 4 2 3" xfId="6278" xr:uid="{00000000-0005-0000-0000-0000CA170000}"/>
    <cellStyle name="20% - Accent1 2 2 4 3 4 2 3 2" xfId="6279" xr:uid="{00000000-0005-0000-0000-0000CB170000}"/>
    <cellStyle name="20% - Accent1 2 2 4 3 4 2 3 2 2" xfId="6280" xr:uid="{00000000-0005-0000-0000-0000CC170000}"/>
    <cellStyle name="20% - Accent1 2 2 4 3 4 2 3 2 2 2" xfId="6281" xr:uid="{00000000-0005-0000-0000-0000CD170000}"/>
    <cellStyle name="20% - Accent1 2 2 4 3 4 2 3 2 3" xfId="6282" xr:uid="{00000000-0005-0000-0000-0000CE170000}"/>
    <cellStyle name="20% - Accent1 2 2 4 3 4 2 3 3" xfId="6283" xr:uid="{00000000-0005-0000-0000-0000CF170000}"/>
    <cellStyle name="20% - Accent1 2 2 4 3 4 2 3 3 2" xfId="6284" xr:uid="{00000000-0005-0000-0000-0000D0170000}"/>
    <cellStyle name="20% - Accent1 2 2 4 3 4 2 3 4" xfId="6285" xr:uid="{00000000-0005-0000-0000-0000D1170000}"/>
    <cellStyle name="20% - Accent1 2 2 4 3 4 2 4" xfId="6286" xr:uid="{00000000-0005-0000-0000-0000D2170000}"/>
    <cellStyle name="20% - Accent1 2 2 4 3 4 2 4 2" xfId="6287" xr:uid="{00000000-0005-0000-0000-0000D3170000}"/>
    <cellStyle name="20% - Accent1 2 2 4 3 4 2 4 2 2" xfId="6288" xr:uid="{00000000-0005-0000-0000-0000D4170000}"/>
    <cellStyle name="20% - Accent1 2 2 4 3 4 2 4 2 2 2" xfId="6289" xr:uid="{00000000-0005-0000-0000-0000D5170000}"/>
    <cellStyle name="20% - Accent1 2 2 4 3 4 2 4 2 3" xfId="6290" xr:uid="{00000000-0005-0000-0000-0000D6170000}"/>
    <cellStyle name="20% - Accent1 2 2 4 3 4 2 4 3" xfId="6291" xr:uid="{00000000-0005-0000-0000-0000D7170000}"/>
    <cellStyle name="20% - Accent1 2 2 4 3 4 2 4 3 2" xfId="6292" xr:uid="{00000000-0005-0000-0000-0000D8170000}"/>
    <cellStyle name="20% - Accent1 2 2 4 3 4 2 4 4" xfId="6293" xr:uid="{00000000-0005-0000-0000-0000D9170000}"/>
    <cellStyle name="20% - Accent1 2 2 4 3 4 2 5" xfId="6294" xr:uid="{00000000-0005-0000-0000-0000DA170000}"/>
    <cellStyle name="20% - Accent1 2 2 4 3 4 2 5 2" xfId="6295" xr:uid="{00000000-0005-0000-0000-0000DB170000}"/>
    <cellStyle name="20% - Accent1 2 2 4 3 4 2 5 2 2" xfId="6296" xr:uid="{00000000-0005-0000-0000-0000DC170000}"/>
    <cellStyle name="20% - Accent1 2 2 4 3 4 2 5 3" xfId="6297" xr:uid="{00000000-0005-0000-0000-0000DD170000}"/>
    <cellStyle name="20% - Accent1 2 2 4 3 4 2 6" xfId="6298" xr:uid="{00000000-0005-0000-0000-0000DE170000}"/>
    <cellStyle name="20% - Accent1 2 2 4 3 4 2 6 2" xfId="6299" xr:uid="{00000000-0005-0000-0000-0000DF170000}"/>
    <cellStyle name="20% - Accent1 2 2 4 3 4 2 6 2 2" xfId="6300" xr:uid="{00000000-0005-0000-0000-0000E0170000}"/>
    <cellStyle name="20% - Accent1 2 2 4 3 4 2 6 3" xfId="6301" xr:uid="{00000000-0005-0000-0000-0000E1170000}"/>
    <cellStyle name="20% - Accent1 2 2 4 3 4 2 7" xfId="6302" xr:uid="{00000000-0005-0000-0000-0000E2170000}"/>
    <cellStyle name="20% - Accent1 2 2 4 3 4 2 7 2" xfId="6303" xr:uid="{00000000-0005-0000-0000-0000E3170000}"/>
    <cellStyle name="20% - Accent1 2 2 4 3 4 2 8" xfId="6304" xr:uid="{00000000-0005-0000-0000-0000E4170000}"/>
    <cellStyle name="20% - Accent1 2 2 4 3 4 2 8 2" xfId="6305" xr:uid="{00000000-0005-0000-0000-0000E5170000}"/>
    <cellStyle name="20% - Accent1 2 2 4 3 4 2 9" xfId="6306" xr:uid="{00000000-0005-0000-0000-0000E6170000}"/>
    <cellStyle name="20% - Accent1 2 2 4 3 4 3" xfId="6307" xr:uid="{00000000-0005-0000-0000-0000E7170000}"/>
    <cellStyle name="20% - Accent1 2 2 4 3 4 3 2" xfId="6308" xr:uid="{00000000-0005-0000-0000-0000E8170000}"/>
    <cellStyle name="20% - Accent1 2 2 4 3 4 3 2 2" xfId="6309" xr:uid="{00000000-0005-0000-0000-0000E9170000}"/>
    <cellStyle name="20% - Accent1 2 2 4 3 4 3 2 2 2" xfId="6310" xr:uid="{00000000-0005-0000-0000-0000EA170000}"/>
    <cellStyle name="20% - Accent1 2 2 4 3 4 3 2 2 2 2" xfId="6311" xr:uid="{00000000-0005-0000-0000-0000EB170000}"/>
    <cellStyle name="20% - Accent1 2 2 4 3 4 3 2 2 3" xfId="6312" xr:uid="{00000000-0005-0000-0000-0000EC170000}"/>
    <cellStyle name="20% - Accent1 2 2 4 3 4 3 2 3" xfId="6313" xr:uid="{00000000-0005-0000-0000-0000ED170000}"/>
    <cellStyle name="20% - Accent1 2 2 4 3 4 3 2 3 2" xfId="6314" xr:uid="{00000000-0005-0000-0000-0000EE170000}"/>
    <cellStyle name="20% - Accent1 2 2 4 3 4 3 2 4" xfId="6315" xr:uid="{00000000-0005-0000-0000-0000EF170000}"/>
    <cellStyle name="20% - Accent1 2 2 4 3 4 3 3" xfId="6316" xr:uid="{00000000-0005-0000-0000-0000F0170000}"/>
    <cellStyle name="20% - Accent1 2 2 4 3 4 3 3 2" xfId="6317" xr:uid="{00000000-0005-0000-0000-0000F1170000}"/>
    <cellStyle name="20% - Accent1 2 2 4 3 4 3 3 2 2" xfId="6318" xr:uid="{00000000-0005-0000-0000-0000F2170000}"/>
    <cellStyle name="20% - Accent1 2 2 4 3 4 3 3 2 2 2" xfId="6319" xr:uid="{00000000-0005-0000-0000-0000F3170000}"/>
    <cellStyle name="20% - Accent1 2 2 4 3 4 3 3 2 3" xfId="6320" xr:uid="{00000000-0005-0000-0000-0000F4170000}"/>
    <cellStyle name="20% - Accent1 2 2 4 3 4 3 3 3" xfId="6321" xr:uid="{00000000-0005-0000-0000-0000F5170000}"/>
    <cellStyle name="20% - Accent1 2 2 4 3 4 3 3 3 2" xfId="6322" xr:uid="{00000000-0005-0000-0000-0000F6170000}"/>
    <cellStyle name="20% - Accent1 2 2 4 3 4 3 3 4" xfId="6323" xr:uid="{00000000-0005-0000-0000-0000F7170000}"/>
    <cellStyle name="20% - Accent1 2 2 4 3 4 3 4" xfId="6324" xr:uid="{00000000-0005-0000-0000-0000F8170000}"/>
    <cellStyle name="20% - Accent1 2 2 4 3 4 3 4 2" xfId="6325" xr:uid="{00000000-0005-0000-0000-0000F9170000}"/>
    <cellStyle name="20% - Accent1 2 2 4 3 4 3 4 2 2" xfId="6326" xr:uid="{00000000-0005-0000-0000-0000FA170000}"/>
    <cellStyle name="20% - Accent1 2 2 4 3 4 3 4 2 2 2" xfId="6327" xr:uid="{00000000-0005-0000-0000-0000FB170000}"/>
    <cellStyle name="20% - Accent1 2 2 4 3 4 3 4 2 3" xfId="6328" xr:uid="{00000000-0005-0000-0000-0000FC170000}"/>
    <cellStyle name="20% - Accent1 2 2 4 3 4 3 4 3" xfId="6329" xr:uid="{00000000-0005-0000-0000-0000FD170000}"/>
    <cellStyle name="20% - Accent1 2 2 4 3 4 3 4 3 2" xfId="6330" xr:uid="{00000000-0005-0000-0000-0000FE170000}"/>
    <cellStyle name="20% - Accent1 2 2 4 3 4 3 4 4" xfId="6331" xr:uid="{00000000-0005-0000-0000-0000FF170000}"/>
    <cellStyle name="20% - Accent1 2 2 4 3 4 3 5" xfId="6332" xr:uid="{00000000-0005-0000-0000-000000180000}"/>
    <cellStyle name="20% - Accent1 2 2 4 3 4 3 5 2" xfId="6333" xr:uid="{00000000-0005-0000-0000-000001180000}"/>
    <cellStyle name="20% - Accent1 2 2 4 3 4 3 5 2 2" xfId="6334" xr:uid="{00000000-0005-0000-0000-000002180000}"/>
    <cellStyle name="20% - Accent1 2 2 4 3 4 3 5 3" xfId="6335" xr:uid="{00000000-0005-0000-0000-000003180000}"/>
    <cellStyle name="20% - Accent1 2 2 4 3 4 3 6" xfId="6336" xr:uid="{00000000-0005-0000-0000-000004180000}"/>
    <cellStyle name="20% - Accent1 2 2 4 3 4 3 6 2" xfId="6337" xr:uid="{00000000-0005-0000-0000-000005180000}"/>
    <cellStyle name="20% - Accent1 2 2 4 3 4 3 6 2 2" xfId="6338" xr:uid="{00000000-0005-0000-0000-000006180000}"/>
    <cellStyle name="20% - Accent1 2 2 4 3 4 3 6 3" xfId="6339" xr:uid="{00000000-0005-0000-0000-000007180000}"/>
    <cellStyle name="20% - Accent1 2 2 4 3 4 3 7" xfId="6340" xr:uid="{00000000-0005-0000-0000-000008180000}"/>
    <cellStyle name="20% - Accent1 2 2 4 3 4 3 7 2" xfId="6341" xr:uid="{00000000-0005-0000-0000-000009180000}"/>
    <cellStyle name="20% - Accent1 2 2 4 3 4 3 8" xfId="6342" xr:uid="{00000000-0005-0000-0000-00000A180000}"/>
    <cellStyle name="20% - Accent1 2 2 4 3 4 3 8 2" xfId="6343" xr:uid="{00000000-0005-0000-0000-00000B180000}"/>
    <cellStyle name="20% - Accent1 2 2 4 3 4 3 9" xfId="6344" xr:uid="{00000000-0005-0000-0000-00000C180000}"/>
    <cellStyle name="20% - Accent1 2 2 4 3 4 4" xfId="6345" xr:uid="{00000000-0005-0000-0000-00000D180000}"/>
    <cellStyle name="20% - Accent1 2 2 4 3 4 4 2" xfId="6346" xr:uid="{00000000-0005-0000-0000-00000E180000}"/>
    <cellStyle name="20% - Accent1 2 2 4 3 4 4 2 2" xfId="6347" xr:uid="{00000000-0005-0000-0000-00000F180000}"/>
    <cellStyle name="20% - Accent1 2 2 4 3 4 4 2 2 2" xfId="6348" xr:uid="{00000000-0005-0000-0000-000010180000}"/>
    <cellStyle name="20% - Accent1 2 2 4 3 4 4 2 3" xfId="6349" xr:uid="{00000000-0005-0000-0000-000011180000}"/>
    <cellStyle name="20% - Accent1 2 2 4 3 4 4 3" xfId="6350" xr:uid="{00000000-0005-0000-0000-000012180000}"/>
    <cellStyle name="20% - Accent1 2 2 4 3 4 4 3 2" xfId="6351" xr:uid="{00000000-0005-0000-0000-000013180000}"/>
    <cellStyle name="20% - Accent1 2 2 4 3 4 4 4" xfId="6352" xr:uid="{00000000-0005-0000-0000-000014180000}"/>
    <cellStyle name="20% - Accent1 2 2 4 3 4 5" xfId="6353" xr:uid="{00000000-0005-0000-0000-000015180000}"/>
    <cellStyle name="20% - Accent1 2 2 4 3 4 5 2" xfId="6354" xr:uid="{00000000-0005-0000-0000-000016180000}"/>
    <cellStyle name="20% - Accent1 2 2 4 3 4 5 2 2" xfId="6355" xr:uid="{00000000-0005-0000-0000-000017180000}"/>
    <cellStyle name="20% - Accent1 2 2 4 3 4 5 2 2 2" xfId="6356" xr:uid="{00000000-0005-0000-0000-000018180000}"/>
    <cellStyle name="20% - Accent1 2 2 4 3 4 5 2 3" xfId="6357" xr:uid="{00000000-0005-0000-0000-000019180000}"/>
    <cellStyle name="20% - Accent1 2 2 4 3 4 5 3" xfId="6358" xr:uid="{00000000-0005-0000-0000-00001A180000}"/>
    <cellStyle name="20% - Accent1 2 2 4 3 4 5 3 2" xfId="6359" xr:uid="{00000000-0005-0000-0000-00001B180000}"/>
    <cellStyle name="20% - Accent1 2 2 4 3 4 5 4" xfId="6360" xr:uid="{00000000-0005-0000-0000-00001C180000}"/>
    <cellStyle name="20% - Accent1 2 2 4 3 4 6" xfId="6361" xr:uid="{00000000-0005-0000-0000-00001D180000}"/>
    <cellStyle name="20% - Accent1 2 2 4 3 4 6 2" xfId="6362" xr:uid="{00000000-0005-0000-0000-00001E180000}"/>
    <cellStyle name="20% - Accent1 2 2 4 3 4 6 2 2" xfId="6363" xr:uid="{00000000-0005-0000-0000-00001F180000}"/>
    <cellStyle name="20% - Accent1 2 2 4 3 4 6 2 2 2" xfId="6364" xr:uid="{00000000-0005-0000-0000-000020180000}"/>
    <cellStyle name="20% - Accent1 2 2 4 3 4 6 2 3" xfId="6365" xr:uid="{00000000-0005-0000-0000-000021180000}"/>
    <cellStyle name="20% - Accent1 2 2 4 3 4 6 3" xfId="6366" xr:uid="{00000000-0005-0000-0000-000022180000}"/>
    <cellStyle name="20% - Accent1 2 2 4 3 4 6 3 2" xfId="6367" xr:uid="{00000000-0005-0000-0000-000023180000}"/>
    <cellStyle name="20% - Accent1 2 2 4 3 4 6 4" xfId="6368" xr:uid="{00000000-0005-0000-0000-000024180000}"/>
    <cellStyle name="20% - Accent1 2 2 4 3 4 7" xfId="6369" xr:uid="{00000000-0005-0000-0000-000025180000}"/>
    <cellStyle name="20% - Accent1 2 2 4 3 4 7 2" xfId="6370" xr:uid="{00000000-0005-0000-0000-000026180000}"/>
    <cellStyle name="20% - Accent1 2 2 4 3 4 7 2 2" xfId="6371" xr:uid="{00000000-0005-0000-0000-000027180000}"/>
    <cellStyle name="20% - Accent1 2 2 4 3 4 7 3" xfId="6372" xr:uid="{00000000-0005-0000-0000-000028180000}"/>
    <cellStyle name="20% - Accent1 2 2 4 3 4 8" xfId="6373" xr:uid="{00000000-0005-0000-0000-000029180000}"/>
    <cellStyle name="20% - Accent1 2 2 4 3 4 8 2" xfId="6374" xr:uid="{00000000-0005-0000-0000-00002A180000}"/>
    <cellStyle name="20% - Accent1 2 2 4 3 4 8 2 2" xfId="6375" xr:uid="{00000000-0005-0000-0000-00002B180000}"/>
    <cellStyle name="20% - Accent1 2 2 4 3 4 8 3" xfId="6376" xr:uid="{00000000-0005-0000-0000-00002C180000}"/>
    <cellStyle name="20% - Accent1 2 2 4 3 4 9" xfId="6377" xr:uid="{00000000-0005-0000-0000-00002D180000}"/>
    <cellStyle name="20% - Accent1 2 2 4 3 4 9 2" xfId="6378" xr:uid="{00000000-0005-0000-0000-00002E180000}"/>
    <cellStyle name="20% - Accent1 2 2 4 3 5" xfId="6379" xr:uid="{00000000-0005-0000-0000-00002F180000}"/>
    <cellStyle name="20% - Accent1 2 2 4 3 5 2" xfId="6380" xr:uid="{00000000-0005-0000-0000-000030180000}"/>
    <cellStyle name="20% - Accent1 2 2 4 3 5 2 2" xfId="6381" xr:uid="{00000000-0005-0000-0000-000031180000}"/>
    <cellStyle name="20% - Accent1 2 2 4 3 5 2 2 2" xfId="6382" xr:uid="{00000000-0005-0000-0000-000032180000}"/>
    <cellStyle name="20% - Accent1 2 2 4 3 5 2 2 2 2" xfId="6383" xr:uid="{00000000-0005-0000-0000-000033180000}"/>
    <cellStyle name="20% - Accent1 2 2 4 3 5 2 2 3" xfId="6384" xr:uid="{00000000-0005-0000-0000-000034180000}"/>
    <cellStyle name="20% - Accent1 2 2 4 3 5 2 3" xfId="6385" xr:uid="{00000000-0005-0000-0000-000035180000}"/>
    <cellStyle name="20% - Accent1 2 2 4 3 5 2 3 2" xfId="6386" xr:uid="{00000000-0005-0000-0000-000036180000}"/>
    <cellStyle name="20% - Accent1 2 2 4 3 5 2 4" xfId="6387" xr:uid="{00000000-0005-0000-0000-000037180000}"/>
    <cellStyle name="20% - Accent1 2 2 4 3 5 3" xfId="6388" xr:uid="{00000000-0005-0000-0000-000038180000}"/>
    <cellStyle name="20% - Accent1 2 2 4 3 5 3 2" xfId="6389" xr:uid="{00000000-0005-0000-0000-000039180000}"/>
    <cellStyle name="20% - Accent1 2 2 4 3 5 3 2 2" xfId="6390" xr:uid="{00000000-0005-0000-0000-00003A180000}"/>
    <cellStyle name="20% - Accent1 2 2 4 3 5 3 2 2 2" xfId="6391" xr:uid="{00000000-0005-0000-0000-00003B180000}"/>
    <cellStyle name="20% - Accent1 2 2 4 3 5 3 2 3" xfId="6392" xr:uid="{00000000-0005-0000-0000-00003C180000}"/>
    <cellStyle name="20% - Accent1 2 2 4 3 5 3 3" xfId="6393" xr:uid="{00000000-0005-0000-0000-00003D180000}"/>
    <cellStyle name="20% - Accent1 2 2 4 3 5 3 3 2" xfId="6394" xr:uid="{00000000-0005-0000-0000-00003E180000}"/>
    <cellStyle name="20% - Accent1 2 2 4 3 5 3 4" xfId="6395" xr:uid="{00000000-0005-0000-0000-00003F180000}"/>
    <cellStyle name="20% - Accent1 2 2 4 3 5 4" xfId="6396" xr:uid="{00000000-0005-0000-0000-000040180000}"/>
    <cellStyle name="20% - Accent1 2 2 4 3 5 4 2" xfId="6397" xr:uid="{00000000-0005-0000-0000-000041180000}"/>
    <cellStyle name="20% - Accent1 2 2 4 3 5 4 2 2" xfId="6398" xr:uid="{00000000-0005-0000-0000-000042180000}"/>
    <cellStyle name="20% - Accent1 2 2 4 3 5 4 2 2 2" xfId="6399" xr:uid="{00000000-0005-0000-0000-000043180000}"/>
    <cellStyle name="20% - Accent1 2 2 4 3 5 4 2 3" xfId="6400" xr:uid="{00000000-0005-0000-0000-000044180000}"/>
    <cellStyle name="20% - Accent1 2 2 4 3 5 4 3" xfId="6401" xr:uid="{00000000-0005-0000-0000-000045180000}"/>
    <cellStyle name="20% - Accent1 2 2 4 3 5 4 3 2" xfId="6402" xr:uid="{00000000-0005-0000-0000-000046180000}"/>
    <cellStyle name="20% - Accent1 2 2 4 3 5 4 4" xfId="6403" xr:uid="{00000000-0005-0000-0000-000047180000}"/>
    <cellStyle name="20% - Accent1 2 2 4 3 5 5" xfId="6404" xr:uid="{00000000-0005-0000-0000-000048180000}"/>
    <cellStyle name="20% - Accent1 2 2 4 3 5 5 2" xfId="6405" xr:uid="{00000000-0005-0000-0000-000049180000}"/>
    <cellStyle name="20% - Accent1 2 2 4 3 5 5 2 2" xfId="6406" xr:uid="{00000000-0005-0000-0000-00004A180000}"/>
    <cellStyle name="20% - Accent1 2 2 4 3 5 5 3" xfId="6407" xr:uid="{00000000-0005-0000-0000-00004B180000}"/>
    <cellStyle name="20% - Accent1 2 2 4 3 5 6" xfId="6408" xr:uid="{00000000-0005-0000-0000-00004C180000}"/>
    <cellStyle name="20% - Accent1 2 2 4 3 5 6 2" xfId="6409" xr:uid="{00000000-0005-0000-0000-00004D180000}"/>
    <cellStyle name="20% - Accent1 2 2 4 3 5 6 2 2" xfId="6410" xr:uid="{00000000-0005-0000-0000-00004E180000}"/>
    <cellStyle name="20% - Accent1 2 2 4 3 5 6 3" xfId="6411" xr:uid="{00000000-0005-0000-0000-00004F180000}"/>
    <cellStyle name="20% - Accent1 2 2 4 3 5 7" xfId="6412" xr:uid="{00000000-0005-0000-0000-000050180000}"/>
    <cellStyle name="20% - Accent1 2 2 4 3 5 7 2" xfId="6413" xr:uid="{00000000-0005-0000-0000-000051180000}"/>
    <cellStyle name="20% - Accent1 2 2 4 3 5 8" xfId="6414" xr:uid="{00000000-0005-0000-0000-000052180000}"/>
    <cellStyle name="20% - Accent1 2 2 4 3 5 8 2" xfId="6415" xr:uid="{00000000-0005-0000-0000-000053180000}"/>
    <cellStyle name="20% - Accent1 2 2 4 3 5 9" xfId="6416" xr:uid="{00000000-0005-0000-0000-000054180000}"/>
    <cellStyle name="20% - Accent1 2 2 4 3 6" xfId="6417" xr:uid="{00000000-0005-0000-0000-000055180000}"/>
    <cellStyle name="20% - Accent1 2 2 4 3 6 2" xfId="6418" xr:uid="{00000000-0005-0000-0000-000056180000}"/>
    <cellStyle name="20% - Accent1 2 2 4 3 6 2 2" xfId="6419" xr:uid="{00000000-0005-0000-0000-000057180000}"/>
    <cellStyle name="20% - Accent1 2 2 4 3 6 2 2 2" xfId="6420" xr:uid="{00000000-0005-0000-0000-000058180000}"/>
    <cellStyle name="20% - Accent1 2 2 4 3 6 2 2 2 2" xfId="6421" xr:uid="{00000000-0005-0000-0000-000059180000}"/>
    <cellStyle name="20% - Accent1 2 2 4 3 6 2 2 3" xfId="6422" xr:uid="{00000000-0005-0000-0000-00005A180000}"/>
    <cellStyle name="20% - Accent1 2 2 4 3 6 2 3" xfId="6423" xr:uid="{00000000-0005-0000-0000-00005B180000}"/>
    <cellStyle name="20% - Accent1 2 2 4 3 6 2 3 2" xfId="6424" xr:uid="{00000000-0005-0000-0000-00005C180000}"/>
    <cellStyle name="20% - Accent1 2 2 4 3 6 2 4" xfId="6425" xr:uid="{00000000-0005-0000-0000-00005D180000}"/>
    <cellStyle name="20% - Accent1 2 2 4 3 6 3" xfId="6426" xr:uid="{00000000-0005-0000-0000-00005E180000}"/>
    <cellStyle name="20% - Accent1 2 2 4 3 6 3 2" xfId="6427" xr:uid="{00000000-0005-0000-0000-00005F180000}"/>
    <cellStyle name="20% - Accent1 2 2 4 3 6 3 2 2" xfId="6428" xr:uid="{00000000-0005-0000-0000-000060180000}"/>
    <cellStyle name="20% - Accent1 2 2 4 3 6 3 2 2 2" xfId="6429" xr:uid="{00000000-0005-0000-0000-000061180000}"/>
    <cellStyle name="20% - Accent1 2 2 4 3 6 3 2 3" xfId="6430" xr:uid="{00000000-0005-0000-0000-000062180000}"/>
    <cellStyle name="20% - Accent1 2 2 4 3 6 3 3" xfId="6431" xr:uid="{00000000-0005-0000-0000-000063180000}"/>
    <cellStyle name="20% - Accent1 2 2 4 3 6 3 3 2" xfId="6432" xr:uid="{00000000-0005-0000-0000-000064180000}"/>
    <cellStyle name="20% - Accent1 2 2 4 3 6 3 4" xfId="6433" xr:uid="{00000000-0005-0000-0000-000065180000}"/>
    <cellStyle name="20% - Accent1 2 2 4 3 6 4" xfId="6434" xr:uid="{00000000-0005-0000-0000-000066180000}"/>
    <cellStyle name="20% - Accent1 2 2 4 3 6 4 2" xfId="6435" xr:uid="{00000000-0005-0000-0000-000067180000}"/>
    <cellStyle name="20% - Accent1 2 2 4 3 6 4 2 2" xfId="6436" xr:uid="{00000000-0005-0000-0000-000068180000}"/>
    <cellStyle name="20% - Accent1 2 2 4 3 6 4 2 2 2" xfId="6437" xr:uid="{00000000-0005-0000-0000-000069180000}"/>
    <cellStyle name="20% - Accent1 2 2 4 3 6 4 2 3" xfId="6438" xr:uid="{00000000-0005-0000-0000-00006A180000}"/>
    <cellStyle name="20% - Accent1 2 2 4 3 6 4 3" xfId="6439" xr:uid="{00000000-0005-0000-0000-00006B180000}"/>
    <cellStyle name="20% - Accent1 2 2 4 3 6 4 3 2" xfId="6440" xr:uid="{00000000-0005-0000-0000-00006C180000}"/>
    <cellStyle name="20% - Accent1 2 2 4 3 6 4 4" xfId="6441" xr:uid="{00000000-0005-0000-0000-00006D180000}"/>
    <cellStyle name="20% - Accent1 2 2 4 3 6 5" xfId="6442" xr:uid="{00000000-0005-0000-0000-00006E180000}"/>
    <cellStyle name="20% - Accent1 2 2 4 3 6 5 2" xfId="6443" xr:uid="{00000000-0005-0000-0000-00006F180000}"/>
    <cellStyle name="20% - Accent1 2 2 4 3 6 5 2 2" xfId="6444" xr:uid="{00000000-0005-0000-0000-000070180000}"/>
    <cellStyle name="20% - Accent1 2 2 4 3 6 5 3" xfId="6445" xr:uid="{00000000-0005-0000-0000-000071180000}"/>
    <cellStyle name="20% - Accent1 2 2 4 3 6 6" xfId="6446" xr:uid="{00000000-0005-0000-0000-000072180000}"/>
    <cellStyle name="20% - Accent1 2 2 4 3 6 6 2" xfId="6447" xr:uid="{00000000-0005-0000-0000-000073180000}"/>
    <cellStyle name="20% - Accent1 2 2 4 3 6 6 2 2" xfId="6448" xr:uid="{00000000-0005-0000-0000-000074180000}"/>
    <cellStyle name="20% - Accent1 2 2 4 3 6 6 3" xfId="6449" xr:uid="{00000000-0005-0000-0000-000075180000}"/>
    <cellStyle name="20% - Accent1 2 2 4 3 6 7" xfId="6450" xr:uid="{00000000-0005-0000-0000-000076180000}"/>
    <cellStyle name="20% - Accent1 2 2 4 3 6 7 2" xfId="6451" xr:uid="{00000000-0005-0000-0000-000077180000}"/>
    <cellStyle name="20% - Accent1 2 2 4 3 6 8" xfId="6452" xr:uid="{00000000-0005-0000-0000-000078180000}"/>
    <cellStyle name="20% - Accent1 2 2 4 3 6 8 2" xfId="6453" xr:uid="{00000000-0005-0000-0000-000079180000}"/>
    <cellStyle name="20% - Accent1 2 2 4 3 6 9" xfId="6454" xr:uid="{00000000-0005-0000-0000-00007A180000}"/>
    <cellStyle name="20% - Accent1 2 2 4 3 7" xfId="6455" xr:uid="{00000000-0005-0000-0000-00007B180000}"/>
    <cellStyle name="20% - Accent1 2 2 4 3 7 2" xfId="6456" xr:uid="{00000000-0005-0000-0000-00007C180000}"/>
    <cellStyle name="20% - Accent1 2 2 4 3 7 2 2" xfId="6457" xr:uid="{00000000-0005-0000-0000-00007D180000}"/>
    <cellStyle name="20% - Accent1 2 2 4 3 7 2 2 2" xfId="6458" xr:uid="{00000000-0005-0000-0000-00007E180000}"/>
    <cellStyle name="20% - Accent1 2 2 4 3 7 2 3" xfId="6459" xr:uid="{00000000-0005-0000-0000-00007F180000}"/>
    <cellStyle name="20% - Accent1 2 2 4 3 7 3" xfId="6460" xr:uid="{00000000-0005-0000-0000-000080180000}"/>
    <cellStyle name="20% - Accent1 2 2 4 3 7 3 2" xfId="6461" xr:uid="{00000000-0005-0000-0000-000081180000}"/>
    <cellStyle name="20% - Accent1 2 2 4 3 7 4" xfId="6462" xr:uid="{00000000-0005-0000-0000-000082180000}"/>
    <cellStyle name="20% - Accent1 2 2 4 3 8" xfId="6463" xr:uid="{00000000-0005-0000-0000-000083180000}"/>
    <cellStyle name="20% - Accent1 2 2 4 3 8 2" xfId="6464" xr:uid="{00000000-0005-0000-0000-000084180000}"/>
    <cellStyle name="20% - Accent1 2 2 4 3 8 2 2" xfId="6465" xr:uid="{00000000-0005-0000-0000-000085180000}"/>
    <cellStyle name="20% - Accent1 2 2 4 3 8 2 2 2" xfId="6466" xr:uid="{00000000-0005-0000-0000-000086180000}"/>
    <cellStyle name="20% - Accent1 2 2 4 3 8 2 3" xfId="6467" xr:uid="{00000000-0005-0000-0000-000087180000}"/>
    <cellStyle name="20% - Accent1 2 2 4 3 8 3" xfId="6468" xr:uid="{00000000-0005-0000-0000-000088180000}"/>
    <cellStyle name="20% - Accent1 2 2 4 3 8 3 2" xfId="6469" xr:uid="{00000000-0005-0000-0000-000089180000}"/>
    <cellStyle name="20% - Accent1 2 2 4 3 8 4" xfId="6470" xr:uid="{00000000-0005-0000-0000-00008A180000}"/>
    <cellStyle name="20% - Accent1 2 2 4 3 9" xfId="6471" xr:uid="{00000000-0005-0000-0000-00008B180000}"/>
    <cellStyle name="20% - Accent1 2 2 4 3 9 2" xfId="6472" xr:uid="{00000000-0005-0000-0000-00008C180000}"/>
    <cellStyle name="20% - Accent1 2 2 4 3 9 2 2" xfId="6473" xr:uid="{00000000-0005-0000-0000-00008D180000}"/>
    <cellStyle name="20% - Accent1 2 2 4 3 9 2 2 2" xfId="6474" xr:uid="{00000000-0005-0000-0000-00008E180000}"/>
    <cellStyle name="20% - Accent1 2 2 4 3 9 2 3" xfId="6475" xr:uid="{00000000-0005-0000-0000-00008F180000}"/>
    <cellStyle name="20% - Accent1 2 2 4 3 9 3" xfId="6476" xr:uid="{00000000-0005-0000-0000-000090180000}"/>
    <cellStyle name="20% - Accent1 2 2 4 3 9 3 2" xfId="6477" xr:uid="{00000000-0005-0000-0000-000091180000}"/>
    <cellStyle name="20% - Accent1 2 2 4 3 9 4" xfId="6478" xr:uid="{00000000-0005-0000-0000-000092180000}"/>
    <cellStyle name="20% - Accent1 2 2 4 4" xfId="6479" xr:uid="{00000000-0005-0000-0000-000093180000}"/>
    <cellStyle name="20% - Accent1 2 2 4 4 10" xfId="6480" xr:uid="{00000000-0005-0000-0000-000094180000}"/>
    <cellStyle name="20% - Accent1 2 2 4 4 10 2" xfId="6481" xr:uid="{00000000-0005-0000-0000-000095180000}"/>
    <cellStyle name="20% - Accent1 2 2 4 4 11" xfId="6482" xr:uid="{00000000-0005-0000-0000-000096180000}"/>
    <cellStyle name="20% - Accent1 2 2 4 4 2" xfId="6483" xr:uid="{00000000-0005-0000-0000-000097180000}"/>
    <cellStyle name="20% - Accent1 2 2 4 4 2 2" xfId="6484" xr:uid="{00000000-0005-0000-0000-000098180000}"/>
    <cellStyle name="20% - Accent1 2 2 4 4 2 2 2" xfId="6485" xr:uid="{00000000-0005-0000-0000-000099180000}"/>
    <cellStyle name="20% - Accent1 2 2 4 4 2 2 2 2" xfId="6486" xr:uid="{00000000-0005-0000-0000-00009A180000}"/>
    <cellStyle name="20% - Accent1 2 2 4 4 2 2 2 2 2" xfId="6487" xr:uid="{00000000-0005-0000-0000-00009B180000}"/>
    <cellStyle name="20% - Accent1 2 2 4 4 2 2 2 3" xfId="6488" xr:uid="{00000000-0005-0000-0000-00009C180000}"/>
    <cellStyle name="20% - Accent1 2 2 4 4 2 2 3" xfId="6489" xr:uid="{00000000-0005-0000-0000-00009D180000}"/>
    <cellStyle name="20% - Accent1 2 2 4 4 2 2 3 2" xfId="6490" xr:uid="{00000000-0005-0000-0000-00009E180000}"/>
    <cellStyle name="20% - Accent1 2 2 4 4 2 2 4" xfId="6491" xr:uid="{00000000-0005-0000-0000-00009F180000}"/>
    <cellStyle name="20% - Accent1 2 2 4 4 2 3" xfId="6492" xr:uid="{00000000-0005-0000-0000-0000A0180000}"/>
    <cellStyle name="20% - Accent1 2 2 4 4 2 3 2" xfId="6493" xr:uid="{00000000-0005-0000-0000-0000A1180000}"/>
    <cellStyle name="20% - Accent1 2 2 4 4 2 3 2 2" xfId="6494" xr:uid="{00000000-0005-0000-0000-0000A2180000}"/>
    <cellStyle name="20% - Accent1 2 2 4 4 2 3 2 2 2" xfId="6495" xr:uid="{00000000-0005-0000-0000-0000A3180000}"/>
    <cellStyle name="20% - Accent1 2 2 4 4 2 3 2 3" xfId="6496" xr:uid="{00000000-0005-0000-0000-0000A4180000}"/>
    <cellStyle name="20% - Accent1 2 2 4 4 2 3 3" xfId="6497" xr:uid="{00000000-0005-0000-0000-0000A5180000}"/>
    <cellStyle name="20% - Accent1 2 2 4 4 2 3 3 2" xfId="6498" xr:uid="{00000000-0005-0000-0000-0000A6180000}"/>
    <cellStyle name="20% - Accent1 2 2 4 4 2 3 4" xfId="6499" xr:uid="{00000000-0005-0000-0000-0000A7180000}"/>
    <cellStyle name="20% - Accent1 2 2 4 4 2 4" xfId="6500" xr:uid="{00000000-0005-0000-0000-0000A8180000}"/>
    <cellStyle name="20% - Accent1 2 2 4 4 2 4 2" xfId="6501" xr:uid="{00000000-0005-0000-0000-0000A9180000}"/>
    <cellStyle name="20% - Accent1 2 2 4 4 2 4 2 2" xfId="6502" xr:uid="{00000000-0005-0000-0000-0000AA180000}"/>
    <cellStyle name="20% - Accent1 2 2 4 4 2 4 2 2 2" xfId="6503" xr:uid="{00000000-0005-0000-0000-0000AB180000}"/>
    <cellStyle name="20% - Accent1 2 2 4 4 2 4 2 3" xfId="6504" xr:uid="{00000000-0005-0000-0000-0000AC180000}"/>
    <cellStyle name="20% - Accent1 2 2 4 4 2 4 3" xfId="6505" xr:uid="{00000000-0005-0000-0000-0000AD180000}"/>
    <cellStyle name="20% - Accent1 2 2 4 4 2 4 3 2" xfId="6506" xr:uid="{00000000-0005-0000-0000-0000AE180000}"/>
    <cellStyle name="20% - Accent1 2 2 4 4 2 4 4" xfId="6507" xr:uid="{00000000-0005-0000-0000-0000AF180000}"/>
    <cellStyle name="20% - Accent1 2 2 4 4 2 5" xfId="6508" xr:uid="{00000000-0005-0000-0000-0000B0180000}"/>
    <cellStyle name="20% - Accent1 2 2 4 4 2 5 2" xfId="6509" xr:uid="{00000000-0005-0000-0000-0000B1180000}"/>
    <cellStyle name="20% - Accent1 2 2 4 4 2 5 2 2" xfId="6510" xr:uid="{00000000-0005-0000-0000-0000B2180000}"/>
    <cellStyle name="20% - Accent1 2 2 4 4 2 5 3" xfId="6511" xr:uid="{00000000-0005-0000-0000-0000B3180000}"/>
    <cellStyle name="20% - Accent1 2 2 4 4 2 6" xfId="6512" xr:uid="{00000000-0005-0000-0000-0000B4180000}"/>
    <cellStyle name="20% - Accent1 2 2 4 4 2 6 2" xfId="6513" xr:uid="{00000000-0005-0000-0000-0000B5180000}"/>
    <cellStyle name="20% - Accent1 2 2 4 4 2 6 2 2" xfId="6514" xr:uid="{00000000-0005-0000-0000-0000B6180000}"/>
    <cellStyle name="20% - Accent1 2 2 4 4 2 6 3" xfId="6515" xr:uid="{00000000-0005-0000-0000-0000B7180000}"/>
    <cellStyle name="20% - Accent1 2 2 4 4 2 7" xfId="6516" xr:uid="{00000000-0005-0000-0000-0000B8180000}"/>
    <cellStyle name="20% - Accent1 2 2 4 4 2 7 2" xfId="6517" xr:uid="{00000000-0005-0000-0000-0000B9180000}"/>
    <cellStyle name="20% - Accent1 2 2 4 4 2 8" xfId="6518" xr:uid="{00000000-0005-0000-0000-0000BA180000}"/>
    <cellStyle name="20% - Accent1 2 2 4 4 2 8 2" xfId="6519" xr:uid="{00000000-0005-0000-0000-0000BB180000}"/>
    <cellStyle name="20% - Accent1 2 2 4 4 2 9" xfId="6520" xr:uid="{00000000-0005-0000-0000-0000BC180000}"/>
    <cellStyle name="20% - Accent1 2 2 4 4 3" xfId="6521" xr:uid="{00000000-0005-0000-0000-0000BD180000}"/>
    <cellStyle name="20% - Accent1 2 2 4 4 3 2" xfId="6522" xr:uid="{00000000-0005-0000-0000-0000BE180000}"/>
    <cellStyle name="20% - Accent1 2 2 4 4 3 2 2" xfId="6523" xr:uid="{00000000-0005-0000-0000-0000BF180000}"/>
    <cellStyle name="20% - Accent1 2 2 4 4 3 2 2 2" xfId="6524" xr:uid="{00000000-0005-0000-0000-0000C0180000}"/>
    <cellStyle name="20% - Accent1 2 2 4 4 3 2 2 2 2" xfId="6525" xr:uid="{00000000-0005-0000-0000-0000C1180000}"/>
    <cellStyle name="20% - Accent1 2 2 4 4 3 2 2 3" xfId="6526" xr:uid="{00000000-0005-0000-0000-0000C2180000}"/>
    <cellStyle name="20% - Accent1 2 2 4 4 3 2 3" xfId="6527" xr:uid="{00000000-0005-0000-0000-0000C3180000}"/>
    <cellStyle name="20% - Accent1 2 2 4 4 3 2 3 2" xfId="6528" xr:uid="{00000000-0005-0000-0000-0000C4180000}"/>
    <cellStyle name="20% - Accent1 2 2 4 4 3 2 4" xfId="6529" xr:uid="{00000000-0005-0000-0000-0000C5180000}"/>
    <cellStyle name="20% - Accent1 2 2 4 4 3 3" xfId="6530" xr:uid="{00000000-0005-0000-0000-0000C6180000}"/>
    <cellStyle name="20% - Accent1 2 2 4 4 3 3 2" xfId="6531" xr:uid="{00000000-0005-0000-0000-0000C7180000}"/>
    <cellStyle name="20% - Accent1 2 2 4 4 3 3 2 2" xfId="6532" xr:uid="{00000000-0005-0000-0000-0000C8180000}"/>
    <cellStyle name="20% - Accent1 2 2 4 4 3 3 2 2 2" xfId="6533" xr:uid="{00000000-0005-0000-0000-0000C9180000}"/>
    <cellStyle name="20% - Accent1 2 2 4 4 3 3 2 3" xfId="6534" xr:uid="{00000000-0005-0000-0000-0000CA180000}"/>
    <cellStyle name="20% - Accent1 2 2 4 4 3 3 3" xfId="6535" xr:uid="{00000000-0005-0000-0000-0000CB180000}"/>
    <cellStyle name="20% - Accent1 2 2 4 4 3 3 3 2" xfId="6536" xr:uid="{00000000-0005-0000-0000-0000CC180000}"/>
    <cellStyle name="20% - Accent1 2 2 4 4 3 3 4" xfId="6537" xr:uid="{00000000-0005-0000-0000-0000CD180000}"/>
    <cellStyle name="20% - Accent1 2 2 4 4 3 4" xfId="6538" xr:uid="{00000000-0005-0000-0000-0000CE180000}"/>
    <cellStyle name="20% - Accent1 2 2 4 4 3 4 2" xfId="6539" xr:uid="{00000000-0005-0000-0000-0000CF180000}"/>
    <cellStyle name="20% - Accent1 2 2 4 4 3 4 2 2" xfId="6540" xr:uid="{00000000-0005-0000-0000-0000D0180000}"/>
    <cellStyle name="20% - Accent1 2 2 4 4 3 4 2 2 2" xfId="6541" xr:uid="{00000000-0005-0000-0000-0000D1180000}"/>
    <cellStyle name="20% - Accent1 2 2 4 4 3 4 2 3" xfId="6542" xr:uid="{00000000-0005-0000-0000-0000D2180000}"/>
    <cellStyle name="20% - Accent1 2 2 4 4 3 4 3" xfId="6543" xr:uid="{00000000-0005-0000-0000-0000D3180000}"/>
    <cellStyle name="20% - Accent1 2 2 4 4 3 4 3 2" xfId="6544" xr:uid="{00000000-0005-0000-0000-0000D4180000}"/>
    <cellStyle name="20% - Accent1 2 2 4 4 3 4 4" xfId="6545" xr:uid="{00000000-0005-0000-0000-0000D5180000}"/>
    <cellStyle name="20% - Accent1 2 2 4 4 3 5" xfId="6546" xr:uid="{00000000-0005-0000-0000-0000D6180000}"/>
    <cellStyle name="20% - Accent1 2 2 4 4 3 5 2" xfId="6547" xr:uid="{00000000-0005-0000-0000-0000D7180000}"/>
    <cellStyle name="20% - Accent1 2 2 4 4 3 5 2 2" xfId="6548" xr:uid="{00000000-0005-0000-0000-0000D8180000}"/>
    <cellStyle name="20% - Accent1 2 2 4 4 3 5 3" xfId="6549" xr:uid="{00000000-0005-0000-0000-0000D9180000}"/>
    <cellStyle name="20% - Accent1 2 2 4 4 3 6" xfId="6550" xr:uid="{00000000-0005-0000-0000-0000DA180000}"/>
    <cellStyle name="20% - Accent1 2 2 4 4 3 6 2" xfId="6551" xr:uid="{00000000-0005-0000-0000-0000DB180000}"/>
    <cellStyle name="20% - Accent1 2 2 4 4 3 6 2 2" xfId="6552" xr:uid="{00000000-0005-0000-0000-0000DC180000}"/>
    <cellStyle name="20% - Accent1 2 2 4 4 3 6 3" xfId="6553" xr:uid="{00000000-0005-0000-0000-0000DD180000}"/>
    <cellStyle name="20% - Accent1 2 2 4 4 3 7" xfId="6554" xr:uid="{00000000-0005-0000-0000-0000DE180000}"/>
    <cellStyle name="20% - Accent1 2 2 4 4 3 7 2" xfId="6555" xr:uid="{00000000-0005-0000-0000-0000DF180000}"/>
    <cellStyle name="20% - Accent1 2 2 4 4 3 8" xfId="6556" xr:uid="{00000000-0005-0000-0000-0000E0180000}"/>
    <cellStyle name="20% - Accent1 2 2 4 4 3 8 2" xfId="6557" xr:uid="{00000000-0005-0000-0000-0000E1180000}"/>
    <cellStyle name="20% - Accent1 2 2 4 4 3 9" xfId="6558" xr:uid="{00000000-0005-0000-0000-0000E2180000}"/>
    <cellStyle name="20% - Accent1 2 2 4 4 4" xfId="6559" xr:uid="{00000000-0005-0000-0000-0000E3180000}"/>
    <cellStyle name="20% - Accent1 2 2 4 4 4 2" xfId="6560" xr:uid="{00000000-0005-0000-0000-0000E4180000}"/>
    <cellStyle name="20% - Accent1 2 2 4 4 4 2 2" xfId="6561" xr:uid="{00000000-0005-0000-0000-0000E5180000}"/>
    <cellStyle name="20% - Accent1 2 2 4 4 4 2 2 2" xfId="6562" xr:uid="{00000000-0005-0000-0000-0000E6180000}"/>
    <cellStyle name="20% - Accent1 2 2 4 4 4 2 3" xfId="6563" xr:uid="{00000000-0005-0000-0000-0000E7180000}"/>
    <cellStyle name="20% - Accent1 2 2 4 4 4 3" xfId="6564" xr:uid="{00000000-0005-0000-0000-0000E8180000}"/>
    <cellStyle name="20% - Accent1 2 2 4 4 4 3 2" xfId="6565" xr:uid="{00000000-0005-0000-0000-0000E9180000}"/>
    <cellStyle name="20% - Accent1 2 2 4 4 4 4" xfId="6566" xr:uid="{00000000-0005-0000-0000-0000EA180000}"/>
    <cellStyle name="20% - Accent1 2 2 4 4 5" xfId="6567" xr:uid="{00000000-0005-0000-0000-0000EB180000}"/>
    <cellStyle name="20% - Accent1 2 2 4 4 5 2" xfId="6568" xr:uid="{00000000-0005-0000-0000-0000EC180000}"/>
    <cellStyle name="20% - Accent1 2 2 4 4 5 2 2" xfId="6569" xr:uid="{00000000-0005-0000-0000-0000ED180000}"/>
    <cellStyle name="20% - Accent1 2 2 4 4 5 2 2 2" xfId="6570" xr:uid="{00000000-0005-0000-0000-0000EE180000}"/>
    <cellStyle name="20% - Accent1 2 2 4 4 5 2 3" xfId="6571" xr:uid="{00000000-0005-0000-0000-0000EF180000}"/>
    <cellStyle name="20% - Accent1 2 2 4 4 5 3" xfId="6572" xr:uid="{00000000-0005-0000-0000-0000F0180000}"/>
    <cellStyle name="20% - Accent1 2 2 4 4 5 3 2" xfId="6573" xr:uid="{00000000-0005-0000-0000-0000F1180000}"/>
    <cellStyle name="20% - Accent1 2 2 4 4 5 4" xfId="6574" xr:uid="{00000000-0005-0000-0000-0000F2180000}"/>
    <cellStyle name="20% - Accent1 2 2 4 4 6" xfId="6575" xr:uid="{00000000-0005-0000-0000-0000F3180000}"/>
    <cellStyle name="20% - Accent1 2 2 4 4 6 2" xfId="6576" xr:uid="{00000000-0005-0000-0000-0000F4180000}"/>
    <cellStyle name="20% - Accent1 2 2 4 4 6 2 2" xfId="6577" xr:uid="{00000000-0005-0000-0000-0000F5180000}"/>
    <cellStyle name="20% - Accent1 2 2 4 4 6 2 2 2" xfId="6578" xr:uid="{00000000-0005-0000-0000-0000F6180000}"/>
    <cellStyle name="20% - Accent1 2 2 4 4 6 2 3" xfId="6579" xr:uid="{00000000-0005-0000-0000-0000F7180000}"/>
    <cellStyle name="20% - Accent1 2 2 4 4 6 3" xfId="6580" xr:uid="{00000000-0005-0000-0000-0000F8180000}"/>
    <cellStyle name="20% - Accent1 2 2 4 4 6 3 2" xfId="6581" xr:uid="{00000000-0005-0000-0000-0000F9180000}"/>
    <cellStyle name="20% - Accent1 2 2 4 4 6 4" xfId="6582" xr:uid="{00000000-0005-0000-0000-0000FA180000}"/>
    <cellStyle name="20% - Accent1 2 2 4 4 7" xfId="6583" xr:uid="{00000000-0005-0000-0000-0000FB180000}"/>
    <cellStyle name="20% - Accent1 2 2 4 4 7 2" xfId="6584" xr:uid="{00000000-0005-0000-0000-0000FC180000}"/>
    <cellStyle name="20% - Accent1 2 2 4 4 7 2 2" xfId="6585" xr:uid="{00000000-0005-0000-0000-0000FD180000}"/>
    <cellStyle name="20% - Accent1 2 2 4 4 7 3" xfId="6586" xr:uid="{00000000-0005-0000-0000-0000FE180000}"/>
    <cellStyle name="20% - Accent1 2 2 4 4 8" xfId="6587" xr:uid="{00000000-0005-0000-0000-0000FF180000}"/>
    <cellStyle name="20% - Accent1 2 2 4 4 8 2" xfId="6588" xr:uid="{00000000-0005-0000-0000-000000190000}"/>
    <cellStyle name="20% - Accent1 2 2 4 4 8 2 2" xfId="6589" xr:uid="{00000000-0005-0000-0000-000001190000}"/>
    <cellStyle name="20% - Accent1 2 2 4 4 8 3" xfId="6590" xr:uid="{00000000-0005-0000-0000-000002190000}"/>
    <cellStyle name="20% - Accent1 2 2 4 4 9" xfId="6591" xr:uid="{00000000-0005-0000-0000-000003190000}"/>
    <cellStyle name="20% - Accent1 2 2 4 4 9 2" xfId="6592" xr:uid="{00000000-0005-0000-0000-000004190000}"/>
    <cellStyle name="20% - Accent1 2 2 4 5" xfId="6593" xr:uid="{00000000-0005-0000-0000-000005190000}"/>
    <cellStyle name="20% - Accent1 2 2 4 5 10" xfId="6594" xr:uid="{00000000-0005-0000-0000-000006190000}"/>
    <cellStyle name="20% - Accent1 2 2 4 5 10 2" xfId="6595" xr:uid="{00000000-0005-0000-0000-000007190000}"/>
    <cellStyle name="20% - Accent1 2 2 4 5 11" xfId="6596" xr:uid="{00000000-0005-0000-0000-000008190000}"/>
    <cellStyle name="20% - Accent1 2 2 4 5 2" xfId="6597" xr:uid="{00000000-0005-0000-0000-000009190000}"/>
    <cellStyle name="20% - Accent1 2 2 4 5 2 2" xfId="6598" xr:uid="{00000000-0005-0000-0000-00000A190000}"/>
    <cellStyle name="20% - Accent1 2 2 4 5 2 2 2" xfId="6599" xr:uid="{00000000-0005-0000-0000-00000B190000}"/>
    <cellStyle name="20% - Accent1 2 2 4 5 2 2 2 2" xfId="6600" xr:uid="{00000000-0005-0000-0000-00000C190000}"/>
    <cellStyle name="20% - Accent1 2 2 4 5 2 2 2 2 2" xfId="6601" xr:uid="{00000000-0005-0000-0000-00000D190000}"/>
    <cellStyle name="20% - Accent1 2 2 4 5 2 2 2 3" xfId="6602" xr:uid="{00000000-0005-0000-0000-00000E190000}"/>
    <cellStyle name="20% - Accent1 2 2 4 5 2 2 3" xfId="6603" xr:uid="{00000000-0005-0000-0000-00000F190000}"/>
    <cellStyle name="20% - Accent1 2 2 4 5 2 2 3 2" xfId="6604" xr:uid="{00000000-0005-0000-0000-000010190000}"/>
    <cellStyle name="20% - Accent1 2 2 4 5 2 2 4" xfId="6605" xr:uid="{00000000-0005-0000-0000-000011190000}"/>
    <cellStyle name="20% - Accent1 2 2 4 5 2 3" xfId="6606" xr:uid="{00000000-0005-0000-0000-000012190000}"/>
    <cellStyle name="20% - Accent1 2 2 4 5 2 3 2" xfId="6607" xr:uid="{00000000-0005-0000-0000-000013190000}"/>
    <cellStyle name="20% - Accent1 2 2 4 5 2 3 2 2" xfId="6608" xr:uid="{00000000-0005-0000-0000-000014190000}"/>
    <cellStyle name="20% - Accent1 2 2 4 5 2 3 2 2 2" xfId="6609" xr:uid="{00000000-0005-0000-0000-000015190000}"/>
    <cellStyle name="20% - Accent1 2 2 4 5 2 3 2 3" xfId="6610" xr:uid="{00000000-0005-0000-0000-000016190000}"/>
    <cellStyle name="20% - Accent1 2 2 4 5 2 3 3" xfId="6611" xr:uid="{00000000-0005-0000-0000-000017190000}"/>
    <cellStyle name="20% - Accent1 2 2 4 5 2 3 3 2" xfId="6612" xr:uid="{00000000-0005-0000-0000-000018190000}"/>
    <cellStyle name="20% - Accent1 2 2 4 5 2 3 4" xfId="6613" xr:uid="{00000000-0005-0000-0000-000019190000}"/>
    <cellStyle name="20% - Accent1 2 2 4 5 2 4" xfId="6614" xr:uid="{00000000-0005-0000-0000-00001A190000}"/>
    <cellStyle name="20% - Accent1 2 2 4 5 2 4 2" xfId="6615" xr:uid="{00000000-0005-0000-0000-00001B190000}"/>
    <cellStyle name="20% - Accent1 2 2 4 5 2 4 2 2" xfId="6616" xr:uid="{00000000-0005-0000-0000-00001C190000}"/>
    <cellStyle name="20% - Accent1 2 2 4 5 2 4 2 2 2" xfId="6617" xr:uid="{00000000-0005-0000-0000-00001D190000}"/>
    <cellStyle name="20% - Accent1 2 2 4 5 2 4 2 3" xfId="6618" xr:uid="{00000000-0005-0000-0000-00001E190000}"/>
    <cellStyle name="20% - Accent1 2 2 4 5 2 4 3" xfId="6619" xr:uid="{00000000-0005-0000-0000-00001F190000}"/>
    <cellStyle name="20% - Accent1 2 2 4 5 2 4 3 2" xfId="6620" xr:uid="{00000000-0005-0000-0000-000020190000}"/>
    <cellStyle name="20% - Accent1 2 2 4 5 2 4 4" xfId="6621" xr:uid="{00000000-0005-0000-0000-000021190000}"/>
    <cellStyle name="20% - Accent1 2 2 4 5 2 5" xfId="6622" xr:uid="{00000000-0005-0000-0000-000022190000}"/>
    <cellStyle name="20% - Accent1 2 2 4 5 2 5 2" xfId="6623" xr:uid="{00000000-0005-0000-0000-000023190000}"/>
    <cellStyle name="20% - Accent1 2 2 4 5 2 5 2 2" xfId="6624" xr:uid="{00000000-0005-0000-0000-000024190000}"/>
    <cellStyle name="20% - Accent1 2 2 4 5 2 5 3" xfId="6625" xr:uid="{00000000-0005-0000-0000-000025190000}"/>
    <cellStyle name="20% - Accent1 2 2 4 5 2 6" xfId="6626" xr:uid="{00000000-0005-0000-0000-000026190000}"/>
    <cellStyle name="20% - Accent1 2 2 4 5 2 6 2" xfId="6627" xr:uid="{00000000-0005-0000-0000-000027190000}"/>
    <cellStyle name="20% - Accent1 2 2 4 5 2 6 2 2" xfId="6628" xr:uid="{00000000-0005-0000-0000-000028190000}"/>
    <cellStyle name="20% - Accent1 2 2 4 5 2 6 3" xfId="6629" xr:uid="{00000000-0005-0000-0000-000029190000}"/>
    <cellStyle name="20% - Accent1 2 2 4 5 2 7" xfId="6630" xr:uid="{00000000-0005-0000-0000-00002A190000}"/>
    <cellStyle name="20% - Accent1 2 2 4 5 2 7 2" xfId="6631" xr:uid="{00000000-0005-0000-0000-00002B190000}"/>
    <cellStyle name="20% - Accent1 2 2 4 5 2 8" xfId="6632" xr:uid="{00000000-0005-0000-0000-00002C190000}"/>
    <cellStyle name="20% - Accent1 2 2 4 5 2 8 2" xfId="6633" xr:uid="{00000000-0005-0000-0000-00002D190000}"/>
    <cellStyle name="20% - Accent1 2 2 4 5 2 9" xfId="6634" xr:uid="{00000000-0005-0000-0000-00002E190000}"/>
    <cellStyle name="20% - Accent1 2 2 4 5 3" xfId="6635" xr:uid="{00000000-0005-0000-0000-00002F190000}"/>
    <cellStyle name="20% - Accent1 2 2 4 5 3 2" xfId="6636" xr:uid="{00000000-0005-0000-0000-000030190000}"/>
    <cellStyle name="20% - Accent1 2 2 4 5 3 2 2" xfId="6637" xr:uid="{00000000-0005-0000-0000-000031190000}"/>
    <cellStyle name="20% - Accent1 2 2 4 5 3 2 2 2" xfId="6638" xr:uid="{00000000-0005-0000-0000-000032190000}"/>
    <cellStyle name="20% - Accent1 2 2 4 5 3 2 2 2 2" xfId="6639" xr:uid="{00000000-0005-0000-0000-000033190000}"/>
    <cellStyle name="20% - Accent1 2 2 4 5 3 2 2 3" xfId="6640" xr:uid="{00000000-0005-0000-0000-000034190000}"/>
    <cellStyle name="20% - Accent1 2 2 4 5 3 2 3" xfId="6641" xr:uid="{00000000-0005-0000-0000-000035190000}"/>
    <cellStyle name="20% - Accent1 2 2 4 5 3 2 3 2" xfId="6642" xr:uid="{00000000-0005-0000-0000-000036190000}"/>
    <cellStyle name="20% - Accent1 2 2 4 5 3 2 4" xfId="6643" xr:uid="{00000000-0005-0000-0000-000037190000}"/>
    <cellStyle name="20% - Accent1 2 2 4 5 3 3" xfId="6644" xr:uid="{00000000-0005-0000-0000-000038190000}"/>
    <cellStyle name="20% - Accent1 2 2 4 5 3 3 2" xfId="6645" xr:uid="{00000000-0005-0000-0000-000039190000}"/>
    <cellStyle name="20% - Accent1 2 2 4 5 3 3 2 2" xfId="6646" xr:uid="{00000000-0005-0000-0000-00003A190000}"/>
    <cellStyle name="20% - Accent1 2 2 4 5 3 3 2 2 2" xfId="6647" xr:uid="{00000000-0005-0000-0000-00003B190000}"/>
    <cellStyle name="20% - Accent1 2 2 4 5 3 3 2 3" xfId="6648" xr:uid="{00000000-0005-0000-0000-00003C190000}"/>
    <cellStyle name="20% - Accent1 2 2 4 5 3 3 3" xfId="6649" xr:uid="{00000000-0005-0000-0000-00003D190000}"/>
    <cellStyle name="20% - Accent1 2 2 4 5 3 3 3 2" xfId="6650" xr:uid="{00000000-0005-0000-0000-00003E190000}"/>
    <cellStyle name="20% - Accent1 2 2 4 5 3 3 4" xfId="6651" xr:uid="{00000000-0005-0000-0000-00003F190000}"/>
    <cellStyle name="20% - Accent1 2 2 4 5 3 4" xfId="6652" xr:uid="{00000000-0005-0000-0000-000040190000}"/>
    <cellStyle name="20% - Accent1 2 2 4 5 3 4 2" xfId="6653" xr:uid="{00000000-0005-0000-0000-000041190000}"/>
    <cellStyle name="20% - Accent1 2 2 4 5 3 4 2 2" xfId="6654" xr:uid="{00000000-0005-0000-0000-000042190000}"/>
    <cellStyle name="20% - Accent1 2 2 4 5 3 4 2 2 2" xfId="6655" xr:uid="{00000000-0005-0000-0000-000043190000}"/>
    <cellStyle name="20% - Accent1 2 2 4 5 3 4 2 3" xfId="6656" xr:uid="{00000000-0005-0000-0000-000044190000}"/>
    <cellStyle name="20% - Accent1 2 2 4 5 3 4 3" xfId="6657" xr:uid="{00000000-0005-0000-0000-000045190000}"/>
    <cellStyle name="20% - Accent1 2 2 4 5 3 4 3 2" xfId="6658" xr:uid="{00000000-0005-0000-0000-000046190000}"/>
    <cellStyle name="20% - Accent1 2 2 4 5 3 4 4" xfId="6659" xr:uid="{00000000-0005-0000-0000-000047190000}"/>
    <cellStyle name="20% - Accent1 2 2 4 5 3 5" xfId="6660" xr:uid="{00000000-0005-0000-0000-000048190000}"/>
    <cellStyle name="20% - Accent1 2 2 4 5 3 5 2" xfId="6661" xr:uid="{00000000-0005-0000-0000-000049190000}"/>
    <cellStyle name="20% - Accent1 2 2 4 5 3 5 2 2" xfId="6662" xr:uid="{00000000-0005-0000-0000-00004A190000}"/>
    <cellStyle name="20% - Accent1 2 2 4 5 3 5 3" xfId="6663" xr:uid="{00000000-0005-0000-0000-00004B190000}"/>
    <cellStyle name="20% - Accent1 2 2 4 5 3 6" xfId="6664" xr:uid="{00000000-0005-0000-0000-00004C190000}"/>
    <cellStyle name="20% - Accent1 2 2 4 5 3 6 2" xfId="6665" xr:uid="{00000000-0005-0000-0000-00004D190000}"/>
    <cellStyle name="20% - Accent1 2 2 4 5 3 6 2 2" xfId="6666" xr:uid="{00000000-0005-0000-0000-00004E190000}"/>
    <cellStyle name="20% - Accent1 2 2 4 5 3 6 3" xfId="6667" xr:uid="{00000000-0005-0000-0000-00004F190000}"/>
    <cellStyle name="20% - Accent1 2 2 4 5 3 7" xfId="6668" xr:uid="{00000000-0005-0000-0000-000050190000}"/>
    <cellStyle name="20% - Accent1 2 2 4 5 3 7 2" xfId="6669" xr:uid="{00000000-0005-0000-0000-000051190000}"/>
    <cellStyle name="20% - Accent1 2 2 4 5 3 8" xfId="6670" xr:uid="{00000000-0005-0000-0000-000052190000}"/>
    <cellStyle name="20% - Accent1 2 2 4 5 3 8 2" xfId="6671" xr:uid="{00000000-0005-0000-0000-000053190000}"/>
    <cellStyle name="20% - Accent1 2 2 4 5 3 9" xfId="6672" xr:uid="{00000000-0005-0000-0000-000054190000}"/>
    <cellStyle name="20% - Accent1 2 2 4 5 4" xfId="6673" xr:uid="{00000000-0005-0000-0000-000055190000}"/>
    <cellStyle name="20% - Accent1 2 2 4 5 4 2" xfId="6674" xr:uid="{00000000-0005-0000-0000-000056190000}"/>
    <cellStyle name="20% - Accent1 2 2 4 5 4 2 2" xfId="6675" xr:uid="{00000000-0005-0000-0000-000057190000}"/>
    <cellStyle name="20% - Accent1 2 2 4 5 4 2 2 2" xfId="6676" xr:uid="{00000000-0005-0000-0000-000058190000}"/>
    <cellStyle name="20% - Accent1 2 2 4 5 4 2 3" xfId="6677" xr:uid="{00000000-0005-0000-0000-000059190000}"/>
    <cellStyle name="20% - Accent1 2 2 4 5 4 3" xfId="6678" xr:uid="{00000000-0005-0000-0000-00005A190000}"/>
    <cellStyle name="20% - Accent1 2 2 4 5 4 3 2" xfId="6679" xr:uid="{00000000-0005-0000-0000-00005B190000}"/>
    <cellStyle name="20% - Accent1 2 2 4 5 4 4" xfId="6680" xr:uid="{00000000-0005-0000-0000-00005C190000}"/>
    <cellStyle name="20% - Accent1 2 2 4 5 5" xfId="6681" xr:uid="{00000000-0005-0000-0000-00005D190000}"/>
    <cellStyle name="20% - Accent1 2 2 4 5 5 2" xfId="6682" xr:uid="{00000000-0005-0000-0000-00005E190000}"/>
    <cellStyle name="20% - Accent1 2 2 4 5 5 2 2" xfId="6683" xr:uid="{00000000-0005-0000-0000-00005F190000}"/>
    <cellStyle name="20% - Accent1 2 2 4 5 5 2 2 2" xfId="6684" xr:uid="{00000000-0005-0000-0000-000060190000}"/>
    <cellStyle name="20% - Accent1 2 2 4 5 5 2 3" xfId="6685" xr:uid="{00000000-0005-0000-0000-000061190000}"/>
    <cellStyle name="20% - Accent1 2 2 4 5 5 3" xfId="6686" xr:uid="{00000000-0005-0000-0000-000062190000}"/>
    <cellStyle name="20% - Accent1 2 2 4 5 5 3 2" xfId="6687" xr:uid="{00000000-0005-0000-0000-000063190000}"/>
    <cellStyle name="20% - Accent1 2 2 4 5 5 4" xfId="6688" xr:uid="{00000000-0005-0000-0000-000064190000}"/>
    <cellStyle name="20% - Accent1 2 2 4 5 6" xfId="6689" xr:uid="{00000000-0005-0000-0000-000065190000}"/>
    <cellStyle name="20% - Accent1 2 2 4 5 6 2" xfId="6690" xr:uid="{00000000-0005-0000-0000-000066190000}"/>
    <cellStyle name="20% - Accent1 2 2 4 5 6 2 2" xfId="6691" xr:uid="{00000000-0005-0000-0000-000067190000}"/>
    <cellStyle name="20% - Accent1 2 2 4 5 6 2 2 2" xfId="6692" xr:uid="{00000000-0005-0000-0000-000068190000}"/>
    <cellStyle name="20% - Accent1 2 2 4 5 6 2 3" xfId="6693" xr:uid="{00000000-0005-0000-0000-000069190000}"/>
    <cellStyle name="20% - Accent1 2 2 4 5 6 3" xfId="6694" xr:uid="{00000000-0005-0000-0000-00006A190000}"/>
    <cellStyle name="20% - Accent1 2 2 4 5 6 3 2" xfId="6695" xr:uid="{00000000-0005-0000-0000-00006B190000}"/>
    <cellStyle name="20% - Accent1 2 2 4 5 6 4" xfId="6696" xr:uid="{00000000-0005-0000-0000-00006C190000}"/>
    <cellStyle name="20% - Accent1 2 2 4 5 7" xfId="6697" xr:uid="{00000000-0005-0000-0000-00006D190000}"/>
    <cellStyle name="20% - Accent1 2 2 4 5 7 2" xfId="6698" xr:uid="{00000000-0005-0000-0000-00006E190000}"/>
    <cellStyle name="20% - Accent1 2 2 4 5 7 2 2" xfId="6699" xr:uid="{00000000-0005-0000-0000-00006F190000}"/>
    <cellStyle name="20% - Accent1 2 2 4 5 7 3" xfId="6700" xr:uid="{00000000-0005-0000-0000-000070190000}"/>
    <cellStyle name="20% - Accent1 2 2 4 5 8" xfId="6701" xr:uid="{00000000-0005-0000-0000-000071190000}"/>
    <cellStyle name="20% - Accent1 2 2 4 5 8 2" xfId="6702" xr:uid="{00000000-0005-0000-0000-000072190000}"/>
    <cellStyle name="20% - Accent1 2 2 4 5 8 2 2" xfId="6703" xr:uid="{00000000-0005-0000-0000-000073190000}"/>
    <cellStyle name="20% - Accent1 2 2 4 5 8 3" xfId="6704" xr:uid="{00000000-0005-0000-0000-000074190000}"/>
    <cellStyle name="20% - Accent1 2 2 4 5 9" xfId="6705" xr:uid="{00000000-0005-0000-0000-000075190000}"/>
    <cellStyle name="20% - Accent1 2 2 4 5 9 2" xfId="6706" xr:uid="{00000000-0005-0000-0000-000076190000}"/>
    <cellStyle name="20% - Accent1 2 2 4 6" xfId="6707" xr:uid="{00000000-0005-0000-0000-000077190000}"/>
    <cellStyle name="20% - Accent1 2 2 4 6 10" xfId="6708" xr:uid="{00000000-0005-0000-0000-000078190000}"/>
    <cellStyle name="20% - Accent1 2 2 4 6 10 2" xfId="6709" xr:uid="{00000000-0005-0000-0000-000079190000}"/>
    <cellStyle name="20% - Accent1 2 2 4 6 11" xfId="6710" xr:uid="{00000000-0005-0000-0000-00007A190000}"/>
    <cellStyle name="20% - Accent1 2 2 4 6 2" xfId="6711" xr:uid="{00000000-0005-0000-0000-00007B190000}"/>
    <cellStyle name="20% - Accent1 2 2 4 6 2 2" xfId="6712" xr:uid="{00000000-0005-0000-0000-00007C190000}"/>
    <cellStyle name="20% - Accent1 2 2 4 6 2 2 2" xfId="6713" xr:uid="{00000000-0005-0000-0000-00007D190000}"/>
    <cellStyle name="20% - Accent1 2 2 4 6 2 2 2 2" xfId="6714" xr:uid="{00000000-0005-0000-0000-00007E190000}"/>
    <cellStyle name="20% - Accent1 2 2 4 6 2 2 2 2 2" xfId="6715" xr:uid="{00000000-0005-0000-0000-00007F190000}"/>
    <cellStyle name="20% - Accent1 2 2 4 6 2 2 2 3" xfId="6716" xr:uid="{00000000-0005-0000-0000-000080190000}"/>
    <cellStyle name="20% - Accent1 2 2 4 6 2 2 3" xfId="6717" xr:uid="{00000000-0005-0000-0000-000081190000}"/>
    <cellStyle name="20% - Accent1 2 2 4 6 2 2 3 2" xfId="6718" xr:uid="{00000000-0005-0000-0000-000082190000}"/>
    <cellStyle name="20% - Accent1 2 2 4 6 2 2 4" xfId="6719" xr:uid="{00000000-0005-0000-0000-000083190000}"/>
    <cellStyle name="20% - Accent1 2 2 4 6 2 3" xfId="6720" xr:uid="{00000000-0005-0000-0000-000084190000}"/>
    <cellStyle name="20% - Accent1 2 2 4 6 2 3 2" xfId="6721" xr:uid="{00000000-0005-0000-0000-000085190000}"/>
    <cellStyle name="20% - Accent1 2 2 4 6 2 3 2 2" xfId="6722" xr:uid="{00000000-0005-0000-0000-000086190000}"/>
    <cellStyle name="20% - Accent1 2 2 4 6 2 3 2 2 2" xfId="6723" xr:uid="{00000000-0005-0000-0000-000087190000}"/>
    <cellStyle name="20% - Accent1 2 2 4 6 2 3 2 3" xfId="6724" xr:uid="{00000000-0005-0000-0000-000088190000}"/>
    <cellStyle name="20% - Accent1 2 2 4 6 2 3 3" xfId="6725" xr:uid="{00000000-0005-0000-0000-000089190000}"/>
    <cellStyle name="20% - Accent1 2 2 4 6 2 3 3 2" xfId="6726" xr:uid="{00000000-0005-0000-0000-00008A190000}"/>
    <cellStyle name="20% - Accent1 2 2 4 6 2 3 4" xfId="6727" xr:uid="{00000000-0005-0000-0000-00008B190000}"/>
    <cellStyle name="20% - Accent1 2 2 4 6 2 4" xfId="6728" xr:uid="{00000000-0005-0000-0000-00008C190000}"/>
    <cellStyle name="20% - Accent1 2 2 4 6 2 4 2" xfId="6729" xr:uid="{00000000-0005-0000-0000-00008D190000}"/>
    <cellStyle name="20% - Accent1 2 2 4 6 2 4 2 2" xfId="6730" xr:uid="{00000000-0005-0000-0000-00008E190000}"/>
    <cellStyle name="20% - Accent1 2 2 4 6 2 4 2 2 2" xfId="6731" xr:uid="{00000000-0005-0000-0000-00008F190000}"/>
    <cellStyle name="20% - Accent1 2 2 4 6 2 4 2 3" xfId="6732" xr:uid="{00000000-0005-0000-0000-000090190000}"/>
    <cellStyle name="20% - Accent1 2 2 4 6 2 4 3" xfId="6733" xr:uid="{00000000-0005-0000-0000-000091190000}"/>
    <cellStyle name="20% - Accent1 2 2 4 6 2 4 3 2" xfId="6734" xr:uid="{00000000-0005-0000-0000-000092190000}"/>
    <cellStyle name="20% - Accent1 2 2 4 6 2 4 4" xfId="6735" xr:uid="{00000000-0005-0000-0000-000093190000}"/>
    <cellStyle name="20% - Accent1 2 2 4 6 2 5" xfId="6736" xr:uid="{00000000-0005-0000-0000-000094190000}"/>
    <cellStyle name="20% - Accent1 2 2 4 6 2 5 2" xfId="6737" xr:uid="{00000000-0005-0000-0000-000095190000}"/>
    <cellStyle name="20% - Accent1 2 2 4 6 2 5 2 2" xfId="6738" xr:uid="{00000000-0005-0000-0000-000096190000}"/>
    <cellStyle name="20% - Accent1 2 2 4 6 2 5 3" xfId="6739" xr:uid="{00000000-0005-0000-0000-000097190000}"/>
    <cellStyle name="20% - Accent1 2 2 4 6 2 6" xfId="6740" xr:uid="{00000000-0005-0000-0000-000098190000}"/>
    <cellStyle name="20% - Accent1 2 2 4 6 2 6 2" xfId="6741" xr:uid="{00000000-0005-0000-0000-000099190000}"/>
    <cellStyle name="20% - Accent1 2 2 4 6 2 6 2 2" xfId="6742" xr:uid="{00000000-0005-0000-0000-00009A190000}"/>
    <cellStyle name="20% - Accent1 2 2 4 6 2 6 3" xfId="6743" xr:uid="{00000000-0005-0000-0000-00009B190000}"/>
    <cellStyle name="20% - Accent1 2 2 4 6 2 7" xfId="6744" xr:uid="{00000000-0005-0000-0000-00009C190000}"/>
    <cellStyle name="20% - Accent1 2 2 4 6 2 7 2" xfId="6745" xr:uid="{00000000-0005-0000-0000-00009D190000}"/>
    <cellStyle name="20% - Accent1 2 2 4 6 2 8" xfId="6746" xr:uid="{00000000-0005-0000-0000-00009E190000}"/>
    <cellStyle name="20% - Accent1 2 2 4 6 2 8 2" xfId="6747" xr:uid="{00000000-0005-0000-0000-00009F190000}"/>
    <cellStyle name="20% - Accent1 2 2 4 6 2 9" xfId="6748" xr:uid="{00000000-0005-0000-0000-0000A0190000}"/>
    <cellStyle name="20% - Accent1 2 2 4 6 3" xfId="6749" xr:uid="{00000000-0005-0000-0000-0000A1190000}"/>
    <cellStyle name="20% - Accent1 2 2 4 6 3 2" xfId="6750" xr:uid="{00000000-0005-0000-0000-0000A2190000}"/>
    <cellStyle name="20% - Accent1 2 2 4 6 3 2 2" xfId="6751" xr:uid="{00000000-0005-0000-0000-0000A3190000}"/>
    <cellStyle name="20% - Accent1 2 2 4 6 3 2 2 2" xfId="6752" xr:uid="{00000000-0005-0000-0000-0000A4190000}"/>
    <cellStyle name="20% - Accent1 2 2 4 6 3 2 2 2 2" xfId="6753" xr:uid="{00000000-0005-0000-0000-0000A5190000}"/>
    <cellStyle name="20% - Accent1 2 2 4 6 3 2 2 3" xfId="6754" xr:uid="{00000000-0005-0000-0000-0000A6190000}"/>
    <cellStyle name="20% - Accent1 2 2 4 6 3 2 3" xfId="6755" xr:uid="{00000000-0005-0000-0000-0000A7190000}"/>
    <cellStyle name="20% - Accent1 2 2 4 6 3 2 3 2" xfId="6756" xr:uid="{00000000-0005-0000-0000-0000A8190000}"/>
    <cellStyle name="20% - Accent1 2 2 4 6 3 2 4" xfId="6757" xr:uid="{00000000-0005-0000-0000-0000A9190000}"/>
    <cellStyle name="20% - Accent1 2 2 4 6 3 3" xfId="6758" xr:uid="{00000000-0005-0000-0000-0000AA190000}"/>
    <cellStyle name="20% - Accent1 2 2 4 6 3 3 2" xfId="6759" xr:uid="{00000000-0005-0000-0000-0000AB190000}"/>
    <cellStyle name="20% - Accent1 2 2 4 6 3 3 2 2" xfId="6760" xr:uid="{00000000-0005-0000-0000-0000AC190000}"/>
    <cellStyle name="20% - Accent1 2 2 4 6 3 3 2 2 2" xfId="6761" xr:uid="{00000000-0005-0000-0000-0000AD190000}"/>
    <cellStyle name="20% - Accent1 2 2 4 6 3 3 2 3" xfId="6762" xr:uid="{00000000-0005-0000-0000-0000AE190000}"/>
    <cellStyle name="20% - Accent1 2 2 4 6 3 3 3" xfId="6763" xr:uid="{00000000-0005-0000-0000-0000AF190000}"/>
    <cellStyle name="20% - Accent1 2 2 4 6 3 3 3 2" xfId="6764" xr:uid="{00000000-0005-0000-0000-0000B0190000}"/>
    <cellStyle name="20% - Accent1 2 2 4 6 3 3 4" xfId="6765" xr:uid="{00000000-0005-0000-0000-0000B1190000}"/>
    <cellStyle name="20% - Accent1 2 2 4 6 3 4" xfId="6766" xr:uid="{00000000-0005-0000-0000-0000B2190000}"/>
    <cellStyle name="20% - Accent1 2 2 4 6 3 4 2" xfId="6767" xr:uid="{00000000-0005-0000-0000-0000B3190000}"/>
    <cellStyle name="20% - Accent1 2 2 4 6 3 4 2 2" xfId="6768" xr:uid="{00000000-0005-0000-0000-0000B4190000}"/>
    <cellStyle name="20% - Accent1 2 2 4 6 3 4 2 2 2" xfId="6769" xr:uid="{00000000-0005-0000-0000-0000B5190000}"/>
    <cellStyle name="20% - Accent1 2 2 4 6 3 4 2 3" xfId="6770" xr:uid="{00000000-0005-0000-0000-0000B6190000}"/>
    <cellStyle name="20% - Accent1 2 2 4 6 3 4 3" xfId="6771" xr:uid="{00000000-0005-0000-0000-0000B7190000}"/>
    <cellStyle name="20% - Accent1 2 2 4 6 3 4 3 2" xfId="6772" xr:uid="{00000000-0005-0000-0000-0000B8190000}"/>
    <cellStyle name="20% - Accent1 2 2 4 6 3 4 4" xfId="6773" xr:uid="{00000000-0005-0000-0000-0000B9190000}"/>
    <cellStyle name="20% - Accent1 2 2 4 6 3 5" xfId="6774" xr:uid="{00000000-0005-0000-0000-0000BA190000}"/>
    <cellStyle name="20% - Accent1 2 2 4 6 3 5 2" xfId="6775" xr:uid="{00000000-0005-0000-0000-0000BB190000}"/>
    <cellStyle name="20% - Accent1 2 2 4 6 3 5 2 2" xfId="6776" xr:uid="{00000000-0005-0000-0000-0000BC190000}"/>
    <cellStyle name="20% - Accent1 2 2 4 6 3 5 3" xfId="6777" xr:uid="{00000000-0005-0000-0000-0000BD190000}"/>
    <cellStyle name="20% - Accent1 2 2 4 6 3 6" xfId="6778" xr:uid="{00000000-0005-0000-0000-0000BE190000}"/>
    <cellStyle name="20% - Accent1 2 2 4 6 3 6 2" xfId="6779" xr:uid="{00000000-0005-0000-0000-0000BF190000}"/>
    <cellStyle name="20% - Accent1 2 2 4 6 3 6 2 2" xfId="6780" xr:uid="{00000000-0005-0000-0000-0000C0190000}"/>
    <cellStyle name="20% - Accent1 2 2 4 6 3 6 3" xfId="6781" xr:uid="{00000000-0005-0000-0000-0000C1190000}"/>
    <cellStyle name="20% - Accent1 2 2 4 6 3 7" xfId="6782" xr:uid="{00000000-0005-0000-0000-0000C2190000}"/>
    <cellStyle name="20% - Accent1 2 2 4 6 3 7 2" xfId="6783" xr:uid="{00000000-0005-0000-0000-0000C3190000}"/>
    <cellStyle name="20% - Accent1 2 2 4 6 3 8" xfId="6784" xr:uid="{00000000-0005-0000-0000-0000C4190000}"/>
    <cellStyle name="20% - Accent1 2 2 4 6 3 8 2" xfId="6785" xr:uid="{00000000-0005-0000-0000-0000C5190000}"/>
    <cellStyle name="20% - Accent1 2 2 4 6 3 9" xfId="6786" xr:uid="{00000000-0005-0000-0000-0000C6190000}"/>
    <cellStyle name="20% - Accent1 2 2 4 6 4" xfId="6787" xr:uid="{00000000-0005-0000-0000-0000C7190000}"/>
    <cellStyle name="20% - Accent1 2 2 4 6 4 2" xfId="6788" xr:uid="{00000000-0005-0000-0000-0000C8190000}"/>
    <cellStyle name="20% - Accent1 2 2 4 6 4 2 2" xfId="6789" xr:uid="{00000000-0005-0000-0000-0000C9190000}"/>
    <cellStyle name="20% - Accent1 2 2 4 6 4 2 2 2" xfId="6790" xr:uid="{00000000-0005-0000-0000-0000CA190000}"/>
    <cellStyle name="20% - Accent1 2 2 4 6 4 2 3" xfId="6791" xr:uid="{00000000-0005-0000-0000-0000CB190000}"/>
    <cellStyle name="20% - Accent1 2 2 4 6 4 3" xfId="6792" xr:uid="{00000000-0005-0000-0000-0000CC190000}"/>
    <cellStyle name="20% - Accent1 2 2 4 6 4 3 2" xfId="6793" xr:uid="{00000000-0005-0000-0000-0000CD190000}"/>
    <cellStyle name="20% - Accent1 2 2 4 6 4 4" xfId="6794" xr:uid="{00000000-0005-0000-0000-0000CE190000}"/>
    <cellStyle name="20% - Accent1 2 2 4 6 5" xfId="6795" xr:uid="{00000000-0005-0000-0000-0000CF190000}"/>
    <cellStyle name="20% - Accent1 2 2 4 6 5 2" xfId="6796" xr:uid="{00000000-0005-0000-0000-0000D0190000}"/>
    <cellStyle name="20% - Accent1 2 2 4 6 5 2 2" xfId="6797" xr:uid="{00000000-0005-0000-0000-0000D1190000}"/>
    <cellStyle name="20% - Accent1 2 2 4 6 5 2 2 2" xfId="6798" xr:uid="{00000000-0005-0000-0000-0000D2190000}"/>
    <cellStyle name="20% - Accent1 2 2 4 6 5 2 3" xfId="6799" xr:uid="{00000000-0005-0000-0000-0000D3190000}"/>
    <cellStyle name="20% - Accent1 2 2 4 6 5 3" xfId="6800" xr:uid="{00000000-0005-0000-0000-0000D4190000}"/>
    <cellStyle name="20% - Accent1 2 2 4 6 5 3 2" xfId="6801" xr:uid="{00000000-0005-0000-0000-0000D5190000}"/>
    <cellStyle name="20% - Accent1 2 2 4 6 5 4" xfId="6802" xr:uid="{00000000-0005-0000-0000-0000D6190000}"/>
    <cellStyle name="20% - Accent1 2 2 4 6 6" xfId="6803" xr:uid="{00000000-0005-0000-0000-0000D7190000}"/>
    <cellStyle name="20% - Accent1 2 2 4 6 6 2" xfId="6804" xr:uid="{00000000-0005-0000-0000-0000D8190000}"/>
    <cellStyle name="20% - Accent1 2 2 4 6 6 2 2" xfId="6805" xr:uid="{00000000-0005-0000-0000-0000D9190000}"/>
    <cellStyle name="20% - Accent1 2 2 4 6 6 2 2 2" xfId="6806" xr:uid="{00000000-0005-0000-0000-0000DA190000}"/>
    <cellStyle name="20% - Accent1 2 2 4 6 6 2 3" xfId="6807" xr:uid="{00000000-0005-0000-0000-0000DB190000}"/>
    <cellStyle name="20% - Accent1 2 2 4 6 6 3" xfId="6808" xr:uid="{00000000-0005-0000-0000-0000DC190000}"/>
    <cellStyle name="20% - Accent1 2 2 4 6 6 3 2" xfId="6809" xr:uid="{00000000-0005-0000-0000-0000DD190000}"/>
    <cellStyle name="20% - Accent1 2 2 4 6 6 4" xfId="6810" xr:uid="{00000000-0005-0000-0000-0000DE190000}"/>
    <cellStyle name="20% - Accent1 2 2 4 6 7" xfId="6811" xr:uid="{00000000-0005-0000-0000-0000DF190000}"/>
    <cellStyle name="20% - Accent1 2 2 4 6 7 2" xfId="6812" xr:uid="{00000000-0005-0000-0000-0000E0190000}"/>
    <cellStyle name="20% - Accent1 2 2 4 6 7 2 2" xfId="6813" xr:uid="{00000000-0005-0000-0000-0000E1190000}"/>
    <cellStyle name="20% - Accent1 2 2 4 6 7 3" xfId="6814" xr:uid="{00000000-0005-0000-0000-0000E2190000}"/>
    <cellStyle name="20% - Accent1 2 2 4 6 8" xfId="6815" xr:uid="{00000000-0005-0000-0000-0000E3190000}"/>
    <cellStyle name="20% - Accent1 2 2 4 6 8 2" xfId="6816" xr:uid="{00000000-0005-0000-0000-0000E4190000}"/>
    <cellStyle name="20% - Accent1 2 2 4 6 8 2 2" xfId="6817" xr:uid="{00000000-0005-0000-0000-0000E5190000}"/>
    <cellStyle name="20% - Accent1 2 2 4 6 8 3" xfId="6818" xr:uid="{00000000-0005-0000-0000-0000E6190000}"/>
    <cellStyle name="20% - Accent1 2 2 4 6 9" xfId="6819" xr:uid="{00000000-0005-0000-0000-0000E7190000}"/>
    <cellStyle name="20% - Accent1 2 2 4 6 9 2" xfId="6820" xr:uid="{00000000-0005-0000-0000-0000E8190000}"/>
    <cellStyle name="20% - Accent1 2 2 4 7" xfId="6821" xr:uid="{00000000-0005-0000-0000-0000E9190000}"/>
    <cellStyle name="20% - Accent1 2 2 4 7 2" xfId="6822" xr:uid="{00000000-0005-0000-0000-0000EA190000}"/>
    <cellStyle name="20% - Accent1 2 2 4 7 2 2" xfId="6823" xr:uid="{00000000-0005-0000-0000-0000EB190000}"/>
    <cellStyle name="20% - Accent1 2 2 4 7 2 2 2" xfId="6824" xr:uid="{00000000-0005-0000-0000-0000EC190000}"/>
    <cellStyle name="20% - Accent1 2 2 4 7 2 2 2 2" xfId="6825" xr:uid="{00000000-0005-0000-0000-0000ED190000}"/>
    <cellStyle name="20% - Accent1 2 2 4 7 2 2 3" xfId="6826" xr:uid="{00000000-0005-0000-0000-0000EE190000}"/>
    <cellStyle name="20% - Accent1 2 2 4 7 2 3" xfId="6827" xr:uid="{00000000-0005-0000-0000-0000EF190000}"/>
    <cellStyle name="20% - Accent1 2 2 4 7 2 3 2" xfId="6828" xr:uid="{00000000-0005-0000-0000-0000F0190000}"/>
    <cellStyle name="20% - Accent1 2 2 4 7 2 4" xfId="6829" xr:uid="{00000000-0005-0000-0000-0000F1190000}"/>
    <cellStyle name="20% - Accent1 2 2 4 7 3" xfId="6830" xr:uid="{00000000-0005-0000-0000-0000F2190000}"/>
    <cellStyle name="20% - Accent1 2 2 4 7 3 2" xfId="6831" xr:uid="{00000000-0005-0000-0000-0000F3190000}"/>
    <cellStyle name="20% - Accent1 2 2 4 7 3 2 2" xfId="6832" xr:uid="{00000000-0005-0000-0000-0000F4190000}"/>
    <cellStyle name="20% - Accent1 2 2 4 7 3 2 2 2" xfId="6833" xr:uid="{00000000-0005-0000-0000-0000F5190000}"/>
    <cellStyle name="20% - Accent1 2 2 4 7 3 2 3" xfId="6834" xr:uid="{00000000-0005-0000-0000-0000F6190000}"/>
    <cellStyle name="20% - Accent1 2 2 4 7 3 3" xfId="6835" xr:uid="{00000000-0005-0000-0000-0000F7190000}"/>
    <cellStyle name="20% - Accent1 2 2 4 7 3 3 2" xfId="6836" xr:uid="{00000000-0005-0000-0000-0000F8190000}"/>
    <cellStyle name="20% - Accent1 2 2 4 7 3 4" xfId="6837" xr:uid="{00000000-0005-0000-0000-0000F9190000}"/>
    <cellStyle name="20% - Accent1 2 2 4 7 4" xfId="6838" xr:uid="{00000000-0005-0000-0000-0000FA190000}"/>
    <cellStyle name="20% - Accent1 2 2 4 7 4 2" xfId="6839" xr:uid="{00000000-0005-0000-0000-0000FB190000}"/>
    <cellStyle name="20% - Accent1 2 2 4 7 4 2 2" xfId="6840" xr:uid="{00000000-0005-0000-0000-0000FC190000}"/>
    <cellStyle name="20% - Accent1 2 2 4 7 4 2 2 2" xfId="6841" xr:uid="{00000000-0005-0000-0000-0000FD190000}"/>
    <cellStyle name="20% - Accent1 2 2 4 7 4 2 3" xfId="6842" xr:uid="{00000000-0005-0000-0000-0000FE190000}"/>
    <cellStyle name="20% - Accent1 2 2 4 7 4 3" xfId="6843" xr:uid="{00000000-0005-0000-0000-0000FF190000}"/>
    <cellStyle name="20% - Accent1 2 2 4 7 4 3 2" xfId="6844" xr:uid="{00000000-0005-0000-0000-0000001A0000}"/>
    <cellStyle name="20% - Accent1 2 2 4 7 4 4" xfId="6845" xr:uid="{00000000-0005-0000-0000-0000011A0000}"/>
    <cellStyle name="20% - Accent1 2 2 4 7 5" xfId="6846" xr:uid="{00000000-0005-0000-0000-0000021A0000}"/>
    <cellStyle name="20% - Accent1 2 2 4 7 5 2" xfId="6847" xr:uid="{00000000-0005-0000-0000-0000031A0000}"/>
    <cellStyle name="20% - Accent1 2 2 4 7 5 2 2" xfId="6848" xr:uid="{00000000-0005-0000-0000-0000041A0000}"/>
    <cellStyle name="20% - Accent1 2 2 4 7 5 3" xfId="6849" xr:uid="{00000000-0005-0000-0000-0000051A0000}"/>
    <cellStyle name="20% - Accent1 2 2 4 7 6" xfId="6850" xr:uid="{00000000-0005-0000-0000-0000061A0000}"/>
    <cellStyle name="20% - Accent1 2 2 4 7 6 2" xfId="6851" xr:uid="{00000000-0005-0000-0000-0000071A0000}"/>
    <cellStyle name="20% - Accent1 2 2 4 7 6 2 2" xfId="6852" xr:uid="{00000000-0005-0000-0000-0000081A0000}"/>
    <cellStyle name="20% - Accent1 2 2 4 7 6 3" xfId="6853" xr:uid="{00000000-0005-0000-0000-0000091A0000}"/>
    <cellStyle name="20% - Accent1 2 2 4 7 7" xfId="6854" xr:uid="{00000000-0005-0000-0000-00000A1A0000}"/>
    <cellStyle name="20% - Accent1 2 2 4 7 7 2" xfId="6855" xr:uid="{00000000-0005-0000-0000-00000B1A0000}"/>
    <cellStyle name="20% - Accent1 2 2 4 7 8" xfId="6856" xr:uid="{00000000-0005-0000-0000-00000C1A0000}"/>
    <cellStyle name="20% - Accent1 2 2 4 7 8 2" xfId="6857" xr:uid="{00000000-0005-0000-0000-00000D1A0000}"/>
    <cellStyle name="20% - Accent1 2 2 4 7 9" xfId="6858" xr:uid="{00000000-0005-0000-0000-00000E1A0000}"/>
    <cellStyle name="20% - Accent1 2 2 4 8" xfId="6859" xr:uid="{00000000-0005-0000-0000-00000F1A0000}"/>
    <cellStyle name="20% - Accent1 2 2 4 8 2" xfId="6860" xr:uid="{00000000-0005-0000-0000-0000101A0000}"/>
    <cellStyle name="20% - Accent1 2 2 4 8 2 2" xfId="6861" xr:uid="{00000000-0005-0000-0000-0000111A0000}"/>
    <cellStyle name="20% - Accent1 2 2 4 8 2 2 2" xfId="6862" xr:uid="{00000000-0005-0000-0000-0000121A0000}"/>
    <cellStyle name="20% - Accent1 2 2 4 8 2 2 2 2" xfId="6863" xr:uid="{00000000-0005-0000-0000-0000131A0000}"/>
    <cellStyle name="20% - Accent1 2 2 4 8 2 2 3" xfId="6864" xr:uid="{00000000-0005-0000-0000-0000141A0000}"/>
    <cellStyle name="20% - Accent1 2 2 4 8 2 3" xfId="6865" xr:uid="{00000000-0005-0000-0000-0000151A0000}"/>
    <cellStyle name="20% - Accent1 2 2 4 8 2 3 2" xfId="6866" xr:uid="{00000000-0005-0000-0000-0000161A0000}"/>
    <cellStyle name="20% - Accent1 2 2 4 8 2 4" xfId="6867" xr:uid="{00000000-0005-0000-0000-0000171A0000}"/>
    <cellStyle name="20% - Accent1 2 2 4 8 3" xfId="6868" xr:uid="{00000000-0005-0000-0000-0000181A0000}"/>
    <cellStyle name="20% - Accent1 2 2 4 8 3 2" xfId="6869" xr:uid="{00000000-0005-0000-0000-0000191A0000}"/>
    <cellStyle name="20% - Accent1 2 2 4 8 3 2 2" xfId="6870" xr:uid="{00000000-0005-0000-0000-00001A1A0000}"/>
    <cellStyle name="20% - Accent1 2 2 4 8 3 2 2 2" xfId="6871" xr:uid="{00000000-0005-0000-0000-00001B1A0000}"/>
    <cellStyle name="20% - Accent1 2 2 4 8 3 2 3" xfId="6872" xr:uid="{00000000-0005-0000-0000-00001C1A0000}"/>
    <cellStyle name="20% - Accent1 2 2 4 8 3 3" xfId="6873" xr:uid="{00000000-0005-0000-0000-00001D1A0000}"/>
    <cellStyle name="20% - Accent1 2 2 4 8 3 3 2" xfId="6874" xr:uid="{00000000-0005-0000-0000-00001E1A0000}"/>
    <cellStyle name="20% - Accent1 2 2 4 8 3 4" xfId="6875" xr:uid="{00000000-0005-0000-0000-00001F1A0000}"/>
    <cellStyle name="20% - Accent1 2 2 4 8 4" xfId="6876" xr:uid="{00000000-0005-0000-0000-0000201A0000}"/>
    <cellStyle name="20% - Accent1 2 2 4 8 4 2" xfId="6877" xr:uid="{00000000-0005-0000-0000-0000211A0000}"/>
    <cellStyle name="20% - Accent1 2 2 4 8 4 2 2" xfId="6878" xr:uid="{00000000-0005-0000-0000-0000221A0000}"/>
    <cellStyle name="20% - Accent1 2 2 4 8 4 2 2 2" xfId="6879" xr:uid="{00000000-0005-0000-0000-0000231A0000}"/>
    <cellStyle name="20% - Accent1 2 2 4 8 4 2 3" xfId="6880" xr:uid="{00000000-0005-0000-0000-0000241A0000}"/>
    <cellStyle name="20% - Accent1 2 2 4 8 4 3" xfId="6881" xr:uid="{00000000-0005-0000-0000-0000251A0000}"/>
    <cellStyle name="20% - Accent1 2 2 4 8 4 3 2" xfId="6882" xr:uid="{00000000-0005-0000-0000-0000261A0000}"/>
    <cellStyle name="20% - Accent1 2 2 4 8 4 4" xfId="6883" xr:uid="{00000000-0005-0000-0000-0000271A0000}"/>
    <cellStyle name="20% - Accent1 2 2 4 8 5" xfId="6884" xr:uid="{00000000-0005-0000-0000-0000281A0000}"/>
    <cellStyle name="20% - Accent1 2 2 4 8 5 2" xfId="6885" xr:uid="{00000000-0005-0000-0000-0000291A0000}"/>
    <cellStyle name="20% - Accent1 2 2 4 8 5 2 2" xfId="6886" xr:uid="{00000000-0005-0000-0000-00002A1A0000}"/>
    <cellStyle name="20% - Accent1 2 2 4 8 5 3" xfId="6887" xr:uid="{00000000-0005-0000-0000-00002B1A0000}"/>
    <cellStyle name="20% - Accent1 2 2 4 8 6" xfId="6888" xr:uid="{00000000-0005-0000-0000-00002C1A0000}"/>
    <cellStyle name="20% - Accent1 2 2 4 8 6 2" xfId="6889" xr:uid="{00000000-0005-0000-0000-00002D1A0000}"/>
    <cellStyle name="20% - Accent1 2 2 4 8 6 2 2" xfId="6890" xr:uid="{00000000-0005-0000-0000-00002E1A0000}"/>
    <cellStyle name="20% - Accent1 2 2 4 8 6 3" xfId="6891" xr:uid="{00000000-0005-0000-0000-00002F1A0000}"/>
    <cellStyle name="20% - Accent1 2 2 4 8 7" xfId="6892" xr:uid="{00000000-0005-0000-0000-0000301A0000}"/>
    <cellStyle name="20% - Accent1 2 2 4 8 7 2" xfId="6893" xr:uid="{00000000-0005-0000-0000-0000311A0000}"/>
    <cellStyle name="20% - Accent1 2 2 4 8 8" xfId="6894" xr:uid="{00000000-0005-0000-0000-0000321A0000}"/>
    <cellStyle name="20% - Accent1 2 2 4 8 8 2" xfId="6895" xr:uid="{00000000-0005-0000-0000-0000331A0000}"/>
    <cellStyle name="20% - Accent1 2 2 4 8 9" xfId="6896" xr:uid="{00000000-0005-0000-0000-0000341A0000}"/>
    <cellStyle name="20% - Accent1 2 2 4 9" xfId="6897" xr:uid="{00000000-0005-0000-0000-0000351A0000}"/>
    <cellStyle name="20% - Accent1 2 2 4 9 2" xfId="6898" xr:uid="{00000000-0005-0000-0000-0000361A0000}"/>
    <cellStyle name="20% - Accent1 2 2 4 9 2 2" xfId="6899" xr:uid="{00000000-0005-0000-0000-0000371A0000}"/>
    <cellStyle name="20% - Accent1 2 2 4 9 2 2 2" xfId="6900" xr:uid="{00000000-0005-0000-0000-0000381A0000}"/>
    <cellStyle name="20% - Accent1 2 2 4 9 2 3" xfId="6901" xr:uid="{00000000-0005-0000-0000-0000391A0000}"/>
    <cellStyle name="20% - Accent1 2 2 4 9 3" xfId="6902" xr:uid="{00000000-0005-0000-0000-00003A1A0000}"/>
    <cellStyle name="20% - Accent1 2 2 4 9 3 2" xfId="6903" xr:uid="{00000000-0005-0000-0000-00003B1A0000}"/>
    <cellStyle name="20% - Accent1 2 2 4 9 4" xfId="6904" xr:uid="{00000000-0005-0000-0000-00003C1A0000}"/>
    <cellStyle name="20% - Accent1 2 2 5" xfId="6905" xr:uid="{00000000-0005-0000-0000-00003D1A0000}"/>
    <cellStyle name="20% - Accent1 2 2 5 10" xfId="6906" xr:uid="{00000000-0005-0000-0000-00003E1A0000}"/>
    <cellStyle name="20% - Accent1 2 2 5 10 2" xfId="6907" xr:uid="{00000000-0005-0000-0000-00003F1A0000}"/>
    <cellStyle name="20% - Accent1 2 2 5 10 2 2" xfId="6908" xr:uid="{00000000-0005-0000-0000-0000401A0000}"/>
    <cellStyle name="20% - Accent1 2 2 5 10 2 2 2" xfId="6909" xr:uid="{00000000-0005-0000-0000-0000411A0000}"/>
    <cellStyle name="20% - Accent1 2 2 5 10 2 3" xfId="6910" xr:uid="{00000000-0005-0000-0000-0000421A0000}"/>
    <cellStyle name="20% - Accent1 2 2 5 10 3" xfId="6911" xr:uid="{00000000-0005-0000-0000-0000431A0000}"/>
    <cellStyle name="20% - Accent1 2 2 5 10 3 2" xfId="6912" xr:uid="{00000000-0005-0000-0000-0000441A0000}"/>
    <cellStyle name="20% - Accent1 2 2 5 10 4" xfId="6913" xr:uid="{00000000-0005-0000-0000-0000451A0000}"/>
    <cellStyle name="20% - Accent1 2 2 5 11" xfId="6914" xr:uid="{00000000-0005-0000-0000-0000461A0000}"/>
    <cellStyle name="20% - Accent1 2 2 5 11 2" xfId="6915" xr:uid="{00000000-0005-0000-0000-0000471A0000}"/>
    <cellStyle name="20% - Accent1 2 2 5 11 2 2" xfId="6916" xr:uid="{00000000-0005-0000-0000-0000481A0000}"/>
    <cellStyle name="20% - Accent1 2 2 5 11 3" xfId="6917" xr:uid="{00000000-0005-0000-0000-0000491A0000}"/>
    <cellStyle name="20% - Accent1 2 2 5 12" xfId="6918" xr:uid="{00000000-0005-0000-0000-00004A1A0000}"/>
    <cellStyle name="20% - Accent1 2 2 5 12 2" xfId="6919" xr:uid="{00000000-0005-0000-0000-00004B1A0000}"/>
    <cellStyle name="20% - Accent1 2 2 5 12 2 2" xfId="6920" xr:uid="{00000000-0005-0000-0000-00004C1A0000}"/>
    <cellStyle name="20% - Accent1 2 2 5 12 3" xfId="6921" xr:uid="{00000000-0005-0000-0000-00004D1A0000}"/>
    <cellStyle name="20% - Accent1 2 2 5 13" xfId="6922" xr:uid="{00000000-0005-0000-0000-00004E1A0000}"/>
    <cellStyle name="20% - Accent1 2 2 5 13 2" xfId="6923" xr:uid="{00000000-0005-0000-0000-00004F1A0000}"/>
    <cellStyle name="20% - Accent1 2 2 5 14" xfId="6924" xr:uid="{00000000-0005-0000-0000-0000501A0000}"/>
    <cellStyle name="20% - Accent1 2 2 5 14 2" xfId="6925" xr:uid="{00000000-0005-0000-0000-0000511A0000}"/>
    <cellStyle name="20% - Accent1 2 2 5 15" xfId="6926" xr:uid="{00000000-0005-0000-0000-0000521A0000}"/>
    <cellStyle name="20% - Accent1 2 2 5 2" xfId="6927" xr:uid="{00000000-0005-0000-0000-0000531A0000}"/>
    <cellStyle name="20% - Accent1 2 2 5 2 10" xfId="6928" xr:uid="{00000000-0005-0000-0000-0000541A0000}"/>
    <cellStyle name="20% - Accent1 2 2 5 2 10 2" xfId="6929" xr:uid="{00000000-0005-0000-0000-0000551A0000}"/>
    <cellStyle name="20% - Accent1 2 2 5 2 10 2 2" xfId="6930" xr:uid="{00000000-0005-0000-0000-0000561A0000}"/>
    <cellStyle name="20% - Accent1 2 2 5 2 10 3" xfId="6931" xr:uid="{00000000-0005-0000-0000-0000571A0000}"/>
    <cellStyle name="20% - Accent1 2 2 5 2 11" xfId="6932" xr:uid="{00000000-0005-0000-0000-0000581A0000}"/>
    <cellStyle name="20% - Accent1 2 2 5 2 11 2" xfId="6933" xr:uid="{00000000-0005-0000-0000-0000591A0000}"/>
    <cellStyle name="20% - Accent1 2 2 5 2 11 2 2" xfId="6934" xr:uid="{00000000-0005-0000-0000-00005A1A0000}"/>
    <cellStyle name="20% - Accent1 2 2 5 2 11 3" xfId="6935" xr:uid="{00000000-0005-0000-0000-00005B1A0000}"/>
    <cellStyle name="20% - Accent1 2 2 5 2 12" xfId="6936" xr:uid="{00000000-0005-0000-0000-00005C1A0000}"/>
    <cellStyle name="20% - Accent1 2 2 5 2 12 2" xfId="6937" xr:uid="{00000000-0005-0000-0000-00005D1A0000}"/>
    <cellStyle name="20% - Accent1 2 2 5 2 13" xfId="6938" xr:uid="{00000000-0005-0000-0000-00005E1A0000}"/>
    <cellStyle name="20% - Accent1 2 2 5 2 13 2" xfId="6939" xr:uid="{00000000-0005-0000-0000-00005F1A0000}"/>
    <cellStyle name="20% - Accent1 2 2 5 2 14" xfId="6940" xr:uid="{00000000-0005-0000-0000-0000601A0000}"/>
    <cellStyle name="20% - Accent1 2 2 5 2 2" xfId="6941" xr:uid="{00000000-0005-0000-0000-0000611A0000}"/>
    <cellStyle name="20% - Accent1 2 2 5 2 2 10" xfId="6942" xr:uid="{00000000-0005-0000-0000-0000621A0000}"/>
    <cellStyle name="20% - Accent1 2 2 5 2 2 10 2" xfId="6943" xr:uid="{00000000-0005-0000-0000-0000631A0000}"/>
    <cellStyle name="20% - Accent1 2 2 5 2 2 11" xfId="6944" xr:uid="{00000000-0005-0000-0000-0000641A0000}"/>
    <cellStyle name="20% - Accent1 2 2 5 2 2 2" xfId="6945" xr:uid="{00000000-0005-0000-0000-0000651A0000}"/>
    <cellStyle name="20% - Accent1 2 2 5 2 2 2 2" xfId="6946" xr:uid="{00000000-0005-0000-0000-0000661A0000}"/>
    <cellStyle name="20% - Accent1 2 2 5 2 2 2 2 2" xfId="6947" xr:uid="{00000000-0005-0000-0000-0000671A0000}"/>
    <cellStyle name="20% - Accent1 2 2 5 2 2 2 2 2 2" xfId="6948" xr:uid="{00000000-0005-0000-0000-0000681A0000}"/>
    <cellStyle name="20% - Accent1 2 2 5 2 2 2 2 2 2 2" xfId="6949" xr:uid="{00000000-0005-0000-0000-0000691A0000}"/>
    <cellStyle name="20% - Accent1 2 2 5 2 2 2 2 2 3" xfId="6950" xr:uid="{00000000-0005-0000-0000-00006A1A0000}"/>
    <cellStyle name="20% - Accent1 2 2 5 2 2 2 2 3" xfId="6951" xr:uid="{00000000-0005-0000-0000-00006B1A0000}"/>
    <cellStyle name="20% - Accent1 2 2 5 2 2 2 2 3 2" xfId="6952" xr:uid="{00000000-0005-0000-0000-00006C1A0000}"/>
    <cellStyle name="20% - Accent1 2 2 5 2 2 2 2 4" xfId="6953" xr:uid="{00000000-0005-0000-0000-00006D1A0000}"/>
    <cellStyle name="20% - Accent1 2 2 5 2 2 2 3" xfId="6954" xr:uid="{00000000-0005-0000-0000-00006E1A0000}"/>
    <cellStyle name="20% - Accent1 2 2 5 2 2 2 3 2" xfId="6955" xr:uid="{00000000-0005-0000-0000-00006F1A0000}"/>
    <cellStyle name="20% - Accent1 2 2 5 2 2 2 3 2 2" xfId="6956" xr:uid="{00000000-0005-0000-0000-0000701A0000}"/>
    <cellStyle name="20% - Accent1 2 2 5 2 2 2 3 2 2 2" xfId="6957" xr:uid="{00000000-0005-0000-0000-0000711A0000}"/>
    <cellStyle name="20% - Accent1 2 2 5 2 2 2 3 2 3" xfId="6958" xr:uid="{00000000-0005-0000-0000-0000721A0000}"/>
    <cellStyle name="20% - Accent1 2 2 5 2 2 2 3 3" xfId="6959" xr:uid="{00000000-0005-0000-0000-0000731A0000}"/>
    <cellStyle name="20% - Accent1 2 2 5 2 2 2 3 3 2" xfId="6960" xr:uid="{00000000-0005-0000-0000-0000741A0000}"/>
    <cellStyle name="20% - Accent1 2 2 5 2 2 2 3 4" xfId="6961" xr:uid="{00000000-0005-0000-0000-0000751A0000}"/>
    <cellStyle name="20% - Accent1 2 2 5 2 2 2 4" xfId="6962" xr:uid="{00000000-0005-0000-0000-0000761A0000}"/>
    <cellStyle name="20% - Accent1 2 2 5 2 2 2 4 2" xfId="6963" xr:uid="{00000000-0005-0000-0000-0000771A0000}"/>
    <cellStyle name="20% - Accent1 2 2 5 2 2 2 4 2 2" xfId="6964" xr:uid="{00000000-0005-0000-0000-0000781A0000}"/>
    <cellStyle name="20% - Accent1 2 2 5 2 2 2 4 2 2 2" xfId="6965" xr:uid="{00000000-0005-0000-0000-0000791A0000}"/>
    <cellStyle name="20% - Accent1 2 2 5 2 2 2 4 2 3" xfId="6966" xr:uid="{00000000-0005-0000-0000-00007A1A0000}"/>
    <cellStyle name="20% - Accent1 2 2 5 2 2 2 4 3" xfId="6967" xr:uid="{00000000-0005-0000-0000-00007B1A0000}"/>
    <cellStyle name="20% - Accent1 2 2 5 2 2 2 4 3 2" xfId="6968" xr:uid="{00000000-0005-0000-0000-00007C1A0000}"/>
    <cellStyle name="20% - Accent1 2 2 5 2 2 2 4 4" xfId="6969" xr:uid="{00000000-0005-0000-0000-00007D1A0000}"/>
    <cellStyle name="20% - Accent1 2 2 5 2 2 2 5" xfId="6970" xr:uid="{00000000-0005-0000-0000-00007E1A0000}"/>
    <cellStyle name="20% - Accent1 2 2 5 2 2 2 5 2" xfId="6971" xr:uid="{00000000-0005-0000-0000-00007F1A0000}"/>
    <cellStyle name="20% - Accent1 2 2 5 2 2 2 5 2 2" xfId="6972" xr:uid="{00000000-0005-0000-0000-0000801A0000}"/>
    <cellStyle name="20% - Accent1 2 2 5 2 2 2 5 3" xfId="6973" xr:uid="{00000000-0005-0000-0000-0000811A0000}"/>
    <cellStyle name="20% - Accent1 2 2 5 2 2 2 6" xfId="6974" xr:uid="{00000000-0005-0000-0000-0000821A0000}"/>
    <cellStyle name="20% - Accent1 2 2 5 2 2 2 6 2" xfId="6975" xr:uid="{00000000-0005-0000-0000-0000831A0000}"/>
    <cellStyle name="20% - Accent1 2 2 5 2 2 2 6 2 2" xfId="6976" xr:uid="{00000000-0005-0000-0000-0000841A0000}"/>
    <cellStyle name="20% - Accent1 2 2 5 2 2 2 6 3" xfId="6977" xr:uid="{00000000-0005-0000-0000-0000851A0000}"/>
    <cellStyle name="20% - Accent1 2 2 5 2 2 2 7" xfId="6978" xr:uid="{00000000-0005-0000-0000-0000861A0000}"/>
    <cellStyle name="20% - Accent1 2 2 5 2 2 2 7 2" xfId="6979" xr:uid="{00000000-0005-0000-0000-0000871A0000}"/>
    <cellStyle name="20% - Accent1 2 2 5 2 2 2 8" xfId="6980" xr:uid="{00000000-0005-0000-0000-0000881A0000}"/>
    <cellStyle name="20% - Accent1 2 2 5 2 2 2 8 2" xfId="6981" xr:uid="{00000000-0005-0000-0000-0000891A0000}"/>
    <cellStyle name="20% - Accent1 2 2 5 2 2 2 9" xfId="6982" xr:uid="{00000000-0005-0000-0000-00008A1A0000}"/>
    <cellStyle name="20% - Accent1 2 2 5 2 2 3" xfId="6983" xr:uid="{00000000-0005-0000-0000-00008B1A0000}"/>
    <cellStyle name="20% - Accent1 2 2 5 2 2 3 2" xfId="6984" xr:uid="{00000000-0005-0000-0000-00008C1A0000}"/>
    <cellStyle name="20% - Accent1 2 2 5 2 2 3 2 2" xfId="6985" xr:uid="{00000000-0005-0000-0000-00008D1A0000}"/>
    <cellStyle name="20% - Accent1 2 2 5 2 2 3 2 2 2" xfId="6986" xr:uid="{00000000-0005-0000-0000-00008E1A0000}"/>
    <cellStyle name="20% - Accent1 2 2 5 2 2 3 2 2 2 2" xfId="6987" xr:uid="{00000000-0005-0000-0000-00008F1A0000}"/>
    <cellStyle name="20% - Accent1 2 2 5 2 2 3 2 2 3" xfId="6988" xr:uid="{00000000-0005-0000-0000-0000901A0000}"/>
    <cellStyle name="20% - Accent1 2 2 5 2 2 3 2 3" xfId="6989" xr:uid="{00000000-0005-0000-0000-0000911A0000}"/>
    <cellStyle name="20% - Accent1 2 2 5 2 2 3 2 3 2" xfId="6990" xr:uid="{00000000-0005-0000-0000-0000921A0000}"/>
    <cellStyle name="20% - Accent1 2 2 5 2 2 3 2 4" xfId="6991" xr:uid="{00000000-0005-0000-0000-0000931A0000}"/>
    <cellStyle name="20% - Accent1 2 2 5 2 2 3 3" xfId="6992" xr:uid="{00000000-0005-0000-0000-0000941A0000}"/>
    <cellStyle name="20% - Accent1 2 2 5 2 2 3 3 2" xfId="6993" xr:uid="{00000000-0005-0000-0000-0000951A0000}"/>
    <cellStyle name="20% - Accent1 2 2 5 2 2 3 3 2 2" xfId="6994" xr:uid="{00000000-0005-0000-0000-0000961A0000}"/>
    <cellStyle name="20% - Accent1 2 2 5 2 2 3 3 2 2 2" xfId="6995" xr:uid="{00000000-0005-0000-0000-0000971A0000}"/>
    <cellStyle name="20% - Accent1 2 2 5 2 2 3 3 2 3" xfId="6996" xr:uid="{00000000-0005-0000-0000-0000981A0000}"/>
    <cellStyle name="20% - Accent1 2 2 5 2 2 3 3 3" xfId="6997" xr:uid="{00000000-0005-0000-0000-0000991A0000}"/>
    <cellStyle name="20% - Accent1 2 2 5 2 2 3 3 3 2" xfId="6998" xr:uid="{00000000-0005-0000-0000-00009A1A0000}"/>
    <cellStyle name="20% - Accent1 2 2 5 2 2 3 3 4" xfId="6999" xr:uid="{00000000-0005-0000-0000-00009B1A0000}"/>
    <cellStyle name="20% - Accent1 2 2 5 2 2 3 4" xfId="7000" xr:uid="{00000000-0005-0000-0000-00009C1A0000}"/>
    <cellStyle name="20% - Accent1 2 2 5 2 2 3 4 2" xfId="7001" xr:uid="{00000000-0005-0000-0000-00009D1A0000}"/>
    <cellStyle name="20% - Accent1 2 2 5 2 2 3 4 2 2" xfId="7002" xr:uid="{00000000-0005-0000-0000-00009E1A0000}"/>
    <cellStyle name="20% - Accent1 2 2 5 2 2 3 4 2 2 2" xfId="7003" xr:uid="{00000000-0005-0000-0000-00009F1A0000}"/>
    <cellStyle name="20% - Accent1 2 2 5 2 2 3 4 2 3" xfId="7004" xr:uid="{00000000-0005-0000-0000-0000A01A0000}"/>
    <cellStyle name="20% - Accent1 2 2 5 2 2 3 4 3" xfId="7005" xr:uid="{00000000-0005-0000-0000-0000A11A0000}"/>
    <cellStyle name="20% - Accent1 2 2 5 2 2 3 4 3 2" xfId="7006" xr:uid="{00000000-0005-0000-0000-0000A21A0000}"/>
    <cellStyle name="20% - Accent1 2 2 5 2 2 3 4 4" xfId="7007" xr:uid="{00000000-0005-0000-0000-0000A31A0000}"/>
    <cellStyle name="20% - Accent1 2 2 5 2 2 3 5" xfId="7008" xr:uid="{00000000-0005-0000-0000-0000A41A0000}"/>
    <cellStyle name="20% - Accent1 2 2 5 2 2 3 5 2" xfId="7009" xr:uid="{00000000-0005-0000-0000-0000A51A0000}"/>
    <cellStyle name="20% - Accent1 2 2 5 2 2 3 5 2 2" xfId="7010" xr:uid="{00000000-0005-0000-0000-0000A61A0000}"/>
    <cellStyle name="20% - Accent1 2 2 5 2 2 3 5 3" xfId="7011" xr:uid="{00000000-0005-0000-0000-0000A71A0000}"/>
    <cellStyle name="20% - Accent1 2 2 5 2 2 3 6" xfId="7012" xr:uid="{00000000-0005-0000-0000-0000A81A0000}"/>
    <cellStyle name="20% - Accent1 2 2 5 2 2 3 6 2" xfId="7013" xr:uid="{00000000-0005-0000-0000-0000A91A0000}"/>
    <cellStyle name="20% - Accent1 2 2 5 2 2 3 6 2 2" xfId="7014" xr:uid="{00000000-0005-0000-0000-0000AA1A0000}"/>
    <cellStyle name="20% - Accent1 2 2 5 2 2 3 6 3" xfId="7015" xr:uid="{00000000-0005-0000-0000-0000AB1A0000}"/>
    <cellStyle name="20% - Accent1 2 2 5 2 2 3 7" xfId="7016" xr:uid="{00000000-0005-0000-0000-0000AC1A0000}"/>
    <cellStyle name="20% - Accent1 2 2 5 2 2 3 7 2" xfId="7017" xr:uid="{00000000-0005-0000-0000-0000AD1A0000}"/>
    <cellStyle name="20% - Accent1 2 2 5 2 2 3 8" xfId="7018" xr:uid="{00000000-0005-0000-0000-0000AE1A0000}"/>
    <cellStyle name="20% - Accent1 2 2 5 2 2 3 8 2" xfId="7019" xr:uid="{00000000-0005-0000-0000-0000AF1A0000}"/>
    <cellStyle name="20% - Accent1 2 2 5 2 2 3 9" xfId="7020" xr:uid="{00000000-0005-0000-0000-0000B01A0000}"/>
    <cellStyle name="20% - Accent1 2 2 5 2 2 4" xfId="7021" xr:uid="{00000000-0005-0000-0000-0000B11A0000}"/>
    <cellStyle name="20% - Accent1 2 2 5 2 2 4 2" xfId="7022" xr:uid="{00000000-0005-0000-0000-0000B21A0000}"/>
    <cellStyle name="20% - Accent1 2 2 5 2 2 4 2 2" xfId="7023" xr:uid="{00000000-0005-0000-0000-0000B31A0000}"/>
    <cellStyle name="20% - Accent1 2 2 5 2 2 4 2 2 2" xfId="7024" xr:uid="{00000000-0005-0000-0000-0000B41A0000}"/>
    <cellStyle name="20% - Accent1 2 2 5 2 2 4 2 3" xfId="7025" xr:uid="{00000000-0005-0000-0000-0000B51A0000}"/>
    <cellStyle name="20% - Accent1 2 2 5 2 2 4 3" xfId="7026" xr:uid="{00000000-0005-0000-0000-0000B61A0000}"/>
    <cellStyle name="20% - Accent1 2 2 5 2 2 4 3 2" xfId="7027" xr:uid="{00000000-0005-0000-0000-0000B71A0000}"/>
    <cellStyle name="20% - Accent1 2 2 5 2 2 4 4" xfId="7028" xr:uid="{00000000-0005-0000-0000-0000B81A0000}"/>
    <cellStyle name="20% - Accent1 2 2 5 2 2 5" xfId="7029" xr:uid="{00000000-0005-0000-0000-0000B91A0000}"/>
    <cellStyle name="20% - Accent1 2 2 5 2 2 5 2" xfId="7030" xr:uid="{00000000-0005-0000-0000-0000BA1A0000}"/>
    <cellStyle name="20% - Accent1 2 2 5 2 2 5 2 2" xfId="7031" xr:uid="{00000000-0005-0000-0000-0000BB1A0000}"/>
    <cellStyle name="20% - Accent1 2 2 5 2 2 5 2 2 2" xfId="7032" xr:uid="{00000000-0005-0000-0000-0000BC1A0000}"/>
    <cellStyle name="20% - Accent1 2 2 5 2 2 5 2 3" xfId="7033" xr:uid="{00000000-0005-0000-0000-0000BD1A0000}"/>
    <cellStyle name="20% - Accent1 2 2 5 2 2 5 3" xfId="7034" xr:uid="{00000000-0005-0000-0000-0000BE1A0000}"/>
    <cellStyle name="20% - Accent1 2 2 5 2 2 5 3 2" xfId="7035" xr:uid="{00000000-0005-0000-0000-0000BF1A0000}"/>
    <cellStyle name="20% - Accent1 2 2 5 2 2 5 4" xfId="7036" xr:uid="{00000000-0005-0000-0000-0000C01A0000}"/>
    <cellStyle name="20% - Accent1 2 2 5 2 2 6" xfId="7037" xr:uid="{00000000-0005-0000-0000-0000C11A0000}"/>
    <cellStyle name="20% - Accent1 2 2 5 2 2 6 2" xfId="7038" xr:uid="{00000000-0005-0000-0000-0000C21A0000}"/>
    <cellStyle name="20% - Accent1 2 2 5 2 2 6 2 2" xfId="7039" xr:uid="{00000000-0005-0000-0000-0000C31A0000}"/>
    <cellStyle name="20% - Accent1 2 2 5 2 2 6 2 2 2" xfId="7040" xr:uid="{00000000-0005-0000-0000-0000C41A0000}"/>
    <cellStyle name="20% - Accent1 2 2 5 2 2 6 2 3" xfId="7041" xr:uid="{00000000-0005-0000-0000-0000C51A0000}"/>
    <cellStyle name="20% - Accent1 2 2 5 2 2 6 3" xfId="7042" xr:uid="{00000000-0005-0000-0000-0000C61A0000}"/>
    <cellStyle name="20% - Accent1 2 2 5 2 2 6 3 2" xfId="7043" xr:uid="{00000000-0005-0000-0000-0000C71A0000}"/>
    <cellStyle name="20% - Accent1 2 2 5 2 2 6 4" xfId="7044" xr:uid="{00000000-0005-0000-0000-0000C81A0000}"/>
    <cellStyle name="20% - Accent1 2 2 5 2 2 7" xfId="7045" xr:uid="{00000000-0005-0000-0000-0000C91A0000}"/>
    <cellStyle name="20% - Accent1 2 2 5 2 2 7 2" xfId="7046" xr:uid="{00000000-0005-0000-0000-0000CA1A0000}"/>
    <cellStyle name="20% - Accent1 2 2 5 2 2 7 2 2" xfId="7047" xr:uid="{00000000-0005-0000-0000-0000CB1A0000}"/>
    <cellStyle name="20% - Accent1 2 2 5 2 2 7 3" xfId="7048" xr:uid="{00000000-0005-0000-0000-0000CC1A0000}"/>
    <cellStyle name="20% - Accent1 2 2 5 2 2 8" xfId="7049" xr:uid="{00000000-0005-0000-0000-0000CD1A0000}"/>
    <cellStyle name="20% - Accent1 2 2 5 2 2 8 2" xfId="7050" xr:uid="{00000000-0005-0000-0000-0000CE1A0000}"/>
    <cellStyle name="20% - Accent1 2 2 5 2 2 8 2 2" xfId="7051" xr:uid="{00000000-0005-0000-0000-0000CF1A0000}"/>
    <cellStyle name="20% - Accent1 2 2 5 2 2 8 3" xfId="7052" xr:uid="{00000000-0005-0000-0000-0000D01A0000}"/>
    <cellStyle name="20% - Accent1 2 2 5 2 2 9" xfId="7053" xr:uid="{00000000-0005-0000-0000-0000D11A0000}"/>
    <cellStyle name="20% - Accent1 2 2 5 2 2 9 2" xfId="7054" xr:uid="{00000000-0005-0000-0000-0000D21A0000}"/>
    <cellStyle name="20% - Accent1 2 2 5 2 3" xfId="7055" xr:uid="{00000000-0005-0000-0000-0000D31A0000}"/>
    <cellStyle name="20% - Accent1 2 2 5 2 3 10" xfId="7056" xr:uid="{00000000-0005-0000-0000-0000D41A0000}"/>
    <cellStyle name="20% - Accent1 2 2 5 2 3 10 2" xfId="7057" xr:uid="{00000000-0005-0000-0000-0000D51A0000}"/>
    <cellStyle name="20% - Accent1 2 2 5 2 3 11" xfId="7058" xr:uid="{00000000-0005-0000-0000-0000D61A0000}"/>
    <cellStyle name="20% - Accent1 2 2 5 2 3 2" xfId="7059" xr:uid="{00000000-0005-0000-0000-0000D71A0000}"/>
    <cellStyle name="20% - Accent1 2 2 5 2 3 2 2" xfId="7060" xr:uid="{00000000-0005-0000-0000-0000D81A0000}"/>
    <cellStyle name="20% - Accent1 2 2 5 2 3 2 2 2" xfId="7061" xr:uid="{00000000-0005-0000-0000-0000D91A0000}"/>
    <cellStyle name="20% - Accent1 2 2 5 2 3 2 2 2 2" xfId="7062" xr:uid="{00000000-0005-0000-0000-0000DA1A0000}"/>
    <cellStyle name="20% - Accent1 2 2 5 2 3 2 2 2 2 2" xfId="7063" xr:uid="{00000000-0005-0000-0000-0000DB1A0000}"/>
    <cellStyle name="20% - Accent1 2 2 5 2 3 2 2 2 3" xfId="7064" xr:uid="{00000000-0005-0000-0000-0000DC1A0000}"/>
    <cellStyle name="20% - Accent1 2 2 5 2 3 2 2 3" xfId="7065" xr:uid="{00000000-0005-0000-0000-0000DD1A0000}"/>
    <cellStyle name="20% - Accent1 2 2 5 2 3 2 2 3 2" xfId="7066" xr:uid="{00000000-0005-0000-0000-0000DE1A0000}"/>
    <cellStyle name="20% - Accent1 2 2 5 2 3 2 2 4" xfId="7067" xr:uid="{00000000-0005-0000-0000-0000DF1A0000}"/>
    <cellStyle name="20% - Accent1 2 2 5 2 3 2 3" xfId="7068" xr:uid="{00000000-0005-0000-0000-0000E01A0000}"/>
    <cellStyle name="20% - Accent1 2 2 5 2 3 2 3 2" xfId="7069" xr:uid="{00000000-0005-0000-0000-0000E11A0000}"/>
    <cellStyle name="20% - Accent1 2 2 5 2 3 2 3 2 2" xfId="7070" xr:uid="{00000000-0005-0000-0000-0000E21A0000}"/>
    <cellStyle name="20% - Accent1 2 2 5 2 3 2 3 2 2 2" xfId="7071" xr:uid="{00000000-0005-0000-0000-0000E31A0000}"/>
    <cellStyle name="20% - Accent1 2 2 5 2 3 2 3 2 3" xfId="7072" xr:uid="{00000000-0005-0000-0000-0000E41A0000}"/>
    <cellStyle name="20% - Accent1 2 2 5 2 3 2 3 3" xfId="7073" xr:uid="{00000000-0005-0000-0000-0000E51A0000}"/>
    <cellStyle name="20% - Accent1 2 2 5 2 3 2 3 3 2" xfId="7074" xr:uid="{00000000-0005-0000-0000-0000E61A0000}"/>
    <cellStyle name="20% - Accent1 2 2 5 2 3 2 3 4" xfId="7075" xr:uid="{00000000-0005-0000-0000-0000E71A0000}"/>
    <cellStyle name="20% - Accent1 2 2 5 2 3 2 4" xfId="7076" xr:uid="{00000000-0005-0000-0000-0000E81A0000}"/>
    <cellStyle name="20% - Accent1 2 2 5 2 3 2 4 2" xfId="7077" xr:uid="{00000000-0005-0000-0000-0000E91A0000}"/>
    <cellStyle name="20% - Accent1 2 2 5 2 3 2 4 2 2" xfId="7078" xr:uid="{00000000-0005-0000-0000-0000EA1A0000}"/>
    <cellStyle name="20% - Accent1 2 2 5 2 3 2 4 2 2 2" xfId="7079" xr:uid="{00000000-0005-0000-0000-0000EB1A0000}"/>
    <cellStyle name="20% - Accent1 2 2 5 2 3 2 4 2 3" xfId="7080" xr:uid="{00000000-0005-0000-0000-0000EC1A0000}"/>
    <cellStyle name="20% - Accent1 2 2 5 2 3 2 4 3" xfId="7081" xr:uid="{00000000-0005-0000-0000-0000ED1A0000}"/>
    <cellStyle name="20% - Accent1 2 2 5 2 3 2 4 3 2" xfId="7082" xr:uid="{00000000-0005-0000-0000-0000EE1A0000}"/>
    <cellStyle name="20% - Accent1 2 2 5 2 3 2 4 4" xfId="7083" xr:uid="{00000000-0005-0000-0000-0000EF1A0000}"/>
    <cellStyle name="20% - Accent1 2 2 5 2 3 2 5" xfId="7084" xr:uid="{00000000-0005-0000-0000-0000F01A0000}"/>
    <cellStyle name="20% - Accent1 2 2 5 2 3 2 5 2" xfId="7085" xr:uid="{00000000-0005-0000-0000-0000F11A0000}"/>
    <cellStyle name="20% - Accent1 2 2 5 2 3 2 5 2 2" xfId="7086" xr:uid="{00000000-0005-0000-0000-0000F21A0000}"/>
    <cellStyle name="20% - Accent1 2 2 5 2 3 2 5 3" xfId="7087" xr:uid="{00000000-0005-0000-0000-0000F31A0000}"/>
    <cellStyle name="20% - Accent1 2 2 5 2 3 2 6" xfId="7088" xr:uid="{00000000-0005-0000-0000-0000F41A0000}"/>
    <cellStyle name="20% - Accent1 2 2 5 2 3 2 6 2" xfId="7089" xr:uid="{00000000-0005-0000-0000-0000F51A0000}"/>
    <cellStyle name="20% - Accent1 2 2 5 2 3 2 6 2 2" xfId="7090" xr:uid="{00000000-0005-0000-0000-0000F61A0000}"/>
    <cellStyle name="20% - Accent1 2 2 5 2 3 2 6 3" xfId="7091" xr:uid="{00000000-0005-0000-0000-0000F71A0000}"/>
    <cellStyle name="20% - Accent1 2 2 5 2 3 2 7" xfId="7092" xr:uid="{00000000-0005-0000-0000-0000F81A0000}"/>
    <cellStyle name="20% - Accent1 2 2 5 2 3 2 7 2" xfId="7093" xr:uid="{00000000-0005-0000-0000-0000F91A0000}"/>
    <cellStyle name="20% - Accent1 2 2 5 2 3 2 8" xfId="7094" xr:uid="{00000000-0005-0000-0000-0000FA1A0000}"/>
    <cellStyle name="20% - Accent1 2 2 5 2 3 2 8 2" xfId="7095" xr:uid="{00000000-0005-0000-0000-0000FB1A0000}"/>
    <cellStyle name="20% - Accent1 2 2 5 2 3 2 9" xfId="7096" xr:uid="{00000000-0005-0000-0000-0000FC1A0000}"/>
    <cellStyle name="20% - Accent1 2 2 5 2 3 3" xfId="7097" xr:uid="{00000000-0005-0000-0000-0000FD1A0000}"/>
    <cellStyle name="20% - Accent1 2 2 5 2 3 3 2" xfId="7098" xr:uid="{00000000-0005-0000-0000-0000FE1A0000}"/>
    <cellStyle name="20% - Accent1 2 2 5 2 3 3 2 2" xfId="7099" xr:uid="{00000000-0005-0000-0000-0000FF1A0000}"/>
    <cellStyle name="20% - Accent1 2 2 5 2 3 3 2 2 2" xfId="7100" xr:uid="{00000000-0005-0000-0000-0000001B0000}"/>
    <cellStyle name="20% - Accent1 2 2 5 2 3 3 2 2 2 2" xfId="7101" xr:uid="{00000000-0005-0000-0000-0000011B0000}"/>
    <cellStyle name="20% - Accent1 2 2 5 2 3 3 2 2 3" xfId="7102" xr:uid="{00000000-0005-0000-0000-0000021B0000}"/>
    <cellStyle name="20% - Accent1 2 2 5 2 3 3 2 3" xfId="7103" xr:uid="{00000000-0005-0000-0000-0000031B0000}"/>
    <cellStyle name="20% - Accent1 2 2 5 2 3 3 2 3 2" xfId="7104" xr:uid="{00000000-0005-0000-0000-0000041B0000}"/>
    <cellStyle name="20% - Accent1 2 2 5 2 3 3 2 4" xfId="7105" xr:uid="{00000000-0005-0000-0000-0000051B0000}"/>
    <cellStyle name="20% - Accent1 2 2 5 2 3 3 3" xfId="7106" xr:uid="{00000000-0005-0000-0000-0000061B0000}"/>
    <cellStyle name="20% - Accent1 2 2 5 2 3 3 3 2" xfId="7107" xr:uid="{00000000-0005-0000-0000-0000071B0000}"/>
    <cellStyle name="20% - Accent1 2 2 5 2 3 3 3 2 2" xfId="7108" xr:uid="{00000000-0005-0000-0000-0000081B0000}"/>
    <cellStyle name="20% - Accent1 2 2 5 2 3 3 3 2 2 2" xfId="7109" xr:uid="{00000000-0005-0000-0000-0000091B0000}"/>
    <cellStyle name="20% - Accent1 2 2 5 2 3 3 3 2 3" xfId="7110" xr:uid="{00000000-0005-0000-0000-00000A1B0000}"/>
    <cellStyle name="20% - Accent1 2 2 5 2 3 3 3 3" xfId="7111" xr:uid="{00000000-0005-0000-0000-00000B1B0000}"/>
    <cellStyle name="20% - Accent1 2 2 5 2 3 3 3 3 2" xfId="7112" xr:uid="{00000000-0005-0000-0000-00000C1B0000}"/>
    <cellStyle name="20% - Accent1 2 2 5 2 3 3 3 4" xfId="7113" xr:uid="{00000000-0005-0000-0000-00000D1B0000}"/>
    <cellStyle name="20% - Accent1 2 2 5 2 3 3 4" xfId="7114" xr:uid="{00000000-0005-0000-0000-00000E1B0000}"/>
    <cellStyle name="20% - Accent1 2 2 5 2 3 3 4 2" xfId="7115" xr:uid="{00000000-0005-0000-0000-00000F1B0000}"/>
    <cellStyle name="20% - Accent1 2 2 5 2 3 3 4 2 2" xfId="7116" xr:uid="{00000000-0005-0000-0000-0000101B0000}"/>
    <cellStyle name="20% - Accent1 2 2 5 2 3 3 4 2 2 2" xfId="7117" xr:uid="{00000000-0005-0000-0000-0000111B0000}"/>
    <cellStyle name="20% - Accent1 2 2 5 2 3 3 4 2 3" xfId="7118" xr:uid="{00000000-0005-0000-0000-0000121B0000}"/>
    <cellStyle name="20% - Accent1 2 2 5 2 3 3 4 3" xfId="7119" xr:uid="{00000000-0005-0000-0000-0000131B0000}"/>
    <cellStyle name="20% - Accent1 2 2 5 2 3 3 4 3 2" xfId="7120" xr:uid="{00000000-0005-0000-0000-0000141B0000}"/>
    <cellStyle name="20% - Accent1 2 2 5 2 3 3 4 4" xfId="7121" xr:uid="{00000000-0005-0000-0000-0000151B0000}"/>
    <cellStyle name="20% - Accent1 2 2 5 2 3 3 5" xfId="7122" xr:uid="{00000000-0005-0000-0000-0000161B0000}"/>
    <cellStyle name="20% - Accent1 2 2 5 2 3 3 5 2" xfId="7123" xr:uid="{00000000-0005-0000-0000-0000171B0000}"/>
    <cellStyle name="20% - Accent1 2 2 5 2 3 3 5 2 2" xfId="7124" xr:uid="{00000000-0005-0000-0000-0000181B0000}"/>
    <cellStyle name="20% - Accent1 2 2 5 2 3 3 5 3" xfId="7125" xr:uid="{00000000-0005-0000-0000-0000191B0000}"/>
    <cellStyle name="20% - Accent1 2 2 5 2 3 3 6" xfId="7126" xr:uid="{00000000-0005-0000-0000-00001A1B0000}"/>
    <cellStyle name="20% - Accent1 2 2 5 2 3 3 6 2" xfId="7127" xr:uid="{00000000-0005-0000-0000-00001B1B0000}"/>
    <cellStyle name="20% - Accent1 2 2 5 2 3 3 6 2 2" xfId="7128" xr:uid="{00000000-0005-0000-0000-00001C1B0000}"/>
    <cellStyle name="20% - Accent1 2 2 5 2 3 3 6 3" xfId="7129" xr:uid="{00000000-0005-0000-0000-00001D1B0000}"/>
    <cellStyle name="20% - Accent1 2 2 5 2 3 3 7" xfId="7130" xr:uid="{00000000-0005-0000-0000-00001E1B0000}"/>
    <cellStyle name="20% - Accent1 2 2 5 2 3 3 7 2" xfId="7131" xr:uid="{00000000-0005-0000-0000-00001F1B0000}"/>
    <cellStyle name="20% - Accent1 2 2 5 2 3 3 8" xfId="7132" xr:uid="{00000000-0005-0000-0000-0000201B0000}"/>
    <cellStyle name="20% - Accent1 2 2 5 2 3 3 8 2" xfId="7133" xr:uid="{00000000-0005-0000-0000-0000211B0000}"/>
    <cellStyle name="20% - Accent1 2 2 5 2 3 3 9" xfId="7134" xr:uid="{00000000-0005-0000-0000-0000221B0000}"/>
    <cellStyle name="20% - Accent1 2 2 5 2 3 4" xfId="7135" xr:uid="{00000000-0005-0000-0000-0000231B0000}"/>
    <cellStyle name="20% - Accent1 2 2 5 2 3 4 2" xfId="7136" xr:uid="{00000000-0005-0000-0000-0000241B0000}"/>
    <cellStyle name="20% - Accent1 2 2 5 2 3 4 2 2" xfId="7137" xr:uid="{00000000-0005-0000-0000-0000251B0000}"/>
    <cellStyle name="20% - Accent1 2 2 5 2 3 4 2 2 2" xfId="7138" xr:uid="{00000000-0005-0000-0000-0000261B0000}"/>
    <cellStyle name="20% - Accent1 2 2 5 2 3 4 2 3" xfId="7139" xr:uid="{00000000-0005-0000-0000-0000271B0000}"/>
    <cellStyle name="20% - Accent1 2 2 5 2 3 4 3" xfId="7140" xr:uid="{00000000-0005-0000-0000-0000281B0000}"/>
    <cellStyle name="20% - Accent1 2 2 5 2 3 4 3 2" xfId="7141" xr:uid="{00000000-0005-0000-0000-0000291B0000}"/>
    <cellStyle name="20% - Accent1 2 2 5 2 3 4 4" xfId="7142" xr:uid="{00000000-0005-0000-0000-00002A1B0000}"/>
    <cellStyle name="20% - Accent1 2 2 5 2 3 5" xfId="7143" xr:uid="{00000000-0005-0000-0000-00002B1B0000}"/>
    <cellStyle name="20% - Accent1 2 2 5 2 3 5 2" xfId="7144" xr:uid="{00000000-0005-0000-0000-00002C1B0000}"/>
    <cellStyle name="20% - Accent1 2 2 5 2 3 5 2 2" xfId="7145" xr:uid="{00000000-0005-0000-0000-00002D1B0000}"/>
    <cellStyle name="20% - Accent1 2 2 5 2 3 5 2 2 2" xfId="7146" xr:uid="{00000000-0005-0000-0000-00002E1B0000}"/>
    <cellStyle name="20% - Accent1 2 2 5 2 3 5 2 3" xfId="7147" xr:uid="{00000000-0005-0000-0000-00002F1B0000}"/>
    <cellStyle name="20% - Accent1 2 2 5 2 3 5 3" xfId="7148" xr:uid="{00000000-0005-0000-0000-0000301B0000}"/>
    <cellStyle name="20% - Accent1 2 2 5 2 3 5 3 2" xfId="7149" xr:uid="{00000000-0005-0000-0000-0000311B0000}"/>
    <cellStyle name="20% - Accent1 2 2 5 2 3 5 4" xfId="7150" xr:uid="{00000000-0005-0000-0000-0000321B0000}"/>
    <cellStyle name="20% - Accent1 2 2 5 2 3 6" xfId="7151" xr:uid="{00000000-0005-0000-0000-0000331B0000}"/>
    <cellStyle name="20% - Accent1 2 2 5 2 3 6 2" xfId="7152" xr:uid="{00000000-0005-0000-0000-0000341B0000}"/>
    <cellStyle name="20% - Accent1 2 2 5 2 3 6 2 2" xfId="7153" xr:uid="{00000000-0005-0000-0000-0000351B0000}"/>
    <cellStyle name="20% - Accent1 2 2 5 2 3 6 2 2 2" xfId="7154" xr:uid="{00000000-0005-0000-0000-0000361B0000}"/>
    <cellStyle name="20% - Accent1 2 2 5 2 3 6 2 3" xfId="7155" xr:uid="{00000000-0005-0000-0000-0000371B0000}"/>
    <cellStyle name="20% - Accent1 2 2 5 2 3 6 3" xfId="7156" xr:uid="{00000000-0005-0000-0000-0000381B0000}"/>
    <cellStyle name="20% - Accent1 2 2 5 2 3 6 3 2" xfId="7157" xr:uid="{00000000-0005-0000-0000-0000391B0000}"/>
    <cellStyle name="20% - Accent1 2 2 5 2 3 6 4" xfId="7158" xr:uid="{00000000-0005-0000-0000-00003A1B0000}"/>
    <cellStyle name="20% - Accent1 2 2 5 2 3 7" xfId="7159" xr:uid="{00000000-0005-0000-0000-00003B1B0000}"/>
    <cellStyle name="20% - Accent1 2 2 5 2 3 7 2" xfId="7160" xr:uid="{00000000-0005-0000-0000-00003C1B0000}"/>
    <cellStyle name="20% - Accent1 2 2 5 2 3 7 2 2" xfId="7161" xr:uid="{00000000-0005-0000-0000-00003D1B0000}"/>
    <cellStyle name="20% - Accent1 2 2 5 2 3 7 3" xfId="7162" xr:uid="{00000000-0005-0000-0000-00003E1B0000}"/>
    <cellStyle name="20% - Accent1 2 2 5 2 3 8" xfId="7163" xr:uid="{00000000-0005-0000-0000-00003F1B0000}"/>
    <cellStyle name="20% - Accent1 2 2 5 2 3 8 2" xfId="7164" xr:uid="{00000000-0005-0000-0000-0000401B0000}"/>
    <cellStyle name="20% - Accent1 2 2 5 2 3 8 2 2" xfId="7165" xr:uid="{00000000-0005-0000-0000-0000411B0000}"/>
    <cellStyle name="20% - Accent1 2 2 5 2 3 8 3" xfId="7166" xr:uid="{00000000-0005-0000-0000-0000421B0000}"/>
    <cellStyle name="20% - Accent1 2 2 5 2 3 9" xfId="7167" xr:uid="{00000000-0005-0000-0000-0000431B0000}"/>
    <cellStyle name="20% - Accent1 2 2 5 2 3 9 2" xfId="7168" xr:uid="{00000000-0005-0000-0000-0000441B0000}"/>
    <cellStyle name="20% - Accent1 2 2 5 2 4" xfId="7169" xr:uid="{00000000-0005-0000-0000-0000451B0000}"/>
    <cellStyle name="20% - Accent1 2 2 5 2 4 10" xfId="7170" xr:uid="{00000000-0005-0000-0000-0000461B0000}"/>
    <cellStyle name="20% - Accent1 2 2 5 2 4 10 2" xfId="7171" xr:uid="{00000000-0005-0000-0000-0000471B0000}"/>
    <cellStyle name="20% - Accent1 2 2 5 2 4 11" xfId="7172" xr:uid="{00000000-0005-0000-0000-0000481B0000}"/>
    <cellStyle name="20% - Accent1 2 2 5 2 4 2" xfId="7173" xr:uid="{00000000-0005-0000-0000-0000491B0000}"/>
    <cellStyle name="20% - Accent1 2 2 5 2 4 2 2" xfId="7174" xr:uid="{00000000-0005-0000-0000-00004A1B0000}"/>
    <cellStyle name="20% - Accent1 2 2 5 2 4 2 2 2" xfId="7175" xr:uid="{00000000-0005-0000-0000-00004B1B0000}"/>
    <cellStyle name="20% - Accent1 2 2 5 2 4 2 2 2 2" xfId="7176" xr:uid="{00000000-0005-0000-0000-00004C1B0000}"/>
    <cellStyle name="20% - Accent1 2 2 5 2 4 2 2 2 2 2" xfId="7177" xr:uid="{00000000-0005-0000-0000-00004D1B0000}"/>
    <cellStyle name="20% - Accent1 2 2 5 2 4 2 2 2 3" xfId="7178" xr:uid="{00000000-0005-0000-0000-00004E1B0000}"/>
    <cellStyle name="20% - Accent1 2 2 5 2 4 2 2 3" xfId="7179" xr:uid="{00000000-0005-0000-0000-00004F1B0000}"/>
    <cellStyle name="20% - Accent1 2 2 5 2 4 2 2 3 2" xfId="7180" xr:uid="{00000000-0005-0000-0000-0000501B0000}"/>
    <cellStyle name="20% - Accent1 2 2 5 2 4 2 2 4" xfId="7181" xr:uid="{00000000-0005-0000-0000-0000511B0000}"/>
    <cellStyle name="20% - Accent1 2 2 5 2 4 2 3" xfId="7182" xr:uid="{00000000-0005-0000-0000-0000521B0000}"/>
    <cellStyle name="20% - Accent1 2 2 5 2 4 2 3 2" xfId="7183" xr:uid="{00000000-0005-0000-0000-0000531B0000}"/>
    <cellStyle name="20% - Accent1 2 2 5 2 4 2 3 2 2" xfId="7184" xr:uid="{00000000-0005-0000-0000-0000541B0000}"/>
    <cellStyle name="20% - Accent1 2 2 5 2 4 2 3 2 2 2" xfId="7185" xr:uid="{00000000-0005-0000-0000-0000551B0000}"/>
    <cellStyle name="20% - Accent1 2 2 5 2 4 2 3 2 3" xfId="7186" xr:uid="{00000000-0005-0000-0000-0000561B0000}"/>
    <cellStyle name="20% - Accent1 2 2 5 2 4 2 3 3" xfId="7187" xr:uid="{00000000-0005-0000-0000-0000571B0000}"/>
    <cellStyle name="20% - Accent1 2 2 5 2 4 2 3 3 2" xfId="7188" xr:uid="{00000000-0005-0000-0000-0000581B0000}"/>
    <cellStyle name="20% - Accent1 2 2 5 2 4 2 3 4" xfId="7189" xr:uid="{00000000-0005-0000-0000-0000591B0000}"/>
    <cellStyle name="20% - Accent1 2 2 5 2 4 2 4" xfId="7190" xr:uid="{00000000-0005-0000-0000-00005A1B0000}"/>
    <cellStyle name="20% - Accent1 2 2 5 2 4 2 4 2" xfId="7191" xr:uid="{00000000-0005-0000-0000-00005B1B0000}"/>
    <cellStyle name="20% - Accent1 2 2 5 2 4 2 4 2 2" xfId="7192" xr:uid="{00000000-0005-0000-0000-00005C1B0000}"/>
    <cellStyle name="20% - Accent1 2 2 5 2 4 2 4 2 2 2" xfId="7193" xr:uid="{00000000-0005-0000-0000-00005D1B0000}"/>
    <cellStyle name="20% - Accent1 2 2 5 2 4 2 4 2 3" xfId="7194" xr:uid="{00000000-0005-0000-0000-00005E1B0000}"/>
    <cellStyle name="20% - Accent1 2 2 5 2 4 2 4 3" xfId="7195" xr:uid="{00000000-0005-0000-0000-00005F1B0000}"/>
    <cellStyle name="20% - Accent1 2 2 5 2 4 2 4 3 2" xfId="7196" xr:uid="{00000000-0005-0000-0000-0000601B0000}"/>
    <cellStyle name="20% - Accent1 2 2 5 2 4 2 4 4" xfId="7197" xr:uid="{00000000-0005-0000-0000-0000611B0000}"/>
    <cellStyle name="20% - Accent1 2 2 5 2 4 2 5" xfId="7198" xr:uid="{00000000-0005-0000-0000-0000621B0000}"/>
    <cellStyle name="20% - Accent1 2 2 5 2 4 2 5 2" xfId="7199" xr:uid="{00000000-0005-0000-0000-0000631B0000}"/>
    <cellStyle name="20% - Accent1 2 2 5 2 4 2 5 2 2" xfId="7200" xr:uid="{00000000-0005-0000-0000-0000641B0000}"/>
    <cellStyle name="20% - Accent1 2 2 5 2 4 2 5 3" xfId="7201" xr:uid="{00000000-0005-0000-0000-0000651B0000}"/>
    <cellStyle name="20% - Accent1 2 2 5 2 4 2 6" xfId="7202" xr:uid="{00000000-0005-0000-0000-0000661B0000}"/>
    <cellStyle name="20% - Accent1 2 2 5 2 4 2 6 2" xfId="7203" xr:uid="{00000000-0005-0000-0000-0000671B0000}"/>
    <cellStyle name="20% - Accent1 2 2 5 2 4 2 6 2 2" xfId="7204" xr:uid="{00000000-0005-0000-0000-0000681B0000}"/>
    <cellStyle name="20% - Accent1 2 2 5 2 4 2 6 3" xfId="7205" xr:uid="{00000000-0005-0000-0000-0000691B0000}"/>
    <cellStyle name="20% - Accent1 2 2 5 2 4 2 7" xfId="7206" xr:uid="{00000000-0005-0000-0000-00006A1B0000}"/>
    <cellStyle name="20% - Accent1 2 2 5 2 4 2 7 2" xfId="7207" xr:uid="{00000000-0005-0000-0000-00006B1B0000}"/>
    <cellStyle name="20% - Accent1 2 2 5 2 4 2 8" xfId="7208" xr:uid="{00000000-0005-0000-0000-00006C1B0000}"/>
    <cellStyle name="20% - Accent1 2 2 5 2 4 2 8 2" xfId="7209" xr:uid="{00000000-0005-0000-0000-00006D1B0000}"/>
    <cellStyle name="20% - Accent1 2 2 5 2 4 2 9" xfId="7210" xr:uid="{00000000-0005-0000-0000-00006E1B0000}"/>
    <cellStyle name="20% - Accent1 2 2 5 2 4 3" xfId="7211" xr:uid="{00000000-0005-0000-0000-00006F1B0000}"/>
    <cellStyle name="20% - Accent1 2 2 5 2 4 3 2" xfId="7212" xr:uid="{00000000-0005-0000-0000-0000701B0000}"/>
    <cellStyle name="20% - Accent1 2 2 5 2 4 3 2 2" xfId="7213" xr:uid="{00000000-0005-0000-0000-0000711B0000}"/>
    <cellStyle name="20% - Accent1 2 2 5 2 4 3 2 2 2" xfId="7214" xr:uid="{00000000-0005-0000-0000-0000721B0000}"/>
    <cellStyle name="20% - Accent1 2 2 5 2 4 3 2 2 2 2" xfId="7215" xr:uid="{00000000-0005-0000-0000-0000731B0000}"/>
    <cellStyle name="20% - Accent1 2 2 5 2 4 3 2 2 3" xfId="7216" xr:uid="{00000000-0005-0000-0000-0000741B0000}"/>
    <cellStyle name="20% - Accent1 2 2 5 2 4 3 2 3" xfId="7217" xr:uid="{00000000-0005-0000-0000-0000751B0000}"/>
    <cellStyle name="20% - Accent1 2 2 5 2 4 3 2 3 2" xfId="7218" xr:uid="{00000000-0005-0000-0000-0000761B0000}"/>
    <cellStyle name="20% - Accent1 2 2 5 2 4 3 2 4" xfId="7219" xr:uid="{00000000-0005-0000-0000-0000771B0000}"/>
    <cellStyle name="20% - Accent1 2 2 5 2 4 3 3" xfId="7220" xr:uid="{00000000-0005-0000-0000-0000781B0000}"/>
    <cellStyle name="20% - Accent1 2 2 5 2 4 3 3 2" xfId="7221" xr:uid="{00000000-0005-0000-0000-0000791B0000}"/>
    <cellStyle name="20% - Accent1 2 2 5 2 4 3 3 2 2" xfId="7222" xr:uid="{00000000-0005-0000-0000-00007A1B0000}"/>
    <cellStyle name="20% - Accent1 2 2 5 2 4 3 3 2 2 2" xfId="7223" xr:uid="{00000000-0005-0000-0000-00007B1B0000}"/>
    <cellStyle name="20% - Accent1 2 2 5 2 4 3 3 2 3" xfId="7224" xr:uid="{00000000-0005-0000-0000-00007C1B0000}"/>
    <cellStyle name="20% - Accent1 2 2 5 2 4 3 3 3" xfId="7225" xr:uid="{00000000-0005-0000-0000-00007D1B0000}"/>
    <cellStyle name="20% - Accent1 2 2 5 2 4 3 3 3 2" xfId="7226" xr:uid="{00000000-0005-0000-0000-00007E1B0000}"/>
    <cellStyle name="20% - Accent1 2 2 5 2 4 3 3 4" xfId="7227" xr:uid="{00000000-0005-0000-0000-00007F1B0000}"/>
    <cellStyle name="20% - Accent1 2 2 5 2 4 3 4" xfId="7228" xr:uid="{00000000-0005-0000-0000-0000801B0000}"/>
    <cellStyle name="20% - Accent1 2 2 5 2 4 3 4 2" xfId="7229" xr:uid="{00000000-0005-0000-0000-0000811B0000}"/>
    <cellStyle name="20% - Accent1 2 2 5 2 4 3 4 2 2" xfId="7230" xr:uid="{00000000-0005-0000-0000-0000821B0000}"/>
    <cellStyle name="20% - Accent1 2 2 5 2 4 3 4 2 2 2" xfId="7231" xr:uid="{00000000-0005-0000-0000-0000831B0000}"/>
    <cellStyle name="20% - Accent1 2 2 5 2 4 3 4 2 3" xfId="7232" xr:uid="{00000000-0005-0000-0000-0000841B0000}"/>
    <cellStyle name="20% - Accent1 2 2 5 2 4 3 4 3" xfId="7233" xr:uid="{00000000-0005-0000-0000-0000851B0000}"/>
    <cellStyle name="20% - Accent1 2 2 5 2 4 3 4 3 2" xfId="7234" xr:uid="{00000000-0005-0000-0000-0000861B0000}"/>
    <cellStyle name="20% - Accent1 2 2 5 2 4 3 4 4" xfId="7235" xr:uid="{00000000-0005-0000-0000-0000871B0000}"/>
    <cellStyle name="20% - Accent1 2 2 5 2 4 3 5" xfId="7236" xr:uid="{00000000-0005-0000-0000-0000881B0000}"/>
    <cellStyle name="20% - Accent1 2 2 5 2 4 3 5 2" xfId="7237" xr:uid="{00000000-0005-0000-0000-0000891B0000}"/>
    <cellStyle name="20% - Accent1 2 2 5 2 4 3 5 2 2" xfId="7238" xr:uid="{00000000-0005-0000-0000-00008A1B0000}"/>
    <cellStyle name="20% - Accent1 2 2 5 2 4 3 5 3" xfId="7239" xr:uid="{00000000-0005-0000-0000-00008B1B0000}"/>
    <cellStyle name="20% - Accent1 2 2 5 2 4 3 6" xfId="7240" xr:uid="{00000000-0005-0000-0000-00008C1B0000}"/>
    <cellStyle name="20% - Accent1 2 2 5 2 4 3 6 2" xfId="7241" xr:uid="{00000000-0005-0000-0000-00008D1B0000}"/>
    <cellStyle name="20% - Accent1 2 2 5 2 4 3 6 2 2" xfId="7242" xr:uid="{00000000-0005-0000-0000-00008E1B0000}"/>
    <cellStyle name="20% - Accent1 2 2 5 2 4 3 6 3" xfId="7243" xr:uid="{00000000-0005-0000-0000-00008F1B0000}"/>
    <cellStyle name="20% - Accent1 2 2 5 2 4 3 7" xfId="7244" xr:uid="{00000000-0005-0000-0000-0000901B0000}"/>
    <cellStyle name="20% - Accent1 2 2 5 2 4 3 7 2" xfId="7245" xr:uid="{00000000-0005-0000-0000-0000911B0000}"/>
    <cellStyle name="20% - Accent1 2 2 5 2 4 3 8" xfId="7246" xr:uid="{00000000-0005-0000-0000-0000921B0000}"/>
    <cellStyle name="20% - Accent1 2 2 5 2 4 3 8 2" xfId="7247" xr:uid="{00000000-0005-0000-0000-0000931B0000}"/>
    <cellStyle name="20% - Accent1 2 2 5 2 4 3 9" xfId="7248" xr:uid="{00000000-0005-0000-0000-0000941B0000}"/>
    <cellStyle name="20% - Accent1 2 2 5 2 4 4" xfId="7249" xr:uid="{00000000-0005-0000-0000-0000951B0000}"/>
    <cellStyle name="20% - Accent1 2 2 5 2 4 4 2" xfId="7250" xr:uid="{00000000-0005-0000-0000-0000961B0000}"/>
    <cellStyle name="20% - Accent1 2 2 5 2 4 4 2 2" xfId="7251" xr:uid="{00000000-0005-0000-0000-0000971B0000}"/>
    <cellStyle name="20% - Accent1 2 2 5 2 4 4 2 2 2" xfId="7252" xr:uid="{00000000-0005-0000-0000-0000981B0000}"/>
    <cellStyle name="20% - Accent1 2 2 5 2 4 4 2 3" xfId="7253" xr:uid="{00000000-0005-0000-0000-0000991B0000}"/>
    <cellStyle name="20% - Accent1 2 2 5 2 4 4 3" xfId="7254" xr:uid="{00000000-0005-0000-0000-00009A1B0000}"/>
    <cellStyle name="20% - Accent1 2 2 5 2 4 4 3 2" xfId="7255" xr:uid="{00000000-0005-0000-0000-00009B1B0000}"/>
    <cellStyle name="20% - Accent1 2 2 5 2 4 4 4" xfId="7256" xr:uid="{00000000-0005-0000-0000-00009C1B0000}"/>
    <cellStyle name="20% - Accent1 2 2 5 2 4 5" xfId="7257" xr:uid="{00000000-0005-0000-0000-00009D1B0000}"/>
    <cellStyle name="20% - Accent1 2 2 5 2 4 5 2" xfId="7258" xr:uid="{00000000-0005-0000-0000-00009E1B0000}"/>
    <cellStyle name="20% - Accent1 2 2 5 2 4 5 2 2" xfId="7259" xr:uid="{00000000-0005-0000-0000-00009F1B0000}"/>
    <cellStyle name="20% - Accent1 2 2 5 2 4 5 2 2 2" xfId="7260" xr:uid="{00000000-0005-0000-0000-0000A01B0000}"/>
    <cellStyle name="20% - Accent1 2 2 5 2 4 5 2 3" xfId="7261" xr:uid="{00000000-0005-0000-0000-0000A11B0000}"/>
    <cellStyle name="20% - Accent1 2 2 5 2 4 5 3" xfId="7262" xr:uid="{00000000-0005-0000-0000-0000A21B0000}"/>
    <cellStyle name="20% - Accent1 2 2 5 2 4 5 3 2" xfId="7263" xr:uid="{00000000-0005-0000-0000-0000A31B0000}"/>
    <cellStyle name="20% - Accent1 2 2 5 2 4 5 4" xfId="7264" xr:uid="{00000000-0005-0000-0000-0000A41B0000}"/>
    <cellStyle name="20% - Accent1 2 2 5 2 4 6" xfId="7265" xr:uid="{00000000-0005-0000-0000-0000A51B0000}"/>
    <cellStyle name="20% - Accent1 2 2 5 2 4 6 2" xfId="7266" xr:uid="{00000000-0005-0000-0000-0000A61B0000}"/>
    <cellStyle name="20% - Accent1 2 2 5 2 4 6 2 2" xfId="7267" xr:uid="{00000000-0005-0000-0000-0000A71B0000}"/>
    <cellStyle name="20% - Accent1 2 2 5 2 4 6 2 2 2" xfId="7268" xr:uid="{00000000-0005-0000-0000-0000A81B0000}"/>
    <cellStyle name="20% - Accent1 2 2 5 2 4 6 2 3" xfId="7269" xr:uid="{00000000-0005-0000-0000-0000A91B0000}"/>
    <cellStyle name="20% - Accent1 2 2 5 2 4 6 3" xfId="7270" xr:uid="{00000000-0005-0000-0000-0000AA1B0000}"/>
    <cellStyle name="20% - Accent1 2 2 5 2 4 6 3 2" xfId="7271" xr:uid="{00000000-0005-0000-0000-0000AB1B0000}"/>
    <cellStyle name="20% - Accent1 2 2 5 2 4 6 4" xfId="7272" xr:uid="{00000000-0005-0000-0000-0000AC1B0000}"/>
    <cellStyle name="20% - Accent1 2 2 5 2 4 7" xfId="7273" xr:uid="{00000000-0005-0000-0000-0000AD1B0000}"/>
    <cellStyle name="20% - Accent1 2 2 5 2 4 7 2" xfId="7274" xr:uid="{00000000-0005-0000-0000-0000AE1B0000}"/>
    <cellStyle name="20% - Accent1 2 2 5 2 4 7 2 2" xfId="7275" xr:uid="{00000000-0005-0000-0000-0000AF1B0000}"/>
    <cellStyle name="20% - Accent1 2 2 5 2 4 7 3" xfId="7276" xr:uid="{00000000-0005-0000-0000-0000B01B0000}"/>
    <cellStyle name="20% - Accent1 2 2 5 2 4 8" xfId="7277" xr:uid="{00000000-0005-0000-0000-0000B11B0000}"/>
    <cellStyle name="20% - Accent1 2 2 5 2 4 8 2" xfId="7278" xr:uid="{00000000-0005-0000-0000-0000B21B0000}"/>
    <cellStyle name="20% - Accent1 2 2 5 2 4 8 2 2" xfId="7279" xr:uid="{00000000-0005-0000-0000-0000B31B0000}"/>
    <cellStyle name="20% - Accent1 2 2 5 2 4 8 3" xfId="7280" xr:uid="{00000000-0005-0000-0000-0000B41B0000}"/>
    <cellStyle name="20% - Accent1 2 2 5 2 4 9" xfId="7281" xr:uid="{00000000-0005-0000-0000-0000B51B0000}"/>
    <cellStyle name="20% - Accent1 2 2 5 2 4 9 2" xfId="7282" xr:uid="{00000000-0005-0000-0000-0000B61B0000}"/>
    <cellStyle name="20% - Accent1 2 2 5 2 5" xfId="7283" xr:uid="{00000000-0005-0000-0000-0000B71B0000}"/>
    <cellStyle name="20% - Accent1 2 2 5 2 5 2" xfId="7284" xr:uid="{00000000-0005-0000-0000-0000B81B0000}"/>
    <cellStyle name="20% - Accent1 2 2 5 2 5 2 2" xfId="7285" xr:uid="{00000000-0005-0000-0000-0000B91B0000}"/>
    <cellStyle name="20% - Accent1 2 2 5 2 5 2 2 2" xfId="7286" xr:uid="{00000000-0005-0000-0000-0000BA1B0000}"/>
    <cellStyle name="20% - Accent1 2 2 5 2 5 2 2 2 2" xfId="7287" xr:uid="{00000000-0005-0000-0000-0000BB1B0000}"/>
    <cellStyle name="20% - Accent1 2 2 5 2 5 2 2 3" xfId="7288" xr:uid="{00000000-0005-0000-0000-0000BC1B0000}"/>
    <cellStyle name="20% - Accent1 2 2 5 2 5 2 3" xfId="7289" xr:uid="{00000000-0005-0000-0000-0000BD1B0000}"/>
    <cellStyle name="20% - Accent1 2 2 5 2 5 2 3 2" xfId="7290" xr:uid="{00000000-0005-0000-0000-0000BE1B0000}"/>
    <cellStyle name="20% - Accent1 2 2 5 2 5 2 4" xfId="7291" xr:uid="{00000000-0005-0000-0000-0000BF1B0000}"/>
    <cellStyle name="20% - Accent1 2 2 5 2 5 3" xfId="7292" xr:uid="{00000000-0005-0000-0000-0000C01B0000}"/>
    <cellStyle name="20% - Accent1 2 2 5 2 5 3 2" xfId="7293" xr:uid="{00000000-0005-0000-0000-0000C11B0000}"/>
    <cellStyle name="20% - Accent1 2 2 5 2 5 3 2 2" xfId="7294" xr:uid="{00000000-0005-0000-0000-0000C21B0000}"/>
    <cellStyle name="20% - Accent1 2 2 5 2 5 3 2 2 2" xfId="7295" xr:uid="{00000000-0005-0000-0000-0000C31B0000}"/>
    <cellStyle name="20% - Accent1 2 2 5 2 5 3 2 3" xfId="7296" xr:uid="{00000000-0005-0000-0000-0000C41B0000}"/>
    <cellStyle name="20% - Accent1 2 2 5 2 5 3 3" xfId="7297" xr:uid="{00000000-0005-0000-0000-0000C51B0000}"/>
    <cellStyle name="20% - Accent1 2 2 5 2 5 3 3 2" xfId="7298" xr:uid="{00000000-0005-0000-0000-0000C61B0000}"/>
    <cellStyle name="20% - Accent1 2 2 5 2 5 3 4" xfId="7299" xr:uid="{00000000-0005-0000-0000-0000C71B0000}"/>
    <cellStyle name="20% - Accent1 2 2 5 2 5 4" xfId="7300" xr:uid="{00000000-0005-0000-0000-0000C81B0000}"/>
    <cellStyle name="20% - Accent1 2 2 5 2 5 4 2" xfId="7301" xr:uid="{00000000-0005-0000-0000-0000C91B0000}"/>
    <cellStyle name="20% - Accent1 2 2 5 2 5 4 2 2" xfId="7302" xr:uid="{00000000-0005-0000-0000-0000CA1B0000}"/>
    <cellStyle name="20% - Accent1 2 2 5 2 5 4 2 2 2" xfId="7303" xr:uid="{00000000-0005-0000-0000-0000CB1B0000}"/>
    <cellStyle name="20% - Accent1 2 2 5 2 5 4 2 3" xfId="7304" xr:uid="{00000000-0005-0000-0000-0000CC1B0000}"/>
    <cellStyle name="20% - Accent1 2 2 5 2 5 4 3" xfId="7305" xr:uid="{00000000-0005-0000-0000-0000CD1B0000}"/>
    <cellStyle name="20% - Accent1 2 2 5 2 5 4 3 2" xfId="7306" xr:uid="{00000000-0005-0000-0000-0000CE1B0000}"/>
    <cellStyle name="20% - Accent1 2 2 5 2 5 4 4" xfId="7307" xr:uid="{00000000-0005-0000-0000-0000CF1B0000}"/>
    <cellStyle name="20% - Accent1 2 2 5 2 5 5" xfId="7308" xr:uid="{00000000-0005-0000-0000-0000D01B0000}"/>
    <cellStyle name="20% - Accent1 2 2 5 2 5 5 2" xfId="7309" xr:uid="{00000000-0005-0000-0000-0000D11B0000}"/>
    <cellStyle name="20% - Accent1 2 2 5 2 5 5 2 2" xfId="7310" xr:uid="{00000000-0005-0000-0000-0000D21B0000}"/>
    <cellStyle name="20% - Accent1 2 2 5 2 5 5 3" xfId="7311" xr:uid="{00000000-0005-0000-0000-0000D31B0000}"/>
    <cellStyle name="20% - Accent1 2 2 5 2 5 6" xfId="7312" xr:uid="{00000000-0005-0000-0000-0000D41B0000}"/>
    <cellStyle name="20% - Accent1 2 2 5 2 5 6 2" xfId="7313" xr:uid="{00000000-0005-0000-0000-0000D51B0000}"/>
    <cellStyle name="20% - Accent1 2 2 5 2 5 6 2 2" xfId="7314" xr:uid="{00000000-0005-0000-0000-0000D61B0000}"/>
    <cellStyle name="20% - Accent1 2 2 5 2 5 6 3" xfId="7315" xr:uid="{00000000-0005-0000-0000-0000D71B0000}"/>
    <cellStyle name="20% - Accent1 2 2 5 2 5 7" xfId="7316" xr:uid="{00000000-0005-0000-0000-0000D81B0000}"/>
    <cellStyle name="20% - Accent1 2 2 5 2 5 7 2" xfId="7317" xr:uid="{00000000-0005-0000-0000-0000D91B0000}"/>
    <cellStyle name="20% - Accent1 2 2 5 2 5 8" xfId="7318" xr:uid="{00000000-0005-0000-0000-0000DA1B0000}"/>
    <cellStyle name="20% - Accent1 2 2 5 2 5 8 2" xfId="7319" xr:uid="{00000000-0005-0000-0000-0000DB1B0000}"/>
    <cellStyle name="20% - Accent1 2 2 5 2 5 9" xfId="7320" xr:uid="{00000000-0005-0000-0000-0000DC1B0000}"/>
    <cellStyle name="20% - Accent1 2 2 5 2 6" xfId="7321" xr:uid="{00000000-0005-0000-0000-0000DD1B0000}"/>
    <cellStyle name="20% - Accent1 2 2 5 2 6 2" xfId="7322" xr:uid="{00000000-0005-0000-0000-0000DE1B0000}"/>
    <cellStyle name="20% - Accent1 2 2 5 2 6 2 2" xfId="7323" xr:uid="{00000000-0005-0000-0000-0000DF1B0000}"/>
    <cellStyle name="20% - Accent1 2 2 5 2 6 2 2 2" xfId="7324" xr:uid="{00000000-0005-0000-0000-0000E01B0000}"/>
    <cellStyle name="20% - Accent1 2 2 5 2 6 2 2 2 2" xfId="7325" xr:uid="{00000000-0005-0000-0000-0000E11B0000}"/>
    <cellStyle name="20% - Accent1 2 2 5 2 6 2 2 3" xfId="7326" xr:uid="{00000000-0005-0000-0000-0000E21B0000}"/>
    <cellStyle name="20% - Accent1 2 2 5 2 6 2 3" xfId="7327" xr:uid="{00000000-0005-0000-0000-0000E31B0000}"/>
    <cellStyle name="20% - Accent1 2 2 5 2 6 2 3 2" xfId="7328" xr:uid="{00000000-0005-0000-0000-0000E41B0000}"/>
    <cellStyle name="20% - Accent1 2 2 5 2 6 2 4" xfId="7329" xr:uid="{00000000-0005-0000-0000-0000E51B0000}"/>
    <cellStyle name="20% - Accent1 2 2 5 2 6 3" xfId="7330" xr:uid="{00000000-0005-0000-0000-0000E61B0000}"/>
    <cellStyle name="20% - Accent1 2 2 5 2 6 3 2" xfId="7331" xr:uid="{00000000-0005-0000-0000-0000E71B0000}"/>
    <cellStyle name="20% - Accent1 2 2 5 2 6 3 2 2" xfId="7332" xr:uid="{00000000-0005-0000-0000-0000E81B0000}"/>
    <cellStyle name="20% - Accent1 2 2 5 2 6 3 2 2 2" xfId="7333" xr:uid="{00000000-0005-0000-0000-0000E91B0000}"/>
    <cellStyle name="20% - Accent1 2 2 5 2 6 3 2 3" xfId="7334" xr:uid="{00000000-0005-0000-0000-0000EA1B0000}"/>
    <cellStyle name="20% - Accent1 2 2 5 2 6 3 3" xfId="7335" xr:uid="{00000000-0005-0000-0000-0000EB1B0000}"/>
    <cellStyle name="20% - Accent1 2 2 5 2 6 3 3 2" xfId="7336" xr:uid="{00000000-0005-0000-0000-0000EC1B0000}"/>
    <cellStyle name="20% - Accent1 2 2 5 2 6 3 4" xfId="7337" xr:uid="{00000000-0005-0000-0000-0000ED1B0000}"/>
    <cellStyle name="20% - Accent1 2 2 5 2 6 4" xfId="7338" xr:uid="{00000000-0005-0000-0000-0000EE1B0000}"/>
    <cellStyle name="20% - Accent1 2 2 5 2 6 4 2" xfId="7339" xr:uid="{00000000-0005-0000-0000-0000EF1B0000}"/>
    <cellStyle name="20% - Accent1 2 2 5 2 6 4 2 2" xfId="7340" xr:uid="{00000000-0005-0000-0000-0000F01B0000}"/>
    <cellStyle name="20% - Accent1 2 2 5 2 6 4 2 2 2" xfId="7341" xr:uid="{00000000-0005-0000-0000-0000F11B0000}"/>
    <cellStyle name="20% - Accent1 2 2 5 2 6 4 2 3" xfId="7342" xr:uid="{00000000-0005-0000-0000-0000F21B0000}"/>
    <cellStyle name="20% - Accent1 2 2 5 2 6 4 3" xfId="7343" xr:uid="{00000000-0005-0000-0000-0000F31B0000}"/>
    <cellStyle name="20% - Accent1 2 2 5 2 6 4 3 2" xfId="7344" xr:uid="{00000000-0005-0000-0000-0000F41B0000}"/>
    <cellStyle name="20% - Accent1 2 2 5 2 6 4 4" xfId="7345" xr:uid="{00000000-0005-0000-0000-0000F51B0000}"/>
    <cellStyle name="20% - Accent1 2 2 5 2 6 5" xfId="7346" xr:uid="{00000000-0005-0000-0000-0000F61B0000}"/>
    <cellStyle name="20% - Accent1 2 2 5 2 6 5 2" xfId="7347" xr:uid="{00000000-0005-0000-0000-0000F71B0000}"/>
    <cellStyle name="20% - Accent1 2 2 5 2 6 5 2 2" xfId="7348" xr:uid="{00000000-0005-0000-0000-0000F81B0000}"/>
    <cellStyle name="20% - Accent1 2 2 5 2 6 5 3" xfId="7349" xr:uid="{00000000-0005-0000-0000-0000F91B0000}"/>
    <cellStyle name="20% - Accent1 2 2 5 2 6 6" xfId="7350" xr:uid="{00000000-0005-0000-0000-0000FA1B0000}"/>
    <cellStyle name="20% - Accent1 2 2 5 2 6 6 2" xfId="7351" xr:uid="{00000000-0005-0000-0000-0000FB1B0000}"/>
    <cellStyle name="20% - Accent1 2 2 5 2 6 6 2 2" xfId="7352" xr:uid="{00000000-0005-0000-0000-0000FC1B0000}"/>
    <cellStyle name="20% - Accent1 2 2 5 2 6 6 3" xfId="7353" xr:uid="{00000000-0005-0000-0000-0000FD1B0000}"/>
    <cellStyle name="20% - Accent1 2 2 5 2 6 7" xfId="7354" xr:uid="{00000000-0005-0000-0000-0000FE1B0000}"/>
    <cellStyle name="20% - Accent1 2 2 5 2 6 7 2" xfId="7355" xr:uid="{00000000-0005-0000-0000-0000FF1B0000}"/>
    <cellStyle name="20% - Accent1 2 2 5 2 6 8" xfId="7356" xr:uid="{00000000-0005-0000-0000-0000001C0000}"/>
    <cellStyle name="20% - Accent1 2 2 5 2 6 8 2" xfId="7357" xr:uid="{00000000-0005-0000-0000-0000011C0000}"/>
    <cellStyle name="20% - Accent1 2 2 5 2 6 9" xfId="7358" xr:uid="{00000000-0005-0000-0000-0000021C0000}"/>
    <cellStyle name="20% - Accent1 2 2 5 2 7" xfId="7359" xr:uid="{00000000-0005-0000-0000-0000031C0000}"/>
    <cellStyle name="20% - Accent1 2 2 5 2 7 2" xfId="7360" xr:uid="{00000000-0005-0000-0000-0000041C0000}"/>
    <cellStyle name="20% - Accent1 2 2 5 2 7 2 2" xfId="7361" xr:uid="{00000000-0005-0000-0000-0000051C0000}"/>
    <cellStyle name="20% - Accent1 2 2 5 2 7 2 2 2" xfId="7362" xr:uid="{00000000-0005-0000-0000-0000061C0000}"/>
    <cellStyle name="20% - Accent1 2 2 5 2 7 2 3" xfId="7363" xr:uid="{00000000-0005-0000-0000-0000071C0000}"/>
    <cellStyle name="20% - Accent1 2 2 5 2 7 3" xfId="7364" xr:uid="{00000000-0005-0000-0000-0000081C0000}"/>
    <cellStyle name="20% - Accent1 2 2 5 2 7 3 2" xfId="7365" xr:uid="{00000000-0005-0000-0000-0000091C0000}"/>
    <cellStyle name="20% - Accent1 2 2 5 2 7 4" xfId="7366" xr:uid="{00000000-0005-0000-0000-00000A1C0000}"/>
    <cellStyle name="20% - Accent1 2 2 5 2 8" xfId="7367" xr:uid="{00000000-0005-0000-0000-00000B1C0000}"/>
    <cellStyle name="20% - Accent1 2 2 5 2 8 2" xfId="7368" xr:uid="{00000000-0005-0000-0000-00000C1C0000}"/>
    <cellStyle name="20% - Accent1 2 2 5 2 8 2 2" xfId="7369" xr:uid="{00000000-0005-0000-0000-00000D1C0000}"/>
    <cellStyle name="20% - Accent1 2 2 5 2 8 2 2 2" xfId="7370" xr:uid="{00000000-0005-0000-0000-00000E1C0000}"/>
    <cellStyle name="20% - Accent1 2 2 5 2 8 2 3" xfId="7371" xr:uid="{00000000-0005-0000-0000-00000F1C0000}"/>
    <cellStyle name="20% - Accent1 2 2 5 2 8 3" xfId="7372" xr:uid="{00000000-0005-0000-0000-0000101C0000}"/>
    <cellStyle name="20% - Accent1 2 2 5 2 8 3 2" xfId="7373" xr:uid="{00000000-0005-0000-0000-0000111C0000}"/>
    <cellStyle name="20% - Accent1 2 2 5 2 8 4" xfId="7374" xr:uid="{00000000-0005-0000-0000-0000121C0000}"/>
    <cellStyle name="20% - Accent1 2 2 5 2 9" xfId="7375" xr:uid="{00000000-0005-0000-0000-0000131C0000}"/>
    <cellStyle name="20% - Accent1 2 2 5 2 9 2" xfId="7376" xr:uid="{00000000-0005-0000-0000-0000141C0000}"/>
    <cellStyle name="20% - Accent1 2 2 5 2 9 2 2" xfId="7377" xr:uid="{00000000-0005-0000-0000-0000151C0000}"/>
    <cellStyle name="20% - Accent1 2 2 5 2 9 2 2 2" xfId="7378" xr:uid="{00000000-0005-0000-0000-0000161C0000}"/>
    <cellStyle name="20% - Accent1 2 2 5 2 9 2 3" xfId="7379" xr:uid="{00000000-0005-0000-0000-0000171C0000}"/>
    <cellStyle name="20% - Accent1 2 2 5 2 9 3" xfId="7380" xr:uid="{00000000-0005-0000-0000-0000181C0000}"/>
    <cellStyle name="20% - Accent1 2 2 5 2 9 3 2" xfId="7381" xr:uid="{00000000-0005-0000-0000-0000191C0000}"/>
    <cellStyle name="20% - Accent1 2 2 5 2 9 4" xfId="7382" xr:uid="{00000000-0005-0000-0000-00001A1C0000}"/>
    <cellStyle name="20% - Accent1 2 2 5 3" xfId="7383" xr:uid="{00000000-0005-0000-0000-00001B1C0000}"/>
    <cellStyle name="20% - Accent1 2 2 5 3 10" xfId="7384" xr:uid="{00000000-0005-0000-0000-00001C1C0000}"/>
    <cellStyle name="20% - Accent1 2 2 5 3 10 2" xfId="7385" xr:uid="{00000000-0005-0000-0000-00001D1C0000}"/>
    <cellStyle name="20% - Accent1 2 2 5 3 11" xfId="7386" xr:uid="{00000000-0005-0000-0000-00001E1C0000}"/>
    <cellStyle name="20% - Accent1 2 2 5 3 2" xfId="7387" xr:uid="{00000000-0005-0000-0000-00001F1C0000}"/>
    <cellStyle name="20% - Accent1 2 2 5 3 2 2" xfId="7388" xr:uid="{00000000-0005-0000-0000-0000201C0000}"/>
    <cellStyle name="20% - Accent1 2 2 5 3 2 2 2" xfId="7389" xr:uid="{00000000-0005-0000-0000-0000211C0000}"/>
    <cellStyle name="20% - Accent1 2 2 5 3 2 2 2 2" xfId="7390" xr:uid="{00000000-0005-0000-0000-0000221C0000}"/>
    <cellStyle name="20% - Accent1 2 2 5 3 2 2 2 2 2" xfId="7391" xr:uid="{00000000-0005-0000-0000-0000231C0000}"/>
    <cellStyle name="20% - Accent1 2 2 5 3 2 2 2 3" xfId="7392" xr:uid="{00000000-0005-0000-0000-0000241C0000}"/>
    <cellStyle name="20% - Accent1 2 2 5 3 2 2 3" xfId="7393" xr:uid="{00000000-0005-0000-0000-0000251C0000}"/>
    <cellStyle name="20% - Accent1 2 2 5 3 2 2 3 2" xfId="7394" xr:uid="{00000000-0005-0000-0000-0000261C0000}"/>
    <cellStyle name="20% - Accent1 2 2 5 3 2 2 4" xfId="7395" xr:uid="{00000000-0005-0000-0000-0000271C0000}"/>
    <cellStyle name="20% - Accent1 2 2 5 3 2 3" xfId="7396" xr:uid="{00000000-0005-0000-0000-0000281C0000}"/>
    <cellStyle name="20% - Accent1 2 2 5 3 2 3 2" xfId="7397" xr:uid="{00000000-0005-0000-0000-0000291C0000}"/>
    <cellStyle name="20% - Accent1 2 2 5 3 2 3 2 2" xfId="7398" xr:uid="{00000000-0005-0000-0000-00002A1C0000}"/>
    <cellStyle name="20% - Accent1 2 2 5 3 2 3 2 2 2" xfId="7399" xr:uid="{00000000-0005-0000-0000-00002B1C0000}"/>
    <cellStyle name="20% - Accent1 2 2 5 3 2 3 2 3" xfId="7400" xr:uid="{00000000-0005-0000-0000-00002C1C0000}"/>
    <cellStyle name="20% - Accent1 2 2 5 3 2 3 3" xfId="7401" xr:uid="{00000000-0005-0000-0000-00002D1C0000}"/>
    <cellStyle name="20% - Accent1 2 2 5 3 2 3 3 2" xfId="7402" xr:uid="{00000000-0005-0000-0000-00002E1C0000}"/>
    <cellStyle name="20% - Accent1 2 2 5 3 2 3 4" xfId="7403" xr:uid="{00000000-0005-0000-0000-00002F1C0000}"/>
    <cellStyle name="20% - Accent1 2 2 5 3 2 4" xfId="7404" xr:uid="{00000000-0005-0000-0000-0000301C0000}"/>
    <cellStyle name="20% - Accent1 2 2 5 3 2 4 2" xfId="7405" xr:uid="{00000000-0005-0000-0000-0000311C0000}"/>
    <cellStyle name="20% - Accent1 2 2 5 3 2 4 2 2" xfId="7406" xr:uid="{00000000-0005-0000-0000-0000321C0000}"/>
    <cellStyle name="20% - Accent1 2 2 5 3 2 4 2 2 2" xfId="7407" xr:uid="{00000000-0005-0000-0000-0000331C0000}"/>
    <cellStyle name="20% - Accent1 2 2 5 3 2 4 2 3" xfId="7408" xr:uid="{00000000-0005-0000-0000-0000341C0000}"/>
    <cellStyle name="20% - Accent1 2 2 5 3 2 4 3" xfId="7409" xr:uid="{00000000-0005-0000-0000-0000351C0000}"/>
    <cellStyle name="20% - Accent1 2 2 5 3 2 4 3 2" xfId="7410" xr:uid="{00000000-0005-0000-0000-0000361C0000}"/>
    <cellStyle name="20% - Accent1 2 2 5 3 2 4 4" xfId="7411" xr:uid="{00000000-0005-0000-0000-0000371C0000}"/>
    <cellStyle name="20% - Accent1 2 2 5 3 2 5" xfId="7412" xr:uid="{00000000-0005-0000-0000-0000381C0000}"/>
    <cellStyle name="20% - Accent1 2 2 5 3 2 5 2" xfId="7413" xr:uid="{00000000-0005-0000-0000-0000391C0000}"/>
    <cellStyle name="20% - Accent1 2 2 5 3 2 5 2 2" xfId="7414" xr:uid="{00000000-0005-0000-0000-00003A1C0000}"/>
    <cellStyle name="20% - Accent1 2 2 5 3 2 5 3" xfId="7415" xr:uid="{00000000-0005-0000-0000-00003B1C0000}"/>
    <cellStyle name="20% - Accent1 2 2 5 3 2 6" xfId="7416" xr:uid="{00000000-0005-0000-0000-00003C1C0000}"/>
    <cellStyle name="20% - Accent1 2 2 5 3 2 6 2" xfId="7417" xr:uid="{00000000-0005-0000-0000-00003D1C0000}"/>
    <cellStyle name="20% - Accent1 2 2 5 3 2 6 2 2" xfId="7418" xr:uid="{00000000-0005-0000-0000-00003E1C0000}"/>
    <cellStyle name="20% - Accent1 2 2 5 3 2 6 3" xfId="7419" xr:uid="{00000000-0005-0000-0000-00003F1C0000}"/>
    <cellStyle name="20% - Accent1 2 2 5 3 2 7" xfId="7420" xr:uid="{00000000-0005-0000-0000-0000401C0000}"/>
    <cellStyle name="20% - Accent1 2 2 5 3 2 7 2" xfId="7421" xr:uid="{00000000-0005-0000-0000-0000411C0000}"/>
    <cellStyle name="20% - Accent1 2 2 5 3 2 8" xfId="7422" xr:uid="{00000000-0005-0000-0000-0000421C0000}"/>
    <cellStyle name="20% - Accent1 2 2 5 3 2 8 2" xfId="7423" xr:uid="{00000000-0005-0000-0000-0000431C0000}"/>
    <cellStyle name="20% - Accent1 2 2 5 3 2 9" xfId="7424" xr:uid="{00000000-0005-0000-0000-0000441C0000}"/>
    <cellStyle name="20% - Accent1 2 2 5 3 3" xfId="7425" xr:uid="{00000000-0005-0000-0000-0000451C0000}"/>
    <cellStyle name="20% - Accent1 2 2 5 3 3 2" xfId="7426" xr:uid="{00000000-0005-0000-0000-0000461C0000}"/>
    <cellStyle name="20% - Accent1 2 2 5 3 3 2 2" xfId="7427" xr:uid="{00000000-0005-0000-0000-0000471C0000}"/>
    <cellStyle name="20% - Accent1 2 2 5 3 3 2 2 2" xfId="7428" xr:uid="{00000000-0005-0000-0000-0000481C0000}"/>
    <cellStyle name="20% - Accent1 2 2 5 3 3 2 2 2 2" xfId="7429" xr:uid="{00000000-0005-0000-0000-0000491C0000}"/>
    <cellStyle name="20% - Accent1 2 2 5 3 3 2 2 3" xfId="7430" xr:uid="{00000000-0005-0000-0000-00004A1C0000}"/>
    <cellStyle name="20% - Accent1 2 2 5 3 3 2 3" xfId="7431" xr:uid="{00000000-0005-0000-0000-00004B1C0000}"/>
    <cellStyle name="20% - Accent1 2 2 5 3 3 2 3 2" xfId="7432" xr:uid="{00000000-0005-0000-0000-00004C1C0000}"/>
    <cellStyle name="20% - Accent1 2 2 5 3 3 2 4" xfId="7433" xr:uid="{00000000-0005-0000-0000-00004D1C0000}"/>
    <cellStyle name="20% - Accent1 2 2 5 3 3 3" xfId="7434" xr:uid="{00000000-0005-0000-0000-00004E1C0000}"/>
    <cellStyle name="20% - Accent1 2 2 5 3 3 3 2" xfId="7435" xr:uid="{00000000-0005-0000-0000-00004F1C0000}"/>
    <cellStyle name="20% - Accent1 2 2 5 3 3 3 2 2" xfId="7436" xr:uid="{00000000-0005-0000-0000-0000501C0000}"/>
    <cellStyle name="20% - Accent1 2 2 5 3 3 3 2 2 2" xfId="7437" xr:uid="{00000000-0005-0000-0000-0000511C0000}"/>
    <cellStyle name="20% - Accent1 2 2 5 3 3 3 2 3" xfId="7438" xr:uid="{00000000-0005-0000-0000-0000521C0000}"/>
    <cellStyle name="20% - Accent1 2 2 5 3 3 3 3" xfId="7439" xr:uid="{00000000-0005-0000-0000-0000531C0000}"/>
    <cellStyle name="20% - Accent1 2 2 5 3 3 3 3 2" xfId="7440" xr:uid="{00000000-0005-0000-0000-0000541C0000}"/>
    <cellStyle name="20% - Accent1 2 2 5 3 3 3 4" xfId="7441" xr:uid="{00000000-0005-0000-0000-0000551C0000}"/>
    <cellStyle name="20% - Accent1 2 2 5 3 3 4" xfId="7442" xr:uid="{00000000-0005-0000-0000-0000561C0000}"/>
    <cellStyle name="20% - Accent1 2 2 5 3 3 4 2" xfId="7443" xr:uid="{00000000-0005-0000-0000-0000571C0000}"/>
    <cellStyle name="20% - Accent1 2 2 5 3 3 4 2 2" xfId="7444" xr:uid="{00000000-0005-0000-0000-0000581C0000}"/>
    <cellStyle name="20% - Accent1 2 2 5 3 3 4 2 2 2" xfId="7445" xr:uid="{00000000-0005-0000-0000-0000591C0000}"/>
    <cellStyle name="20% - Accent1 2 2 5 3 3 4 2 3" xfId="7446" xr:uid="{00000000-0005-0000-0000-00005A1C0000}"/>
    <cellStyle name="20% - Accent1 2 2 5 3 3 4 3" xfId="7447" xr:uid="{00000000-0005-0000-0000-00005B1C0000}"/>
    <cellStyle name="20% - Accent1 2 2 5 3 3 4 3 2" xfId="7448" xr:uid="{00000000-0005-0000-0000-00005C1C0000}"/>
    <cellStyle name="20% - Accent1 2 2 5 3 3 4 4" xfId="7449" xr:uid="{00000000-0005-0000-0000-00005D1C0000}"/>
    <cellStyle name="20% - Accent1 2 2 5 3 3 5" xfId="7450" xr:uid="{00000000-0005-0000-0000-00005E1C0000}"/>
    <cellStyle name="20% - Accent1 2 2 5 3 3 5 2" xfId="7451" xr:uid="{00000000-0005-0000-0000-00005F1C0000}"/>
    <cellStyle name="20% - Accent1 2 2 5 3 3 5 2 2" xfId="7452" xr:uid="{00000000-0005-0000-0000-0000601C0000}"/>
    <cellStyle name="20% - Accent1 2 2 5 3 3 5 3" xfId="7453" xr:uid="{00000000-0005-0000-0000-0000611C0000}"/>
    <cellStyle name="20% - Accent1 2 2 5 3 3 6" xfId="7454" xr:uid="{00000000-0005-0000-0000-0000621C0000}"/>
    <cellStyle name="20% - Accent1 2 2 5 3 3 6 2" xfId="7455" xr:uid="{00000000-0005-0000-0000-0000631C0000}"/>
    <cellStyle name="20% - Accent1 2 2 5 3 3 6 2 2" xfId="7456" xr:uid="{00000000-0005-0000-0000-0000641C0000}"/>
    <cellStyle name="20% - Accent1 2 2 5 3 3 6 3" xfId="7457" xr:uid="{00000000-0005-0000-0000-0000651C0000}"/>
    <cellStyle name="20% - Accent1 2 2 5 3 3 7" xfId="7458" xr:uid="{00000000-0005-0000-0000-0000661C0000}"/>
    <cellStyle name="20% - Accent1 2 2 5 3 3 7 2" xfId="7459" xr:uid="{00000000-0005-0000-0000-0000671C0000}"/>
    <cellStyle name="20% - Accent1 2 2 5 3 3 8" xfId="7460" xr:uid="{00000000-0005-0000-0000-0000681C0000}"/>
    <cellStyle name="20% - Accent1 2 2 5 3 3 8 2" xfId="7461" xr:uid="{00000000-0005-0000-0000-0000691C0000}"/>
    <cellStyle name="20% - Accent1 2 2 5 3 3 9" xfId="7462" xr:uid="{00000000-0005-0000-0000-00006A1C0000}"/>
    <cellStyle name="20% - Accent1 2 2 5 3 4" xfId="7463" xr:uid="{00000000-0005-0000-0000-00006B1C0000}"/>
    <cellStyle name="20% - Accent1 2 2 5 3 4 2" xfId="7464" xr:uid="{00000000-0005-0000-0000-00006C1C0000}"/>
    <cellStyle name="20% - Accent1 2 2 5 3 4 2 2" xfId="7465" xr:uid="{00000000-0005-0000-0000-00006D1C0000}"/>
    <cellStyle name="20% - Accent1 2 2 5 3 4 2 2 2" xfId="7466" xr:uid="{00000000-0005-0000-0000-00006E1C0000}"/>
    <cellStyle name="20% - Accent1 2 2 5 3 4 2 3" xfId="7467" xr:uid="{00000000-0005-0000-0000-00006F1C0000}"/>
    <cellStyle name="20% - Accent1 2 2 5 3 4 3" xfId="7468" xr:uid="{00000000-0005-0000-0000-0000701C0000}"/>
    <cellStyle name="20% - Accent1 2 2 5 3 4 3 2" xfId="7469" xr:uid="{00000000-0005-0000-0000-0000711C0000}"/>
    <cellStyle name="20% - Accent1 2 2 5 3 4 4" xfId="7470" xr:uid="{00000000-0005-0000-0000-0000721C0000}"/>
    <cellStyle name="20% - Accent1 2 2 5 3 5" xfId="7471" xr:uid="{00000000-0005-0000-0000-0000731C0000}"/>
    <cellStyle name="20% - Accent1 2 2 5 3 5 2" xfId="7472" xr:uid="{00000000-0005-0000-0000-0000741C0000}"/>
    <cellStyle name="20% - Accent1 2 2 5 3 5 2 2" xfId="7473" xr:uid="{00000000-0005-0000-0000-0000751C0000}"/>
    <cellStyle name="20% - Accent1 2 2 5 3 5 2 2 2" xfId="7474" xr:uid="{00000000-0005-0000-0000-0000761C0000}"/>
    <cellStyle name="20% - Accent1 2 2 5 3 5 2 3" xfId="7475" xr:uid="{00000000-0005-0000-0000-0000771C0000}"/>
    <cellStyle name="20% - Accent1 2 2 5 3 5 3" xfId="7476" xr:uid="{00000000-0005-0000-0000-0000781C0000}"/>
    <cellStyle name="20% - Accent1 2 2 5 3 5 3 2" xfId="7477" xr:uid="{00000000-0005-0000-0000-0000791C0000}"/>
    <cellStyle name="20% - Accent1 2 2 5 3 5 4" xfId="7478" xr:uid="{00000000-0005-0000-0000-00007A1C0000}"/>
    <cellStyle name="20% - Accent1 2 2 5 3 6" xfId="7479" xr:uid="{00000000-0005-0000-0000-00007B1C0000}"/>
    <cellStyle name="20% - Accent1 2 2 5 3 6 2" xfId="7480" xr:uid="{00000000-0005-0000-0000-00007C1C0000}"/>
    <cellStyle name="20% - Accent1 2 2 5 3 6 2 2" xfId="7481" xr:uid="{00000000-0005-0000-0000-00007D1C0000}"/>
    <cellStyle name="20% - Accent1 2 2 5 3 6 2 2 2" xfId="7482" xr:uid="{00000000-0005-0000-0000-00007E1C0000}"/>
    <cellStyle name="20% - Accent1 2 2 5 3 6 2 3" xfId="7483" xr:uid="{00000000-0005-0000-0000-00007F1C0000}"/>
    <cellStyle name="20% - Accent1 2 2 5 3 6 3" xfId="7484" xr:uid="{00000000-0005-0000-0000-0000801C0000}"/>
    <cellStyle name="20% - Accent1 2 2 5 3 6 3 2" xfId="7485" xr:uid="{00000000-0005-0000-0000-0000811C0000}"/>
    <cellStyle name="20% - Accent1 2 2 5 3 6 4" xfId="7486" xr:uid="{00000000-0005-0000-0000-0000821C0000}"/>
    <cellStyle name="20% - Accent1 2 2 5 3 7" xfId="7487" xr:uid="{00000000-0005-0000-0000-0000831C0000}"/>
    <cellStyle name="20% - Accent1 2 2 5 3 7 2" xfId="7488" xr:uid="{00000000-0005-0000-0000-0000841C0000}"/>
    <cellStyle name="20% - Accent1 2 2 5 3 7 2 2" xfId="7489" xr:uid="{00000000-0005-0000-0000-0000851C0000}"/>
    <cellStyle name="20% - Accent1 2 2 5 3 7 3" xfId="7490" xr:uid="{00000000-0005-0000-0000-0000861C0000}"/>
    <cellStyle name="20% - Accent1 2 2 5 3 8" xfId="7491" xr:uid="{00000000-0005-0000-0000-0000871C0000}"/>
    <cellStyle name="20% - Accent1 2 2 5 3 8 2" xfId="7492" xr:uid="{00000000-0005-0000-0000-0000881C0000}"/>
    <cellStyle name="20% - Accent1 2 2 5 3 8 2 2" xfId="7493" xr:uid="{00000000-0005-0000-0000-0000891C0000}"/>
    <cellStyle name="20% - Accent1 2 2 5 3 8 3" xfId="7494" xr:uid="{00000000-0005-0000-0000-00008A1C0000}"/>
    <cellStyle name="20% - Accent1 2 2 5 3 9" xfId="7495" xr:uid="{00000000-0005-0000-0000-00008B1C0000}"/>
    <cellStyle name="20% - Accent1 2 2 5 3 9 2" xfId="7496" xr:uid="{00000000-0005-0000-0000-00008C1C0000}"/>
    <cellStyle name="20% - Accent1 2 2 5 4" xfId="7497" xr:uid="{00000000-0005-0000-0000-00008D1C0000}"/>
    <cellStyle name="20% - Accent1 2 2 5 4 10" xfId="7498" xr:uid="{00000000-0005-0000-0000-00008E1C0000}"/>
    <cellStyle name="20% - Accent1 2 2 5 4 10 2" xfId="7499" xr:uid="{00000000-0005-0000-0000-00008F1C0000}"/>
    <cellStyle name="20% - Accent1 2 2 5 4 11" xfId="7500" xr:uid="{00000000-0005-0000-0000-0000901C0000}"/>
    <cellStyle name="20% - Accent1 2 2 5 4 2" xfId="7501" xr:uid="{00000000-0005-0000-0000-0000911C0000}"/>
    <cellStyle name="20% - Accent1 2 2 5 4 2 2" xfId="7502" xr:uid="{00000000-0005-0000-0000-0000921C0000}"/>
    <cellStyle name="20% - Accent1 2 2 5 4 2 2 2" xfId="7503" xr:uid="{00000000-0005-0000-0000-0000931C0000}"/>
    <cellStyle name="20% - Accent1 2 2 5 4 2 2 2 2" xfId="7504" xr:uid="{00000000-0005-0000-0000-0000941C0000}"/>
    <cellStyle name="20% - Accent1 2 2 5 4 2 2 2 2 2" xfId="7505" xr:uid="{00000000-0005-0000-0000-0000951C0000}"/>
    <cellStyle name="20% - Accent1 2 2 5 4 2 2 2 3" xfId="7506" xr:uid="{00000000-0005-0000-0000-0000961C0000}"/>
    <cellStyle name="20% - Accent1 2 2 5 4 2 2 3" xfId="7507" xr:uid="{00000000-0005-0000-0000-0000971C0000}"/>
    <cellStyle name="20% - Accent1 2 2 5 4 2 2 3 2" xfId="7508" xr:uid="{00000000-0005-0000-0000-0000981C0000}"/>
    <cellStyle name="20% - Accent1 2 2 5 4 2 2 4" xfId="7509" xr:uid="{00000000-0005-0000-0000-0000991C0000}"/>
    <cellStyle name="20% - Accent1 2 2 5 4 2 3" xfId="7510" xr:uid="{00000000-0005-0000-0000-00009A1C0000}"/>
    <cellStyle name="20% - Accent1 2 2 5 4 2 3 2" xfId="7511" xr:uid="{00000000-0005-0000-0000-00009B1C0000}"/>
    <cellStyle name="20% - Accent1 2 2 5 4 2 3 2 2" xfId="7512" xr:uid="{00000000-0005-0000-0000-00009C1C0000}"/>
    <cellStyle name="20% - Accent1 2 2 5 4 2 3 2 2 2" xfId="7513" xr:uid="{00000000-0005-0000-0000-00009D1C0000}"/>
    <cellStyle name="20% - Accent1 2 2 5 4 2 3 2 3" xfId="7514" xr:uid="{00000000-0005-0000-0000-00009E1C0000}"/>
    <cellStyle name="20% - Accent1 2 2 5 4 2 3 3" xfId="7515" xr:uid="{00000000-0005-0000-0000-00009F1C0000}"/>
    <cellStyle name="20% - Accent1 2 2 5 4 2 3 3 2" xfId="7516" xr:uid="{00000000-0005-0000-0000-0000A01C0000}"/>
    <cellStyle name="20% - Accent1 2 2 5 4 2 3 4" xfId="7517" xr:uid="{00000000-0005-0000-0000-0000A11C0000}"/>
    <cellStyle name="20% - Accent1 2 2 5 4 2 4" xfId="7518" xr:uid="{00000000-0005-0000-0000-0000A21C0000}"/>
    <cellStyle name="20% - Accent1 2 2 5 4 2 4 2" xfId="7519" xr:uid="{00000000-0005-0000-0000-0000A31C0000}"/>
    <cellStyle name="20% - Accent1 2 2 5 4 2 4 2 2" xfId="7520" xr:uid="{00000000-0005-0000-0000-0000A41C0000}"/>
    <cellStyle name="20% - Accent1 2 2 5 4 2 4 2 2 2" xfId="7521" xr:uid="{00000000-0005-0000-0000-0000A51C0000}"/>
    <cellStyle name="20% - Accent1 2 2 5 4 2 4 2 3" xfId="7522" xr:uid="{00000000-0005-0000-0000-0000A61C0000}"/>
    <cellStyle name="20% - Accent1 2 2 5 4 2 4 3" xfId="7523" xr:uid="{00000000-0005-0000-0000-0000A71C0000}"/>
    <cellStyle name="20% - Accent1 2 2 5 4 2 4 3 2" xfId="7524" xr:uid="{00000000-0005-0000-0000-0000A81C0000}"/>
    <cellStyle name="20% - Accent1 2 2 5 4 2 4 4" xfId="7525" xr:uid="{00000000-0005-0000-0000-0000A91C0000}"/>
    <cellStyle name="20% - Accent1 2 2 5 4 2 5" xfId="7526" xr:uid="{00000000-0005-0000-0000-0000AA1C0000}"/>
    <cellStyle name="20% - Accent1 2 2 5 4 2 5 2" xfId="7527" xr:uid="{00000000-0005-0000-0000-0000AB1C0000}"/>
    <cellStyle name="20% - Accent1 2 2 5 4 2 5 2 2" xfId="7528" xr:uid="{00000000-0005-0000-0000-0000AC1C0000}"/>
    <cellStyle name="20% - Accent1 2 2 5 4 2 5 3" xfId="7529" xr:uid="{00000000-0005-0000-0000-0000AD1C0000}"/>
    <cellStyle name="20% - Accent1 2 2 5 4 2 6" xfId="7530" xr:uid="{00000000-0005-0000-0000-0000AE1C0000}"/>
    <cellStyle name="20% - Accent1 2 2 5 4 2 6 2" xfId="7531" xr:uid="{00000000-0005-0000-0000-0000AF1C0000}"/>
    <cellStyle name="20% - Accent1 2 2 5 4 2 6 2 2" xfId="7532" xr:uid="{00000000-0005-0000-0000-0000B01C0000}"/>
    <cellStyle name="20% - Accent1 2 2 5 4 2 6 3" xfId="7533" xr:uid="{00000000-0005-0000-0000-0000B11C0000}"/>
    <cellStyle name="20% - Accent1 2 2 5 4 2 7" xfId="7534" xr:uid="{00000000-0005-0000-0000-0000B21C0000}"/>
    <cellStyle name="20% - Accent1 2 2 5 4 2 7 2" xfId="7535" xr:uid="{00000000-0005-0000-0000-0000B31C0000}"/>
    <cellStyle name="20% - Accent1 2 2 5 4 2 8" xfId="7536" xr:uid="{00000000-0005-0000-0000-0000B41C0000}"/>
    <cellStyle name="20% - Accent1 2 2 5 4 2 8 2" xfId="7537" xr:uid="{00000000-0005-0000-0000-0000B51C0000}"/>
    <cellStyle name="20% - Accent1 2 2 5 4 2 9" xfId="7538" xr:uid="{00000000-0005-0000-0000-0000B61C0000}"/>
    <cellStyle name="20% - Accent1 2 2 5 4 3" xfId="7539" xr:uid="{00000000-0005-0000-0000-0000B71C0000}"/>
    <cellStyle name="20% - Accent1 2 2 5 4 3 2" xfId="7540" xr:uid="{00000000-0005-0000-0000-0000B81C0000}"/>
    <cellStyle name="20% - Accent1 2 2 5 4 3 2 2" xfId="7541" xr:uid="{00000000-0005-0000-0000-0000B91C0000}"/>
    <cellStyle name="20% - Accent1 2 2 5 4 3 2 2 2" xfId="7542" xr:uid="{00000000-0005-0000-0000-0000BA1C0000}"/>
    <cellStyle name="20% - Accent1 2 2 5 4 3 2 2 2 2" xfId="7543" xr:uid="{00000000-0005-0000-0000-0000BB1C0000}"/>
    <cellStyle name="20% - Accent1 2 2 5 4 3 2 2 3" xfId="7544" xr:uid="{00000000-0005-0000-0000-0000BC1C0000}"/>
    <cellStyle name="20% - Accent1 2 2 5 4 3 2 3" xfId="7545" xr:uid="{00000000-0005-0000-0000-0000BD1C0000}"/>
    <cellStyle name="20% - Accent1 2 2 5 4 3 2 3 2" xfId="7546" xr:uid="{00000000-0005-0000-0000-0000BE1C0000}"/>
    <cellStyle name="20% - Accent1 2 2 5 4 3 2 4" xfId="7547" xr:uid="{00000000-0005-0000-0000-0000BF1C0000}"/>
    <cellStyle name="20% - Accent1 2 2 5 4 3 3" xfId="7548" xr:uid="{00000000-0005-0000-0000-0000C01C0000}"/>
    <cellStyle name="20% - Accent1 2 2 5 4 3 3 2" xfId="7549" xr:uid="{00000000-0005-0000-0000-0000C11C0000}"/>
    <cellStyle name="20% - Accent1 2 2 5 4 3 3 2 2" xfId="7550" xr:uid="{00000000-0005-0000-0000-0000C21C0000}"/>
    <cellStyle name="20% - Accent1 2 2 5 4 3 3 2 2 2" xfId="7551" xr:uid="{00000000-0005-0000-0000-0000C31C0000}"/>
    <cellStyle name="20% - Accent1 2 2 5 4 3 3 2 3" xfId="7552" xr:uid="{00000000-0005-0000-0000-0000C41C0000}"/>
    <cellStyle name="20% - Accent1 2 2 5 4 3 3 3" xfId="7553" xr:uid="{00000000-0005-0000-0000-0000C51C0000}"/>
    <cellStyle name="20% - Accent1 2 2 5 4 3 3 3 2" xfId="7554" xr:uid="{00000000-0005-0000-0000-0000C61C0000}"/>
    <cellStyle name="20% - Accent1 2 2 5 4 3 3 4" xfId="7555" xr:uid="{00000000-0005-0000-0000-0000C71C0000}"/>
    <cellStyle name="20% - Accent1 2 2 5 4 3 4" xfId="7556" xr:uid="{00000000-0005-0000-0000-0000C81C0000}"/>
    <cellStyle name="20% - Accent1 2 2 5 4 3 4 2" xfId="7557" xr:uid="{00000000-0005-0000-0000-0000C91C0000}"/>
    <cellStyle name="20% - Accent1 2 2 5 4 3 4 2 2" xfId="7558" xr:uid="{00000000-0005-0000-0000-0000CA1C0000}"/>
    <cellStyle name="20% - Accent1 2 2 5 4 3 4 2 2 2" xfId="7559" xr:uid="{00000000-0005-0000-0000-0000CB1C0000}"/>
    <cellStyle name="20% - Accent1 2 2 5 4 3 4 2 3" xfId="7560" xr:uid="{00000000-0005-0000-0000-0000CC1C0000}"/>
    <cellStyle name="20% - Accent1 2 2 5 4 3 4 3" xfId="7561" xr:uid="{00000000-0005-0000-0000-0000CD1C0000}"/>
    <cellStyle name="20% - Accent1 2 2 5 4 3 4 3 2" xfId="7562" xr:uid="{00000000-0005-0000-0000-0000CE1C0000}"/>
    <cellStyle name="20% - Accent1 2 2 5 4 3 4 4" xfId="7563" xr:uid="{00000000-0005-0000-0000-0000CF1C0000}"/>
    <cellStyle name="20% - Accent1 2 2 5 4 3 5" xfId="7564" xr:uid="{00000000-0005-0000-0000-0000D01C0000}"/>
    <cellStyle name="20% - Accent1 2 2 5 4 3 5 2" xfId="7565" xr:uid="{00000000-0005-0000-0000-0000D11C0000}"/>
    <cellStyle name="20% - Accent1 2 2 5 4 3 5 2 2" xfId="7566" xr:uid="{00000000-0005-0000-0000-0000D21C0000}"/>
    <cellStyle name="20% - Accent1 2 2 5 4 3 5 3" xfId="7567" xr:uid="{00000000-0005-0000-0000-0000D31C0000}"/>
    <cellStyle name="20% - Accent1 2 2 5 4 3 6" xfId="7568" xr:uid="{00000000-0005-0000-0000-0000D41C0000}"/>
    <cellStyle name="20% - Accent1 2 2 5 4 3 6 2" xfId="7569" xr:uid="{00000000-0005-0000-0000-0000D51C0000}"/>
    <cellStyle name="20% - Accent1 2 2 5 4 3 6 2 2" xfId="7570" xr:uid="{00000000-0005-0000-0000-0000D61C0000}"/>
    <cellStyle name="20% - Accent1 2 2 5 4 3 6 3" xfId="7571" xr:uid="{00000000-0005-0000-0000-0000D71C0000}"/>
    <cellStyle name="20% - Accent1 2 2 5 4 3 7" xfId="7572" xr:uid="{00000000-0005-0000-0000-0000D81C0000}"/>
    <cellStyle name="20% - Accent1 2 2 5 4 3 7 2" xfId="7573" xr:uid="{00000000-0005-0000-0000-0000D91C0000}"/>
    <cellStyle name="20% - Accent1 2 2 5 4 3 8" xfId="7574" xr:uid="{00000000-0005-0000-0000-0000DA1C0000}"/>
    <cellStyle name="20% - Accent1 2 2 5 4 3 8 2" xfId="7575" xr:uid="{00000000-0005-0000-0000-0000DB1C0000}"/>
    <cellStyle name="20% - Accent1 2 2 5 4 3 9" xfId="7576" xr:uid="{00000000-0005-0000-0000-0000DC1C0000}"/>
    <cellStyle name="20% - Accent1 2 2 5 4 4" xfId="7577" xr:uid="{00000000-0005-0000-0000-0000DD1C0000}"/>
    <cellStyle name="20% - Accent1 2 2 5 4 4 2" xfId="7578" xr:uid="{00000000-0005-0000-0000-0000DE1C0000}"/>
    <cellStyle name="20% - Accent1 2 2 5 4 4 2 2" xfId="7579" xr:uid="{00000000-0005-0000-0000-0000DF1C0000}"/>
    <cellStyle name="20% - Accent1 2 2 5 4 4 2 2 2" xfId="7580" xr:uid="{00000000-0005-0000-0000-0000E01C0000}"/>
    <cellStyle name="20% - Accent1 2 2 5 4 4 2 3" xfId="7581" xr:uid="{00000000-0005-0000-0000-0000E11C0000}"/>
    <cellStyle name="20% - Accent1 2 2 5 4 4 3" xfId="7582" xr:uid="{00000000-0005-0000-0000-0000E21C0000}"/>
    <cellStyle name="20% - Accent1 2 2 5 4 4 3 2" xfId="7583" xr:uid="{00000000-0005-0000-0000-0000E31C0000}"/>
    <cellStyle name="20% - Accent1 2 2 5 4 4 4" xfId="7584" xr:uid="{00000000-0005-0000-0000-0000E41C0000}"/>
    <cellStyle name="20% - Accent1 2 2 5 4 5" xfId="7585" xr:uid="{00000000-0005-0000-0000-0000E51C0000}"/>
    <cellStyle name="20% - Accent1 2 2 5 4 5 2" xfId="7586" xr:uid="{00000000-0005-0000-0000-0000E61C0000}"/>
    <cellStyle name="20% - Accent1 2 2 5 4 5 2 2" xfId="7587" xr:uid="{00000000-0005-0000-0000-0000E71C0000}"/>
    <cellStyle name="20% - Accent1 2 2 5 4 5 2 2 2" xfId="7588" xr:uid="{00000000-0005-0000-0000-0000E81C0000}"/>
    <cellStyle name="20% - Accent1 2 2 5 4 5 2 3" xfId="7589" xr:uid="{00000000-0005-0000-0000-0000E91C0000}"/>
    <cellStyle name="20% - Accent1 2 2 5 4 5 3" xfId="7590" xr:uid="{00000000-0005-0000-0000-0000EA1C0000}"/>
    <cellStyle name="20% - Accent1 2 2 5 4 5 3 2" xfId="7591" xr:uid="{00000000-0005-0000-0000-0000EB1C0000}"/>
    <cellStyle name="20% - Accent1 2 2 5 4 5 4" xfId="7592" xr:uid="{00000000-0005-0000-0000-0000EC1C0000}"/>
    <cellStyle name="20% - Accent1 2 2 5 4 6" xfId="7593" xr:uid="{00000000-0005-0000-0000-0000ED1C0000}"/>
    <cellStyle name="20% - Accent1 2 2 5 4 6 2" xfId="7594" xr:uid="{00000000-0005-0000-0000-0000EE1C0000}"/>
    <cellStyle name="20% - Accent1 2 2 5 4 6 2 2" xfId="7595" xr:uid="{00000000-0005-0000-0000-0000EF1C0000}"/>
    <cellStyle name="20% - Accent1 2 2 5 4 6 2 2 2" xfId="7596" xr:uid="{00000000-0005-0000-0000-0000F01C0000}"/>
    <cellStyle name="20% - Accent1 2 2 5 4 6 2 3" xfId="7597" xr:uid="{00000000-0005-0000-0000-0000F11C0000}"/>
    <cellStyle name="20% - Accent1 2 2 5 4 6 3" xfId="7598" xr:uid="{00000000-0005-0000-0000-0000F21C0000}"/>
    <cellStyle name="20% - Accent1 2 2 5 4 6 3 2" xfId="7599" xr:uid="{00000000-0005-0000-0000-0000F31C0000}"/>
    <cellStyle name="20% - Accent1 2 2 5 4 6 4" xfId="7600" xr:uid="{00000000-0005-0000-0000-0000F41C0000}"/>
    <cellStyle name="20% - Accent1 2 2 5 4 7" xfId="7601" xr:uid="{00000000-0005-0000-0000-0000F51C0000}"/>
    <cellStyle name="20% - Accent1 2 2 5 4 7 2" xfId="7602" xr:uid="{00000000-0005-0000-0000-0000F61C0000}"/>
    <cellStyle name="20% - Accent1 2 2 5 4 7 2 2" xfId="7603" xr:uid="{00000000-0005-0000-0000-0000F71C0000}"/>
    <cellStyle name="20% - Accent1 2 2 5 4 7 3" xfId="7604" xr:uid="{00000000-0005-0000-0000-0000F81C0000}"/>
    <cellStyle name="20% - Accent1 2 2 5 4 8" xfId="7605" xr:uid="{00000000-0005-0000-0000-0000F91C0000}"/>
    <cellStyle name="20% - Accent1 2 2 5 4 8 2" xfId="7606" xr:uid="{00000000-0005-0000-0000-0000FA1C0000}"/>
    <cellStyle name="20% - Accent1 2 2 5 4 8 2 2" xfId="7607" xr:uid="{00000000-0005-0000-0000-0000FB1C0000}"/>
    <cellStyle name="20% - Accent1 2 2 5 4 8 3" xfId="7608" xr:uid="{00000000-0005-0000-0000-0000FC1C0000}"/>
    <cellStyle name="20% - Accent1 2 2 5 4 9" xfId="7609" xr:uid="{00000000-0005-0000-0000-0000FD1C0000}"/>
    <cellStyle name="20% - Accent1 2 2 5 4 9 2" xfId="7610" xr:uid="{00000000-0005-0000-0000-0000FE1C0000}"/>
    <cellStyle name="20% - Accent1 2 2 5 5" xfId="7611" xr:uid="{00000000-0005-0000-0000-0000FF1C0000}"/>
    <cellStyle name="20% - Accent1 2 2 5 5 10" xfId="7612" xr:uid="{00000000-0005-0000-0000-0000001D0000}"/>
    <cellStyle name="20% - Accent1 2 2 5 5 10 2" xfId="7613" xr:uid="{00000000-0005-0000-0000-0000011D0000}"/>
    <cellStyle name="20% - Accent1 2 2 5 5 11" xfId="7614" xr:uid="{00000000-0005-0000-0000-0000021D0000}"/>
    <cellStyle name="20% - Accent1 2 2 5 5 2" xfId="7615" xr:uid="{00000000-0005-0000-0000-0000031D0000}"/>
    <cellStyle name="20% - Accent1 2 2 5 5 2 2" xfId="7616" xr:uid="{00000000-0005-0000-0000-0000041D0000}"/>
    <cellStyle name="20% - Accent1 2 2 5 5 2 2 2" xfId="7617" xr:uid="{00000000-0005-0000-0000-0000051D0000}"/>
    <cellStyle name="20% - Accent1 2 2 5 5 2 2 2 2" xfId="7618" xr:uid="{00000000-0005-0000-0000-0000061D0000}"/>
    <cellStyle name="20% - Accent1 2 2 5 5 2 2 2 2 2" xfId="7619" xr:uid="{00000000-0005-0000-0000-0000071D0000}"/>
    <cellStyle name="20% - Accent1 2 2 5 5 2 2 2 3" xfId="7620" xr:uid="{00000000-0005-0000-0000-0000081D0000}"/>
    <cellStyle name="20% - Accent1 2 2 5 5 2 2 3" xfId="7621" xr:uid="{00000000-0005-0000-0000-0000091D0000}"/>
    <cellStyle name="20% - Accent1 2 2 5 5 2 2 3 2" xfId="7622" xr:uid="{00000000-0005-0000-0000-00000A1D0000}"/>
    <cellStyle name="20% - Accent1 2 2 5 5 2 2 4" xfId="7623" xr:uid="{00000000-0005-0000-0000-00000B1D0000}"/>
    <cellStyle name="20% - Accent1 2 2 5 5 2 3" xfId="7624" xr:uid="{00000000-0005-0000-0000-00000C1D0000}"/>
    <cellStyle name="20% - Accent1 2 2 5 5 2 3 2" xfId="7625" xr:uid="{00000000-0005-0000-0000-00000D1D0000}"/>
    <cellStyle name="20% - Accent1 2 2 5 5 2 3 2 2" xfId="7626" xr:uid="{00000000-0005-0000-0000-00000E1D0000}"/>
    <cellStyle name="20% - Accent1 2 2 5 5 2 3 2 2 2" xfId="7627" xr:uid="{00000000-0005-0000-0000-00000F1D0000}"/>
    <cellStyle name="20% - Accent1 2 2 5 5 2 3 2 3" xfId="7628" xr:uid="{00000000-0005-0000-0000-0000101D0000}"/>
    <cellStyle name="20% - Accent1 2 2 5 5 2 3 3" xfId="7629" xr:uid="{00000000-0005-0000-0000-0000111D0000}"/>
    <cellStyle name="20% - Accent1 2 2 5 5 2 3 3 2" xfId="7630" xr:uid="{00000000-0005-0000-0000-0000121D0000}"/>
    <cellStyle name="20% - Accent1 2 2 5 5 2 3 4" xfId="7631" xr:uid="{00000000-0005-0000-0000-0000131D0000}"/>
    <cellStyle name="20% - Accent1 2 2 5 5 2 4" xfId="7632" xr:uid="{00000000-0005-0000-0000-0000141D0000}"/>
    <cellStyle name="20% - Accent1 2 2 5 5 2 4 2" xfId="7633" xr:uid="{00000000-0005-0000-0000-0000151D0000}"/>
    <cellStyle name="20% - Accent1 2 2 5 5 2 4 2 2" xfId="7634" xr:uid="{00000000-0005-0000-0000-0000161D0000}"/>
    <cellStyle name="20% - Accent1 2 2 5 5 2 4 2 2 2" xfId="7635" xr:uid="{00000000-0005-0000-0000-0000171D0000}"/>
    <cellStyle name="20% - Accent1 2 2 5 5 2 4 2 3" xfId="7636" xr:uid="{00000000-0005-0000-0000-0000181D0000}"/>
    <cellStyle name="20% - Accent1 2 2 5 5 2 4 3" xfId="7637" xr:uid="{00000000-0005-0000-0000-0000191D0000}"/>
    <cellStyle name="20% - Accent1 2 2 5 5 2 4 3 2" xfId="7638" xr:uid="{00000000-0005-0000-0000-00001A1D0000}"/>
    <cellStyle name="20% - Accent1 2 2 5 5 2 4 4" xfId="7639" xr:uid="{00000000-0005-0000-0000-00001B1D0000}"/>
    <cellStyle name="20% - Accent1 2 2 5 5 2 5" xfId="7640" xr:uid="{00000000-0005-0000-0000-00001C1D0000}"/>
    <cellStyle name="20% - Accent1 2 2 5 5 2 5 2" xfId="7641" xr:uid="{00000000-0005-0000-0000-00001D1D0000}"/>
    <cellStyle name="20% - Accent1 2 2 5 5 2 5 2 2" xfId="7642" xr:uid="{00000000-0005-0000-0000-00001E1D0000}"/>
    <cellStyle name="20% - Accent1 2 2 5 5 2 5 3" xfId="7643" xr:uid="{00000000-0005-0000-0000-00001F1D0000}"/>
    <cellStyle name="20% - Accent1 2 2 5 5 2 6" xfId="7644" xr:uid="{00000000-0005-0000-0000-0000201D0000}"/>
    <cellStyle name="20% - Accent1 2 2 5 5 2 6 2" xfId="7645" xr:uid="{00000000-0005-0000-0000-0000211D0000}"/>
    <cellStyle name="20% - Accent1 2 2 5 5 2 6 2 2" xfId="7646" xr:uid="{00000000-0005-0000-0000-0000221D0000}"/>
    <cellStyle name="20% - Accent1 2 2 5 5 2 6 3" xfId="7647" xr:uid="{00000000-0005-0000-0000-0000231D0000}"/>
    <cellStyle name="20% - Accent1 2 2 5 5 2 7" xfId="7648" xr:uid="{00000000-0005-0000-0000-0000241D0000}"/>
    <cellStyle name="20% - Accent1 2 2 5 5 2 7 2" xfId="7649" xr:uid="{00000000-0005-0000-0000-0000251D0000}"/>
    <cellStyle name="20% - Accent1 2 2 5 5 2 8" xfId="7650" xr:uid="{00000000-0005-0000-0000-0000261D0000}"/>
    <cellStyle name="20% - Accent1 2 2 5 5 2 8 2" xfId="7651" xr:uid="{00000000-0005-0000-0000-0000271D0000}"/>
    <cellStyle name="20% - Accent1 2 2 5 5 2 9" xfId="7652" xr:uid="{00000000-0005-0000-0000-0000281D0000}"/>
    <cellStyle name="20% - Accent1 2 2 5 5 3" xfId="7653" xr:uid="{00000000-0005-0000-0000-0000291D0000}"/>
    <cellStyle name="20% - Accent1 2 2 5 5 3 2" xfId="7654" xr:uid="{00000000-0005-0000-0000-00002A1D0000}"/>
    <cellStyle name="20% - Accent1 2 2 5 5 3 2 2" xfId="7655" xr:uid="{00000000-0005-0000-0000-00002B1D0000}"/>
    <cellStyle name="20% - Accent1 2 2 5 5 3 2 2 2" xfId="7656" xr:uid="{00000000-0005-0000-0000-00002C1D0000}"/>
    <cellStyle name="20% - Accent1 2 2 5 5 3 2 2 2 2" xfId="7657" xr:uid="{00000000-0005-0000-0000-00002D1D0000}"/>
    <cellStyle name="20% - Accent1 2 2 5 5 3 2 2 3" xfId="7658" xr:uid="{00000000-0005-0000-0000-00002E1D0000}"/>
    <cellStyle name="20% - Accent1 2 2 5 5 3 2 3" xfId="7659" xr:uid="{00000000-0005-0000-0000-00002F1D0000}"/>
    <cellStyle name="20% - Accent1 2 2 5 5 3 2 3 2" xfId="7660" xr:uid="{00000000-0005-0000-0000-0000301D0000}"/>
    <cellStyle name="20% - Accent1 2 2 5 5 3 2 4" xfId="7661" xr:uid="{00000000-0005-0000-0000-0000311D0000}"/>
    <cellStyle name="20% - Accent1 2 2 5 5 3 3" xfId="7662" xr:uid="{00000000-0005-0000-0000-0000321D0000}"/>
    <cellStyle name="20% - Accent1 2 2 5 5 3 3 2" xfId="7663" xr:uid="{00000000-0005-0000-0000-0000331D0000}"/>
    <cellStyle name="20% - Accent1 2 2 5 5 3 3 2 2" xfId="7664" xr:uid="{00000000-0005-0000-0000-0000341D0000}"/>
    <cellStyle name="20% - Accent1 2 2 5 5 3 3 2 2 2" xfId="7665" xr:uid="{00000000-0005-0000-0000-0000351D0000}"/>
    <cellStyle name="20% - Accent1 2 2 5 5 3 3 2 3" xfId="7666" xr:uid="{00000000-0005-0000-0000-0000361D0000}"/>
    <cellStyle name="20% - Accent1 2 2 5 5 3 3 3" xfId="7667" xr:uid="{00000000-0005-0000-0000-0000371D0000}"/>
    <cellStyle name="20% - Accent1 2 2 5 5 3 3 3 2" xfId="7668" xr:uid="{00000000-0005-0000-0000-0000381D0000}"/>
    <cellStyle name="20% - Accent1 2 2 5 5 3 3 4" xfId="7669" xr:uid="{00000000-0005-0000-0000-0000391D0000}"/>
    <cellStyle name="20% - Accent1 2 2 5 5 3 4" xfId="7670" xr:uid="{00000000-0005-0000-0000-00003A1D0000}"/>
    <cellStyle name="20% - Accent1 2 2 5 5 3 4 2" xfId="7671" xr:uid="{00000000-0005-0000-0000-00003B1D0000}"/>
    <cellStyle name="20% - Accent1 2 2 5 5 3 4 2 2" xfId="7672" xr:uid="{00000000-0005-0000-0000-00003C1D0000}"/>
    <cellStyle name="20% - Accent1 2 2 5 5 3 4 2 2 2" xfId="7673" xr:uid="{00000000-0005-0000-0000-00003D1D0000}"/>
    <cellStyle name="20% - Accent1 2 2 5 5 3 4 2 3" xfId="7674" xr:uid="{00000000-0005-0000-0000-00003E1D0000}"/>
    <cellStyle name="20% - Accent1 2 2 5 5 3 4 3" xfId="7675" xr:uid="{00000000-0005-0000-0000-00003F1D0000}"/>
    <cellStyle name="20% - Accent1 2 2 5 5 3 4 3 2" xfId="7676" xr:uid="{00000000-0005-0000-0000-0000401D0000}"/>
    <cellStyle name="20% - Accent1 2 2 5 5 3 4 4" xfId="7677" xr:uid="{00000000-0005-0000-0000-0000411D0000}"/>
    <cellStyle name="20% - Accent1 2 2 5 5 3 5" xfId="7678" xr:uid="{00000000-0005-0000-0000-0000421D0000}"/>
    <cellStyle name="20% - Accent1 2 2 5 5 3 5 2" xfId="7679" xr:uid="{00000000-0005-0000-0000-0000431D0000}"/>
    <cellStyle name="20% - Accent1 2 2 5 5 3 5 2 2" xfId="7680" xr:uid="{00000000-0005-0000-0000-0000441D0000}"/>
    <cellStyle name="20% - Accent1 2 2 5 5 3 5 3" xfId="7681" xr:uid="{00000000-0005-0000-0000-0000451D0000}"/>
    <cellStyle name="20% - Accent1 2 2 5 5 3 6" xfId="7682" xr:uid="{00000000-0005-0000-0000-0000461D0000}"/>
    <cellStyle name="20% - Accent1 2 2 5 5 3 6 2" xfId="7683" xr:uid="{00000000-0005-0000-0000-0000471D0000}"/>
    <cellStyle name="20% - Accent1 2 2 5 5 3 6 2 2" xfId="7684" xr:uid="{00000000-0005-0000-0000-0000481D0000}"/>
    <cellStyle name="20% - Accent1 2 2 5 5 3 6 3" xfId="7685" xr:uid="{00000000-0005-0000-0000-0000491D0000}"/>
    <cellStyle name="20% - Accent1 2 2 5 5 3 7" xfId="7686" xr:uid="{00000000-0005-0000-0000-00004A1D0000}"/>
    <cellStyle name="20% - Accent1 2 2 5 5 3 7 2" xfId="7687" xr:uid="{00000000-0005-0000-0000-00004B1D0000}"/>
    <cellStyle name="20% - Accent1 2 2 5 5 3 8" xfId="7688" xr:uid="{00000000-0005-0000-0000-00004C1D0000}"/>
    <cellStyle name="20% - Accent1 2 2 5 5 3 8 2" xfId="7689" xr:uid="{00000000-0005-0000-0000-00004D1D0000}"/>
    <cellStyle name="20% - Accent1 2 2 5 5 3 9" xfId="7690" xr:uid="{00000000-0005-0000-0000-00004E1D0000}"/>
    <cellStyle name="20% - Accent1 2 2 5 5 4" xfId="7691" xr:uid="{00000000-0005-0000-0000-00004F1D0000}"/>
    <cellStyle name="20% - Accent1 2 2 5 5 4 2" xfId="7692" xr:uid="{00000000-0005-0000-0000-0000501D0000}"/>
    <cellStyle name="20% - Accent1 2 2 5 5 4 2 2" xfId="7693" xr:uid="{00000000-0005-0000-0000-0000511D0000}"/>
    <cellStyle name="20% - Accent1 2 2 5 5 4 2 2 2" xfId="7694" xr:uid="{00000000-0005-0000-0000-0000521D0000}"/>
    <cellStyle name="20% - Accent1 2 2 5 5 4 2 3" xfId="7695" xr:uid="{00000000-0005-0000-0000-0000531D0000}"/>
    <cellStyle name="20% - Accent1 2 2 5 5 4 3" xfId="7696" xr:uid="{00000000-0005-0000-0000-0000541D0000}"/>
    <cellStyle name="20% - Accent1 2 2 5 5 4 3 2" xfId="7697" xr:uid="{00000000-0005-0000-0000-0000551D0000}"/>
    <cellStyle name="20% - Accent1 2 2 5 5 4 4" xfId="7698" xr:uid="{00000000-0005-0000-0000-0000561D0000}"/>
    <cellStyle name="20% - Accent1 2 2 5 5 5" xfId="7699" xr:uid="{00000000-0005-0000-0000-0000571D0000}"/>
    <cellStyle name="20% - Accent1 2 2 5 5 5 2" xfId="7700" xr:uid="{00000000-0005-0000-0000-0000581D0000}"/>
    <cellStyle name="20% - Accent1 2 2 5 5 5 2 2" xfId="7701" xr:uid="{00000000-0005-0000-0000-0000591D0000}"/>
    <cellStyle name="20% - Accent1 2 2 5 5 5 2 2 2" xfId="7702" xr:uid="{00000000-0005-0000-0000-00005A1D0000}"/>
    <cellStyle name="20% - Accent1 2 2 5 5 5 2 3" xfId="7703" xr:uid="{00000000-0005-0000-0000-00005B1D0000}"/>
    <cellStyle name="20% - Accent1 2 2 5 5 5 3" xfId="7704" xr:uid="{00000000-0005-0000-0000-00005C1D0000}"/>
    <cellStyle name="20% - Accent1 2 2 5 5 5 3 2" xfId="7705" xr:uid="{00000000-0005-0000-0000-00005D1D0000}"/>
    <cellStyle name="20% - Accent1 2 2 5 5 5 4" xfId="7706" xr:uid="{00000000-0005-0000-0000-00005E1D0000}"/>
    <cellStyle name="20% - Accent1 2 2 5 5 6" xfId="7707" xr:uid="{00000000-0005-0000-0000-00005F1D0000}"/>
    <cellStyle name="20% - Accent1 2 2 5 5 6 2" xfId="7708" xr:uid="{00000000-0005-0000-0000-0000601D0000}"/>
    <cellStyle name="20% - Accent1 2 2 5 5 6 2 2" xfId="7709" xr:uid="{00000000-0005-0000-0000-0000611D0000}"/>
    <cellStyle name="20% - Accent1 2 2 5 5 6 2 2 2" xfId="7710" xr:uid="{00000000-0005-0000-0000-0000621D0000}"/>
    <cellStyle name="20% - Accent1 2 2 5 5 6 2 3" xfId="7711" xr:uid="{00000000-0005-0000-0000-0000631D0000}"/>
    <cellStyle name="20% - Accent1 2 2 5 5 6 3" xfId="7712" xr:uid="{00000000-0005-0000-0000-0000641D0000}"/>
    <cellStyle name="20% - Accent1 2 2 5 5 6 3 2" xfId="7713" xr:uid="{00000000-0005-0000-0000-0000651D0000}"/>
    <cellStyle name="20% - Accent1 2 2 5 5 6 4" xfId="7714" xr:uid="{00000000-0005-0000-0000-0000661D0000}"/>
    <cellStyle name="20% - Accent1 2 2 5 5 7" xfId="7715" xr:uid="{00000000-0005-0000-0000-0000671D0000}"/>
    <cellStyle name="20% - Accent1 2 2 5 5 7 2" xfId="7716" xr:uid="{00000000-0005-0000-0000-0000681D0000}"/>
    <cellStyle name="20% - Accent1 2 2 5 5 7 2 2" xfId="7717" xr:uid="{00000000-0005-0000-0000-0000691D0000}"/>
    <cellStyle name="20% - Accent1 2 2 5 5 7 3" xfId="7718" xr:uid="{00000000-0005-0000-0000-00006A1D0000}"/>
    <cellStyle name="20% - Accent1 2 2 5 5 8" xfId="7719" xr:uid="{00000000-0005-0000-0000-00006B1D0000}"/>
    <cellStyle name="20% - Accent1 2 2 5 5 8 2" xfId="7720" xr:uid="{00000000-0005-0000-0000-00006C1D0000}"/>
    <cellStyle name="20% - Accent1 2 2 5 5 8 2 2" xfId="7721" xr:uid="{00000000-0005-0000-0000-00006D1D0000}"/>
    <cellStyle name="20% - Accent1 2 2 5 5 8 3" xfId="7722" xr:uid="{00000000-0005-0000-0000-00006E1D0000}"/>
    <cellStyle name="20% - Accent1 2 2 5 5 9" xfId="7723" xr:uid="{00000000-0005-0000-0000-00006F1D0000}"/>
    <cellStyle name="20% - Accent1 2 2 5 5 9 2" xfId="7724" xr:uid="{00000000-0005-0000-0000-0000701D0000}"/>
    <cellStyle name="20% - Accent1 2 2 5 6" xfId="7725" xr:uid="{00000000-0005-0000-0000-0000711D0000}"/>
    <cellStyle name="20% - Accent1 2 2 5 6 2" xfId="7726" xr:uid="{00000000-0005-0000-0000-0000721D0000}"/>
    <cellStyle name="20% - Accent1 2 2 5 6 2 2" xfId="7727" xr:uid="{00000000-0005-0000-0000-0000731D0000}"/>
    <cellStyle name="20% - Accent1 2 2 5 6 2 2 2" xfId="7728" xr:uid="{00000000-0005-0000-0000-0000741D0000}"/>
    <cellStyle name="20% - Accent1 2 2 5 6 2 2 2 2" xfId="7729" xr:uid="{00000000-0005-0000-0000-0000751D0000}"/>
    <cellStyle name="20% - Accent1 2 2 5 6 2 2 3" xfId="7730" xr:uid="{00000000-0005-0000-0000-0000761D0000}"/>
    <cellStyle name="20% - Accent1 2 2 5 6 2 3" xfId="7731" xr:uid="{00000000-0005-0000-0000-0000771D0000}"/>
    <cellStyle name="20% - Accent1 2 2 5 6 2 3 2" xfId="7732" xr:uid="{00000000-0005-0000-0000-0000781D0000}"/>
    <cellStyle name="20% - Accent1 2 2 5 6 2 4" xfId="7733" xr:uid="{00000000-0005-0000-0000-0000791D0000}"/>
    <cellStyle name="20% - Accent1 2 2 5 6 3" xfId="7734" xr:uid="{00000000-0005-0000-0000-00007A1D0000}"/>
    <cellStyle name="20% - Accent1 2 2 5 6 3 2" xfId="7735" xr:uid="{00000000-0005-0000-0000-00007B1D0000}"/>
    <cellStyle name="20% - Accent1 2 2 5 6 3 2 2" xfId="7736" xr:uid="{00000000-0005-0000-0000-00007C1D0000}"/>
    <cellStyle name="20% - Accent1 2 2 5 6 3 2 2 2" xfId="7737" xr:uid="{00000000-0005-0000-0000-00007D1D0000}"/>
    <cellStyle name="20% - Accent1 2 2 5 6 3 2 3" xfId="7738" xr:uid="{00000000-0005-0000-0000-00007E1D0000}"/>
    <cellStyle name="20% - Accent1 2 2 5 6 3 3" xfId="7739" xr:uid="{00000000-0005-0000-0000-00007F1D0000}"/>
    <cellStyle name="20% - Accent1 2 2 5 6 3 3 2" xfId="7740" xr:uid="{00000000-0005-0000-0000-0000801D0000}"/>
    <cellStyle name="20% - Accent1 2 2 5 6 3 4" xfId="7741" xr:uid="{00000000-0005-0000-0000-0000811D0000}"/>
    <cellStyle name="20% - Accent1 2 2 5 6 4" xfId="7742" xr:uid="{00000000-0005-0000-0000-0000821D0000}"/>
    <cellStyle name="20% - Accent1 2 2 5 6 4 2" xfId="7743" xr:uid="{00000000-0005-0000-0000-0000831D0000}"/>
    <cellStyle name="20% - Accent1 2 2 5 6 4 2 2" xfId="7744" xr:uid="{00000000-0005-0000-0000-0000841D0000}"/>
    <cellStyle name="20% - Accent1 2 2 5 6 4 2 2 2" xfId="7745" xr:uid="{00000000-0005-0000-0000-0000851D0000}"/>
    <cellStyle name="20% - Accent1 2 2 5 6 4 2 3" xfId="7746" xr:uid="{00000000-0005-0000-0000-0000861D0000}"/>
    <cellStyle name="20% - Accent1 2 2 5 6 4 3" xfId="7747" xr:uid="{00000000-0005-0000-0000-0000871D0000}"/>
    <cellStyle name="20% - Accent1 2 2 5 6 4 3 2" xfId="7748" xr:uid="{00000000-0005-0000-0000-0000881D0000}"/>
    <cellStyle name="20% - Accent1 2 2 5 6 4 4" xfId="7749" xr:uid="{00000000-0005-0000-0000-0000891D0000}"/>
    <cellStyle name="20% - Accent1 2 2 5 6 5" xfId="7750" xr:uid="{00000000-0005-0000-0000-00008A1D0000}"/>
    <cellStyle name="20% - Accent1 2 2 5 6 5 2" xfId="7751" xr:uid="{00000000-0005-0000-0000-00008B1D0000}"/>
    <cellStyle name="20% - Accent1 2 2 5 6 5 2 2" xfId="7752" xr:uid="{00000000-0005-0000-0000-00008C1D0000}"/>
    <cellStyle name="20% - Accent1 2 2 5 6 5 3" xfId="7753" xr:uid="{00000000-0005-0000-0000-00008D1D0000}"/>
    <cellStyle name="20% - Accent1 2 2 5 6 6" xfId="7754" xr:uid="{00000000-0005-0000-0000-00008E1D0000}"/>
    <cellStyle name="20% - Accent1 2 2 5 6 6 2" xfId="7755" xr:uid="{00000000-0005-0000-0000-00008F1D0000}"/>
    <cellStyle name="20% - Accent1 2 2 5 6 6 2 2" xfId="7756" xr:uid="{00000000-0005-0000-0000-0000901D0000}"/>
    <cellStyle name="20% - Accent1 2 2 5 6 6 3" xfId="7757" xr:uid="{00000000-0005-0000-0000-0000911D0000}"/>
    <cellStyle name="20% - Accent1 2 2 5 6 7" xfId="7758" xr:uid="{00000000-0005-0000-0000-0000921D0000}"/>
    <cellStyle name="20% - Accent1 2 2 5 6 7 2" xfId="7759" xr:uid="{00000000-0005-0000-0000-0000931D0000}"/>
    <cellStyle name="20% - Accent1 2 2 5 6 8" xfId="7760" xr:uid="{00000000-0005-0000-0000-0000941D0000}"/>
    <cellStyle name="20% - Accent1 2 2 5 6 8 2" xfId="7761" xr:uid="{00000000-0005-0000-0000-0000951D0000}"/>
    <cellStyle name="20% - Accent1 2 2 5 6 9" xfId="7762" xr:uid="{00000000-0005-0000-0000-0000961D0000}"/>
    <cellStyle name="20% - Accent1 2 2 5 7" xfId="7763" xr:uid="{00000000-0005-0000-0000-0000971D0000}"/>
    <cellStyle name="20% - Accent1 2 2 5 7 2" xfId="7764" xr:uid="{00000000-0005-0000-0000-0000981D0000}"/>
    <cellStyle name="20% - Accent1 2 2 5 7 2 2" xfId="7765" xr:uid="{00000000-0005-0000-0000-0000991D0000}"/>
    <cellStyle name="20% - Accent1 2 2 5 7 2 2 2" xfId="7766" xr:uid="{00000000-0005-0000-0000-00009A1D0000}"/>
    <cellStyle name="20% - Accent1 2 2 5 7 2 2 2 2" xfId="7767" xr:uid="{00000000-0005-0000-0000-00009B1D0000}"/>
    <cellStyle name="20% - Accent1 2 2 5 7 2 2 3" xfId="7768" xr:uid="{00000000-0005-0000-0000-00009C1D0000}"/>
    <cellStyle name="20% - Accent1 2 2 5 7 2 3" xfId="7769" xr:uid="{00000000-0005-0000-0000-00009D1D0000}"/>
    <cellStyle name="20% - Accent1 2 2 5 7 2 3 2" xfId="7770" xr:uid="{00000000-0005-0000-0000-00009E1D0000}"/>
    <cellStyle name="20% - Accent1 2 2 5 7 2 4" xfId="7771" xr:uid="{00000000-0005-0000-0000-00009F1D0000}"/>
    <cellStyle name="20% - Accent1 2 2 5 7 3" xfId="7772" xr:uid="{00000000-0005-0000-0000-0000A01D0000}"/>
    <cellStyle name="20% - Accent1 2 2 5 7 3 2" xfId="7773" xr:uid="{00000000-0005-0000-0000-0000A11D0000}"/>
    <cellStyle name="20% - Accent1 2 2 5 7 3 2 2" xfId="7774" xr:uid="{00000000-0005-0000-0000-0000A21D0000}"/>
    <cellStyle name="20% - Accent1 2 2 5 7 3 2 2 2" xfId="7775" xr:uid="{00000000-0005-0000-0000-0000A31D0000}"/>
    <cellStyle name="20% - Accent1 2 2 5 7 3 2 3" xfId="7776" xr:uid="{00000000-0005-0000-0000-0000A41D0000}"/>
    <cellStyle name="20% - Accent1 2 2 5 7 3 3" xfId="7777" xr:uid="{00000000-0005-0000-0000-0000A51D0000}"/>
    <cellStyle name="20% - Accent1 2 2 5 7 3 3 2" xfId="7778" xr:uid="{00000000-0005-0000-0000-0000A61D0000}"/>
    <cellStyle name="20% - Accent1 2 2 5 7 3 4" xfId="7779" xr:uid="{00000000-0005-0000-0000-0000A71D0000}"/>
    <cellStyle name="20% - Accent1 2 2 5 7 4" xfId="7780" xr:uid="{00000000-0005-0000-0000-0000A81D0000}"/>
    <cellStyle name="20% - Accent1 2 2 5 7 4 2" xfId="7781" xr:uid="{00000000-0005-0000-0000-0000A91D0000}"/>
    <cellStyle name="20% - Accent1 2 2 5 7 4 2 2" xfId="7782" xr:uid="{00000000-0005-0000-0000-0000AA1D0000}"/>
    <cellStyle name="20% - Accent1 2 2 5 7 4 2 2 2" xfId="7783" xr:uid="{00000000-0005-0000-0000-0000AB1D0000}"/>
    <cellStyle name="20% - Accent1 2 2 5 7 4 2 3" xfId="7784" xr:uid="{00000000-0005-0000-0000-0000AC1D0000}"/>
    <cellStyle name="20% - Accent1 2 2 5 7 4 3" xfId="7785" xr:uid="{00000000-0005-0000-0000-0000AD1D0000}"/>
    <cellStyle name="20% - Accent1 2 2 5 7 4 3 2" xfId="7786" xr:uid="{00000000-0005-0000-0000-0000AE1D0000}"/>
    <cellStyle name="20% - Accent1 2 2 5 7 4 4" xfId="7787" xr:uid="{00000000-0005-0000-0000-0000AF1D0000}"/>
    <cellStyle name="20% - Accent1 2 2 5 7 5" xfId="7788" xr:uid="{00000000-0005-0000-0000-0000B01D0000}"/>
    <cellStyle name="20% - Accent1 2 2 5 7 5 2" xfId="7789" xr:uid="{00000000-0005-0000-0000-0000B11D0000}"/>
    <cellStyle name="20% - Accent1 2 2 5 7 5 2 2" xfId="7790" xr:uid="{00000000-0005-0000-0000-0000B21D0000}"/>
    <cellStyle name="20% - Accent1 2 2 5 7 5 3" xfId="7791" xr:uid="{00000000-0005-0000-0000-0000B31D0000}"/>
    <cellStyle name="20% - Accent1 2 2 5 7 6" xfId="7792" xr:uid="{00000000-0005-0000-0000-0000B41D0000}"/>
    <cellStyle name="20% - Accent1 2 2 5 7 6 2" xfId="7793" xr:uid="{00000000-0005-0000-0000-0000B51D0000}"/>
    <cellStyle name="20% - Accent1 2 2 5 7 6 2 2" xfId="7794" xr:uid="{00000000-0005-0000-0000-0000B61D0000}"/>
    <cellStyle name="20% - Accent1 2 2 5 7 6 3" xfId="7795" xr:uid="{00000000-0005-0000-0000-0000B71D0000}"/>
    <cellStyle name="20% - Accent1 2 2 5 7 7" xfId="7796" xr:uid="{00000000-0005-0000-0000-0000B81D0000}"/>
    <cellStyle name="20% - Accent1 2 2 5 7 7 2" xfId="7797" xr:uid="{00000000-0005-0000-0000-0000B91D0000}"/>
    <cellStyle name="20% - Accent1 2 2 5 7 8" xfId="7798" xr:uid="{00000000-0005-0000-0000-0000BA1D0000}"/>
    <cellStyle name="20% - Accent1 2 2 5 7 8 2" xfId="7799" xr:uid="{00000000-0005-0000-0000-0000BB1D0000}"/>
    <cellStyle name="20% - Accent1 2 2 5 7 9" xfId="7800" xr:uid="{00000000-0005-0000-0000-0000BC1D0000}"/>
    <cellStyle name="20% - Accent1 2 2 5 8" xfId="7801" xr:uid="{00000000-0005-0000-0000-0000BD1D0000}"/>
    <cellStyle name="20% - Accent1 2 2 5 8 2" xfId="7802" xr:uid="{00000000-0005-0000-0000-0000BE1D0000}"/>
    <cellStyle name="20% - Accent1 2 2 5 8 2 2" xfId="7803" xr:uid="{00000000-0005-0000-0000-0000BF1D0000}"/>
    <cellStyle name="20% - Accent1 2 2 5 8 2 2 2" xfId="7804" xr:uid="{00000000-0005-0000-0000-0000C01D0000}"/>
    <cellStyle name="20% - Accent1 2 2 5 8 2 3" xfId="7805" xr:uid="{00000000-0005-0000-0000-0000C11D0000}"/>
    <cellStyle name="20% - Accent1 2 2 5 8 3" xfId="7806" xr:uid="{00000000-0005-0000-0000-0000C21D0000}"/>
    <cellStyle name="20% - Accent1 2 2 5 8 3 2" xfId="7807" xr:uid="{00000000-0005-0000-0000-0000C31D0000}"/>
    <cellStyle name="20% - Accent1 2 2 5 8 4" xfId="7808" xr:uid="{00000000-0005-0000-0000-0000C41D0000}"/>
    <cellStyle name="20% - Accent1 2 2 5 9" xfId="7809" xr:uid="{00000000-0005-0000-0000-0000C51D0000}"/>
    <cellStyle name="20% - Accent1 2 2 5 9 2" xfId="7810" xr:uid="{00000000-0005-0000-0000-0000C61D0000}"/>
    <cellStyle name="20% - Accent1 2 2 5 9 2 2" xfId="7811" xr:uid="{00000000-0005-0000-0000-0000C71D0000}"/>
    <cellStyle name="20% - Accent1 2 2 5 9 2 2 2" xfId="7812" xr:uid="{00000000-0005-0000-0000-0000C81D0000}"/>
    <cellStyle name="20% - Accent1 2 2 5 9 2 3" xfId="7813" xr:uid="{00000000-0005-0000-0000-0000C91D0000}"/>
    <cellStyle name="20% - Accent1 2 2 5 9 3" xfId="7814" xr:uid="{00000000-0005-0000-0000-0000CA1D0000}"/>
    <cellStyle name="20% - Accent1 2 2 5 9 3 2" xfId="7815" xr:uid="{00000000-0005-0000-0000-0000CB1D0000}"/>
    <cellStyle name="20% - Accent1 2 2 5 9 4" xfId="7816" xr:uid="{00000000-0005-0000-0000-0000CC1D0000}"/>
    <cellStyle name="20% - Accent1 2 2 6" xfId="7817" xr:uid="{00000000-0005-0000-0000-0000CD1D0000}"/>
    <cellStyle name="20% - Accent1 2 2 6 10" xfId="7818" xr:uid="{00000000-0005-0000-0000-0000CE1D0000}"/>
    <cellStyle name="20% - Accent1 2 2 6 10 2" xfId="7819" xr:uid="{00000000-0005-0000-0000-0000CF1D0000}"/>
    <cellStyle name="20% - Accent1 2 2 6 10 2 2" xfId="7820" xr:uid="{00000000-0005-0000-0000-0000D01D0000}"/>
    <cellStyle name="20% - Accent1 2 2 6 10 3" xfId="7821" xr:uid="{00000000-0005-0000-0000-0000D11D0000}"/>
    <cellStyle name="20% - Accent1 2 2 6 11" xfId="7822" xr:uid="{00000000-0005-0000-0000-0000D21D0000}"/>
    <cellStyle name="20% - Accent1 2 2 6 11 2" xfId="7823" xr:uid="{00000000-0005-0000-0000-0000D31D0000}"/>
    <cellStyle name="20% - Accent1 2 2 6 11 2 2" xfId="7824" xr:uid="{00000000-0005-0000-0000-0000D41D0000}"/>
    <cellStyle name="20% - Accent1 2 2 6 11 3" xfId="7825" xr:uid="{00000000-0005-0000-0000-0000D51D0000}"/>
    <cellStyle name="20% - Accent1 2 2 6 12" xfId="7826" xr:uid="{00000000-0005-0000-0000-0000D61D0000}"/>
    <cellStyle name="20% - Accent1 2 2 6 12 2" xfId="7827" xr:uid="{00000000-0005-0000-0000-0000D71D0000}"/>
    <cellStyle name="20% - Accent1 2 2 6 13" xfId="7828" xr:uid="{00000000-0005-0000-0000-0000D81D0000}"/>
    <cellStyle name="20% - Accent1 2 2 6 13 2" xfId="7829" xr:uid="{00000000-0005-0000-0000-0000D91D0000}"/>
    <cellStyle name="20% - Accent1 2 2 6 14" xfId="7830" xr:uid="{00000000-0005-0000-0000-0000DA1D0000}"/>
    <cellStyle name="20% - Accent1 2 2 6 2" xfId="7831" xr:uid="{00000000-0005-0000-0000-0000DB1D0000}"/>
    <cellStyle name="20% - Accent1 2 2 6 2 10" xfId="7832" xr:uid="{00000000-0005-0000-0000-0000DC1D0000}"/>
    <cellStyle name="20% - Accent1 2 2 6 2 10 2" xfId="7833" xr:uid="{00000000-0005-0000-0000-0000DD1D0000}"/>
    <cellStyle name="20% - Accent1 2 2 6 2 11" xfId="7834" xr:uid="{00000000-0005-0000-0000-0000DE1D0000}"/>
    <cellStyle name="20% - Accent1 2 2 6 2 2" xfId="7835" xr:uid="{00000000-0005-0000-0000-0000DF1D0000}"/>
    <cellStyle name="20% - Accent1 2 2 6 2 2 2" xfId="7836" xr:uid="{00000000-0005-0000-0000-0000E01D0000}"/>
    <cellStyle name="20% - Accent1 2 2 6 2 2 2 2" xfId="7837" xr:uid="{00000000-0005-0000-0000-0000E11D0000}"/>
    <cellStyle name="20% - Accent1 2 2 6 2 2 2 2 2" xfId="7838" xr:uid="{00000000-0005-0000-0000-0000E21D0000}"/>
    <cellStyle name="20% - Accent1 2 2 6 2 2 2 2 2 2" xfId="7839" xr:uid="{00000000-0005-0000-0000-0000E31D0000}"/>
    <cellStyle name="20% - Accent1 2 2 6 2 2 2 2 3" xfId="7840" xr:uid="{00000000-0005-0000-0000-0000E41D0000}"/>
    <cellStyle name="20% - Accent1 2 2 6 2 2 2 3" xfId="7841" xr:uid="{00000000-0005-0000-0000-0000E51D0000}"/>
    <cellStyle name="20% - Accent1 2 2 6 2 2 2 3 2" xfId="7842" xr:uid="{00000000-0005-0000-0000-0000E61D0000}"/>
    <cellStyle name="20% - Accent1 2 2 6 2 2 2 4" xfId="7843" xr:uid="{00000000-0005-0000-0000-0000E71D0000}"/>
    <cellStyle name="20% - Accent1 2 2 6 2 2 3" xfId="7844" xr:uid="{00000000-0005-0000-0000-0000E81D0000}"/>
    <cellStyle name="20% - Accent1 2 2 6 2 2 3 2" xfId="7845" xr:uid="{00000000-0005-0000-0000-0000E91D0000}"/>
    <cellStyle name="20% - Accent1 2 2 6 2 2 3 2 2" xfId="7846" xr:uid="{00000000-0005-0000-0000-0000EA1D0000}"/>
    <cellStyle name="20% - Accent1 2 2 6 2 2 3 2 2 2" xfId="7847" xr:uid="{00000000-0005-0000-0000-0000EB1D0000}"/>
    <cellStyle name="20% - Accent1 2 2 6 2 2 3 2 3" xfId="7848" xr:uid="{00000000-0005-0000-0000-0000EC1D0000}"/>
    <cellStyle name="20% - Accent1 2 2 6 2 2 3 3" xfId="7849" xr:uid="{00000000-0005-0000-0000-0000ED1D0000}"/>
    <cellStyle name="20% - Accent1 2 2 6 2 2 3 3 2" xfId="7850" xr:uid="{00000000-0005-0000-0000-0000EE1D0000}"/>
    <cellStyle name="20% - Accent1 2 2 6 2 2 3 4" xfId="7851" xr:uid="{00000000-0005-0000-0000-0000EF1D0000}"/>
    <cellStyle name="20% - Accent1 2 2 6 2 2 4" xfId="7852" xr:uid="{00000000-0005-0000-0000-0000F01D0000}"/>
    <cellStyle name="20% - Accent1 2 2 6 2 2 4 2" xfId="7853" xr:uid="{00000000-0005-0000-0000-0000F11D0000}"/>
    <cellStyle name="20% - Accent1 2 2 6 2 2 4 2 2" xfId="7854" xr:uid="{00000000-0005-0000-0000-0000F21D0000}"/>
    <cellStyle name="20% - Accent1 2 2 6 2 2 4 2 2 2" xfId="7855" xr:uid="{00000000-0005-0000-0000-0000F31D0000}"/>
    <cellStyle name="20% - Accent1 2 2 6 2 2 4 2 3" xfId="7856" xr:uid="{00000000-0005-0000-0000-0000F41D0000}"/>
    <cellStyle name="20% - Accent1 2 2 6 2 2 4 3" xfId="7857" xr:uid="{00000000-0005-0000-0000-0000F51D0000}"/>
    <cellStyle name="20% - Accent1 2 2 6 2 2 4 3 2" xfId="7858" xr:uid="{00000000-0005-0000-0000-0000F61D0000}"/>
    <cellStyle name="20% - Accent1 2 2 6 2 2 4 4" xfId="7859" xr:uid="{00000000-0005-0000-0000-0000F71D0000}"/>
    <cellStyle name="20% - Accent1 2 2 6 2 2 5" xfId="7860" xr:uid="{00000000-0005-0000-0000-0000F81D0000}"/>
    <cellStyle name="20% - Accent1 2 2 6 2 2 5 2" xfId="7861" xr:uid="{00000000-0005-0000-0000-0000F91D0000}"/>
    <cellStyle name="20% - Accent1 2 2 6 2 2 5 2 2" xfId="7862" xr:uid="{00000000-0005-0000-0000-0000FA1D0000}"/>
    <cellStyle name="20% - Accent1 2 2 6 2 2 5 3" xfId="7863" xr:uid="{00000000-0005-0000-0000-0000FB1D0000}"/>
    <cellStyle name="20% - Accent1 2 2 6 2 2 6" xfId="7864" xr:uid="{00000000-0005-0000-0000-0000FC1D0000}"/>
    <cellStyle name="20% - Accent1 2 2 6 2 2 6 2" xfId="7865" xr:uid="{00000000-0005-0000-0000-0000FD1D0000}"/>
    <cellStyle name="20% - Accent1 2 2 6 2 2 6 2 2" xfId="7866" xr:uid="{00000000-0005-0000-0000-0000FE1D0000}"/>
    <cellStyle name="20% - Accent1 2 2 6 2 2 6 3" xfId="7867" xr:uid="{00000000-0005-0000-0000-0000FF1D0000}"/>
    <cellStyle name="20% - Accent1 2 2 6 2 2 7" xfId="7868" xr:uid="{00000000-0005-0000-0000-0000001E0000}"/>
    <cellStyle name="20% - Accent1 2 2 6 2 2 7 2" xfId="7869" xr:uid="{00000000-0005-0000-0000-0000011E0000}"/>
    <cellStyle name="20% - Accent1 2 2 6 2 2 8" xfId="7870" xr:uid="{00000000-0005-0000-0000-0000021E0000}"/>
    <cellStyle name="20% - Accent1 2 2 6 2 2 8 2" xfId="7871" xr:uid="{00000000-0005-0000-0000-0000031E0000}"/>
    <cellStyle name="20% - Accent1 2 2 6 2 2 9" xfId="7872" xr:uid="{00000000-0005-0000-0000-0000041E0000}"/>
    <cellStyle name="20% - Accent1 2 2 6 2 3" xfId="7873" xr:uid="{00000000-0005-0000-0000-0000051E0000}"/>
    <cellStyle name="20% - Accent1 2 2 6 2 3 2" xfId="7874" xr:uid="{00000000-0005-0000-0000-0000061E0000}"/>
    <cellStyle name="20% - Accent1 2 2 6 2 3 2 2" xfId="7875" xr:uid="{00000000-0005-0000-0000-0000071E0000}"/>
    <cellStyle name="20% - Accent1 2 2 6 2 3 2 2 2" xfId="7876" xr:uid="{00000000-0005-0000-0000-0000081E0000}"/>
    <cellStyle name="20% - Accent1 2 2 6 2 3 2 2 2 2" xfId="7877" xr:uid="{00000000-0005-0000-0000-0000091E0000}"/>
    <cellStyle name="20% - Accent1 2 2 6 2 3 2 2 3" xfId="7878" xr:uid="{00000000-0005-0000-0000-00000A1E0000}"/>
    <cellStyle name="20% - Accent1 2 2 6 2 3 2 3" xfId="7879" xr:uid="{00000000-0005-0000-0000-00000B1E0000}"/>
    <cellStyle name="20% - Accent1 2 2 6 2 3 2 3 2" xfId="7880" xr:uid="{00000000-0005-0000-0000-00000C1E0000}"/>
    <cellStyle name="20% - Accent1 2 2 6 2 3 2 4" xfId="7881" xr:uid="{00000000-0005-0000-0000-00000D1E0000}"/>
    <cellStyle name="20% - Accent1 2 2 6 2 3 3" xfId="7882" xr:uid="{00000000-0005-0000-0000-00000E1E0000}"/>
    <cellStyle name="20% - Accent1 2 2 6 2 3 3 2" xfId="7883" xr:uid="{00000000-0005-0000-0000-00000F1E0000}"/>
    <cellStyle name="20% - Accent1 2 2 6 2 3 3 2 2" xfId="7884" xr:uid="{00000000-0005-0000-0000-0000101E0000}"/>
    <cellStyle name="20% - Accent1 2 2 6 2 3 3 2 2 2" xfId="7885" xr:uid="{00000000-0005-0000-0000-0000111E0000}"/>
    <cellStyle name="20% - Accent1 2 2 6 2 3 3 2 3" xfId="7886" xr:uid="{00000000-0005-0000-0000-0000121E0000}"/>
    <cellStyle name="20% - Accent1 2 2 6 2 3 3 3" xfId="7887" xr:uid="{00000000-0005-0000-0000-0000131E0000}"/>
    <cellStyle name="20% - Accent1 2 2 6 2 3 3 3 2" xfId="7888" xr:uid="{00000000-0005-0000-0000-0000141E0000}"/>
    <cellStyle name="20% - Accent1 2 2 6 2 3 3 4" xfId="7889" xr:uid="{00000000-0005-0000-0000-0000151E0000}"/>
    <cellStyle name="20% - Accent1 2 2 6 2 3 4" xfId="7890" xr:uid="{00000000-0005-0000-0000-0000161E0000}"/>
    <cellStyle name="20% - Accent1 2 2 6 2 3 4 2" xfId="7891" xr:uid="{00000000-0005-0000-0000-0000171E0000}"/>
    <cellStyle name="20% - Accent1 2 2 6 2 3 4 2 2" xfId="7892" xr:uid="{00000000-0005-0000-0000-0000181E0000}"/>
    <cellStyle name="20% - Accent1 2 2 6 2 3 4 2 2 2" xfId="7893" xr:uid="{00000000-0005-0000-0000-0000191E0000}"/>
    <cellStyle name="20% - Accent1 2 2 6 2 3 4 2 3" xfId="7894" xr:uid="{00000000-0005-0000-0000-00001A1E0000}"/>
    <cellStyle name="20% - Accent1 2 2 6 2 3 4 3" xfId="7895" xr:uid="{00000000-0005-0000-0000-00001B1E0000}"/>
    <cellStyle name="20% - Accent1 2 2 6 2 3 4 3 2" xfId="7896" xr:uid="{00000000-0005-0000-0000-00001C1E0000}"/>
    <cellStyle name="20% - Accent1 2 2 6 2 3 4 4" xfId="7897" xr:uid="{00000000-0005-0000-0000-00001D1E0000}"/>
    <cellStyle name="20% - Accent1 2 2 6 2 3 5" xfId="7898" xr:uid="{00000000-0005-0000-0000-00001E1E0000}"/>
    <cellStyle name="20% - Accent1 2 2 6 2 3 5 2" xfId="7899" xr:uid="{00000000-0005-0000-0000-00001F1E0000}"/>
    <cellStyle name="20% - Accent1 2 2 6 2 3 5 2 2" xfId="7900" xr:uid="{00000000-0005-0000-0000-0000201E0000}"/>
    <cellStyle name="20% - Accent1 2 2 6 2 3 5 3" xfId="7901" xr:uid="{00000000-0005-0000-0000-0000211E0000}"/>
    <cellStyle name="20% - Accent1 2 2 6 2 3 6" xfId="7902" xr:uid="{00000000-0005-0000-0000-0000221E0000}"/>
    <cellStyle name="20% - Accent1 2 2 6 2 3 6 2" xfId="7903" xr:uid="{00000000-0005-0000-0000-0000231E0000}"/>
    <cellStyle name="20% - Accent1 2 2 6 2 3 6 2 2" xfId="7904" xr:uid="{00000000-0005-0000-0000-0000241E0000}"/>
    <cellStyle name="20% - Accent1 2 2 6 2 3 6 3" xfId="7905" xr:uid="{00000000-0005-0000-0000-0000251E0000}"/>
    <cellStyle name="20% - Accent1 2 2 6 2 3 7" xfId="7906" xr:uid="{00000000-0005-0000-0000-0000261E0000}"/>
    <cellStyle name="20% - Accent1 2 2 6 2 3 7 2" xfId="7907" xr:uid="{00000000-0005-0000-0000-0000271E0000}"/>
    <cellStyle name="20% - Accent1 2 2 6 2 3 8" xfId="7908" xr:uid="{00000000-0005-0000-0000-0000281E0000}"/>
    <cellStyle name="20% - Accent1 2 2 6 2 3 8 2" xfId="7909" xr:uid="{00000000-0005-0000-0000-0000291E0000}"/>
    <cellStyle name="20% - Accent1 2 2 6 2 3 9" xfId="7910" xr:uid="{00000000-0005-0000-0000-00002A1E0000}"/>
    <cellStyle name="20% - Accent1 2 2 6 2 4" xfId="7911" xr:uid="{00000000-0005-0000-0000-00002B1E0000}"/>
    <cellStyle name="20% - Accent1 2 2 6 2 4 2" xfId="7912" xr:uid="{00000000-0005-0000-0000-00002C1E0000}"/>
    <cellStyle name="20% - Accent1 2 2 6 2 4 2 2" xfId="7913" xr:uid="{00000000-0005-0000-0000-00002D1E0000}"/>
    <cellStyle name="20% - Accent1 2 2 6 2 4 2 2 2" xfId="7914" xr:uid="{00000000-0005-0000-0000-00002E1E0000}"/>
    <cellStyle name="20% - Accent1 2 2 6 2 4 2 3" xfId="7915" xr:uid="{00000000-0005-0000-0000-00002F1E0000}"/>
    <cellStyle name="20% - Accent1 2 2 6 2 4 3" xfId="7916" xr:uid="{00000000-0005-0000-0000-0000301E0000}"/>
    <cellStyle name="20% - Accent1 2 2 6 2 4 3 2" xfId="7917" xr:uid="{00000000-0005-0000-0000-0000311E0000}"/>
    <cellStyle name="20% - Accent1 2 2 6 2 4 4" xfId="7918" xr:uid="{00000000-0005-0000-0000-0000321E0000}"/>
    <cellStyle name="20% - Accent1 2 2 6 2 5" xfId="7919" xr:uid="{00000000-0005-0000-0000-0000331E0000}"/>
    <cellStyle name="20% - Accent1 2 2 6 2 5 2" xfId="7920" xr:uid="{00000000-0005-0000-0000-0000341E0000}"/>
    <cellStyle name="20% - Accent1 2 2 6 2 5 2 2" xfId="7921" xr:uid="{00000000-0005-0000-0000-0000351E0000}"/>
    <cellStyle name="20% - Accent1 2 2 6 2 5 2 2 2" xfId="7922" xr:uid="{00000000-0005-0000-0000-0000361E0000}"/>
    <cellStyle name="20% - Accent1 2 2 6 2 5 2 3" xfId="7923" xr:uid="{00000000-0005-0000-0000-0000371E0000}"/>
    <cellStyle name="20% - Accent1 2 2 6 2 5 3" xfId="7924" xr:uid="{00000000-0005-0000-0000-0000381E0000}"/>
    <cellStyle name="20% - Accent1 2 2 6 2 5 3 2" xfId="7925" xr:uid="{00000000-0005-0000-0000-0000391E0000}"/>
    <cellStyle name="20% - Accent1 2 2 6 2 5 4" xfId="7926" xr:uid="{00000000-0005-0000-0000-00003A1E0000}"/>
    <cellStyle name="20% - Accent1 2 2 6 2 6" xfId="7927" xr:uid="{00000000-0005-0000-0000-00003B1E0000}"/>
    <cellStyle name="20% - Accent1 2 2 6 2 6 2" xfId="7928" xr:uid="{00000000-0005-0000-0000-00003C1E0000}"/>
    <cellStyle name="20% - Accent1 2 2 6 2 6 2 2" xfId="7929" xr:uid="{00000000-0005-0000-0000-00003D1E0000}"/>
    <cellStyle name="20% - Accent1 2 2 6 2 6 2 2 2" xfId="7930" xr:uid="{00000000-0005-0000-0000-00003E1E0000}"/>
    <cellStyle name="20% - Accent1 2 2 6 2 6 2 3" xfId="7931" xr:uid="{00000000-0005-0000-0000-00003F1E0000}"/>
    <cellStyle name="20% - Accent1 2 2 6 2 6 3" xfId="7932" xr:uid="{00000000-0005-0000-0000-0000401E0000}"/>
    <cellStyle name="20% - Accent1 2 2 6 2 6 3 2" xfId="7933" xr:uid="{00000000-0005-0000-0000-0000411E0000}"/>
    <cellStyle name="20% - Accent1 2 2 6 2 6 4" xfId="7934" xr:uid="{00000000-0005-0000-0000-0000421E0000}"/>
    <cellStyle name="20% - Accent1 2 2 6 2 7" xfId="7935" xr:uid="{00000000-0005-0000-0000-0000431E0000}"/>
    <cellStyle name="20% - Accent1 2 2 6 2 7 2" xfId="7936" xr:uid="{00000000-0005-0000-0000-0000441E0000}"/>
    <cellStyle name="20% - Accent1 2 2 6 2 7 2 2" xfId="7937" xr:uid="{00000000-0005-0000-0000-0000451E0000}"/>
    <cellStyle name="20% - Accent1 2 2 6 2 7 3" xfId="7938" xr:uid="{00000000-0005-0000-0000-0000461E0000}"/>
    <cellStyle name="20% - Accent1 2 2 6 2 8" xfId="7939" xr:uid="{00000000-0005-0000-0000-0000471E0000}"/>
    <cellStyle name="20% - Accent1 2 2 6 2 8 2" xfId="7940" xr:uid="{00000000-0005-0000-0000-0000481E0000}"/>
    <cellStyle name="20% - Accent1 2 2 6 2 8 2 2" xfId="7941" xr:uid="{00000000-0005-0000-0000-0000491E0000}"/>
    <cellStyle name="20% - Accent1 2 2 6 2 8 3" xfId="7942" xr:uid="{00000000-0005-0000-0000-00004A1E0000}"/>
    <cellStyle name="20% - Accent1 2 2 6 2 9" xfId="7943" xr:uid="{00000000-0005-0000-0000-00004B1E0000}"/>
    <cellStyle name="20% - Accent1 2 2 6 2 9 2" xfId="7944" xr:uid="{00000000-0005-0000-0000-00004C1E0000}"/>
    <cellStyle name="20% - Accent1 2 2 6 3" xfId="7945" xr:uid="{00000000-0005-0000-0000-00004D1E0000}"/>
    <cellStyle name="20% - Accent1 2 2 6 3 10" xfId="7946" xr:uid="{00000000-0005-0000-0000-00004E1E0000}"/>
    <cellStyle name="20% - Accent1 2 2 6 3 10 2" xfId="7947" xr:uid="{00000000-0005-0000-0000-00004F1E0000}"/>
    <cellStyle name="20% - Accent1 2 2 6 3 11" xfId="7948" xr:uid="{00000000-0005-0000-0000-0000501E0000}"/>
    <cellStyle name="20% - Accent1 2 2 6 3 2" xfId="7949" xr:uid="{00000000-0005-0000-0000-0000511E0000}"/>
    <cellStyle name="20% - Accent1 2 2 6 3 2 2" xfId="7950" xr:uid="{00000000-0005-0000-0000-0000521E0000}"/>
    <cellStyle name="20% - Accent1 2 2 6 3 2 2 2" xfId="7951" xr:uid="{00000000-0005-0000-0000-0000531E0000}"/>
    <cellStyle name="20% - Accent1 2 2 6 3 2 2 2 2" xfId="7952" xr:uid="{00000000-0005-0000-0000-0000541E0000}"/>
    <cellStyle name="20% - Accent1 2 2 6 3 2 2 2 2 2" xfId="7953" xr:uid="{00000000-0005-0000-0000-0000551E0000}"/>
    <cellStyle name="20% - Accent1 2 2 6 3 2 2 2 3" xfId="7954" xr:uid="{00000000-0005-0000-0000-0000561E0000}"/>
    <cellStyle name="20% - Accent1 2 2 6 3 2 2 3" xfId="7955" xr:uid="{00000000-0005-0000-0000-0000571E0000}"/>
    <cellStyle name="20% - Accent1 2 2 6 3 2 2 3 2" xfId="7956" xr:uid="{00000000-0005-0000-0000-0000581E0000}"/>
    <cellStyle name="20% - Accent1 2 2 6 3 2 2 4" xfId="7957" xr:uid="{00000000-0005-0000-0000-0000591E0000}"/>
    <cellStyle name="20% - Accent1 2 2 6 3 2 3" xfId="7958" xr:uid="{00000000-0005-0000-0000-00005A1E0000}"/>
    <cellStyle name="20% - Accent1 2 2 6 3 2 3 2" xfId="7959" xr:uid="{00000000-0005-0000-0000-00005B1E0000}"/>
    <cellStyle name="20% - Accent1 2 2 6 3 2 3 2 2" xfId="7960" xr:uid="{00000000-0005-0000-0000-00005C1E0000}"/>
    <cellStyle name="20% - Accent1 2 2 6 3 2 3 2 2 2" xfId="7961" xr:uid="{00000000-0005-0000-0000-00005D1E0000}"/>
    <cellStyle name="20% - Accent1 2 2 6 3 2 3 2 3" xfId="7962" xr:uid="{00000000-0005-0000-0000-00005E1E0000}"/>
    <cellStyle name="20% - Accent1 2 2 6 3 2 3 3" xfId="7963" xr:uid="{00000000-0005-0000-0000-00005F1E0000}"/>
    <cellStyle name="20% - Accent1 2 2 6 3 2 3 3 2" xfId="7964" xr:uid="{00000000-0005-0000-0000-0000601E0000}"/>
    <cellStyle name="20% - Accent1 2 2 6 3 2 3 4" xfId="7965" xr:uid="{00000000-0005-0000-0000-0000611E0000}"/>
    <cellStyle name="20% - Accent1 2 2 6 3 2 4" xfId="7966" xr:uid="{00000000-0005-0000-0000-0000621E0000}"/>
    <cellStyle name="20% - Accent1 2 2 6 3 2 4 2" xfId="7967" xr:uid="{00000000-0005-0000-0000-0000631E0000}"/>
    <cellStyle name="20% - Accent1 2 2 6 3 2 4 2 2" xfId="7968" xr:uid="{00000000-0005-0000-0000-0000641E0000}"/>
    <cellStyle name="20% - Accent1 2 2 6 3 2 4 2 2 2" xfId="7969" xr:uid="{00000000-0005-0000-0000-0000651E0000}"/>
    <cellStyle name="20% - Accent1 2 2 6 3 2 4 2 3" xfId="7970" xr:uid="{00000000-0005-0000-0000-0000661E0000}"/>
    <cellStyle name="20% - Accent1 2 2 6 3 2 4 3" xfId="7971" xr:uid="{00000000-0005-0000-0000-0000671E0000}"/>
    <cellStyle name="20% - Accent1 2 2 6 3 2 4 3 2" xfId="7972" xr:uid="{00000000-0005-0000-0000-0000681E0000}"/>
    <cellStyle name="20% - Accent1 2 2 6 3 2 4 4" xfId="7973" xr:uid="{00000000-0005-0000-0000-0000691E0000}"/>
    <cellStyle name="20% - Accent1 2 2 6 3 2 5" xfId="7974" xr:uid="{00000000-0005-0000-0000-00006A1E0000}"/>
    <cellStyle name="20% - Accent1 2 2 6 3 2 5 2" xfId="7975" xr:uid="{00000000-0005-0000-0000-00006B1E0000}"/>
    <cellStyle name="20% - Accent1 2 2 6 3 2 5 2 2" xfId="7976" xr:uid="{00000000-0005-0000-0000-00006C1E0000}"/>
    <cellStyle name="20% - Accent1 2 2 6 3 2 5 3" xfId="7977" xr:uid="{00000000-0005-0000-0000-00006D1E0000}"/>
    <cellStyle name="20% - Accent1 2 2 6 3 2 6" xfId="7978" xr:uid="{00000000-0005-0000-0000-00006E1E0000}"/>
    <cellStyle name="20% - Accent1 2 2 6 3 2 6 2" xfId="7979" xr:uid="{00000000-0005-0000-0000-00006F1E0000}"/>
    <cellStyle name="20% - Accent1 2 2 6 3 2 6 2 2" xfId="7980" xr:uid="{00000000-0005-0000-0000-0000701E0000}"/>
    <cellStyle name="20% - Accent1 2 2 6 3 2 6 3" xfId="7981" xr:uid="{00000000-0005-0000-0000-0000711E0000}"/>
    <cellStyle name="20% - Accent1 2 2 6 3 2 7" xfId="7982" xr:uid="{00000000-0005-0000-0000-0000721E0000}"/>
    <cellStyle name="20% - Accent1 2 2 6 3 2 7 2" xfId="7983" xr:uid="{00000000-0005-0000-0000-0000731E0000}"/>
    <cellStyle name="20% - Accent1 2 2 6 3 2 8" xfId="7984" xr:uid="{00000000-0005-0000-0000-0000741E0000}"/>
    <cellStyle name="20% - Accent1 2 2 6 3 2 8 2" xfId="7985" xr:uid="{00000000-0005-0000-0000-0000751E0000}"/>
    <cellStyle name="20% - Accent1 2 2 6 3 2 9" xfId="7986" xr:uid="{00000000-0005-0000-0000-0000761E0000}"/>
    <cellStyle name="20% - Accent1 2 2 6 3 3" xfId="7987" xr:uid="{00000000-0005-0000-0000-0000771E0000}"/>
    <cellStyle name="20% - Accent1 2 2 6 3 3 2" xfId="7988" xr:uid="{00000000-0005-0000-0000-0000781E0000}"/>
    <cellStyle name="20% - Accent1 2 2 6 3 3 2 2" xfId="7989" xr:uid="{00000000-0005-0000-0000-0000791E0000}"/>
    <cellStyle name="20% - Accent1 2 2 6 3 3 2 2 2" xfId="7990" xr:uid="{00000000-0005-0000-0000-00007A1E0000}"/>
    <cellStyle name="20% - Accent1 2 2 6 3 3 2 2 2 2" xfId="7991" xr:uid="{00000000-0005-0000-0000-00007B1E0000}"/>
    <cellStyle name="20% - Accent1 2 2 6 3 3 2 2 3" xfId="7992" xr:uid="{00000000-0005-0000-0000-00007C1E0000}"/>
    <cellStyle name="20% - Accent1 2 2 6 3 3 2 3" xfId="7993" xr:uid="{00000000-0005-0000-0000-00007D1E0000}"/>
    <cellStyle name="20% - Accent1 2 2 6 3 3 2 3 2" xfId="7994" xr:uid="{00000000-0005-0000-0000-00007E1E0000}"/>
    <cellStyle name="20% - Accent1 2 2 6 3 3 2 4" xfId="7995" xr:uid="{00000000-0005-0000-0000-00007F1E0000}"/>
    <cellStyle name="20% - Accent1 2 2 6 3 3 3" xfId="7996" xr:uid="{00000000-0005-0000-0000-0000801E0000}"/>
    <cellStyle name="20% - Accent1 2 2 6 3 3 3 2" xfId="7997" xr:uid="{00000000-0005-0000-0000-0000811E0000}"/>
    <cellStyle name="20% - Accent1 2 2 6 3 3 3 2 2" xfId="7998" xr:uid="{00000000-0005-0000-0000-0000821E0000}"/>
    <cellStyle name="20% - Accent1 2 2 6 3 3 3 2 2 2" xfId="7999" xr:uid="{00000000-0005-0000-0000-0000831E0000}"/>
    <cellStyle name="20% - Accent1 2 2 6 3 3 3 2 3" xfId="8000" xr:uid="{00000000-0005-0000-0000-0000841E0000}"/>
    <cellStyle name="20% - Accent1 2 2 6 3 3 3 3" xfId="8001" xr:uid="{00000000-0005-0000-0000-0000851E0000}"/>
    <cellStyle name="20% - Accent1 2 2 6 3 3 3 3 2" xfId="8002" xr:uid="{00000000-0005-0000-0000-0000861E0000}"/>
    <cellStyle name="20% - Accent1 2 2 6 3 3 3 4" xfId="8003" xr:uid="{00000000-0005-0000-0000-0000871E0000}"/>
    <cellStyle name="20% - Accent1 2 2 6 3 3 4" xfId="8004" xr:uid="{00000000-0005-0000-0000-0000881E0000}"/>
    <cellStyle name="20% - Accent1 2 2 6 3 3 4 2" xfId="8005" xr:uid="{00000000-0005-0000-0000-0000891E0000}"/>
    <cellStyle name="20% - Accent1 2 2 6 3 3 4 2 2" xfId="8006" xr:uid="{00000000-0005-0000-0000-00008A1E0000}"/>
    <cellStyle name="20% - Accent1 2 2 6 3 3 4 2 2 2" xfId="8007" xr:uid="{00000000-0005-0000-0000-00008B1E0000}"/>
    <cellStyle name="20% - Accent1 2 2 6 3 3 4 2 3" xfId="8008" xr:uid="{00000000-0005-0000-0000-00008C1E0000}"/>
    <cellStyle name="20% - Accent1 2 2 6 3 3 4 3" xfId="8009" xr:uid="{00000000-0005-0000-0000-00008D1E0000}"/>
    <cellStyle name="20% - Accent1 2 2 6 3 3 4 3 2" xfId="8010" xr:uid="{00000000-0005-0000-0000-00008E1E0000}"/>
    <cellStyle name="20% - Accent1 2 2 6 3 3 4 4" xfId="8011" xr:uid="{00000000-0005-0000-0000-00008F1E0000}"/>
    <cellStyle name="20% - Accent1 2 2 6 3 3 5" xfId="8012" xr:uid="{00000000-0005-0000-0000-0000901E0000}"/>
    <cellStyle name="20% - Accent1 2 2 6 3 3 5 2" xfId="8013" xr:uid="{00000000-0005-0000-0000-0000911E0000}"/>
    <cellStyle name="20% - Accent1 2 2 6 3 3 5 2 2" xfId="8014" xr:uid="{00000000-0005-0000-0000-0000921E0000}"/>
    <cellStyle name="20% - Accent1 2 2 6 3 3 5 3" xfId="8015" xr:uid="{00000000-0005-0000-0000-0000931E0000}"/>
    <cellStyle name="20% - Accent1 2 2 6 3 3 6" xfId="8016" xr:uid="{00000000-0005-0000-0000-0000941E0000}"/>
    <cellStyle name="20% - Accent1 2 2 6 3 3 6 2" xfId="8017" xr:uid="{00000000-0005-0000-0000-0000951E0000}"/>
    <cellStyle name="20% - Accent1 2 2 6 3 3 6 2 2" xfId="8018" xr:uid="{00000000-0005-0000-0000-0000961E0000}"/>
    <cellStyle name="20% - Accent1 2 2 6 3 3 6 3" xfId="8019" xr:uid="{00000000-0005-0000-0000-0000971E0000}"/>
    <cellStyle name="20% - Accent1 2 2 6 3 3 7" xfId="8020" xr:uid="{00000000-0005-0000-0000-0000981E0000}"/>
    <cellStyle name="20% - Accent1 2 2 6 3 3 7 2" xfId="8021" xr:uid="{00000000-0005-0000-0000-0000991E0000}"/>
    <cellStyle name="20% - Accent1 2 2 6 3 3 8" xfId="8022" xr:uid="{00000000-0005-0000-0000-00009A1E0000}"/>
    <cellStyle name="20% - Accent1 2 2 6 3 3 8 2" xfId="8023" xr:uid="{00000000-0005-0000-0000-00009B1E0000}"/>
    <cellStyle name="20% - Accent1 2 2 6 3 3 9" xfId="8024" xr:uid="{00000000-0005-0000-0000-00009C1E0000}"/>
    <cellStyle name="20% - Accent1 2 2 6 3 4" xfId="8025" xr:uid="{00000000-0005-0000-0000-00009D1E0000}"/>
    <cellStyle name="20% - Accent1 2 2 6 3 4 2" xfId="8026" xr:uid="{00000000-0005-0000-0000-00009E1E0000}"/>
    <cellStyle name="20% - Accent1 2 2 6 3 4 2 2" xfId="8027" xr:uid="{00000000-0005-0000-0000-00009F1E0000}"/>
    <cellStyle name="20% - Accent1 2 2 6 3 4 2 2 2" xfId="8028" xr:uid="{00000000-0005-0000-0000-0000A01E0000}"/>
    <cellStyle name="20% - Accent1 2 2 6 3 4 2 3" xfId="8029" xr:uid="{00000000-0005-0000-0000-0000A11E0000}"/>
    <cellStyle name="20% - Accent1 2 2 6 3 4 3" xfId="8030" xr:uid="{00000000-0005-0000-0000-0000A21E0000}"/>
    <cellStyle name="20% - Accent1 2 2 6 3 4 3 2" xfId="8031" xr:uid="{00000000-0005-0000-0000-0000A31E0000}"/>
    <cellStyle name="20% - Accent1 2 2 6 3 4 4" xfId="8032" xr:uid="{00000000-0005-0000-0000-0000A41E0000}"/>
    <cellStyle name="20% - Accent1 2 2 6 3 5" xfId="8033" xr:uid="{00000000-0005-0000-0000-0000A51E0000}"/>
    <cellStyle name="20% - Accent1 2 2 6 3 5 2" xfId="8034" xr:uid="{00000000-0005-0000-0000-0000A61E0000}"/>
    <cellStyle name="20% - Accent1 2 2 6 3 5 2 2" xfId="8035" xr:uid="{00000000-0005-0000-0000-0000A71E0000}"/>
    <cellStyle name="20% - Accent1 2 2 6 3 5 2 2 2" xfId="8036" xr:uid="{00000000-0005-0000-0000-0000A81E0000}"/>
    <cellStyle name="20% - Accent1 2 2 6 3 5 2 3" xfId="8037" xr:uid="{00000000-0005-0000-0000-0000A91E0000}"/>
    <cellStyle name="20% - Accent1 2 2 6 3 5 3" xfId="8038" xr:uid="{00000000-0005-0000-0000-0000AA1E0000}"/>
    <cellStyle name="20% - Accent1 2 2 6 3 5 3 2" xfId="8039" xr:uid="{00000000-0005-0000-0000-0000AB1E0000}"/>
    <cellStyle name="20% - Accent1 2 2 6 3 5 4" xfId="8040" xr:uid="{00000000-0005-0000-0000-0000AC1E0000}"/>
    <cellStyle name="20% - Accent1 2 2 6 3 6" xfId="8041" xr:uid="{00000000-0005-0000-0000-0000AD1E0000}"/>
    <cellStyle name="20% - Accent1 2 2 6 3 6 2" xfId="8042" xr:uid="{00000000-0005-0000-0000-0000AE1E0000}"/>
    <cellStyle name="20% - Accent1 2 2 6 3 6 2 2" xfId="8043" xr:uid="{00000000-0005-0000-0000-0000AF1E0000}"/>
    <cellStyle name="20% - Accent1 2 2 6 3 6 2 2 2" xfId="8044" xr:uid="{00000000-0005-0000-0000-0000B01E0000}"/>
    <cellStyle name="20% - Accent1 2 2 6 3 6 2 3" xfId="8045" xr:uid="{00000000-0005-0000-0000-0000B11E0000}"/>
    <cellStyle name="20% - Accent1 2 2 6 3 6 3" xfId="8046" xr:uid="{00000000-0005-0000-0000-0000B21E0000}"/>
    <cellStyle name="20% - Accent1 2 2 6 3 6 3 2" xfId="8047" xr:uid="{00000000-0005-0000-0000-0000B31E0000}"/>
    <cellStyle name="20% - Accent1 2 2 6 3 6 4" xfId="8048" xr:uid="{00000000-0005-0000-0000-0000B41E0000}"/>
    <cellStyle name="20% - Accent1 2 2 6 3 7" xfId="8049" xr:uid="{00000000-0005-0000-0000-0000B51E0000}"/>
    <cellStyle name="20% - Accent1 2 2 6 3 7 2" xfId="8050" xr:uid="{00000000-0005-0000-0000-0000B61E0000}"/>
    <cellStyle name="20% - Accent1 2 2 6 3 7 2 2" xfId="8051" xr:uid="{00000000-0005-0000-0000-0000B71E0000}"/>
    <cellStyle name="20% - Accent1 2 2 6 3 7 3" xfId="8052" xr:uid="{00000000-0005-0000-0000-0000B81E0000}"/>
    <cellStyle name="20% - Accent1 2 2 6 3 8" xfId="8053" xr:uid="{00000000-0005-0000-0000-0000B91E0000}"/>
    <cellStyle name="20% - Accent1 2 2 6 3 8 2" xfId="8054" xr:uid="{00000000-0005-0000-0000-0000BA1E0000}"/>
    <cellStyle name="20% - Accent1 2 2 6 3 8 2 2" xfId="8055" xr:uid="{00000000-0005-0000-0000-0000BB1E0000}"/>
    <cellStyle name="20% - Accent1 2 2 6 3 8 3" xfId="8056" xr:uid="{00000000-0005-0000-0000-0000BC1E0000}"/>
    <cellStyle name="20% - Accent1 2 2 6 3 9" xfId="8057" xr:uid="{00000000-0005-0000-0000-0000BD1E0000}"/>
    <cellStyle name="20% - Accent1 2 2 6 3 9 2" xfId="8058" xr:uid="{00000000-0005-0000-0000-0000BE1E0000}"/>
    <cellStyle name="20% - Accent1 2 2 6 4" xfId="8059" xr:uid="{00000000-0005-0000-0000-0000BF1E0000}"/>
    <cellStyle name="20% - Accent1 2 2 6 4 10" xfId="8060" xr:uid="{00000000-0005-0000-0000-0000C01E0000}"/>
    <cellStyle name="20% - Accent1 2 2 6 4 10 2" xfId="8061" xr:uid="{00000000-0005-0000-0000-0000C11E0000}"/>
    <cellStyle name="20% - Accent1 2 2 6 4 11" xfId="8062" xr:uid="{00000000-0005-0000-0000-0000C21E0000}"/>
    <cellStyle name="20% - Accent1 2 2 6 4 2" xfId="8063" xr:uid="{00000000-0005-0000-0000-0000C31E0000}"/>
    <cellStyle name="20% - Accent1 2 2 6 4 2 2" xfId="8064" xr:uid="{00000000-0005-0000-0000-0000C41E0000}"/>
    <cellStyle name="20% - Accent1 2 2 6 4 2 2 2" xfId="8065" xr:uid="{00000000-0005-0000-0000-0000C51E0000}"/>
    <cellStyle name="20% - Accent1 2 2 6 4 2 2 2 2" xfId="8066" xr:uid="{00000000-0005-0000-0000-0000C61E0000}"/>
    <cellStyle name="20% - Accent1 2 2 6 4 2 2 2 2 2" xfId="8067" xr:uid="{00000000-0005-0000-0000-0000C71E0000}"/>
    <cellStyle name="20% - Accent1 2 2 6 4 2 2 2 3" xfId="8068" xr:uid="{00000000-0005-0000-0000-0000C81E0000}"/>
    <cellStyle name="20% - Accent1 2 2 6 4 2 2 3" xfId="8069" xr:uid="{00000000-0005-0000-0000-0000C91E0000}"/>
    <cellStyle name="20% - Accent1 2 2 6 4 2 2 3 2" xfId="8070" xr:uid="{00000000-0005-0000-0000-0000CA1E0000}"/>
    <cellStyle name="20% - Accent1 2 2 6 4 2 2 4" xfId="8071" xr:uid="{00000000-0005-0000-0000-0000CB1E0000}"/>
    <cellStyle name="20% - Accent1 2 2 6 4 2 3" xfId="8072" xr:uid="{00000000-0005-0000-0000-0000CC1E0000}"/>
    <cellStyle name="20% - Accent1 2 2 6 4 2 3 2" xfId="8073" xr:uid="{00000000-0005-0000-0000-0000CD1E0000}"/>
    <cellStyle name="20% - Accent1 2 2 6 4 2 3 2 2" xfId="8074" xr:uid="{00000000-0005-0000-0000-0000CE1E0000}"/>
    <cellStyle name="20% - Accent1 2 2 6 4 2 3 2 2 2" xfId="8075" xr:uid="{00000000-0005-0000-0000-0000CF1E0000}"/>
    <cellStyle name="20% - Accent1 2 2 6 4 2 3 2 3" xfId="8076" xr:uid="{00000000-0005-0000-0000-0000D01E0000}"/>
    <cellStyle name="20% - Accent1 2 2 6 4 2 3 3" xfId="8077" xr:uid="{00000000-0005-0000-0000-0000D11E0000}"/>
    <cellStyle name="20% - Accent1 2 2 6 4 2 3 3 2" xfId="8078" xr:uid="{00000000-0005-0000-0000-0000D21E0000}"/>
    <cellStyle name="20% - Accent1 2 2 6 4 2 3 4" xfId="8079" xr:uid="{00000000-0005-0000-0000-0000D31E0000}"/>
    <cellStyle name="20% - Accent1 2 2 6 4 2 4" xfId="8080" xr:uid="{00000000-0005-0000-0000-0000D41E0000}"/>
    <cellStyle name="20% - Accent1 2 2 6 4 2 4 2" xfId="8081" xr:uid="{00000000-0005-0000-0000-0000D51E0000}"/>
    <cellStyle name="20% - Accent1 2 2 6 4 2 4 2 2" xfId="8082" xr:uid="{00000000-0005-0000-0000-0000D61E0000}"/>
    <cellStyle name="20% - Accent1 2 2 6 4 2 4 2 2 2" xfId="8083" xr:uid="{00000000-0005-0000-0000-0000D71E0000}"/>
    <cellStyle name="20% - Accent1 2 2 6 4 2 4 2 3" xfId="8084" xr:uid="{00000000-0005-0000-0000-0000D81E0000}"/>
    <cellStyle name="20% - Accent1 2 2 6 4 2 4 3" xfId="8085" xr:uid="{00000000-0005-0000-0000-0000D91E0000}"/>
    <cellStyle name="20% - Accent1 2 2 6 4 2 4 3 2" xfId="8086" xr:uid="{00000000-0005-0000-0000-0000DA1E0000}"/>
    <cellStyle name="20% - Accent1 2 2 6 4 2 4 4" xfId="8087" xr:uid="{00000000-0005-0000-0000-0000DB1E0000}"/>
    <cellStyle name="20% - Accent1 2 2 6 4 2 5" xfId="8088" xr:uid="{00000000-0005-0000-0000-0000DC1E0000}"/>
    <cellStyle name="20% - Accent1 2 2 6 4 2 5 2" xfId="8089" xr:uid="{00000000-0005-0000-0000-0000DD1E0000}"/>
    <cellStyle name="20% - Accent1 2 2 6 4 2 5 2 2" xfId="8090" xr:uid="{00000000-0005-0000-0000-0000DE1E0000}"/>
    <cellStyle name="20% - Accent1 2 2 6 4 2 5 3" xfId="8091" xr:uid="{00000000-0005-0000-0000-0000DF1E0000}"/>
    <cellStyle name="20% - Accent1 2 2 6 4 2 6" xfId="8092" xr:uid="{00000000-0005-0000-0000-0000E01E0000}"/>
    <cellStyle name="20% - Accent1 2 2 6 4 2 6 2" xfId="8093" xr:uid="{00000000-0005-0000-0000-0000E11E0000}"/>
    <cellStyle name="20% - Accent1 2 2 6 4 2 6 2 2" xfId="8094" xr:uid="{00000000-0005-0000-0000-0000E21E0000}"/>
    <cellStyle name="20% - Accent1 2 2 6 4 2 6 3" xfId="8095" xr:uid="{00000000-0005-0000-0000-0000E31E0000}"/>
    <cellStyle name="20% - Accent1 2 2 6 4 2 7" xfId="8096" xr:uid="{00000000-0005-0000-0000-0000E41E0000}"/>
    <cellStyle name="20% - Accent1 2 2 6 4 2 7 2" xfId="8097" xr:uid="{00000000-0005-0000-0000-0000E51E0000}"/>
    <cellStyle name="20% - Accent1 2 2 6 4 2 8" xfId="8098" xr:uid="{00000000-0005-0000-0000-0000E61E0000}"/>
    <cellStyle name="20% - Accent1 2 2 6 4 2 8 2" xfId="8099" xr:uid="{00000000-0005-0000-0000-0000E71E0000}"/>
    <cellStyle name="20% - Accent1 2 2 6 4 2 9" xfId="8100" xr:uid="{00000000-0005-0000-0000-0000E81E0000}"/>
    <cellStyle name="20% - Accent1 2 2 6 4 3" xfId="8101" xr:uid="{00000000-0005-0000-0000-0000E91E0000}"/>
    <cellStyle name="20% - Accent1 2 2 6 4 3 2" xfId="8102" xr:uid="{00000000-0005-0000-0000-0000EA1E0000}"/>
    <cellStyle name="20% - Accent1 2 2 6 4 3 2 2" xfId="8103" xr:uid="{00000000-0005-0000-0000-0000EB1E0000}"/>
    <cellStyle name="20% - Accent1 2 2 6 4 3 2 2 2" xfId="8104" xr:uid="{00000000-0005-0000-0000-0000EC1E0000}"/>
    <cellStyle name="20% - Accent1 2 2 6 4 3 2 2 2 2" xfId="8105" xr:uid="{00000000-0005-0000-0000-0000ED1E0000}"/>
    <cellStyle name="20% - Accent1 2 2 6 4 3 2 2 3" xfId="8106" xr:uid="{00000000-0005-0000-0000-0000EE1E0000}"/>
    <cellStyle name="20% - Accent1 2 2 6 4 3 2 3" xfId="8107" xr:uid="{00000000-0005-0000-0000-0000EF1E0000}"/>
    <cellStyle name="20% - Accent1 2 2 6 4 3 2 3 2" xfId="8108" xr:uid="{00000000-0005-0000-0000-0000F01E0000}"/>
    <cellStyle name="20% - Accent1 2 2 6 4 3 2 4" xfId="8109" xr:uid="{00000000-0005-0000-0000-0000F11E0000}"/>
    <cellStyle name="20% - Accent1 2 2 6 4 3 3" xfId="8110" xr:uid="{00000000-0005-0000-0000-0000F21E0000}"/>
    <cellStyle name="20% - Accent1 2 2 6 4 3 3 2" xfId="8111" xr:uid="{00000000-0005-0000-0000-0000F31E0000}"/>
    <cellStyle name="20% - Accent1 2 2 6 4 3 3 2 2" xfId="8112" xr:uid="{00000000-0005-0000-0000-0000F41E0000}"/>
    <cellStyle name="20% - Accent1 2 2 6 4 3 3 2 2 2" xfId="8113" xr:uid="{00000000-0005-0000-0000-0000F51E0000}"/>
    <cellStyle name="20% - Accent1 2 2 6 4 3 3 2 3" xfId="8114" xr:uid="{00000000-0005-0000-0000-0000F61E0000}"/>
    <cellStyle name="20% - Accent1 2 2 6 4 3 3 3" xfId="8115" xr:uid="{00000000-0005-0000-0000-0000F71E0000}"/>
    <cellStyle name="20% - Accent1 2 2 6 4 3 3 3 2" xfId="8116" xr:uid="{00000000-0005-0000-0000-0000F81E0000}"/>
    <cellStyle name="20% - Accent1 2 2 6 4 3 3 4" xfId="8117" xr:uid="{00000000-0005-0000-0000-0000F91E0000}"/>
    <cellStyle name="20% - Accent1 2 2 6 4 3 4" xfId="8118" xr:uid="{00000000-0005-0000-0000-0000FA1E0000}"/>
    <cellStyle name="20% - Accent1 2 2 6 4 3 4 2" xfId="8119" xr:uid="{00000000-0005-0000-0000-0000FB1E0000}"/>
    <cellStyle name="20% - Accent1 2 2 6 4 3 4 2 2" xfId="8120" xr:uid="{00000000-0005-0000-0000-0000FC1E0000}"/>
    <cellStyle name="20% - Accent1 2 2 6 4 3 4 2 2 2" xfId="8121" xr:uid="{00000000-0005-0000-0000-0000FD1E0000}"/>
    <cellStyle name="20% - Accent1 2 2 6 4 3 4 2 3" xfId="8122" xr:uid="{00000000-0005-0000-0000-0000FE1E0000}"/>
    <cellStyle name="20% - Accent1 2 2 6 4 3 4 3" xfId="8123" xr:uid="{00000000-0005-0000-0000-0000FF1E0000}"/>
    <cellStyle name="20% - Accent1 2 2 6 4 3 4 3 2" xfId="8124" xr:uid="{00000000-0005-0000-0000-0000001F0000}"/>
    <cellStyle name="20% - Accent1 2 2 6 4 3 4 4" xfId="8125" xr:uid="{00000000-0005-0000-0000-0000011F0000}"/>
    <cellStyle name="20% - Accent1 2 2 6 4 3 5" xfId="8126" xr:uid="{00000000-0005-0000-0000-0000021F0000}"/>
    <cellStyle name="20% - Accent1 2 2 6 4 3 5 2" xfId="8127" xr:uid="{00000000-0005-0000-0000-0000031F0000}"/>
    <cellStyle name="20% - Accent1 2 2 6 4 3 5 2 2" xfId="8128" xr:uid="{00000000-0005-0000-0000-0000041F0000}"/>
    <cellStyle name="20% - Accent1 2 2 6 4 3 5 3" xfId="8129" xr:uid="{00000000-0005-0000-0000-0000051F0000}"/>
    <cellStyle name="20% - Accent1 2 2 6 4 3 6" xfId="8130" xr:uid="{00000000-0005-0000-0000-0000061F0000}"/>
    <cellStyle name="20% - Accent1 2 2 6 4 3 6 2" xfId="8131" xr:uid="{00000000-0005-0000-0000-0000071F0000}"/>
    <cellStyle name="20% - Accent1 2 2 6 4 3 6 2 2" xfId="8132" xr:uid="{00000000-0005-0000-0000-0000081F0000}"/>
    <cellStyle name="20% - Accent1 2 2 6 4 3 6 3" xfId="8133" xr:uid="{00000000-0005-0000-0000-0000091F0000}"/>
    <cellStyle name="20% - Accent1 2 2 6 4 3 7" xfId="8134" xr:uid="{00000000-0005-0000-0000-00000A1F0000}"/>
    <cellStyle name="20% - Accent1 2 2 6 4 3 7 2" xfId="8135" xr:uid="{00000000-0005-0000-0000-00000B1F0000}"/>
    <cellStyle name="20% - Accent1 2 2 6 4 3 8" xfId="8136" xr:uid="{00000000-0005-0000-0000-00000C1F0000}"/>
    <cellStyle name="20% - Accent1 2 2 6 4 3 8 2" xfId="8137" xr:uid="{00000000-0005-0000-0000-00000D1F0000}"/>
    <cellStyle name="20% - Accent1 2 2 6 4 3 9" xfId="8138" xr:uid="{00000000-0005-0000-0000-00000E1F0000}"/>
    <cellStyle name="20% - Accent1 2 2 6 4 4" xfId="8139" xr:uid="{00000000-0005-0000-0000-00000F1F0000}"/>
    <cellStyle name="20% - Accent1 2 2 6 4 4 2" xfId="8140" xr:uid="{00000000-0005-0000-0000-0000101F0000}"/>
    <cellStyle name="20% - Accent1 2 2 6 4 4 2 2" xfId="8141" xr:uid="{00000000-0005-0000-0000-0000111F0000}"/>
    <cellStyle name="20% - Accent1 2 2 6 4 4 2 2 2" xfId="8142" xr:uid="{00000000-0005-0000-0000-0000121F0000}"/>
    <cellStyle name="20% - Accent1 2 2 6 4 4 2 3" xfId="8143" xr:uid="{00000000-0005-0000-0000-0000131F0000}"/>
    <cellStyle name="20% - Accent1 2 2 6 4 4 3" xfId="8144" xr:uid="{00000000-0005-0000-0000-0000141F0000}"/>
    <cellStyle name="20% - Accent1 2 2 6 4 4 3 2" xfId="8145" xr:uid="{00000000-0005-0000-0000-0000151F0000}"/>
    <cellStyle name="20% - Accent1 2 2 6 4 4 4" xfId="8146" xr:uid="{00000000-0005-0000-0000-0000161F0000}"/>
    <cellStyle name="20% - Accent1 2 2 6 4 5" xfId="8147" xr:uid="{00000000-0005-0000-0000-0000171F0000}"/>
    <cellStyle name="20% - Accent1 2 2 6 4 5 2" xfId="8148" xr:uid="{00000000-0005-0000-0000-0000181F0000}"/>
    <cellStyle name="20% - Accent1 2 2 6 4 5 2 2" xfId="8149" xr:uid="{00000000-0005-0000-0000-0000191F0000}"/>
    <cellStyle name="20% - Accent1 2 2 6 4 5 2 2 2" xfId="8150" xr:uid="{00000000-0005-0000-0000-00001A1F0000}"/>
    <cellStyle name="20% - Accent1 2 2 6 4 5 2 3" xfId="8151" xr:uid="{00000000-0005-0000-0000-00001B1F0000}"/>
    <cellStyle name="20% - Accent1 2 2 6 4 5 3" xfId="8152" xr:uid="{00000000-0005-0000-0000-00001C1F0000}"/>
    <cellStyle name="20% - Accent1 2 2 6 4 5 3 2" xfId="8153" xr:uid="{00000000-0005-0000-0000-00001D1F0000}"/>
    <cellStyle name="20% - Accent1 2 2 6 4 5 4" xfId="8154" xr:uid="{00000000-0005-0000-0000-00001E1F0000}"/>
    <cellStyle name="20% - Accent1 2 2 6 4 6" xfId="8155" xr:uid="{00000000-0005-0000-0000-00001F1F0000}"/>
    <cellStyle name="20% - Accent1 2 2 6 4 6 2" xfId="8156" xr:uid="{00000000-0005-0000-0000-0000201F0000}"/>
    <cellStyle name="20% - Accent1 2 2 6 4 6 2 2" xfId="8157" xr:uid="{00000000-0005-0000-0000-0000211F0000}"/>
    <cellStyle name="20% - Accent1 2 2 6 4 6 2 2 2" xfId="8158" xr:uid="{00000000-0005-0000-0000-0000221F0000}"/>
    <cellStyle name="20% - Accent1 2 2 6 4 6 2 3" xfId="8159" xr:uid="{00000000-0005-0000-0000-0000231F0000}"/>
    <cellStyle name="20% - Accent1 2 2 6 4 6 3" xfId="8160" xr:uid="{00000000-0005-0000-0000-0000241F0000}"/>
    <cellStyle name="20% - Accent1 2 2 6 4 6 3 2" xfId="8161" xr:uid="{00000000-0005-0000-0000-0000251F0000}"/>
    <cellStyle name="20% - Accent1 2 2 6 4 6 4" xfId="8162" xr:uid="{00000000-0005-0000-0000-0000261F0000}"/>
    <cellStyle name="20% - Accent1 2 2 6 4 7" xfId="8163" xr:uid="{00000000-0005-0000-0000-0000271F0000}"/>
    <cellStyle name="20% - Accent1 2 2 6 4 7 2" xfId="8164" xr:uid="{00000000-0005-0000-0000-0000281F0000}"/>
    <cellStyle name="20% - Accent1 2 2 6 4 7 2 2" xfId="8165" xr:uid="{00000000-0005-0000-0000-0000291F0000}"/>
    <cellStyle name="20% - Accent1 2 2 6 4 7 3" xfId="8166" xr:uid="{00000000-0005-0000-0000-00002A1F0000}"/>
    <cellStyle name="20% - Accent1 2 2 6 4 8" xfId="8167" xr:uid="{00000000-0005-0000-0000-00002B1F0000}"/>
    <cellStyle name="20% - Accent1 2 2 6 4 8 2" xfId="8168" xr:uid="{00000000-0005-0000-0000-00002C1F0000}"/>
    <cellStyle name="20% - Accent1 2 2 6 4 8 2 2" xfId="8169" xr:uid="{00000000-0005-0000-0000-00002D1F0000}"/>
    <cellStyle name="20% - Accent1 2 2 6 4 8 3" xfId="8170" xr:uid="{00000000-0005-0000-0000-00002E1F0000}"/>
    <cellStyle name="20% - Accent1 2 2 6 4 9" xfId="8171" xr:uid="{00000000-0005-0000-0000-00002F1F0000}"/>
    <cellStyle name="20% - Accent1 2 2 6 4 9 2" xfId="8172" xr:uid="{00000000-0005-0000-0000-0000301F0000}"/>
    <cellStyle name="20% - Accent1 2 2 6 5" xfId="8173" xr:uid="{00000000-0005-0000-0000-0000311F0000}"/>
    <cellStyle name="20% - Accent1 2 2 6 5 2" xfId="8174" xr:uid="{00000000-0005-0000-0000-0000321F0000}"/>
    <cellStyle name="20% - Accent1 2 2 6 5 2 2" xfId="8175" xr:uid="{00000000-0005-0000-0000-0000331F0000}"/>
    <cellStyle name="20% - Accent1 2 2 6 5 2 2 2" xfId="8176" xr:uid="{00000000-0005-0000-0000-0000341F0000}"/>
    <cellStyle name="20% - Accent1 2 2 6 5 2 2 2 2" xfId="8177" xr:uid="{00000000-0005-0000-0000-0000351F0000}"/>
    <cellStyle name="20% - Accent1 2 2 6 5 2 2 3" xfId="8178" xr:uid="{00000000-0005-0000-0000-0000361F0000}"/>
    <cellStyle name="20% - Accent1 2 2 6 5 2 3" xfId="8179" xr:uid="{00000000-0005-0000-0000-0000371F0000}"/>
    <cellStyle name="20% - Accent1 2 2 6 5 2 3 2" xfId="8180" xr:uid="{00000000-0005-0000-0000-0000381F0000}"/>
    <cellStyle name="20% - Accent1 2 2 6 5 2 4" xfId="8181" xr:uid="{00000000-0005-0000-0000-0000391F0000}"/>
    <cellStyle name="20% - Accent1 2 2 6 5 3" xfId="8182" xr:uid="{00000000-0005-0000-0000-00003A1F0000}"/>
    <cellStyle name="20% - Accent1 2 2 6 5 3 2" xfId="8183" xr:uid="{00000000-0005-0000-0000-00003B1F0000}"/>
    <cellStyle name="20% - Accent1 2 2 6 5 3 2 2" xfId="8184" xr:uid="{00000000-0005-0000-0000-00003C1F0000}"/>
    <cellStyle name="20% - Accent1 2 2 6 5 3 2 2 2" xfId="8185" xr:uid="{00000000-0005-0000-0000-00003D1F0000}"/>
    <cellStyle name="20% - Accent1 2 2 6 5 3 2 3" xfId="8186" xr:uid="{00000000-0005-0000-0000-00003E1F0000}"/>
    <cellStyle name="20% - Accent1 2 2 6 5 3 3" xfId="8187" xr:uid="{00000000-0005-0000-0000-00003F1F0000}"/>
    <cellStyle name="20% - Accent1 2 2 6 5 3 3 2" xfId="8188" xr:uid="{00000000-0005-0000-0000-0000401F0000}"/>
    <cellStyle name="20% - Accent1 2 2 6 5 3 4" xfId="8189" xr:uid="{00000000-0005-0000-0000-0000411F0000}"/>
    <cellStyle name="20% - Accent1 2 2 6 5 4" xfId="8190" xr:uid="{00000000-0005-0000-0000-0000421F0000}"/>
    <cellStyle name="20% - Accent1 2 2 6 5 4 2" xfId="8191" xr:uid="{00000000-0005-0000-0000-0000431F0000}"/>
    <cellStyle name="20% - Accent1 2 2 6 5 4 2 2" xfId="8192" xr:uid="{00000000-0005-0000-0000-0000441F0000}"/>
    <cellStyle name="20% - Accent1 2 2 6 5 4 2 2 2" xfId="8193" xr:uid="{00000000-0005-0000-0000-0000451F0000}"/>
    <cellStyle name="20% - Accent1 2 2 6 5 4 2 3" xfId="8194" xr:uid="{00000000-0005-0000-0000-0000461F0000}"/>
    <cellStyle name="20% - Accent1 2 2 6 5 4 3" xfId="8195" xr:uid="{00000000-0005-0000-0000-0000471F0000}"/>
    <cellStyle name="20% - Accent1 2 2 6 5 4 3 2" xfId="8196" xr:uid="{00000000-0005-0000-0000-0000481F0000}"/>
    <cellStyle name="20% - Accent1 2 2 6 5 4 4" xfId="8197" xr:uid="{00000000-0005-0000-0000-0000491F0000}"/>
    <cellStyle name="20% - Accent1 2 2 6 5 5" xfId="8198" xr:uid="{00000000-0005-0000-0000-00004A1F0000}"/>
    <cellStyle name="20% - Accent1 2 2 6 5 5 2" xfId="8199" xr:uid="{00000000-0005-0000-0000-00004B1F0000}"/>
    <cellStyle name="20% - Accent1 2 2 6 5 5 2 2" xfId="8200" xr:uid="{00000000-0005-0000-0000-00004C1F0000}"/>
    <cellStyle name="20% - Accent1 2 2 6 5 5 3" xfId="8201" xr:uid="{00000000-0005-0000-0000-00004D1F0000}"/>
    <cellStyle name="20% - Accent1 2 2 6 5 6" xfId="8202" xr:uid="{00000000-0005-0000-0000-00004E1F0000}"/>
    <cellStyle name="20% - Accent1 2 2 6 5 6 2" xfId="8203" xr:uid="{00000000-0005-0000-0000-00004F1F0000}"/>
    <cellStyle name="20% - Accent1 2 2 6 5 6 2 2" xfId="8204" xr:uid="{00000000-0005-0000-0000-0000501F0000}"/>
    <cellStyle name="20% - Accent1 2 2 6 5 6 3" xfId="8205" xr:uid="{00000000-0005-0000-0000-0000511F0000}"/>
    <cellStyle name="20% - Accent1 2 2 6 5 7" xfId="8206" xr:uid="{00000000-0005-0000-0000-0000521F0000}"/>
    <cellStyle name="20% - Accent1 2 2 6 5 7 2" xfId="8207" xr:uid="{00000000-0005-0000-0000-0000531F0000}"/>
    <cellStyle name="20% - Accent1 2 2 6 5 8" xfId="8208" xr:uid="{00000000-0005-0000-0000-0000541F0000}"/>
    <cellStyle name="20% - Accent1 2 2 6 5 8 2" xfId="8209" xr:uid="{00000000-0005-0000-0000-0000551F0000}"/>
    <cellStyle name="20% - Accent1 2 2 6 5 9" xfId="8210" xr:uid="{00000000-0005-0000-0000-0000561F0000}"/>
    <cellStyle name="20% - Accent1 2 2 6 6" xfId="8211" xr:uid="{00000000-0005-0000-0000-0000571F0000}"/>
    <cellStyle name="20% - Accent1 2 2 6 6 2" xfId="8212" xr:uid="{00000000-0005-0000-0000-0000581F0000}"/>
    <cellStyle name="20% - Accent1 2 2 6 6 2 2" xfId="8213" xr:uid="{00000000-0005-0000-0000-0000591F0000}"/>
    <cellStyle name="20% - Accent1 2 2 6 6 2 2 2" xfId="8214" xr:uid="{00000000-0005-0000-0000-00005A1F0000}"/>
    <cellStyle name="20% - Accent1 2 2 6 6 2 2 2 2" xfId="8215" xr:uid="{00000000-0005-0000-0000-00005B1F0000}"/>
    <cellStyle name="20% - Accent1 2 2 6 6 2 2 3" xfId="8216" xr:uid="{00000000-0005-0000-0000-00005C1F0000}"/>
    <cellStyle name="20% - Accent1 2 2 6 6 2 3" xfId="8217" xr:uid="{00000000-0005-0000-0000-00005D1F0000}"/>
    <cellStyle name="20% - Accent1 2 2 6 6 2 3 2" xfId="8218" xr:uid="{00000000-0005-0000-0000-00005E1F0000}"/>
    <cellStyle name="20% - Accent1 2 2 6 6 2 4" xfId="8219" xr:uid="{00000000-0005-0000-0000-00005F1F0000}"/>
    <cellStyle name="20% - Accent1 2 2 6 6 3" xfId="8220" xr:uid="{00000000-0005-0000-0000-0000601F0000}"/>
    <cellStyle name="20% - Accent1 2 2 6 6 3 2" xfId="8221" xr:uid="{00000000-0005-0000-0000-0000611F0000}"/>
    <cellStyle name="20% - Accent1 2 2 6 6 3 2 2" xfId="8222" xr:uid="{00000000-0005-0000-0000-0000621F0000}"/>
    <cellStyle name="20% - Accent1 2 2 6 6 3 2 2 2" xfId="8223" xr:uid="{00000000-0005-0000-0000-0000631F0000}"/>
    <cellStyle name="20% - Accent1 2 2 6 6 3 2 3" xfId="8224" xr:uid="{00000000-0005-0000-0000-0000641F0000}"/>
    <cellStyle name="20% - Accent1 2 2 6 6 3 3" xfId="8225" xr:uid="{00000000-0005-0000-0000-0000651F0000}"/>
    <cellStyle name="20% - Accent1 2 2 6 6 3 3 2" xfId="8226" xr:uid="{00000000-0005-0000-0000-0000661F0000}"/>
    <cellStyle name="20% - Accent1 2 2 6 6 3 4" xfId="8227" xr:uid="{00000000-0005-0000-0000-0000671F0000}"/>
    <cellStyle name="20% - Accent1 2 2 6 6 4" xfId="8228" xr:uid="{00000000-0005-0000-0000-0000681F0000}"/>
    <cellStyle name="20% - Accent1 2 2 6 6 4 2" xfId="8229" xr:uid="{00000000-0005-0000-0000-0000691F0000}"/>
    <cellStyle name="20% - Accent1 2 2 6 6 4 2 2" xfId="8230" xr:uid="{00000000-0005-0000-0000-00006A1F0000}"/>
    <cellStyle name="20% - Accent1 2 2 6 6 4 2 2 2" xfId="8231" xr:uid="{00000000-0005-0000-0000-00006B1F0000}"/>
    <cellStyle name="20% - Accent1 2 2 6 6 4 2 3" xfId="8232" xr:uid="{00000000-0005-0000-0000-00006C1F0000}"/>
    <cellStyle name="20% - Accent1 2 2 6 6 4 3" xfId="8233" xr:uid="{00000000-0005-0000-0000-00006D1F0000}"/>
    <cellStyle name="20% - Accent1 2 2 6 6 4 3 2" xfId="8234" xr:uid="{00000000-0005-0000-0000-00006E1F0000}"/>
    <cellStyle name="20% - Accent1 2 2 6 6 4 4" xfId="8235" xr:uid="{00000000-0005-0000-0000-00006F1F0000}"/>
    <cellStyle name="20% - Accent1 2 2 6 6 5" xfId="8236" xr:uid="{00000000-0005-0000-0000-0000701F0000}"/>
    <cellStyle name="20% - Accent1 2 2 6 6 5 2" xfId="8237" xr:uid="{00000000-0005-0000-0000-0000711F0000}"/>
    <cellStyle name="20% - Accent1 2 2 6 6 5 2 2" xfId="8238" xr:uid="{00000000-0005-0000-0000-0000721F0000}"/>
    <cellStyle name="20% - Accent1 2 2 6 6 5 3" xfId="8239" xr:uid="{00000000-0005-0000-0000-0000731F0000}"/>
    <cellStyle name="20% - Accent1 2 2 6 6 6" xfId="8240" xr:uid="{00000000-0005-0000-0000-0000741F0000}"/>
    <cellStyle name="20% - Accent1 2 2 6 6 6 2" xfId="8241" xr:uid="{00000000-0005-0000-0000-0000751F0000}"/>
    <cellStyle name="20% - Accent1 2 2 6 6 6 2 2" xfId="8242" xr:uid="{00000000-0005-0000-0000-0000761F0000}"/>
    <cellStyle name="20% - Accent1 2 2 6 6 6 3" xfId="8243" xr:uid="{00000000-0005-0000-0000-0000771F0000}"/>
    <cellStyle name="20% - Accent1 2 2 6 6 7" xfId="8244" xr:uid="{00000000-0005-0000-0000-0000781F0000}"/>
    <cellStyle name="20% - Accent1 2 2 6 6 7 2" xfId="8245" xr:uid="{00000000-0005-0000-0000-0000791F0000}"/>
    <cellStyle name="20% - Accent1 2 2 6 6 8" xfId="8246" xr:uid="{00000000-0005-0000-0000-00007A1F0000}"/>
    <cellStyle name="20% - Accent1 2 2 6 6 8 2" xfId="8247" xr:uid="{00000000-0005-0000-0000-00007B1F0000}"/>
    <cellStyle name="20% - Accent1 2 2 6 6 9" xfId="8248" xr:uid="{00000000-0005-0000-0000-00007C1F0000}"/>
    <cellStyle name="20% - Accent1 2 2 6 7" xfId="8249" xr:uid="{00000000-0005-0000-0000-00007D1F0000}"/>
    <cellStyle name="20% - Accent1 2 2 6 7 2" xfId="8250" xr:uid="{00000000-0005-0000-0000-00007E1F0000}"/>
    <cellStyle name="20% - Accent1 2 2 6 7 2 2" xfId="8251" xr:uid="{00000000-0005-0000-0000-00007F1F0000}"/>
    <cellStyle name="20% - Accent1 2 2 6 7 2 2 2" xfId="8252" xr:uid="{00000000-0005-0000-0000-0000801F0000}"/>
    <cellStyle name="20% - Accent1 2 2 6 7 2 3" xfId="8253" xr:uid="{00000000-0005-0000-0000-0000811F0000}"/>
    <cellStyle name="20% - Accent1 2 2 6 7 3" xfId="8254" xr:uid="{00000000-0005-0000-0000-0000821F0000}"/>
    <cellStyle name="20% - Accent1 2 2 6 7 3 2" xfId="8255" xr:uid="{00000000-0005-0000-0000-0000831F0000}"/>
    <cellStyle name="20% - Accent1 2 2 6 7 4" xfId="8256" xr:uid="{00000000-0005-0000-0000-0000841F0000}"/>
    <cellStyle name="20% - Accent1 2 2 6 8" xfId="8257" xr:uid="{00000000-0005-0000-0000-0000851F0000}"/>
    <cellStyle name="20% - Accent1 2 2 6 8 2" xfId="8258" xr:uid="{00000000-0005-0000-0000-0000861F0000}"/>
    <cellStyle name="20% - Accent1 2 2 6 8 2 2" xfId="8259" xr:uid="{00000000-0005-0000-0000-0000871F0000}"/>
    <cellStyle name="20% - Accent1 2 2 6 8 2 2 2" xfId="8260" xr:uid="{00000000-0005-0000-0000-0000881F0000}"/>
    <cellStyle name="20% - Accent1 2 2 6 8 2 3" xfId="8261" xr:uid="{00000000-0005-0000-0000-0000891F0000}"/>
    <cellStyle name="20% - Accent1 2 2 6 8 3" xfId="8262" xr:uid="{00000000-0005-0000-0000-00008A1F0000}"/>
    <cellStyle name="20% - Accent1 2 2 6 8 3 2" xfId="8263" xr:uid="{00000000-0005-0000-0000-00008B1F0000}"/>
    <cellStyle name="20% - Accent1 2 2 6 8 4" xfId="8264" xr:uid="{00000000-0005-0000-0000-00008C1F0000}"/>
    <cellStyle name="20% - Accent1 2 2 6 9" xfId="8265" xr:uid="{00000000-0005-0000-0000-00008D1F0000}"/>
    <cellStyle name="20% - Accent1 2 2 6 9 2" xfId="8266" xr:uid="{00000000-0005-0000-0000-00008E1F0000}"/>
    <cellStyle name="20% - Accent1 2 2 6 9 2 2" xfId="8267" xr:uid="{00000000-0005-0000-0000-00008F1F0000}"/>
    <cellStyle name="20% - Accent1 2 2 6 9 2 2 2" xfId="8268" xr:uid="{00000000-0005-0000-0000-0000901F0000}"/>
    <cellStyle name="20% - Accent1 2 2 6 9 2 3" xfId="8269" xr:uid="{00000000-0005-0000-0000-0000911F0000}"/>
    <cellStyle name="20% - Accent1 2 2 6 9 3" xfId="8270" xr:uid="{00000000-0005-0000-0000-0000921F0000}"/>
    <cellStyle name="20% - Accent1 2 2 6 9 3 2" xfId="8271" xr:uid="{00000000-0005-0000-0000-0000931F0000}"/>
    <cellStyle name="20% - Accent1 2 2 6 9 4" xfId="8272" xr:uid="{00000000-0005-0000-0000-0000941F0000}"/>
    <cellStyle name="20% - Accent1 2 2 7" xfId="8273" xr:uid="{00000000-0005-0000-0000-0000951F0000}"/>
    <cellStyle name="20% - Accent1 2 2 7 10" xfId="8274" xr:uid="{00000000-0005-0000-0000-0000961F0000}"/>
    <cellStyle name="20% - Accent1 2 2 7 10 2" xfId="8275" xr:uid="{00000000-0005-0000-0000-0000971F0000}"/>
    <cellStyle name="20% - Accent1 2 2 7 11" xfId="8276" xr:uid="{00000000-0005-0000-0000-0000981F0000}"/>
    <cellStyle name="20% - Accent1 2 2 7 11 2" xfId="8277" xr:uid="{00000000-0005-0000-0000-0000991F0000}"/>
    <cellStyle name="20% - Accent1 2 2 7 12" xfId="8278" xr:uid="{00000000-0005-0000-0000-00009A1F0000}"/>
    <cellStyle name="20% - Accent1 2 2 7 2" xfId="8279" xr:uid="{00000000-0005-0000-0000-00009B1F0000}"/>
    <cellStyle name="20% - Accent1 2 2 7 2 10" xfId="8280" xr:uid="{00000000-0005-0000-0000-00009C1F0000}"/>
    <cellStyle name="20% - Accent1 2 2 7 2 10 2" xfId="8281" xr:uid="{00000000-0005-0000-0000-00009D1F0000}"/>
    <cellStyle name="20% - Accent1 2 2 7 2 11" xfId="8282" xr:uid="{00000000-0005-0000-0000-00009E1F0000}"/>
    <cellStyle name="20% - Accent1 2 2 7 2 2" xfId="8283" xr:uid="{00000000-0005-0000-0000-00009F1F0000}"/>
    <cellStyle name="20% - Accent1 2 2 7 2 2 2" xfId="8284" xr:uid="{00000000-0005-0000-0000-0000A01F0000}"/>
    <cellStyle name="20% - Accent1 2 2 7 2 2 2 2" xfId="8285" xr:uid="{00000000-0005-0000-0000-0000A11F0000}"/>
    <cellStyle name="20% - Accent1 2 2 7 2 2 2 2 2" xfId="8286" xr:uid="{00000000-0005-0000-0000-0000A21F0000}"/>
    <cellStyle name="20% - Accent1 2 2 7 2 2 2 2 2 2" xfId="8287" xr:uid="{00000000-0005-0000-0000-0000A31F0000}"/>
    <cellStyle name="20% - Accent1 2 2 7 2 2 2 2 3" xfId="8288" xr:uid="{00000000-0005-0000-0000-0000A41F0000}"/>
    <cellStyle name="20% - Accent1 2 2 7 2 2 2 3" xfId="8289" xr:uid="{00000000-0005-0000-0000-0000A51F0000}"/>
    <cellStyle name="20% - Accent1 2 2 7 2 2 2 3 2" xfId="8290" xr:uid="{00000000-0005-0000-0000-0000A61F0000}"/>
    <cellStyle name="20% - Accent1 2 2 7 2 2 2 4" xfId="8291" xr:uid="{00000000-0005-0000-0000-0000A71F0000}"/>
    <cellStyle name="20% - Accent1 2 2 7 2 2 3" xfId="8292" xr:uid="{00000000-0005-0000-0000-0000A81F0000}"/>
    <cellStyle name="20% - Accent1 2 2 7 2 2 3 2" xfId="8293" xr:uid="{00000000-0005-0000-0000-0000A91F0000}"/>
    <cellStyle name="20% - Accent1 2 2 7 2 2 3 2 2" xfId="8294" xr:uid="{00000000-0005-0000-0000-0000AA1F0000}"/>
    <cellStyle name="20% - Accent1 2 2 7 2 2 3 2 2 2" xfId="8295" xr:uid="{00000000-0005-0000-0000-0000AB1F0000}"/>
    <cellStyle name="20% - Accent1 2 2 7 2 2 3 2 3" xfId="8296" xr:uid="{00000000-0005-0000-0000-0000AC1F0000}"/>
    <cellStyle name="20% - Accent1 2 2 7 2 2 3 3" xfId="8297" xr:uid="{00000000-0005-0000-0000-0000AD1F0000}"/>
    <cellStyle name="20% - Accent1 2 2 7 2 2 3 3 2" xfId="8298" xr:uid="{00000000-0005-0000-0000-0000AE1F0000}"/>
    <cellStyle name="20% - Accent1 2 2 7 2 2 3 4" xfId="8299" xr:uid="{00000000-0005-0000-0000-0000AF1F0000}"/>
    <cellStyle name="20% - Accent1 2 2 7 2 2 4" xfId="8300" xr:uid="{00000000-0005-0000-0000-0000B01F0000}"/>
    <cellStyle name="20% - Accent1 2 2 7 2 2 4 2" xfId="8301" xr:uid="{00000000-0005-0000-0000-0000B11F0000}"/>
    <cellStyle name="20% - Accent1 2 2 7 2 2 4 2 2" xfId="8302" xr:uid="{00000000-0005-0000-0000-0000B21F0000}"/>
    <cellStyle name="20% - Accent1 2 2 7 2 2 4 2 2 2" xfId="8303" xr:uid="{00000000-0005-0000-0000-0000B31F0000}"/>
    <cellStyle name="20% - Accent1 2 2 7 2 2 4 2 3" xfId="8304" xr:uid="{00000000-0005-0000-0000-0000B41F0000}"/>
    <cellStyle name="20% - Accent1 2 2 7 2 2 4 3" xfId="8305" xr:uid="{00000000-0005-0000-0000-0000B51F0000}"/>
    <cellStyle name="20% - Accent1 2 2 7 2 2 4 3 2" xfId="8306" xr:uid="{00000000-0005-0000-0000-0000B61F0000}"/>
    <cellStyle name="20% - Accent1 2 2 7 2 2 4 4" xfId="8307" xr:uid="{00000000-0005-0000-0000-0000B71F0000}"/>
    <cellStyle name="20% - Accent1 2 2 7 2 2 5" xfId="8308" xr:uid="{00000000-0005-0000-0000-0000B81F0000}"/>
    <cellStyle name="20% - Accent1 2 2 7 2 2 5 2" xfId="8309" xr:uid="{00000000-0005-0000-0000-0000B91F0000}"/>
    <cellStyle name="20% - Accent1 2 2 7 2 2 5 2 2" xfId="8310" xr:uid="{00000000-0005-0000-0000-0000BA1F0000}"/>
    <cellStyle name="20% - Accent1 2 2 7 2 2 5 3" xfId="8311" xr:uid="{00000000-0005-0000-0000-0000BB1F0000}"/>
    <cellStyle name="20% - Accent1 2 2 7 2 2 6" xfId="8312" xr:uid="{00000000-0005-0000-0000-0000BC1F0000}"/>
    <cellStyle name="20% - Accent1 2 2 7 2 2 6 2" xfId="8313" xr:uid="{00000000-0005-0000-0000-0000BD1F0000}"/>
    <cellStyle name="20% - Accent1 2 2 7 2 2 6 2 2" xfId="8314" xr:uid="{00000000-0005-0000-0000-0000BE1F0000}"/>
    <cellStyle name="20% - Accent1 2 2 7 2 2 6 3" xfId="8315" xr:uid="{00000000-0005-0000-0000-0000BF1F0000}"/>
    <cellStyle name="20% - Accent1 2 2 7 2 2 7" xfId="8316" xr:uid="{00000000-0005-0000-0000-0000C01F0000}"/>
    <cellStyle name="20% - Accent1 2 2 7 2 2 7 2" xfId="8317" xr:uid="{00000000-0005-0000-0000-0000C11F0000}"/>
    <cellStyle name="20% - Accent1 2 2 7 2 2 8" xfId="8318" xr:uid="{00000000-0005-0000-0000-0000C21F0000}"/>
    <cellStyle name="20% - Accent1 2 2 7 2 2 8 2" xfId="8319" xr:uid="{00000000-0005-0000-0000-0000C31F0000}"/>
    <cellStyle name="20% - Accent1 2 2 7 2 2 9" xfId="8320" xr:uid="{00000000-0005-0000-0000-0000C41F0000}"/>
    <cellStyle name="20% - Accent1 2 2 7 2 3" xfId="8321" xr:uid="{00000000-0005-0000-0000-0000C51F0000}"/>
    <cellStyle name="20% - Accent1 2 2 7 2 3 2" xfId="8322" xr:uid="{00000000-0005-0000-0000-0000C61F0000}"/>
    <cellStyle name="20% - Accent1 2 2 7 2 3 2 2" xfId="8323" xr:uid="{00000000-0005-0000-0000-0000C71F0000}"/>
    <cellStyle name="20% - Accent1 2 2 7 2 3 2 2 2" xfId="8324" xr:uid="{00000000-0005-0000-0000-0000C81F0000}"/>
    <cellStyle name="20% - Accent1 2 2 7 2 3 2 2 2 2" xfId="8325" xr:uid="{00000000-0005-0000-0000-0000C91F0000}"/>
    <cellStyle name="20% - Accent1 2 2 7 2 3 2 2 3" xfId="8326" xr:uid="{00000000-0005-0000-0000-0000CA1F0000}"/>
    <cellStyle name="20% - Accent1 2 2 7 2 3 2 3" xfId="8327" xr:uid="{00000000-0005-0000-0000-0000CB1F0000}"/>
    <cellStyle name="20% - Accent1 2 2 7 2 3 2 3 2" xfId="8328" xr:uid="{00000000-0005-0000-0000-0000CC1F0000}"/>
    <cellStyle name="20% - Accent1 2 2 7 2 3 2 4" xfId="8329" xr:uid="{00000000-0005-0000-0000-0000CD1F0000}"/>
    <cellStyle name="20% - Accent1 2 2 7 2 3 3" xfId="8330" xr:uid="{00000000-0005-0000-0000-0000CE1F0000}"/>
    <cellStyle name="20% - Accent1 2 2 7 2 3 3 2" xfId="8331" xr:uid="{00000000-0005-0000-0000-0000CF1F0000}"/>
    <cellStyle name="20% - Accent1 2 2 7 2 3 3 2 2" xfId="8332" xr:uid="{00000000-0005-0000-0000-0000D01F0000}"/>
    <cellStyle name="20% - Accent1 2 2 7 2 3 3 2 2 2" xfId="8333" xr:uid="{00000000-0005-0000-0000-0000D11F0000}"/>
    <cellStyle name="20% - Accent1 2 2 7 2 3 3 2 3" xfId="8334" xr:uid="{00000000-0005-0000-0000-0000D21F0000}"/>
    <cellStyle name="20% - Accent1 2 2 7 2 3 3 3" xfId="8335" xr:uid="{00000000-0005-0000-0000-0000D31F0000}"/>
    <cellStyle name="20% - Accent1 2 2 7 2 3 3 3 2" xfId="8336" xr:uid="{00000000-0005-0000-0000-0000D41F0000}"/>
    <cellStyle name="20% - Accent1 2 2 7 2 3 3 4" xfId="8337" xr:uid="{00000000-0005-0000-0000-0000D51F0000}"/>
    <cellStyle name="20% - Accent1 2 2 7 2 3 4" xfId="8338" xr:uid="{00000000-0005-0000-0000-0000D61F0000}"/>
    <cellStyle name="20% - Accent1 2 2 7 2 3 4 2" xfId="8339" xr:uid="{00000000-0005-0000-0000-0000D71F0000}"/>
    <cellStyle name="20% - Accent1 2 2 7 2 3 4 2 2" xfId="8340" xr:uid="{00000000-0005-0000-0000-0000D81F0000}"/>
    <cellStyle name="20% - Accent1 2 2 7 2 3 4 2 2 2" xfId="8341" xr:uid="{00000000-0005-0000-0000-0000D91F0000}"/>
    <cellStyle name="20% - Accent1 2 2 7 2 3 4 2 3" xfId="8342" xr:uid="{00000000-0005-0000-0000-0000DA1F0000}"/>
    <cellStyle name="20% - Accent1 2 2 7 2 3 4 3" xfId="8343" xr:uid="{00000000-0005-0000-0000-0000DB1F0000}"/>
    <cellStyle name="20% - Accent1 2 2 7 2 3 4 3 2" xfId="8344" xr:uid="{00000000-0005-0000-0000-0000DC1F0000}"/>
    <cellStyle name="20% - Accent1 2 2 7 2 3 4 4" xfId="8345" xr:uid="{00000000-0005-0000-0000-0000DD1F0000}"/>
    <cellStyle name="20% - Accent1 2 2 7 2 3 5" xfId="8346" xr:uid="{00000000-0005-0000-0000-0000DE1F0000}"/>
    <cellStyle name="20% - Accent1 2 2 7 2 3 5 2" xfId="8347" xr:uid="{00000000-0005-0000-0000-0000DF1F0000}"/>
    <cellStyle name="20% - Accent1 2 2 7 2 3 5 2 2" xfId="8348" xr:uid="{00000000-0005-0000-0000-0000E01F0000}"/>
    <cellStyle name="20% - Accent1 2 2 7 2 3 5 3" xfId="8349" xr:uid="{00000000-0005-0000-0000-0000E11F0000}"/>
    <cellStyle name="20% - Accent1 2 2 7 2 3 6" xfId="8350" xr:uid="{00000000-0005-0000-0000-0000E21F0000}"/>
    <cellStyle name="20% - Accent1 2 2 7 2 3 6 2" xfId="8351" xr:uid="{00000000-0005-0000-0000-0000E31F0000}"/>
    <cellStyle name="20% - Accent1 2 2 7 2 3 6 2 2" xfId="8352" xr:uid="{00000000-0005-0000-0000-0000E41F0000}"/>
    <cellStyle name="20% - Accent1 2 2 7 2 3 6 3" xfId="8353" xr:uid="{00000000-0005-0000-0000-0000E51F0000}"/>
    <cellStyle name="20% - Accent1 2 2 7 2 3 7" xfId="8354" xr:uid="{00000000-0005-0000-0000-0000E61F0000}"/>
    <cellStyle name="20% - Accent1 2 2 7 2 3 7 2" xfId="8355" xr:uid="{00000000-0005-0000-0000-0000E71F0000}"/>
    <cellStyle name="20% - Accent1 2 2 7 2 3 8" xfId="8356" xr:uid="{00000000-0005-0000-0000-0000E81F0000}"/>
    <cellStyle name="20% - Accent1 2 2 7 2 3 8 2" xfId="8357" xr:uid="{00000000-0005-0000-0000-0000E91F0000}"/>
    <cellStyle name="20% - Accent1 2 2 7 2 3 9" xfId="8358" xr:uid="{00000000-0005-0000-0000-0000EA1F0000}"/>
    <cellStyle name="20% - Accent1 2 2 7 2 4" xfId="8359" xr:uid="{00000000-0005-0000-0000-0000EB1F0000}"/>
    <cellStyle name="20% - Accent1 2 2 7 2 4 2" xfId="8360" xr:uid="{00000000-0005-0000-0000-0000EC1F0000}"/>
    <cellStyle name="20% - Accent1 2 2 7 2 4 2 2" xfId="8361" xr:uid="{00000000-0005-0000-0000-0000ED1F0000}"/>
    <cellStyle name="20% - Accent1 2 2 7 2 4 2 2 2" xfId="8362" xr:uid="{00000000-0005-0000-0000-0000EE1F0000}"/>
    <cellStyle name="20% - Accent1 2 2 7 2 4 2 3" xfId="8363" xr:uid="{00000000-0005-0000-0000-0000EF1F0000}"/>
    <cellStyle name="20% - Accent1 2 2 7 2 4 3" xfId="8364" xr:uid="{00000000-0005-0000-0000-0000F01F0000}"/>
    <cellStyle name="20% - Accent1 2 2 7 2 4 3 2" xfId="8365" xr:uid="{00000000-0005-0000-0000-0000F11F0000}"/>
    <cellStyle name="20% - Accent1 2 2 7 2 4 4" xfId="8366" xr:uid="{00000000-0005-0000-0000-0000F21F0000}"/>
    <cellStyle name="20% - Accent1 2 2 7 2 5" xfId="8367" xr:uid="{00000000-0005-0000-0000-0000F31F0000}"/>
    <cellStyle name="20% - Accent1 2 2 7 2 5 2" xfId="8368" xr:uid="{00000000-0005-0000-0000-0000F41F0000}"/>
    <cellStyle name="20% - Accent1 2 2 7 2 5 2 2" xfId="8369" xr:uid="{00000000-0005-0000-0000-0000F51F0000}"/>
    <cellStyle name="20% - Accent1 2 2 7 2 5 2 2 2" xfId="8370" xr:uid="{00000000-0005-0000-0000-0000F61F0000}"/>
    <cellStyle name="20% - Accent1 2 2 7 2 5 2 3" xfId="8371" xr:uid="{00000000-0005-0000-0000-0000F71F0000}"/>
    <cellStyle name="20% - Accent1 2 2 7 2 5 3" xfId="8372" xr:uid="{00000000-0005-0000-0000-0000F81F0000}"/>
    <cellStyle name="20% - Accent1 2 2 7 2 5 3 2" xfId="8373" xr:uid="{00000000-0005-0000-0000-0000F91F0000}"/>
    <cellStyle name="20% - Accent1 2 2 7 2 5 4" xfId="8374" xr:uid="{00000000-0005-0000-0000-0000FA1F0000}"/>
    <cellStyle name="20% - Accent1 2 2 7 2 6" xfId="8375" xr:uid="{00000000-0005-0000-0000-0000FB1F0000}"/>
    <cellStyle name="20% - Accent1 2 2 7 2 6 2" xfId="8376" xr:uid="{00000000-0005-0000-0000-0000FC1F0000}"/>
    <cellStyle name="20% - Accent1 2 2 7 2 6 2 2" xfId="8377" xr:uid="{00000000-0005-0000-0000-0000FD1F0000}"/>
    <cellStyle name="20% - Accent1 2 2 7 2 6 2 2 2" xfId="8378" xr:uid="{00000000-0005-0000-0000-0000FE1F0000}"/>
    <cellStyle name="20% - Accent1 2 2 7 2 6 2 3" xfId="8379" xr:uid="{00000000-0005-0000-0000-0000FF1F0000}"/>
    <cellStyle name="20% - Accent1 2 2 7 2 6 3" xfId="8380" xr:uid="{00000000-0005-0000-0000-000000200000}"/>
    <cellStyle name="20% - Accent1 2 2 7 2 6 3 2" xfId="8381" xr:uid="{00000000-0005-0000-0000-000001200000}"/>
    <cellStyle name="20% - Accent1 2 2 7 2 6 4" xfId="8382" xr:uid="{00000000-0005-0000-0000-000002200000}"/>
    <cellStyle name="20% - Accent1 2 2 7 2 7" xfId="8383" xr:uid="{00000000-0005-0000-0000-000003200000}"/>
    <cellStyle name="20% - Accent1 2 2 7 2 7 2" xfId="8384" xr:uid="{00000000-0005-0000-0000-000004200000}"/>
    <cellStyle name="20% - Accent1 2 2 7 2 7 2 2" xfId="8385" xr:uid="{00000000-0005-0000-0000-000005200000}"/>
    <cellStyle name="20% - Accent1 2 2 7 2 7 3" xfId="8386" xr:uid="{00000000-0005-0000-0000-000006200000}"/>
    <cellStyle name="20% - Accent1 2 2 7 2 8" xfId="8387" xr:uid="{00000000-0005-0000-0000-000007200000}"/>
    <cellStyle name="20% - Accent1 2 2 7 2 8 2" xfId="8388" xr:uid="{00000000-0005-0000-0000-000008200000}"/>
    <cellStyle name="20% - Accent1 2 2 7 2 8 2 2" xfId="8389" xr:uid="{00000000-0005-0000-0000-000009200000}"/>
    <cellStyle name="20% - Accent1 2 2 7 2 8 3" xfId="8390" xr:uid="{00000000-0005-0000-0000-00000A200000}"/>
    <cellStyle name="20% - Accent1 2 2 7 2 9" xfId="8391" xr:uid="{00000000-0005-0000-0000-00000B200000}"/>
    <cellStyle name="20% - Accent1 2 2 7 2 9 2" xfId="8392" xr:uid="{00000000-0005-0000-0000-00000C200000}"/>
    <cellStyle name="20% - Accent1 2 2 7 3" xfId="8393" xr:uid="{00000000-0005-0000-0000-00000D200000}"/>
    <cellStyle name="20% - Accent1 2 2 7 3 2" xfId="8394" xr:uid="{00000000-0005-0000-0000-00000E200000}"/>
    <cellStyle name="20% - Accent1 2 2 7 3 2 2" xfId="8395" xr:uid="{00000000-0005-0000-0000-00000F200000}"/>
    <cellStyle name="20% - Accent1 2 2 7 3 2 2 2" xfId="8396" xr:uid="{00000000-0005-0000-0000-000010200000}"/>
    <cellStyle name="20% - Accent1 2 2 7 3 2 2 2 2" xfId="8397" xr:uid="{00000000-0005-0000-0000-000011200000}"/>
    <cellStyle name="20% - Accent1 2 2 7 3 2 2 3" xfId="8398" xr:uid="{00000000-0005-0000-0000-000012200000}"/>
    <cellStyle name="20% - Accent1 2 2 7 3 2 3" xfId="8399" xr:uid="{00000000-0005-0000-0000-000013200000}"/>
    <cellStyle name="20% - Accent1 2 2 7 3 2 3 2" xfId="8400" xr:uid="{00000000-0005-0000-0000-000014200000}"/>
    <cellStyle name="20% - Accent1 2 2 7 3 2 4" xfId="8401" xr:uid="{00000000-0005-0000-0000-000015200000}"/>
    <cellStyle name="20% - Accent1 2 2 7 3 3" xfId="8402" xr:uid="{00000000-0005-0000-0000-000016200000}"/>
    <cellStyle name="20% - Accent1 2 2 7 3 3 2" xfId="8403" xr:uid="{00000000-0005-0000-0000-000017200000}"/>
    <cellStyle name="20% - Accent1 2 2 7 3 3 2 2" xfId="8404" xr:uid="{00000000-0005-0000-0000-000018200000}"/>
    <cellStyle name="20% - Accent1 2 2 7 3 3 2 2 2" xfId="8405" xr:uid="{00000000-0005-0000-0000-000019200000}"/>
    <cellStyle name="20% - Accent1 2 2 7 3 3 2 3" xfId="8406" xr:uid="{00000000-0005-0000-0000-00001A200000}"/>
    <cellStyle name="20% - Accent1 2 2 7 3 3 3" xfId="8407" xr:uid="{00000000-0005-0000-0000-00001B200000}"/>
    <cellStyle name="20% - Accent1 2 2 7 3 3 3 2" xfId="8408" xr:uid="{00000000-0005-0000-0000-00001C200000}"/>
    <cellStyle name="20% - Accent1 2 2 7 3 3 4" xfId="8409" xr:uid="{00000000-0005-0000-0000-00001D200000}"/>
    <cellStyle name="20% - Accent1 2 2 7 3 4" xfId="8410" xr:uid="{00000000-0005-0000-0000-00001E200000}"/>
    <cellStyle name="20% - Accent1 2 2 7 3 4 2" xfId="8411" xr:uid="{00000000-0005-0000-0000-00001F200000}"/>
    <cellStyle name="20% - Accent1 2 2 7 3 4 2 2" xfId="8412" xr:uid="{00000000-0005-0000-0000-000020200000}"/>
    <cellStyle name="20% - Accent1 2 2 7 3 4 2 2 2" xfId="8413" xr:uid="{00000000-0005-0000-0000-000021200000}"/>
    <cellStyle name="20% - Accent1 2 2 7 3 4 2 3" xfId="8414" xr:uid="{00000000-0005-0000-0000-000022200000}"/>
    <cellStyle name="20% - Accent1 2 2 7 3 4 3" xfId="8415" xr:uid="{00000000-0005-0000-0000-000023200000}"/>
    <cellStyle name="20% - Accent1 2 2 7 3 4 3 2" xfId="8416" xr:uid="{00000000-0005-0000-0000-000024200000}"/>
    <cellStyle name="20% - Accent1 2 2 7 3 4 4" xfId="8417" xr:uid="{00000000-0005-0000-0000-000025200000}"/>
    <cellStyle name="20% - Accent1 2 2 7 3 5" xfId="8418" xr:uid="{00000000-0005-0000-0000-000026200000}"/>
    <cellStyle name="20% - Accent1 2 2 7 3 5 2" xfId="8419" xr:uid="{00000000-0005-0000-0000-000027200000}"/>
    <cellStyle name="20% - Accent1 2 2 7 3 5 2 2" xfId="8420" xr:uid="{00000000-0005-0000-0000-000028200000}"/>
    <cellStyle name="20% - Accent1 2 2 7 3 5 3" xfId="8421" xr:uid="{00000000-0005-0000-0000-000029200000}"/>
    <cellStyle name="20% - Accent1 2 2 7 3 6" xfId="8422" xr:uid="{00000000-0005-0000-0000-00002A200000}"/>
    <cellStyle name="20% - Accent1 2 2 7 3 6 2" xfId="8423" xr:uid="{00000000-0005-0000-0000-00002B200000}"/>
    <cellStyle name="20% - Accent1 2 2 7 3 6 2 2" xfId="8424" xr:uid="{00000000-0005-0000-0000-00002C200000}"/>
    <cellStyle name="20% - Accent1 2 2 7 3 6 3" xfId="8425" xr:uid="{00000000-0005-0000-0000-00002D200000}"/>
    <cellStyle name="20% - Accent1 2 2 7 3 7" xfId="8426" xr:uid="{00000000-0005-0000-0000-00002E200000}"/>
    <cellStyle name="20% - Accent1 2 2 7 3 7 2" xfId="8427" xr:uid="{00000000-0005-0000-0000-00002F200000}"/>
    <cellStyle name="20% - Accent1 2 2 7 3 8" xfId="8428" xr:uid="{00000000-0005-0000-0000-000030200000}"/>
    <cellStyle name="20% - Accent1 2 2 7 3 8 2" xfId="8429" xr:uid="{00000000-0005-0000-0000-000031200000}"/>
    <cellStyle name="20% - Accent1 2 2 7 3 9" xfId="8430" xr:uid="{00000000-0005-0000-0000-000032200000}"/>
    <cellStyle name="20% - Accent1 2 2 7 4" xfId="8431" xr:uid="{00000000-0005-0000-0000-000033200000}"/>
    <cellStyle name="20% - Accent1 2 2 7 4 2" xfId="8432" xr:uid="{00000000-0005-0000-0000-000034200000}"/>
    <cellStyle name="20% - Accent1 2 2 7 4 2 2" xfId="8433" xr:uid="{00000000-0005-0000-0000-000035200000}"/>
    <cellStyle name="20% - Accent1 2 2 7 4 2 2 2" xfId="8434" xr:uid="{00000000-0005-0000-0000-000036200000}"/>
    <cellStyle name="20% - Accent1 2 2 7 4 2 2 2 2" xfId="8435" xr:uid="{00000000-0005-0000-0000-000037200000}"/>
    <cellStyle name="20% - Accent1 2 2 7 4 2 2 3" xfId="8436" xr:uid="{00000000-0005-0000-0000-000038200000}"/>
    <cellStyle name="20% - Accent1 2 2 7 4 2 3" xfId="8437" xr:uid="{00000000-0005-0000-0000-000039200000}"/>
    <cellStyle name="20% - Accent1 2 2 7 4 2 3 2" xfId="8438" xr:uid="{00000000-0005-0000-0000-00003A200000}"/>
    <cellStyle name="20% - Accent1 2 2 7 4 2 4" xfId="8439" xr:uid="{00000000-0005-0000-0000-00003B200000}"/>
    <cellStyle name="20% - Accent1 2 2 7 4 3" xfId="8440" xr:uid="{00000000-0005-0000-0000-00003C200000}"/>
    <cellStyle name="20% - Accent1 2 2 7 4 3 2" xfId="8441" xr:uid="{00000000-0005-0000-0000-00003D200000}"/>
    <cellStyle name="20% - Accent1 2 2 7 4 3 2 2" xfId="8442" xr:uid="{00000000-0005-0000-0000-00003E200000}"/>
    <cellStyle name="20% - Accent1 2 2 7 4 3 2 2 2" xfId="8443" xr:uid="{00000000-0005-0000-0000-00003F200000}"/>
    <cellStyle name="20% - Accent1 2 2 7 4 3 2 3" xfId="8444" xr:uid="{00000000-0005-0000-0000-000040200000}"/>
    <cellStyle name="20% - Accent1 2 2 7 4 3 3" xfId="8445" xr:uid="{00000000-0005-0000-0000-000041200000}"/>
    <cellStyle name="20% - Accent1 2 2 7 4 3 3 2" xfId="8446" xr:uid="{00000000-0005-0000-0000-000042200000}"/>
    <cellStyle name="20% - Accent1 2 2 7 4 3 4" xfId="8447" xr:uid="{00000000-0005-0000-0000-000043200000}"/>
    <cellStyle name="20% - Accent1 2 2 7 4 4" xfId="8448" xr:uid="{00000000-0005-0000-0000-000044200000}"/>
    <cellStyle name="20% - Accent1 2 2 7 4 4 2" xfId="8449" xr:uid="{00000000-0005-0000-0000-000045200000}"/>
    <cellStyle name="20% - Accent1 2 2 7 4 4 2 2" xfId="8450" xr:uid="{00000000-0005-0000-0000-000046200000}"/>
    <cellStyle name="20% - Accent1 2 2 7 4 4 2 2 2" xfId="8451" xr:uid="{00000000-0005-0000-0000-000047200000}"/>
    <cellStyle name="20% - Accent1 2 2 7 4 4 2 3" xfId="8452" xr:uid="{00000000-0005-0000-0000-000048200000}"/>
    <cellStyle name="20% - Accent1 2 2 7 4 4 3" xfId="8453" xr:uid="{00000000-0005-0000-0000-000049200000}"/>
    <cellStyle name="20% - Accent1 2 2 7 4 4 3 2" xfId="8454" xr:uid="{00000000-0005-0000-0000-00004A200000}"/>
    <cellStyle name="20% - Accent1 2 2 7 4 4 4" xfId="8455" xr:uid="{00000000-0005-0000-0000-00004B200000}"/>
    <cellStyle name="20% - Accent1 2 2 7 4 5" xfId="8456" xr:uid="{00000000-0005-0000-0000-00004C200000}"/>
    <cellStyle name="20% - Accent1 2 2 7 4 5 2" xfId="8457" xr:uid="{00000000-0005-0000-0000-00004D200000}"/>
    <cellStyle name="20% - Accent1 2 2 7 4 5 2 2" xfId="8458" xr:uid="{00000000-0005-0000-0000-00004E200000}"/>
    <cellStyle name="20% - Accent1 2 2 7 4 5 3" xfId="8459" xr:uid="{00000000-0005-0000-0000-00004F200000}"/>
    <cellStyle name="20% - Accent1 2 2 7 4 6" xfId="8460" xr:uid="{00000000-0005-0000-0000-000050200000}"/>
    <cellStyle name="20% - Accent1 2 2 7 4 6 2" xfId="8461" xr:uid="{00000000-0005-0000-0000-000051200000}"/>
    <cellStyle name="20% - Accent1 2 2 7 4 6 2 2" xfId="8462" xr:uid="{00000000-0005-0000-0000-000052200000}"/>
    <cellStyle name="20% - Accent1 2 2 7 4 6 3" xfId="8463" xr:uid="{00000000-0005-0000-0000-000053200000}"/>
    <cellStyle name="20% - Accent1 2 2 7 4 7" xfId="8464" xr:uid="{00000000-0005-0000-0000-000054200000}"/>
    <cellStyle name="20% - Accent1 2 2 7 4 7 2" xfId="8465" xr:uid="{00000000-0005-0000-0000-000055200000}"/>
    <cellStyle name="20% - Accent1 2 2 7 4 8" xfId="8466" xr:uid="{00000000-0005-0000-0000-000056200000}"/>
    <cellStyle name="20% - Accent1 2 2 7 4 8 2" xfId="8467" xr:uid="{00000000-0005-0000-0000-000057200000}"/>
    <cellStyle name="20% - Accent1 2 2 7 4 9" xfId="8468" xr:uid="{00000000-0005-0000-0000-000058200000}"/>
    <cellStyle name="20% - Accent1 2 2 7 5" xfId="8469" xr:uid="{00000000-0005-0000-0000-000059200000}"/>
    <cellStyle name="20% - Accent1 2 2 7 5 2" xfId="8470" xr:uid="{00000000-0005-0000-0000-00005A200000}"/>
    <cellStyle name="20% - Accent1 2 2 7 5 2 2" xfId="8471" xr:uid="{00000000-0005-0000-0000-00005B200000}"/>
    <cellStyle name="20% - Accent1 2 2 7 5 2 2 2" xfId="8472" xr:uid="{00000000-0005-0000-0000-00005C200000}"/>
    <cellStyle name="20% - Accent1 2 2 7 5 2 3" xfId="8473" xr:uid="{00000000-0005-0000-0000-00005D200000}"/>
    <cellStyle name="20% - Accent1 2 2 7 5 3" xfId="8474" xr:uid="{00000000-0005-0000-0000-00005E200000}"/>
    <cellStyle name="20% - Accent1 2 2 7 5 3 2" xfId="8475" xr:uid="{00000000-0005-0000-0000-00005F200000}"/>
    <cellStyle name="20% - Accent1 2 2 7 5 4" xfId="8476" xr:uid="{00000000-0005-0000-0000-000060200000}"/>
    <cellStyle name="20% - Accent1 2 2 7 6" xfId="8477" xr:uid="{00000000-0005-0000-0000-000061200000}"/>
    <cellStyle name="20% - Accent1 2 2 7 6 2" xfId="8478" xr:uid="{00000000-0005-0000-0000-000062200000}"/>
    <cellStyle name="20% - Accent1 2 2 7 6 2 2" xfId="8479" xr:uid="{00000000-0005-0000-0000-000063200000}"/>
    <cellStyle name="20% - Accent1 2 2 7 6 2 2 2" xfId="8480" xr:uid="{00000000-0005-0000-0000-000064200000}"/>
    <cellStyle name="20% - Accent1 2 2 7 6 2 3" xfId="8481" xr:uid="{00000000-0005-0000-0000-000065200000}"/>
    <cellStyle name="20% - Accent1 2 2 7 6 3" xfId="8482" xr:uid="{00000000-0005-0000-0000-000066200000}"/>
    <cellStyle name="20% - Accent1 2 2 7 6 3 2" xfId="8483" xr:uid="{00000000-0005-0000-0000-000067200000}"/>
    <cellStyle name="20% - Accent1 2 2 7 6 4" xfId="8484" xr:uid="{00000000-0005-0000-0000-000068200000}"/>
    <cellStyle name="20% - Accent1 2 2 7 7" xfId="8485" xr:uid="{00000000-0005-0000-0000-000069200000}"/>
    <cellStyle name="20% - Accent1 2 2 7 7 2" xfId="8486" xr:uid="{00000000-0005-0000-0000-00006A200000}"/>
    <cellStyle name="20% - Accent1 2 2 7 7 2 2" xfId="8487" xr:uid="{00000000-0005-0000-0000-00006B200000}"/>
    <cellStyle name="20% - Accent1 2 2 7 7 2 2 2" xfId="8488" xr:uid="{00000000-0005-0000-0000-00006C200000}"/>
    <cellStyle name="20% - Accent1 2 2 7 7 2 3" xfId="8489" xr:uid="{00000000-0005-0000-0000-00006D200000}"/>
    <cellStyle name="20% - Accent1 2 2 7 7 3" xfId="8490" xr:uid="{00000000-0005-0000-0000-00006E200000}"/>
    <cellStyle name="20% - Accent1 2 2 7 7 3 2" xfId="8491" xr:uid="{00000000-0005-0000-0000-00006F200000}"/>
    <cellStyle name="20% - Accent1 2 2 7 7 4" xfId="8492" xr:uid="{00000000-0005-0000-0000-000070200000}"/>
    <cellStyle name="20% - Accent1 2 2 7 8" xfId="8493" xr:uid="{00000000-0005-0000-0000-000071200000}"/>
    <cellStyle name="20% - Accent1 2 2 7 8 2" xfId="8494" xr:uid="{00000000-0005-0000-0000-000072200000}"/>
    <cellStyle name="20% - Accent1 2 2 7 8 2 2" xfId="8495" xr:uid="{00000000-0005-0000-0000-000073200000}"/>
    <cellStyle name="20% - Accent1 2 2 7 8 3" xfId="8496" xr:uid="{00000000-0005-0000-0000-000074200000}"/>
    <cellStyle name="20% - Accent1 2 2 7 9" xfId="8497" xr:uid="{00000000-0005-0000-0000-000075200000}"/>
    <cellStyle name="20% - Accent1 2 2 7 9 2" xfId="8498" xr:uid="{00000000-0005-0000-0000-000076200000}"/>
    <cellStyle name="20% - Accent1 2 2 7 9 2 2" xfId="8499" xr:uid="{00000000-0005-0000-0000-000077200000}"/>
    <cellStyle name="20% - Accent1 2 2 7 9 3" xfId="8500" xr:uid="{00000000-0005-0000-0000-000078200000}"/>
    <cellStyle name="20% - Accent1 2 2 8" xfId="8501" xr:uid="{00000000-0005-0000-0000-000079200000}"/>
    <cellStyle name="20% - Accent1 2 2 8 10" xfId="8502" xr:uid="{00000000-0005-0000-0000-00007A200000}"/>
    <cellStyle name="20% - Accent1 2 2 8 10 2" xfId="8503" xr:uid="{00000000-0005-0000-0000-00007B200000}"/>
    <cellStyle name="20% - Accent1 2 2 8 11" xfId="8504" xr:uid="{00000000-0005-0000-0000-00007C200000}"/>
    <cellStyle name="20% - Accent1 2 2 8 2" xfId="8505" xr:uid="{00000000-0005-0000-0000-00007D200000}"/>
    <cellStyle name="20% - Accent1 2 2 8 2 2" xfId="8506" xr:uid="{00000000-0005-0000-0000-00007E200000}"/>
    <cellStyle name="20% - Accent1 2 2 8 2 2 2" xfId="8507" xr:uid="{00000000-0005-0000-0000-00007F200000}"/>
    <cellStyle name="20% - Accent1 2 2 8 2 2 2 2" xfId="8508" xr:uid="{00000000-0005-0000-0000-000080200000}"/>
    <cellStyle name="20% - Accent1 2 2 8 2 2 2 2 2" xfId="8509" xr:uid="{00000000-0005-0000-0000-000081200000}"/>
    <cellStyle name="20% - Accent1 2 2 8 2 2 2 3" xfId="8510" xr:uid="{00000000-0005-0000-0000-000082200000}"/>
    <cellStyle name="20% - Accent1 2 2 8 2 2 3" xfId="8511" xr:uid="{00000000-0005-0000-0000-000083200000}"/>
    <cellStyle name="20% - Accent1 2 2 8 2 2 3 2" xfId="8512" xr:uid="{00000000-0005-0000-0000-000084200000}"/>
    <cellStyle name="20% - Accent1 2 2 8 2 2 4" xfId="8513" xr:uid="{00000000-0005-0000-0000-000085200000}"/>
    <cellStyle name="20% - Accent1 2 2 8 2 3" xfId="8514" xr:uid="{00000000-0005-0000-0000-000086200000}"/>
    <cellStyle name="20% - Accent1 2 2 8 2 3 2" xfId="8515" xr:uid="{00000000-0005-0000-0000-000087200000}"/>
    <cellStyle name="20% - Accent1 2 2 8 2 3 2 2" xfId="8516" xr:uid="{00000000-0005-0000-0000-000088200000}"/>
    <cellStyle name="20% - Accent1 2 2 8 2 3 2 2 2" xfId="8517" xr:uid="{00000000-0005-0000-0000-000089200000}"/>
    <cellStyle name="20% - Accent1 2 2 8 2 3 2 3" xfId="8518" xr:uid="{00000000-0005-0000-0000-00008A200000}"/>
    <cellStyle name="20% - Accent1 2 2 8 2 3 3" xfId="8519" xr:uid="{00000000-0005-0000-0000-00008B200000}"/>
    <cellStyle name="20% - Accent1 2 2 8 2 3 3 2" xfId="8520" xr:uid="{00000000-0005-0000-0000-00008C200000}"/>
    <cellStyle name="20% - Accent1 2 2 8 2 3 4" xfId="8521" xr:uid="{00000000-0005-0000-0000-00008D200000}"/>
    <cellStyle name="20% - Accent1 2 2 8 2 4" xfId="8522" xr:uid="{00000000-0005-0000-0000-00008E200000}"/>
    <cellStyle name="20% - Accent1 2 2 8 2 4 2" xfId="8523" xr:uid="{00000000-0005-0000-0000-00008F200000}"/>
    <cellStyle name="20% - Accent1 2 2 8 2 4 2 2" xfId="8524" xr:uid="{00000000-0005-0000-0000-000090200000}"/>
    <cellStyle name="20% - Accent1 2 2 8 2 4 2 2 2" xfId="8525" xr:uid="{00000000-0005-0000-0000-000091200000}"/>
    <cellStyle name="20% - Accent1 2 2 8 2 4 2 3" xfId="8526" xr:uid="{00000000-0005-0000-0000-000092200000}"/>
    <cellStyle name="20% - Accent1 2 2 8 2 4 3" xfId="8527" xr:uid="{00000000-0005-0000-0000-000093200000}"/>
    <cellStyle name="20% - Accent1 2 2 8 2 4 3 2" xfId="8528" xr:uid="{00000000-0005-0000-0000-000094200000}"/>
    <cellStyle name="20% - Accent1 2 2 8 2 4 4" xfId="8529" xr:uid="{00000000-0005-0000-0000-000095200000}"/>
    <cellStyle name="20% - Accent1 2 2 8 2 5" xfId="8530" xr:uid="{00000000-0005-0000-0000-000096200000}"/>
    <cellStyle name="20% - Accent1 2 2 8 2 5 2" xfId="8531" xr:uid="{00000000-0005-0000-0000-000097200000}"/>
    <cellStyle name="20% - Accent1 2 2 8 2 5 2 2" xfId="8532" xr:uid="{00000000-0005-0000-0000-000098200000}"/>
    <cellStyle name="20% - Accent1 2 2 8 2 5 3" xfId="8533" xr:uid="{00000000-0005-0000-0000-000099200000}"/>
    <cellStyle name="20% - Accent1 2 2 8 2 6" xfId="8534" xr:uid="{00000000-0005-0000-0000-00009A200000}"/>
    <cellStyle name="20% - Accent1 2 2 8 2 6 2" xfId="8535" xr:uid="{00000000-0005-0000-0000-00009B200000}"/>
    <cellStyle name="20% - Accent1 2 2 8 2 6 2 2" xfId="8536" xr:uid="{00000000-0005-0000-0000-00009C200000}"/>
    <cellStyle name="20% - Accent1 2 2 8 2 6 3" xfId="8537" xr:uid="{00000000-0005-0000-0000-00009D200000}"/>
    <cellStyle name="20% - Accent1 2 2 8 2 7" xfId="8538" xr:uid="{00000000-0005-0000-0000-00009E200000}"/>
    <cellStyle name="20% - Accent1 2 2 8 2 7 2" xfId="8539" xr:uid="{00000000-0005-0000-0000-00009F200000}"/>
    <cellStyle name="20% - Accent1 2 2 8 2 8" xfId="8540" xr:uid="{00000000-0005-0000-0000-0000A0200000}"/>
    <cellStyle name="20% - Accent1 2 2 8 2 8 2" xfId="8541" xr:uid="{00000000-0005-0000-0000-0000A1200000}"/>
    <cellStyle name="20% - Accent1 2 2 8 2 9" xfId="8542" xr:uid="{00000000-0005-0000-0000-0000A2200000}"/>
    <cellStyle name="20% - Accent1 2 2 8 3" xfId="8543" xr:uid="{00000000-0005-0000-0000-0000A3200000}"/>
    <cellStyle name="20% - Accent1 2 2 8 3 2" xfId="8544" xr:uid="{00000000-0005-0000-0000-0000A4200000}"/>
    <cellStyle name="20% - Accent1 2 2 8 3 2 2" xfId="8545" xr:uid="{00000000-0005-0000-0000-0000A5200000}"/>
    <cellStyle name="20% - Accent1 2 2 8 3 2 2 2" xfId="8546" xr:uid="{00000000-0005-0000-0000-0000A6200000}"/>
    <cellStyle name="20% - Accent1 2 2 8 3 2 2 2 2" xfId="8547" xr:uid="{00000000-0005-0000-0000-0000A7200000}"/>
    <cellStyle name="20% - Accent1 2 2 8 3 2 2 3" xfId="8548" xr:uid="{00000000-0005-0000-0000-0000A8200000}"/>
    <cellStyle name="20% - Accent1 2 2 8 3 2 3" xfId="8549" xr:uid="{00000000-0005-0000-0000-0000A9200000}"/>
    <cellStyle name="20% - Accent1 2 2 8 3 2 3 2" xfId="8550" xr:uid="{00000000-0005-0000-0000-0000AA200000}"/>
    <cellStyle name="20% - Accent1 2 2 8 3 2 4" xfId="8551" xr:uid="{00000000-0005-0000-0000-0000AB200000}"/>
    <cellStyle name="20% - Accent1 2 2 8 3 3" xfId="8552" xr:uid="{00000000-0005-0000-0000-0000AC200000}"/>
    <cellStyle name="20% - Accent1 2 2 8 3 3 2" xfId="8553" xr:uid="{00000000-0005-0000-0000-0000AD200000}"/>
    <cellStyle name="20% - Accent1 2 2 8 3 3 2 2" xfId="8554" xr:uid="{00000000-0005-0000-0000-0000AE200000}"/>
    <cellStyle name="20% - Accent1 2 2 8 3 3 2 2 2" xfId="8555" xr:uid="{00000000-0005-0000-0000-0000AF200000}"/>
    <cellStyle name="20% - Accent1 2 2 8 3 3 2 3" xfId="8556" xr:uid="{00000000-0005-0000-0000-0000B0200000}"/>
    <cellStyle name="20% - Accent1 2 2 8 3 3 3" xfId="8557" xr:uid="{00000000-0005-0000-0000-0000B1200000}"/>
    <cellStyle name="20% - Accent1 2 2 8 3 3 3 2" xfId="8558" xr:uid="{00000000-0005-0000-0000-0000B2200000}"/>
    <cellStyle name="20% - Accent1 2 2 8 3 3 4" xfId="8559" xr:uid="{00000000-0005-0000-0000-0000B3200000}"/>
    <cellStyle name="20% - Accent1 2 2 8 3 4" xfId="8560" xr:uid="{00000000-0005-0000-0000-0000B4200000}"/>
    <cellStyle name="20% - Accent1 2 2 8 3 4 2" xfId="8561" xr:uid="{00000000-0005-0000-0000-0000B5200000}"/>
    <cellStyle name="20% - Accent1 2 2 8 3 4 2 2" xfId="8562" xr:uid="{00000000-0005-0000-0000-0000B6200000}"/>
    <cellStyle name="20% - Accent1 2 2 8 3 4 2 2 2" xfId="8563" xr:uid="{00000000-0005-0000-0000-0000B7200000}"/>
    <cellStyle name="20% - Accent1 2 2 8 3 4 2 3" xfId="8564" xr:uid="{00000000-0005-0000-0000-0000B8200000}"/>
    <cellStyle name="20% - Accent1 2 2 8 3 4 3" xfId="8565" xr:uid="{00000000-0005-0000-0000-0000B9200000}"/>
    <cellStyle name="20% - Accent1 2 2 8 3 4 3 2" xfId="8566" xr:uid="{00000000-0005-0000-0000-0000BA200000}"/>
    <cellStyle name="20% - Accent1 2 2 8 3 4 4" xfId="8567" xr:uid="{00000000-0005-0000-0000-0000BB200000}"/>
    <cellStyle name="20% - Accent1 2 2 8 3 5" xfId="8568" xr:uid="{00000000-0005-0000-0000-0000BC200000}"/>
    <cellStyle name="20% - Accent1 2 2 8 3 5 2" xfId="8569" xr:uid="{00000000-0005-0000-0000-0000BD200000}"/>
    <cellStyle name="20% - Accent1 2 2 8 3 5 2 2" xfId="8570" xr:uid="{00000000-0005-0000-0000-0000BE200000}"/>
    <cellStyle name="20% - Accent1 2 2 8 3 5 3" xfId="8571" xr:uid="{00000000-0005-0000-0000-0000BF200000}"/>
    <cellStyle name="20% - Accent1 2 2 8 3 6" xfId="8572" xr:uid="{00000000-0005-0000-0000-0000C0200000}"/>
    <cellStyle name="20% - Accent1 2 2 8 3 6 2" xfId="8573" xr:uid="{00000000-0005-0000-0000-0000C1200000}"/>
    <cellStyle name="20% - Accent1 2 2 8 3 6 2 2" xfId="8574" xr:uid="{00000000-0005-0000-0000-0000C2200000}"/>
    <cellStyle name="20% - Accent1 2 2 8 3 6 3" xfId="8575" xr:uid="{00000000-0005-0000-0000-0000C3200000}"/>
    <cellStyle name="20% - Accent1 2 2 8 3 7" xfId="8576" xr:uid="{00000000-0005-0000-0000-0000C4200000}"/>
    <cellStyle name="20% - Accent1 2 2 8 3 7 2" xfId="8577" xr:uid="{00000000-0005-0000-0000-0000C5200000}"/>
    <cellStyle name="20% - Accent1 2 2 8 3 8" xfId="8578" xr:uid="{00000000-0005-0000-0000-0000C6200000}"/>
    <cellStyle name="20% - Accent1 2 2 8 3 8 2" xfId="8579" xr:uid="{00000000-0005-0000-0000-0000C7200000}"/>
    <cellStyle name="20% - Accent1 2 2 8 3 9" xfId="8580" xr:uid="{00000000-0005-0000-0000-0000C8200000}"/>
    <cellStyle name="20% - Accent1 2 2 8 4" xfId="8581" xr:uid="{00000000-0005-0000-0000-0000C9200000}"/>
    <cellStyle name="20% - Accent1 2 2 8 4 2" xfId="8582" xr:uid="{00000000-0005-0000-0000-0000CA200000}"/>
    <cellStyle name="20% - Accent1 2 2 8 4 2 2" xfId="8583" xr:uid="{00000000-0005-0000-0000-0000CB200000}"/>
    <cellStyle name="20% - Accent1 2 2 8 4 2 2 2" xfId="8584" xr:uid="{00000000-0005-0000-0000-0000CC200000}"/>
    <cellStyle name="20% - Accent1 2 2 8 4 2 3" xfId="8585" xr:uid="{00000000-0005-0000-0000-0000CD200000}"/>
    <cellStyle name="20% - Accent1 2 2 8 4 3" xfId="8586" xr:uid="{00000000-0005-0000-0000-0000CE200000}"/>
    <cellStyle name="20% - Accent1 2 2 8 4 3 2" xfId="8587" xr:uid="{00000000-0005-0000-0000-0000CF200000}"/>
    <cellStyle name="20% - Accent1 2 2 8 4 4" xfId="8588" xr:uid="{00000000-0005-0000-0000-0000D0200000}"/>
    <cellStyle name="20% - Accent1 2 2 8 5" xfId="8589" xr:uid="{00000000-0005-0000-0000-0000D1200000}"/>
    <cellStyle name="20% - Accent1 2 2 8 5 2" xfId="8590" xr:uid="{00000000-0005-0000-0000-0000D2200000}"/>
    <cellStyle name="20% - Accent1 2 2 8 5 2 2" xfId="8591" xr:uid="{00000000-0005-0000-0000-0000D3200000}"/>
    <cellStyle name="20% - Accent1 2 2 8 5 2 2 2" xfId="8592" xr:uid="{00000000-0005-0000-0000-0000D4200000}"/>
    <cellStyle name="20% - Accent1 2 2 8 5 2 3" xfId="8593" xr:uid="{00000000-0005-0000-0000-0000D5200000}"/>
    <cellStyle name="20% - Accent1 2 2 8 5 3" xfId="8594" xr:uid="{00000000-0005-0000-0000-0000D6200000}"/>
    <cellStyle name="20% - Accent1 2 2 8 5 3 2" xfId="8595" xr:uid="{00000000-0005-0000-0000-0000D7200000}"/>
    <cellStyle name="20% - Accent1 2 2 8 5 4" xfId="8596" xr:uid="{00000000-0005-0000-0000-0000D8200000}"/>
    <cellStyle name="20% - Accent1 2 2 8 6" xfId="8597" xr:uid="{00000000-0005-0000-0000-0000D9200000}"/>
    <cellStyle name="20% - Accent1 2 2 8 6 2" xfId="8598" xr:uid="{00000000-0005-0000-0000-0000DA200000}"/>
    <cellStyle name="20% - Accent1 2 2 8 6 2 2" xfId="8599" xr:uid="{00000000-0005-0000-0000-0000DB200000}"/>
    <cellStyle name="20% - Accent1 2 2 8 6 2 2 2" xfId="8600" xr:uid="{00000000-0005-0000-0000-0000DC200000}"/>
    <cellStyle name="20% - Accent1 2 2 8 6 2 3" xfId="8601" xr:uid="{00000000-0005-0000-0000-0000DD200000}"/>
    <cellStyle name="20% - Accent1 2 2 8 6 3" xfId="8602" xr:uid="{00000000-0005-0000-0000-0000DE200000}"/>
    <cellStyle name="20% - Accent1 2 2 8 6 3 2" xfId="8603" xr:uid="{00000000-0005-0000-0000-0000DF200000}"/>
    <cellStyle name="20% - Accent1 2 2 8 6 4" xfId="8604" xr:uid="{00000000-0005-0000-0000-0000E0200000}"/>
    <cellStyle name="20% - Accent1 2 2 8 7" xfId="8605" xr:uid="{00000000-0005-0000-0000-0000E1200000}"/>
    <cellStyle name="20% - Accent1 2 2 8 7 2" xfId="8606" xr:uid="{00000000-0005-0000-0000-0000E2200000}"/>
    <cellStyle name="20% - Accent1 2 2 8 7 2 2" xfId="8607" xr:uid="{00000000-0005-0000-0000-0000E3200000}"/>
    <cellStyle name="20% - Accent1 2 2 8 7 3" xfId="8608" xr:uid="{00000000-0005-0000-0000-0000E4200000}"/>
    <cellStyle name="20% - Accent1 2 2 8 8" xfId="8609" xr:uid="{00000000-0005-0000-0000-0000E5200000}"/>
    <cellStyle name="20% - Accent1 2 2 8 8 2" xfId="8610" xr:uid="{00000000-0005-0000-0000-0000E6200000}"/>
    <cellStyle name="20% - Accent1 2 2 8 8 2 2" xfId="8611" xr:uid="{00000000-0005-0000-0000-0000E7200000}"/>
    <cellStyle name="20% - Accent1 2 2 8 8 3" xfId="8612" xr:uid="{00000000-0005-0000-0000-0000E8200000}"/>
    <cellStyle name="20% - Accent1 2 2 8 9" xfId="8613" xr:uid="{00000000-0005-0000-0000-0000E9200000}"/>
    <cellStyle name="20% - Accent1 2 2 8 9 2" xfId="8614" xr:uid="{00000000-0005-0000-0000-0000EA200000}"/>
    <cellStyle name="20% - Accent1 2 2 9" xfId="8615" xr:uid="{00000000-0005-0000-0000-0000EB200000}"/>
    <cellStyle name="20% - Accent1 2 2 9 10" xfId="8616" xr:uid="{00000000-0005-0000-0000-0000EC200000}"/>
    <cellStyle name="20% - Accent1 2 2 9 10 2" xfId="8617" xr:uid="{00000000-0005-0000-0000-0000ED200000}"/>
    <cellStyle name="20% - Accent1 2 2 9 11" xfId="8618" xr:uid="{00000000-0005-0000-0000-0000EE200000}"/>
    <cellStyle name="20% - Accent1 2 2 9 2" xfId="8619" xr:uid="{00000000-0005-0000-0000-0000EF200000}"/>
    <cellStyle name="20% - Accent1 2 2 9 2 2" xfId="8620" xr:uid="{00000000-0005-0000-0000-0000F0200000}"/>
    <cellStyle name="20% - Accent1 2 2 9 2 2 2" xfId="8621" xr:uid="{00000000-0005-0000-0000-0000F1200000}"/>
    <cellStyle name="20% - Accent1 2 2 9 2 2 2 2" xfId="8622" xr:uid="{00000000-0005-0000-0000-0000F2200000}"/>
    <cellStyle name="20% - Accent1 2 2 9 2 2 2 2 2" xfId="8623" xr:uid="{00000000-0005-0000-0000-0000F3200000}"/>
    <cellStyle name="20% - Accent1 2 2 9 2 2 2 3" xfId="8624" xr:uid="{00000000-0005-0000-0000-0000F4200000}"/>
    <cellStyle name="20% - Accent1 2 2 9 2 2 3" xfId="8625" xr:uid="{00000000-0005-0000-0000-0000F5200000}"/>
    <cellStyle name="20% - Accent1 2 2 9 2 2 3 2" xfId="8626" xr:uid="{00000000-0005-0000-0000-0000F6200000}"/>
    <cellStyle name="20% - Accent1 2 2 9 2 2 4" xfId="8627" xr:uid="{00000000-0005-0000-0000-0000F7200000}"/>
    <cellStyle name="20% - Accent1 2 2 9 2 3" xfId="8628" xr:uid="{00000000-0005-0000-0000-0000F8200000}"/>
    <cellStyle name="20% - Accent1 2 2 9 2 3 2" xfId="8629" xr:uid="{00000000-0005-0000-0000-0000F9200000}"/>
    <cellStyle name="20% - Accent1 2 2 9 2 3 2 2" xfId="8630" xr:uid="{00000000-0005-0000-0000-0000FA200000}"/>
    <cellStyle name="20% - Accent1 2 2 9 2 3 2 2 2" xfId="8631" xr:uid="{00000000-0005-0000-0000-0000FB200000}"/>
    <cellStyle name="20% - Accent1 2 2 9 2 3 2 3" xfId="8632" xr:uid="{00000000-0005-0000-0000-0000FC200000}"/>
    <cellStyle name="20% - Accent1 2 2 9 2 3 3" xfId="8633" xr:uid="{00000000-0005-0000-0000-0000FD200000}"/>
    <cellStyle name="20% - Accent1 2 2 9 2 3 3 2" xfId="8634" xr:uid="{00000000-0005-0000-0000-0000FE200000}"/>
    <cellStyle name="20% - Accent1 2 2 9 2 3 4" xfId="8635" xr:uid="{00000000-0005-0000-0000-0000FF200000}"/>
    <cellStyle name="20% - Accent1 2 2 9 2 4" xfId="8636" xr:uid="{00000000-0005-0000-0000-000000210000}"/>
    <cellStyle name="20% - Accent1 2 2 9 2 4 2" xfId="8637" xr:uid="{00000000-0005-0000-0000-000001210000}"/>
    <cellStyle name="20% - Accent1 2 2 9 2 4 2 2" xfId="8638" xr:uid="{00000000-0005-0000-0000-000002210000}"/>
    <cellStyle name="20% - Accent1 2 2 9 2 4 2 2 2" xfId="8639" xr:uid="{00000000-0005-0000-0000-000003210000}"/>
    <cellStyle name="20% - Accent1 2 2 9 2 4 2 3" xfId="8640" xr:uid="{00000000-0005-0000-0000-000004210000}"/>
    <cellStyle name="20% - Accent1 2 2 9 2 4 3" xfId="8641" xr:uid="{00000000-0005-0000-0000-000005210000}"/>
    <cellStyle name="20% - Accent1 2 2 9 2 4 3 2" xfId="8642" xr:uid="{00000000-0005-0000-0000-000006210000}"/>
    <cellStyle name="20% - Accent1 2 2 9 2 4 4" xfId="8643" xr:uid="{00000000-0005-0000-0000-000007210000}"/>
    <cellStyle name="20% - Accent1 2 2 9 2 5" xfId="8644" xr:uid="{00000000-0005-0000-0000-000008210000}"/>
    <cellStyle name="20% - Accent1 2 2 9 2 5 2" xfId="8645" xr:uid="{00000000-0005-0000-0000-000009210000}"/>
    <cellStyle name="20% - Accent1 2 2 9 2 5 2 2" xfId="8646" xr:uid="{00000000-0005-0000-0000-00000A210000}"/>
    <cellStyle name="20% - Accent1 2 2 9 2 5 3" xfId="8647" xr:uid="{00000000-0005-0000-0000-00000B210000}"/>
    <cellStyle name="20% - Accent1 2 2 9 2 6" xfId="8648" xr:uid="{00000000-0005-0000-0000-00000C210000}"/>
    <cellStyle name="20% - Accent1 2 2 9 2 6 2" xfId="8649" xr:uid="{00000000-0005-0000-0000-00000D210000}"/>
    <cellStyle name="20% - Accent1 2 2 9 2 6 2 2" xfId="8650" xr:uid="{00000000-0005-0000-0000-00000E210000}"/>
    <cellStyle name="20% - Accent1 2 2 9 2 6 3" xfId="8651" xr:uid="{00000000-0005-0000-0000-00000F210000}"/>
    <cellStyle name="20% - Accent1 2 2 9 2 7" xfId="8652" xr:uid="{00000000-0005-0000-0000-000010210000}"/>
    <cellStyle name="20% - Accent1 2 2 9 2 7 2" xfId="8653" xr:uid="{00000000-0005-0000-0000-000011210000}"/>
    <cellStyle name="20% - Accent1 2 2 9 2 8" xfId="8654" xr:uid="{00000000-0005-0000-0000-000012210000}"/>
    <cellStyle name="20% - Accent1 2 2 9 2 8 2" xfId="8655" xr:uid="{00000000-0005-0000-0000-000013210000}"/>
    <cellStyle name="20% - Accent1 2 2 9 2 9" xfId="8656" xr:uid="{00000000-0005-0000-0000-000014210000}"/>
    <cellStyle name="20% - Accent1 2 2 9 3" xfId="8657" xr:uid="{00000000-0005-0000-0000-000015210000}"/>
    <cellStyle name="20% - Accent1 2 2 9 3 2" xfId="8658" xr:uid="{00000000-0005-0000-0000-000016210000}"/>
    <cellStyle name="20% - Accent1 2 2 9 3 2 2" xfId="8659" xr:uid="{00000000-0005-0000-0000-000017210000}"/>
    <cellStyle name="20% - Accent1 2 2 9 3 2 2 2" xfId="8660" xr:uid="{00000000-0005-0000-0000-000018210000}"/>
    <cellStyle name="20% - Accent1 2 2 9 3 2 2 2 2" xfId="8661" xr:uid="{00000000-0005-0000-0000-000019210000}"/>
    <cellStyle name="20% - Accent1 2 2 9 3 2 2 3" xfId="8662" xr:uid="{00000000-0005-0000-0000-00001A210000}"/>
    <cellStyle name="20% - Accent1 2 2 9 3 2 3" xfId="8663" xr:uid="{00000000-0005-0000-0000-00001B210000}"/>
    <cellStyle name="20% - Accent1 2 2 9 3 2 3 2" xfId="8664" xr:uid="{00000000-0005-0000-0000-00001C210000}"/>
    <cellStyle name="20% - Accent1 2 2 9 3 2 4" xfId="8665" xr:uid="{00000000-0005-0000-0000-00001D210000}"/>
    <cellStyle name="20% - Accent1 2 2 9 3 3" xfId="8666" xr:uid="{00000000-0005-0000-0000-00001E210000}"/>
    <cellStyle name="20% - Accent1 2 2 9 3 3 2" xfId="8667" xr:uid="{00000000-0005-0000-0000-00001F210000}"/>
    <cellStyle name="20% - Accent1 2 2 9 3 3 2 2" xfId="8668" xr:uid="{00000000-0005-0000-0000-000020210000}"/>
    <cellStyle name="20% - Accent1 2 2 9 3 3 2 2 2" xfId="8669" xr:uid="{00000000-0005-0000-0000-000021210000}"/>
    <cellStyle name="20% - Accent1 2 2 9 3 3 2 3" xfId="8670" xr:uid="{00000000-0005-0000-0000-000022210000}"/>
    <cellStyle name="20% - Accent1 2 2 9 3 3 3" xfId="8671" xr:uid="{00000000-0005-0000-0000-000023210000}"/>
    <cellStyle name="20% - Accent1 2 2 9 3 3 3 2" xfId="8672" xr:uid="{00000000-0005-0000-0000-000024210000}"/>
    <cellStyle name="20% - Accent1 2 2 9 3 3 4" xfId="8673" xr:uid="{00000000-0005-0000-0000-000025210000}"/>
    <cellStyle name="20% - Accent1 2 2 9 3 4" xfId="8674" xr:uid="{00000000-0005-0000-0000-000026210000}"/>
    <cellStyle name="20% - Accent1 2 2 9 3 4 2" xfId="8675" xr:uid="{00000000-0005-0000-0000-000027210000}"/>
    <cellStyle name="20% - Accent1 2 2 9 3 4 2 2" xfId="8676" xr:uid="{00000000-0005-0000-0000-000028210000}"/>
    <cellStyle name="20% - Accent1 2 2 9 3 4 2 2 2" xfId="8677" xr:uid="{00000000-0005-0000-0000-000029210000}"/>
    <cellStyle name="20% - Accent1 2 2 9 3 4 2 3" xfId="8678" xr:uid="{00000000-0005-0000-0000-00002A210000}"/>
    <cellStyle name="20% - Accent1 2 2 9 3 4 3" xfId="8679" xr:uid="{00000000-0005-0000-0000-00002B210000}"/>
    <cellStyle name="20% - Accent1 2 2 9 3 4 3 2" xfId="8680" xr:uid="{00000000-0005-0000-0000-00002C210000}"/>
    <cellStyle name="20% - Accent1 2 2 9 3 4 4" xfId="8681" xr:uid="{00000000-0005-0000-0000-00002D210000}"/>
    <cellStyle name="20% - Accent1 2 2 9 3 5" xfId="8682" xr:uid="{00000000-0005-0000-0000-00002E210000}"/>
    <cellStyle name="20% - Accent1 2 2 9 3 5 2" xfId="8683" xr:uid="{00000000-0005-0000-0000-00002F210000}"/>
    <cellStyle name="20% - Accent1 2 2 9 3 5 2 2" xfId="8684" xr:uid="{00000000-0005-0000-0000-000030210000}"/>
    <cellStyle name="20% - Accent1 2 2 9 3 5 3" xfId="8685" xr:uid="{00000000-0005-0000-0000-000031210000}"/>
    <cellStyle name="20% - Accent1 2 2 9 3 6" xfId="8686" xr:uid="{00000000-0005-0000-0000-000032210000}"/>
    <cellStyle name="20% - Accent1 2 2 9 3 6 2" xfId="8687" xr:uid="{00000000-0005-0000-0000-000033210000}"/>
    <cellStyle name="20% - Accent1 2 2 9 3 6 2 2" xfId="8688" xr:uid="{00000000-0005-0000-0000-000034210000}"/>
    <cellStyle name="20% - Accent1 2 2 9 3 6 3" xfId="8689" xr:uid="{00000000-0005-0000-0000-000035210000}"/>
    <cellStyle name="20% - Accent1 2 2 9 3 7" xfId="8690" xr:uid="{00000000-0005-0000-0000-000036210000}"/>
    <cellStyle name="20% - Accent1 2 2 9 3 7 2" xfId="8691" xr:uid="{00000000-0005-0000-0000-000037210000}"/>
    <cellStyle name="20% - Accent1 2 2 9 3 8" xfId="8692" xr:uid="{00000000-0005-0000-0000-000038210000}"/>
    <cellStyle name="20% - Accent1 2 2 9 3 8 2" xfId="8693" xr:uid="{00000000-0005-0000-0000-000039210000}"/>
    <cellStyle name="20% - Accent1 2 2 9 3 9" xfId="8694" xr:uid="{00000000-0005-0000-0000-00003A210000}"/>
    <cellStyle name="20% - Accent1 2 2 9 4" xfId="8695" xr:uid="{00000000-0005-0000-0000-00003B210000}"/>
    <cellStyle name="20% - Accent1 2 2 9 4 2" xfId="8696" xr:uid="{00000000-0005-0000-0000-00003C210000}"/>
    <cellStyle name="20% - Accent1 2 2 9 4 2 2" xfId="8697" xr:uid="{00000000-0005-0000-0000-00003D210000}"/>
    <cellStyle name="20% - Accent1 2 2 9 4 2 2 2" xfId="8698" xr:uid="{00000000-0005-0000-0000-00003E210000}"/>
    <cellStyle name="20% - Accent1 2 2 9 4 2 3" xfId="8699" xr:uid="{00000000-0005-0000-0000-00003F210000}"/>
    <cellStyle name="20% - Accent1 2 2 9 4 3" xfId="8700" xr:uid="{00000000-0005-0000-0000-000040210000}"/>
    <cellStyle name="20% - Accent1 2 2 9 4 3 2" xfId="8701" xr:uid="{00000000-0005-0000-0000-000041210000}"/>
    <cellStyle name="20% - Accent1 2 2 9 4 4" xfId="8702" xr:uid="{00000000-0005-0000-0000-000042210000}"/>
    <cellStyle name="20% - Accent1 2 2 9 5" xfId="8703" xr:uid="{00000000-0005-0000-0000-000043210000}"/>
    <cellStyle name="20% - Accent1 2 2 9 5 2" xfId="8704" xr:uid="{00000000-0005-0000-0000-000044210000}"/>
    <cellStyle name="20% - Accent1 2 2 9 5 2 2" xfId="8705" xr:uid="{00000000-0005-0000-0000-000045210000}"/>
    <cellStyle name="20% - Accent1 2 2 9 5 2 2 2" xfId="8706" xr:uid="{00000000-0005-0000-0000-000046210000}"/>
    <cellStyle name="20% - Accent1 2 2 9 5 2 3" xfId="8707" xr:uid="{00000000-0005-0000-0000-000047210000}"/>
    <cellStyle name="20% - Accent1 2 2 9 5 3" xfId="8708" xr:uid="{00000000-0005-0000-0000-000048210000}"/>
    <cellStyle name="20% - Accent1 2 2 9 5 3 2" xfId="8709" xr:uid="{00000000-0005-0000-0000-000049210000}"/>
    <cellStyle name="20% - Accent1 2 2 9 5 4" xfId="8710" xr:uid="{00000000-0005-0000-0000-00004A210000}"/>
    <cellStyle name="20% - Accent1 2 2 9 6" xfId="8711" xr:uid="{00000000-0005-0000-0000-00004B210000}"/>
    <cellStyle name="20% - Accent1 2 2 9 6 2" xfId="8712" xr:uid="{00000000-0005-0000-0000-00004C210000}"/>
    <cellStyle name="20% - Accent1 2 2 9 6 2 2" xfId="8713" xr:uid="{00000000-0005-0000-0000-00004D210000}"/>
    <cellStyle name="20% - Accent1 2 2 9 6 2 2 2" xfId="8714" xr:uid="{00000000-0005-0000-0000-00004E210000}"/>
    <cellStyle name="20% - Accent1 2 2 9 6 2 3" xfId="8715" xr:uid="{00000000-0005-0000-0000-00004F210000}"/>
    <cellStyle name="20% - Accent1 2 2 9 6 3" xfId="8716" xr:uid="{00000000-0005-0000-0000-000050210000}"/>
    <cellStyle name="20% - Accent1 2 2 9 6 3 2" xfId="8717" xr:uid="{00000000-0005-0000-0000-000051210000}"/>
    <cellStyle name="20% - Accent1 2 2 9 6 4" xfId="8718" xr:uid="{00000000-0005-0000-0000-000052210000}"/>
    <cellStyle name="20% - Accent1 2 2 9 7" xfId="8719" xr:uid="{00000000-0005-0000-0000-000053210000}"/>
    <cellStyle name="20% - Accent1 2 2 9 7 2" xfId="8720" xr:uid="{00000000-0005-0000-0000-000054210000}"/>
    <cellStyle name="20% - Accent1 2 2 9 7 2 2" xfId="8721" xr:uid="{00000000-0005-0000-0000-000055210000}"/>
    <cellStyle name="20% - Accent1 2 2 9 7 3" xfId="8722" xr:uid="{00000000-0005-0000-0000-000056210000}"/>
    <cellStyle name="20% - Accent1 2 2 9 8" xfId="8723" xr:uid="{00000000-0005-0000-0000-000057210000}"/>
    <cellStyle name="20% - Accent1 2 2 9 8 2" xfId="8724" xr:uid="{00000000-0005-0000-0000-000058210000}"/>
    <cellStyle name="20% - Accent1 2 2 9 8 2 2" xfId="8725" xr:uid="{00000000-0005-0000-0000-000059210000}"/>
    <cellStyle name="20% - Accent1 2 2 9 8 3" xfId="8726" xr:uid="{00000000-0005-0000-0000-00005A210000}"/>
    <cellStyle name="20% - Accent1 2 2 9 9" xfId="8727" xr:uid="{00000000-0005-0000-0000-00005B210000}"/>
    <cellStyle name="20% - Accent1 2 2 9 9 2" xfId="8728" xr:uid="{00000000-0005-0000-0000-00005C210000}"/>
    <cellStyle name="20% - Accent1 2 20" xfId="8729" xr:uid="{00000000-0005-0000-0000-00005D210000}"/>
    <cellStyle name="20% - Accent1 2 20 2" xfId="8730" xr:uid="{00000000-0005-0000-0000-00005E210000}"/>
    <cellStyle name="20% - Accent1 2 21" xfId="8731" xr:uid="{00000000-0005-0000-0000-00005F210000}"/>
    <cellStyle name="20% - Accent1 2 22" xfId="8732" xr:uid="{00000000-0005-0000-0000-000060210000}"/>
    <cellStyle name="20% - Accent1 2 3" xfId="8733" xr:uid="{00000000-0005-0000-0000-000061210000}"/>
    <cellStyle name="20% - Accent1 2 3 10" xfId="8734" xr:uid="{00000000-0005-0000-0000-000062210000}"/>
    <cellStyle name="20% - Accent1 2 3 10 2" xfId="8735" xr:uid="{00000000-0005-0000-0000-000063210000}"/>
    <cellStyle name="20% - Accent1 2 3 10 2 2" xfId="8736" xr:uid="{00000000-0005-0000-0000-000064210000}"/>
    <cellStyle name="20% - Accent1 2 3 10 2 2 2" xfId="8737" xr:uid="{00000000-0005-0000-0000-000065210000}"/>
    <cellStyle name="20% - Accent1 2 3 10 2 3" xfId="8738" xr:uid="{00000000-0005-0000-0000-000066210000}"/>
    <cellStyle name="20% - Accent1 2 3 10 3" xfId="8739" xr:uid="{00000000-0005-0000-0000-000067210000}"/>
    <cellStyle name="20% - Accent1 2 3 10 3 2" xfId="8740" xr:uid="{00000000-0005-0000-0000-000068210000}"/>
    <cellStyle name="20% - Accent1 2 3 10 4" xfId="8741" xr:uid="{00000000-0005-0000-0000-000069210000}"/>
    <cellStyle name="20% - Accent1 2 3 11" xfId="8742" xr:uid="{00000000-0005-0000-0000-00006A210000}"/>
    <cellStyle name="20% - Accent1 2 3 11 2" xfId="8743" xr:uid="{00000000-0005-0000-0000-00006B210000}"/>
    <cellStyle name="20% - Accent1 2 3 11 2 2" xfId="8744" xr:uid="{00000000-0005-0000-0000-00006C210000}"/>
    <cellStyle name="20% - Accent1 2 3 11 2 2 2" xfId="8745" xr:uid="{00000000-0005-0000-0000-00006D210000}"/>
    <cellStyle name="20% - Accent1 2 3 11 2 3" xfId="8746" xr:uid="{00000000-0005-0000-0000-00006E210000}"/>
    <cellStyle name="20% - Accent1 2 3 11 3" xfId="8747" xr:uid="{00000000-0005-0000-0000-00006F210000}"/>
    <cellStyle name="20% - Accent1 2 3 11 3 2" xfId="8748" xr:uid="{00000000-0005-0000-0000-000070210000}"/>
    <cellStyle name="20% - Accent1 2 3 11 4" xfId="8749" xr:uid="{00000000-0005-0000-0000-000071210000}"/>
    <cellStyle name="20% - Accent1 2 3 12" xfId="8750" xr:uid="{00000000-0005-0000-0000-000072210000}"/>
    <cellStyle name="20% - Accent1 2 3 12 2" xfId="8751" xr:uid="{00000000-0005-0000-0000-000073210000}"/>
    <cellStyle name="20% - Accent1 2 3 12 2 2" xfId="8752" xr:uid="{00000000-0005-0000-0000-000074210000}"/>
    <cellStyle name="20% - Accent1 2 3 12 3" xfId="8753" xr:uid="{00000000-0005-0000-0000-000075210000}"/>
    <cellStyle name="20% - Accent1 2 3 13" xfId="8754" xr:uid="{00000000-0005-0000-0000-000076210000}"/>
    <cellStyle name="20% - Accent1 2 3 13 2" xfId="8755" xr:uid="{00000000-0005-0000-0000-000077210000}"/>
    <cellStyle name="20% - Accent1 2 3 13 2 2" xfId="8756" xr:uid="{00000000-0005-0000-0000-000078210000}"/>
    <cellStyle name="20% - Accent1 2 3 13 3" xfId="8757" xr:uid="{00000000-0005-0000-0000-000079210000}"/>
    <cellStyle name="20% - Accent1 2 3 14" xfId="8758" xr:uid="{00000000-0005-0000-0000-00007A210000}"/>
    <cellStyle name="20% - Accent1 2 3 14 2" xfId="8759" xr:uid="{00000000-0005-0000-0000-00007B210000}"/>
    <cellStyle name="20% - Accent1 2 3 15" xfId="8760" xr:uid="{00000000-0005-0000-0000-00007C210000}"/>
    <cellStyle name="20% - Accent1 2 3 15 2" xfId="8761" xr:uid="{00000000-0005-0000-0000-00007D210000}"/>
    <cellStyle name="20% - Accent1 2 3 16" xfId="8762" xr:uid="{00000000-0005-0000-0000-00007E210000}"/>
    <cellStyle name="20% - Accent1 2 3 2" xfId="8763" xr:uid="{00000000-0005-0000-0000-00007F210000}"/>
    <cellStyle name="20% - Accent1 2 3 2 10" xfId="8764" xr:uid="{00000000-0005-0000-0000-000080210000}"/>
    <cellStyle name="20% - Accent1 2 3 2 10 2" xfId="8765" xr:uid="{00000000-0005-0000-0000-000081210000}"/>
    <cellStyle name="20% - Accent1 2 3 2 10 2 2" xfId="8766" xr:uid="{00000000-0005-0000-0000-000082210000}"/>
    <cellStyle name="20% - Accent1 2 3 2 10 2 2 2" xfId="8767" xr:uid="{00000000-0005-0000-0000-000083210000}"/>
    <cellStyle name="20% - Accent1 2 3 2 10 2 3" xfId="8768" xr:uid="{00000000-0005-0000-0000-000084210000}"/>
    <cellStyle name="20% - Accent1 2 3 2 10 3" xfId="8769" xr:uid="{00000000-0005-0000-0000-000085210000}"/>
    <cellStyle name="20% - Accent1 2 3 2 10 3 2" xfId="8770" xr:uid="{00000000-0005-0000-0000-000086210000}"/>
    <cellStyle name="20% - Accent1 2 3 2 10 4" xfId="8771" xr:uid="{00000000-0005-0000-0000-000087210000}"/>
    <cellStyle name="20% - Accent1 2 3 2 11" xfId="8772" xr:uid="{00000000-0005-0000-0000-000088210000}"/>
    <cellStyle name="20% - Accent1 2 3 2 11 2" xfId="8773" xr:uid="{00000000-0005-0000-0000-000089210000}"/>
    <cellStyle name="20% - Accent1 2 3 2 11 2 2" xfId="8774" xr:uid="{00000000-0005-0000-0000-00008A210000}"/>
    <cellStyle name="20% - Accent1 2 3 2 11 3" xfId="8775" xr:uid="{00000000-0005-0000-0000-00008B210000}"/>
    <cellStyle name="20% - Accent1 2 3 2 12" xfId="8776" xr:uid="{00000000-0005-0000-0000-00008C210000}"/>
    <cellStyle name="20% - Accent1 2 3 2 12 2" xfId="8777" xr:uid="{00000000-0005-0000-0000-00008D210000}"/>
    <cellStyle name="20% - Accent1 2 3 2 12 2 2" xfId="8778" xr:uid="{00000000-0005-0000-0000-00008E210000}"/>
    <cellStyle name="20% - Accent1 2 3 2 12 3" xfId="8779" xr:uid="{00000000-0005-0000-0000-00008F210000}"/>
    <cellStyle name="20% - Accent1 2 3 2 13" xfId="8780" xr:uid="{00000000-0005-0000-0000-000090210000}"/>
    <cellStyle name="20% - Accent1 2 3 2 13 2" xfId="8781" xr:uid="{00000000-0005-0000-0000-000091210000}"/>
    <cellStyle name="20% - Accent1 2 3 2 14" xfId="8782" xr:uid="{00000000-0005-0000-0000-000092210000}"/>
    <cellStyle name="20% - Accent1 2 3 2 14 2" xfId="8783" xr:uid="{00000000-0005-0000-0000-000093210000}"/>
    <cellStyle name="20% - Accent1 2 3 2 15" xfId="8784" xr:uid="{00000000-0005-0000-0000-000094210000}"/>
    <cellStyle name="20% - Accent1 2 3 2 2" xfId="8785" xr:uid="{00000000-0005-0000-0000-000095210000}"/>
    <cellStyle name="20% - Accent1 2 3 2 2 10" xfId="8786" xr:uid="{00000000-0005-0000-0000-000096210000}"/>
    <cellStyle name="20% - Accent1 2 3 2 2 10 2" xfId="8787" xr:uid="{00000000-0005-0000-0000-000097210000}"/>
    <cellStyle name="20% - Accent1 2 3 2 2 10 2 2" xfId="8788" xr:uid="{00000000-0005-0000-0000-000098210000}"/>
    <cellStyle name="20% - Accent1 2 3 2 2 10 3" xfId="8789" xr:uid="{00000000-0005-0000-0000-000099210000}"/>
    <cellStyle name="20% - Accent1 2 3 2 2 11" xfId="8790" xr:uid="{00000000-0005-0000-0000-00009A210000}"/>
    <cellStyle name="20% - Accent1 2 3 2 2 11 2" xfId="8791" xr:uid="{00000000-0005-0000-0000-00009B210000}"/>
    <cellStyle name="20% - Accent1 2 3 2 2 11 2 2" xfId="8792" xr:uid="{00000000-0005-0000-0000-00009C210000}"/>
    <cellStyle name="20% - Accent1 2 3 2 2 11 3" xfId="8793" xr:uid="{00000000-0005-0000-0000-00009D210000}"/>
    <cellStyle name="20% - Accent1 2 3 2 2 12" xfId="8794" xr:uid="{00000000-0005-0000-0000-00009E210000}"/>
    <cellStyle name="20% - Accent1 2 3 2 2 12 2" xfId="8795" xr:uid="{00000000-0005-0000-0000-00009F210000}"/>
    <cellStyle name="20% - Accent1 2 3 2 2 13" xfId="8796" xr:uid="{00000000-0005-0000-0000-0000A0210000}"/>
    <cellStyle name="20% - Accent1 2 3 2 2 13 2" xfId="8797" xr:uid="{00000000-0005-0000-0000-0000A1210000}"/>
    <cellStyle name="20% - Accent1 2 3 2 2 14" xfId="8798" xr:uid="{00000000-0005-0000-0000-0000A2210000}"/>
    <cellStyle name="20% - Accent1 2 3 2 2 2" xfId="8799" xr:uid="{00000000-0005-0000-0000-0000A3210000}"/>
    <cellStyle name="20% - Accent1 2 3 2 2 2 10" xfId="8800" xr:uid="{00000000-0005-0000-0000-0000A4210000}"/>
    <cellStyle name="20% - Accent1 2 3 2 2 2 10 2" xfId="8801" xr:uid="{00000000-0005-0000-0000-0000A5210000}"/>
    <cellStyle name="20% - Accent1 2 3 2 2 2 11" xfId="8802" xr:uid="{00000000-0005-0000-0000-0000A6210000}"/>
    <cellStyle name="20% - Accent1 2 3 2 2 2 2" xfId="8803" xr:uid="{00000000-0005-0000-0000-0000A7210000}"/>
    <cellStyle name="20% - Accent1 2 3 2 2 2 2 2" xfId="8804" xr:uid="{00000000-0005-0000-0000-0000A8210000}"/>
    <cellStyle name="20% - Accent1 2 3 2 2 2 2 2 2" xfId="8805" xr:uid="{00000000-0005-0000-0000-0000A9210000}"/>
    <cellStyle name="20% - Accent1 2 3 2 2 2 2 2 2 2" xfId="8806" xr:uid="{00000000-0005-0000-0000-0000AA210000}"/>
    <cellStyle name="20% - Accent1 2 3 2 2 2 2 2 2 2 2" xfId="8807" xr:uid="{00000000-0005-0000-0000-0000AB210000}"/>
    <cellStyle name="20% - Accent1 2 3 2 2 2 2 2 2 3" xfId="8808" xr:uid="{00000000-0005-0000-0000-0000AC210000}"/>
    <cellStyle name="20% - Accent1 2 3 2 2 2 2 2 3" xfId="8809" xr:uid="{00000000-0005-0000-0000-0000AD210000}"/>
    <cellStyle name="20% - Accent1 2 3 2 2 2 2 2 3 2" xfId="8810" xr:uid="{00000000-0005-0000-0000-0000AE210000}"/>
    <cellStyle name="20% - Accent1 2 3 2 2 2 2 2 4" xfId="8811" xr:uid="{00000000-0005-0000-0000-0000AF210000}"/>
    <cellStyle name="20% - Accent1 2 3 2 2 2 2 3" xfId="8812" xr:uid="{00000000-0005-0000-0000-0000B0210000}"/>
    <cellStyle name="20% - Accent1 2 3 2 2 2 2 3 2" xfId="8813" xr:uid="{00000000-0005-0000-0000-0000B1210000}"/>
    <cellStyle name="20% - Accent1 2 3 2 2 2 2 3 2 2" xfId="8814" xr:uid="{00000000-0005-0000-0000-0000B2210000}"/>
    <cellStyle name="20% - Accent1 2 3 2 2 2 2 3 2 2 2" xfId="8815" xr:uid="{00000000-0005-0000-0000-0000B3210000}"/>
    <cellStyle name="20% - Accent1 2 3 2 2 2 2 3 2 3" xfId="8816" xr:uid="{00000000-0005-0000-0000-0000B4210000}"/>
    <cellStyle name="20% - Accent1 2 3 2 2 2 2 3 3" xfId="8817" xr:uid="{00000000-0005-0000-0000-0000B5210000}"/>
    <cellStyle name="20% - Accent1 2 3 2 2 2 2 3 3 2" xfId="8818" xr:uid="{00000000-0005-0000-0000-0000B6210000}"/>
    <cellStyle name="20% - Accent1 2 3 2 2 2 2 3 4" xfId="8819" xr:uid="{00000000-0005-0000-0000-0000B7210000}"/>
    <cellStyle name="20% - Accent1 2 3 2 2 2 2 4" xfId="8820" xr:uid="{00000000-0005-0000-0000-0000B8210000}"/>
    <cellStyle name="20% - Accent1 2 3 2 2 2 2 4 2" xfId="8821" xr:uid="{00000000-0005-0000-0000-0000B9210000}"/>
    <cellStyle name="20% - Accent1 2 3 2 2 2 2 4 2 2" xfId="8822" xr:uid="{00000000-0005-0000-0000-0000BA210000}"/>
    <cellStyle name="20% - Accent1 2 3 2 2 2 2 4 2 2 2" xfId="8823" xr:uid="{00000000-0005-0000-0000-0000BB210000}"/>
    <cellStyle name="20% - Accent1 2 3 2 2 2 2 4 2 3" xfId="8824" xr:uid="{00000000-0005-0000-0000-0000BC210000}"/>
    <cellStyle name="20% - Accent1 2 3 2 2 2 2 4 3" xfId="8825" xr:uid="{00000000-0005-0000-0000-0000BD210000}"/>
    <cellStyle name="20% - Accent1 2 3 2 2 2 2 4 3 2" xfId="8826" xr:uid="{00000000-0005-0000-0000-0000BE210000}"/>
    <cellStyle name="20% - Accent1 2 3 2 2 2 2 4 4" xfId="8827" xr:uid="{00000000-0005-0000-0000-0000BF210000}"/>
    <cellStyle name="20% - Accent1 2 3 2 2 2 2 5" xfId="8828" xr:uid="{00000000-0005-0000-0000-0000C0210000}"/>
    <cellStyle name="20% - Accent1 2 3 2 2 2 2 5 2" xfId="8829" xr:uid="{00000000-0005-0000-0000-0000C1210000}"/>
    <cellStyle name="20% - Accent1 2 3 2 2 2 2 5 2 2" xfId="8830" xr:uid="{00000000-0005-0000-0000-0000C2210000}"/>
    <cellStyle name="20% - Accent1 2 3 2 2 2 2 5 3" xfId="8831" xr:uid="{00000000-0005-0000-0000-0000C3210000}"/>
    <cellStyle name="20% - Accent1 2 3 2 2 2 2 6" xfId="8832" xr:uid="{00000000-0005-0000-0000-0000C4210000}"/>
    <cellStyle name="20% - Accent1 2 3 2 2 2 2 6 2" xfId="8833" xr:uid="{00000000-0005-0000-0000-0000C5210000}"/>
    <cellStyle name="20% - Accent1 2 3 2 2 2 2 6 2 2" xfId="8834" xr:uid="{00000000-0005-0000-0000-0000C6210000}"/>
    <cellStyle name="20% - Accent1 2 3 2 2 2 2 6 3" xfId="8835" xr:uid="{00000000-0005-0000-0000-0000C7210000}"/>
    <cellStyle name="20% - Accent1 2 3 2 2 2 2 7" xfId="8836" xr:uid="{00000000-0005-0000-0000-0000C8210000}"/>
    <cellStyle name="20% - Accent1 2 3 2 2 2 2 7 2" xfId="8837" xr:uid="{00000000-0005-0000-0000-0000C9210000}"/>
    <cellStyle name="20% - Accent1 2 3 2 2 2 2 8" xfId="8838" xr:uid="{00000000-0005-0000-0000-0000CA210000}"/>
    <cellStyle name="20% - Accent1 2 3 2 2 2 2 8 2" xfId="8839" xr:uid="{00000000-0005-0000-0000-0000CB210000}"/>
    <cellStyle name="20% - Accent1 2 3 2 2 2 2 9" xfId="8840" xr:uid="{00000000-0005-0000-0000-0000CC210000}"/>
    <cellStyle name="20% - Accent1 2 3 2 2 2 3" xfId="8841" xr:uid="{00000000-0005-0000-0000-0000CD210000}"/>
    <cellStyle name="20% - Accent1 2 3 2 2 2 3 2" xfId="8842" xr:uid="{00000000-0005-0000-0000-0000CE210000}"/>
    <cellStyle name="20% - Accent1 2 3 2 2 2 3 2 2" xfId="8843" xr:uid="{00000000-0005-0000-0000-0000CF210000}"/>
    <cellStyle name="20% - Accent1 2 3 2 2 2 3 2 2 2" xfId="8844" xr:uid="{00000000-0005-0000-0000-0000D0210000}"/>
    <cellStyle name="20% - Accent1 2 3 2 2 2 3 2 2 2 2" xfId="8845" xr:uid="{00000000-0005-0000-0000-0000D1210000}"/>
    <cellStyle name="20% - Accent1 2 3 2 2 2 3 2 2 3" xfId="8846" xr:uid="{00000000-0005-0000-0000-0000D2210000}"/>
    <cellStyle name="20% - Accent1 2 3 2 2 2 3 2 3" xfId="8847" xr:uid="{00000000-0005-0000-0000-0000D3210000}"/>
    <cellStyle name="20% - Accent1 2 3 2 2 2 3 2 3 2" xfId="8848" xr:uid="{00000000-0005-0000-0000-0000D4210000}"/>
    <cellStyle name="20% - Accent1 2 3 2 2 2 3 2 4" xfId="8849" xr:uid="{00000000-0005-0000-0000-0000D5210000}"/>
    <cellStyle name="20% - Accent1 2 3 2 2 2 3 3" xfId="8850" xr:uid="{00000000-0005-0000-0000-0000D6210000}"/>
    <cellStyle name="20% - Accent1 2 3 2 2 2 3 3 2" xfId="8851" xr:uid="{00000000-0005-0000-0000-0000D7210000}"/>
    <cellStyle name="20% - Accent1 2 3 2 2 2 3 3 2 2" xfId="8852" xr:uid="{00000000-0005-0000-0000-0000D8210000}"/>
    <cellStyle name="20% - Accent1 2 3 2 2 2 3 3 2 2 2" xfId="8853" xr:uid="{00000000-0005-0000-0000-0000D9210000}"/>
    <cellStyle name="20% - Accent1 2 3 2 2 2 3 3 2 3" xfId="8854" xr:uid="{00000000-0005-0000-0000-0000DA210000}"/>
    <cellStyle name="20% - Accent1 2 3 2 2 2 3 3 3" xfId="8855" xr:uid="{00000000-0005-0000-0000-0000DB210000}"/>
    <cellStyle name="20% - Accent1 2 3 2 2 2 3 3 3 2" xfId="8856" xr:uid="{00000000-0005-0000-0000-0000DC210000}"/>
    <cellStyle name="20% - Accent1 2 3 2 2 2 3 3 4" xfId="8857" xr:uid="{00000000-0005-0000-0000-0000DD210000}"/>
    <cellStyle name="20% - Accent1 2 3 2 2 2 3 4" xfId="8858" xr:uid="{00000000-0005-0000-0000-0000DE210000}"/>
    <cellStyle name="20% - Accent1 2 3 2 2 2 3 4 2" xfId="8859" xr:uid="{00000000-0005-0000-0000-0000DF210000}"/>
    <cellStyle name="20% - Accent1 2 3 2 2 2 3 4 2 2" xfId="8860" xr:uid="{00000000-0005-0000-0000-0000E0210000}"/>
    <cellStyle name="20% - Accent1 2 3 2 2 2 3 4 2 2 2" xfId="8861" xr:uid="{00000000-0005-0000-0000-0000E1210000}"/>
    <cellStyle name="20% - Accent1 2 3 2 2 2 3 4 2 3" xfId="8862" xr:uid="{00000000-0005-0000-0000-0000E2210000}"/>
    <cellStyle name="20% - Accent1 2 3 2 2 2 3 4 3" xfId="8863" xr:uid="{00000000-0005-0000-0000-0000E3210000}"/>
    <cellStyle name="20% - Accent1 2 3 2 2 2 3 4 3 2" xfId="8864" xr:uid="{00000000-0005-0000-0000-0000E4210000}"/>
    <cellStyle name="20% - Accent1 2 3 2 2 2 3 4 4" xfId="8865" xr:uid="{00000000-0005-0000-0000-0000E5210000}"/>
    <cellStyle name="20% - Accent1 2 3 2 2 2 3 5" xfId="8866" xr:uid="{00000000-0005-0000-0000-0000E6210000}"/>
    <cellStyle name="20% - Accent1 2 3 2 2 2 3 5 2" xfId="8867" xr:uid="{00000000-0005-0000-0000-0000E7210000}"/>
    <cellStyle name="20% - Accent1 2 3 2 2 2 3 5 2 2" xfId="8868" xr:uid="{00000000-0005-0000-0000-0000E8210000}"/>
    <cellStyle name="20% - Accent1 2 3 2 2 2 3 5 3" xfId="8869" xr:uid="{00000000-0005-0000-0000-0000E9210000}"/>
    <cellStyle name="20% - Accent1 2 3 2 2 2 3 6" xfId="8870" xr:uid="{00000000-0005-0000-0000-0000EA210000}"/>
    <cellStyle name="20% - Accent1 2 3 2 2 2 3 6 2" xfId="8871" xr:uid="{00000000-0005-0000-0000-0000EB210000}"/>
    <cellStyle name="20% - Accent1 2 3 2 2 2 3 6 2 2" xfId="8872" xr:uid="{00000000-0005-0000-0000-0000EC210000}"/>
    <cellStyle name="20% - Accent1 2 3 2 2 2 3 6 3" xfId="8873" xr:uid="{00000000-0005-0000-0000-0000ED210000}"/>
    <cellStyle name="20% - Accent1 2 3 2 2 2 3 7" xfId="8874" xr:uid="{00000000-0005-0000-0000-0000EE210000}"/>
    <cellStyle name="20% - Accent1 2 3 2 2 2 3 7 2" xfId="8875" xr:uid="{00000000-0005-0000-0000-0000EF210000}"/>
    <cellStyle name="20% - Accent1 2 3 2 2 2 3 8" xfId="8876" xr:uid="{00000000-0005-0000-0000-0000F0210000}"/>
    <cellStyle name="20% - Accent1 2 3 2 2 2 3 8 2" xfId="8877" xr:uid="{00000000-0005-0000-0000-0000F1210000}"/>
    <cellStyle name="20% - Accent1 2 3 2 2 2 3 9" xfId="8878" xr:uid="{00000000-0005-0000-0000-0000F2210000}"/>
    <cellStyle name="20% - Accent1 2 3 2 2 2 4" xfId="8879" xr:uid="{00000000-0005-0000-0000-0000F3210000}"/>
    <cellStyle name="20% - Accent1 2 3 2 2 2 4 2" xfId="8880" xr:uid="{00000000-0005-0000-0000-0000F4210000}"/>
    <cellStyle name="20% - Accent1 2 3 2 2 2 4 2 2" xfId="8881" xr:uid="{00000000-0005-0000-0000-0000F5210000}"/>
    <cellStyle name="20% - Accent1 2 3 2 2 2 4 2 2 2" xfId="8882" xr:uid="{00000000-0005-0000-0000-0000F6210000}"/>
    <cellStyle name="20% - Accent1 2 3 2 2 2 4 2 3" xfId="8883" xr:uid="{00000000-0005-0000-0000-0000F7210000}"/>
    <cellStyle name="20% - Accent1 2 3 2 2 2 4 3" xfId="8884" xr:uid="{00000000-0005-0000-0000-0000F8210000}"/>
    <cellStyle name="20% - Accent1 2 3 2 2 2 4 3 2" xfId="8885" xr:uid="{00000000-0005-0000-0000-0000F9210000}"/>
    <cellStyle name="20% - Accent1 2 3 2 2 2 4 4" xfId="8886" xr:uid="{00000000-0005-0000-0000-0000FA210000}"/>
    <cellStyle name="20% - Accent1 2 3 2 2 2 5" xfId="8887" xr:uid="{00000000-0005-0000-0000-0000FB210000}"/>
    <cellStyle name="20% - Accent1 2 3 2 2 2 5 2" xfId="8888" xr:uid="{00000000-0005-0000-0000-0000FC210000}"/>
    <cellStyle name="20% - Accent1 2 3 2 2 2 5 2 2" xfId="8889" xr:uid="{00000000-0005-0000-0000-0000FD210000}"/>
    <cellStyle name="20% - Accent1 2 3 2 2 2 5 2 2 2" xfId="8890" xr:uid="{00000000-0005-0000-0000-0000FE210000}"/>
    <cellStyle name="20% - Accent1 2 3 2 2 2 5 2 3" xfId="8891" xr:uid="{00000000-0005-0000-0000-0000FF210000}"/>
    <cellStyle name="20% - Accent1 2 3 2 2 2 5 3" xfId="8892" xr:uid="{00000000-0005-0000-0000-000000220000}"/>
    <cellStyle name="20% - Accent1 2 3 2 2 2 5 3 2" xfId="8893" xr:uid="{00000000-0005-0000-0000-000001220000}"/>
    <cellStyle name="20% - Accent1 2 3 2 2 2 5 4" xfId="8894" xr:uid="{00000000-0005-0000-0000-000002220000}"/>
    <cellStyle name="20% - Accent1 2 3 2 2 2 6" xfId="8895" xr:uid="{00000000-0005-0000-0000-000003220000}"/>
    <cellStyle name="20% - Accent1 2 3 2 2 2 6 2" xfId="8896" xr:uid="{00000000-0005-0000-0000-000004220000}"/>
    <cellStyle name="20% - Accent1 2 3 2 2 2 6 2 2" xfId="8897" xr:uid="{00000000-0005-0000-0000-000005220000}"/>
    <cellStyle name="20% - Accent1 2 3 2 2 2 6 2 2 2" xfId="8898" xr:uid="{00000000-0005-0000-0000-000006220000}"/>
    <cellStyle name="20% - Accent1 2 3 2 2 2 6 2 3" xfId="8899" xr:uid="{00000000-0005-0000-0000-000007220000}"/>
    <cellStyle name="20% - Accent1 2 3 2 2 2 6 3" xfId="8900" xr:uid="{00000000-0005-0000-0000-000008220000}"/>
    <cellStyle name="20% - Accent1 2 3 2 2 2 6 3 2" xfId="8901" xr:uid="{00000000-0005-0000-0000-000009220000}"/>
    <cellStyle name="20% - Accent1 2 3 2 2 2 6 4" xfId="8902" xr:uid="{00000000-0005-0000-0000-00000A220000}"/>
    <cellStyle name="20% - Accent1 2 3 2 2 2 7" xfId="8903" xr:uid="{00000000-0005-0000-0000-00000B220000}"/>
    <cellStyle name="20% - Accent1 2 3 2 2 2 7 2" xfId="8904" xr:uid="{00000000-0005-0000-0000-00000C220000}"/>
    <cellStyle name="20% - Accent1 2 3 2 2 2 7 2 2" xfId="8905" xr:uid="{00000000-0005-0000-0000-00000D220000}"/>
    <cellStyle name="20% - Accent1 2 3 2 2 2 7 3" xfId="8906" xr:uid="{00000000-0005-0000-0000-00000E220000}"/>
    <cellStyle name="20% - Accent1 2 3 2 2 2 8" xfId="8907" xr:uid="{00000000-0005-0000-0000-00000F220000}"/>
    <cellStyle name="20% - Accent1 2 3 2 2 2 8 2" xfId="8908" xr:uid="{00000000-0005-0000-0000-000010220000}"/>
    <cellStyle name="20% - Accent1 2 3 2 2 2 8 2 2" xfId="8909" xr:uid="{00000000-0005-0000-0000-000011220000}"/>
    <cellStyle name="20% - Accent1 2 3 2 2 2 8 3" xfId="8910" xr:uid="{00000000-0005-0000-0000-000012220000}"/>
    <cellStyle name="20% - Accent1 2 3 2 2 2 9" xfId="8911" xr:uid="{00000000-0005-0000-0000-000013220000}"/>
    <cellStyle name="20% - Accent1 2 3 2 2 2 9 2" xfId="8912" xr:uid="{00000000-0005-0000-0000-000014220000}"/>
    <cellStyle name="20% - Accent1 2 3 2 2 3" xfId="8913" xr:uid="{00000000-0005-0000-0000-000015220000}"/>
    <cellStyle name="20% - Accent1 2 3 2 2 3 10" xfId="8914" xr:uid="{00000000-0005-0000-0000-000016220000}"/>
    <cellStyle name="20% - Accent1 2 3 2 2 3 10 2" xfId="8915" xr:uid="{00000000-0005-0000-0000-000017220000}"/>
    <cellStyle name="20% - Accent1 2 3 2 2 3 11" xfId="8916" xr:uid="{00000000-0005-0000-0000-000018220000}"/>
    <cellStyle name="20% - Accent1 2 3 2 2 3 2" xfId="8917" xr:uid="{00000000-0005-0000-0000-000019220000}"/>
    <cellStyle name="20% - Accent1 2 3 2 2 3 2 2" xfId="8918" xr:uid="{00000000-0005-0000-0000-00001A220000}"/>
    <cellStyle name="20% - Accent1 2 3 2 2 3 2 2 2" xfId="8919" xr:uid="{00000000-0005-0000-0000-00001B220000}"/>
    <cellStyle name="20% - Accent1 2 3 2 2 3 2 2 2 2" xfId="8920" xr:uid="{00000000-0005-0000-0000-00001C220000}"/>
    <cellStyle name="20% - Accent1 2 3 2 2 3 2 2 2 2 2" xfId="8921" xr:uid="{00000000-0005-0000-0000-00001D220000}"/>
    <cellStyle name="20% - Accent1 2 3 2 2 3 2 2 2 3" xfId="8922" xr:uid="{00000000-0005-0000-0000-00001E220000}"/>
    <cellStyle name="20% - Accent1 2 3 2 2 3 2 2 3" xfId="8923" xr:uid="{00000000-0005-0000-0000-00001F220000}"/>
    <cellStyle name="20% - Accent1 2 3 2 2 3 2 2 3 2" xfId="8924" xr:uid="{00000000-0005-0000-0000-000020220000}"/>
    <cellStyle name="20% - Accent1 2 3 2 2 3 2 2 4" xfId="8925" xr:uid="{00000000-0005-0000-0000-000021220000}"/>
    <cellStyle name="20% - Accent1 2 3 2 2 3 2 3" xfId="8926" xr:uid="{00000000-0005-0000-0000-000022220000}"/>
    <cellStyle name="20% - Accent1 2 3 2 2 3 2 3 2" xfId="8927" xr:uid="{00000000-0005-0000-0000-000023220000}"/>
    <cellStyle name="20% - Accent1 2 3 2 2 3 2 3 2 2" xfId="8928" xr:uid="{00000000-0005-0000-0000-000024220000}"/>
    <cellStyle name="20% - Accent1 2 3 2 2 3 2 3 2 2 2" xfId="8929" xr:uid="{00000000-0005-0000-0000-000025220000}"/>
    <cellStyle name="20% - Accent1 2 3 2 2 3 2 3 2 3" xfId="8930" xr:uid="{00000000-0005-0000-0000-000026220000}"/>
    <cellStyle name="20% - Accent1 2 3 2 2 3 2 3 3" xfId="8931" xr:uid="{00000000-0005-0000-0000-000027220000}"/>
    <cellStyle name="20% - Accent1 2 3 2 2 3 2 3 3 2" xfId="8932" xr:uid="{00000000-0005-0000-0000-000028220000}"/>
    <cellStyle name="20% - Accent1 2 3 2 2 3 2 3 4" xfId="8933" xr:uid="{00000000-0005-0000-0000-000029220000}"/>
    <cellStyle name="20% - Accent1 2 3 2 2 3 2 4" xfId="8934" xr:uid="{00000000-0005-0000-0000-00002A220000}"/>
    <cellStyle name="20% - Accent1 2 3 2 2 3 2 4 2" xfId="8935" xr:uid="{00000000-0005-0000-0000-00002B220000}"/>
    <cellStyle name="20% - Accent1 2 3 2 2 3 2 4 2 2" xfId="8936" xr:uid="{00000000-0005-0000-0000-00002C220000}"/>
    <cellStyle name="20% - Accent1 2 3 2 2 3 2 4 2 2 2" xfId="8937" xr:uid="{00000000-0005-0000-0000-00002D220000}"/>
    <cellStyle name="20% - Accent1 2 3 2 2 3 2 4 2 3" xfId="8938" xr:uid="{00000000-0005-0000-0000-00002E220000}"/>
    <cellStyle name="20% - Accent1 2 3 2 2 3 2 4 3" xfId="8939" xr:uid="{00000000-0005-0000-0000-00002F220000}"/>
    <cellStyle name="20% - Accent1 2 3 2 2 3 2 4 3 2" xfId="8940" xr:uid="{00000000-0005-0000-0000-000030220000}"/>
    <cellStyle name="20% - Accent1 2 3 2 2 3 2 4 4" xfId="8941" xr:uid="{00000000-0005-0000-0000-000031220000}"/>
    <cellStyle name="20% - Accent1 2 3 2 2 3 2 5" xfId="8942" xr:uid="{00000000-0005-0000-0000-000032220000}"/>
    <cellStyle name="20% - Accent1 2 3 2 2 3 2 5 2" xfId="8943" xr:uid="{00000000-0005-0000-0000-000033220000}"/>
    <cellStyle name="20% - Accent1 2 3 2 2 3 2 5 2 2" xfId="8944" xr:uid="{00000000-0005-0000-0000-000034220000}"/>
    <cellStyle name="20% - Accent1 2 3 2 2 3 2 5 3" xfId="8945" xr:uid="{00000000-0005-0000-0000-000035220000}"/>
    <cellStyle name="20% - Accent1 2 3 2 2 3 2 6" xfId="8946" xr:uid="{00000000-0005-0000-0000-000036220000}"/>
    <cellStyle name="20% - Accent1 2 3 2 2 3 2 6 2" xfId="8947" xr:uid="{00000000-0005-0000-0000-000037220000}"/>
    <cellStyle name="20% - Accent1 2 3 2 2 3 2 6 2 2" xfId="8948" xr:uid="{00000000-0005-0000-0000-000038220000}"/>
    <cellStyle name="20% - Accent1 2 3 2 2 3 2 6 3" xfId="8949" xr:uid="{00000000-0005-0000-0000-000039220000}"/>
    <cellStyle name="20% - Accent1 2 3 2 2 3 2 7" xfId="8950" xr:uid="{00000000-0005-0000-0000-00003A220000}"/>
    <cellStyle name="20% - Accent1 2 3 2 2 3 2 7 2" xfId="8951" xr:uid="{00000000-0005-0000-0000-00003B220000}"/>
    <cellStyle name="20% - Accent1 2 3 2 2 3 2 8" xfId="8952" xr:uid="{00000000-0005-0000-0000-00003C220000}"/>
    <cellStyle name="20% - Accent1 2 3 2 2 3 2 8 2" xfId="8953" xr:uid="{00000000-0005-0000-0000-00003D220000}"/>
    <cellStyle name="20% - Accent1 2 3 2 2 3 2 9" xfId="8954" xr:uid="{00000000-0005-0000-0000-00003E220000}"/>
    <cellStyle name="20% - Accent1 2 3 2 2 3 3" xfId="8955" xr:uid="{00000000-0005-0000-0000-00003F220000}"/>
    <cellStyle name="20% - Accent1 2 3 2 2 3 3 2" xfId="8956" xr:uid="{00000000-0005-0000-0000-000040220000}"/>
    <cellStyle name="20% - Accent1 2 3 2 2 3 3 2 2" xfId="8957" xr:uid="{00000000-0005-0000-0000-000041220000}"/>
    <cellStyle name="20% - Accent1 2 3 2 2 3 3 2 2 2" xfId="8958" xr:uid="{00000000-0005-0000-0000-000042220000}"/>
    <cellStyle name="20% - Accent1 2 3 2 2 3 3 2 2 2 2" xfId="8959" xr:uid="{00000000-0005-0000-0000-000043220000}"/>
    <cellStyle name="20% - Accent1 2 3 2 2 3 3 2 2 3" xfId="8960" xr:uid="{00000000-0005-0000-0000-000044220000}"/>
    <cellStyle name="20% - Accent1 2 3 2 2 3 3 2 3" xfId="8961" xr:uid="{00000000-0005-0000-0000-000045220000}"/>
    <cellStyle name="20% - Accent1 2 3 2 2 3 3 2 3 2" xfId="8962" xr:uid="{00000000-0005-0000-0000-000046220000}"/>
    <cellStyle name="20% - Accent1 2 3 2 2 3 3 2 4" xfId="8963" xr:uid="{00000000-0005-0000-0000-000047220000}"/>
    <cellStyle name="20% - Accent1 2 3 2 2 3 3 3" xfId="8964" xr:uid="{00000000-0005-0000-0000-000048220000}"/>
    <cellStyle name="20% - Accent1 2 3 2 2 3 3 3 2" xfId="8965" xr:uid="{00000000-0005-0000-0000-000049220000}"/>
    <cellStyle name="20% - Accent1 2 3 2 2 3 3 3 2 2" xfId="8966" xr:uid="{00000000-0005-0000-0000-00004A220000}"/>
    <cellStyle name="20% - Accent1 2 3 2 2 3 3 3 2 2 2" xfId="8967" xr:uid="{00000000-0005-0000-0000-00004B220000}"/>
    <cellStyle name="20% - Accent1 2 3 2 2 3 3 3 2 3" xfId="8968" xr:uid="{00000000-0005-0000-0000-00004C220000}"/>
    <cellStyle name="20% - Accent1 2 3 2 2 3 3 3 3" xfId="8969" xr:uid="{00000000-0005-0000-0000-00004D220000}"/>
    <cellStyle name="20% - Accent1 2 3 2 2 3 3 3 3 2" xfId="8970" xr:uid="{00000000-0005-0000-0000-00004E220000}"/>
    <cellStyle name="20% - Accent1 2 3 2 2 3 3 3 4" xfId="8971" xr:uid="{00000000-0005-0000-0000-00004F220000}"/>
    <cellStyle name="20% - Accent1 2 3 2 2 3 3 4" xfId="8972" xr:uid="{00000000-0005-0000-0000-000050220000}"/>
    <cellStyle name="20% - Accent1 2 3 2 2 3 3 4 2" xfId="8973" xr:uid="{00000000-0005-0000-0000-000051220000}"/>
    <cellStyle name="20% - Accent1 2 3 2 2 3 3 4 2 2" xfId="8974" xr:uid="{00000000-0005-0000-0000-000052220000}"/>
    <cellStyle name="20% - Accent1 2 3 2 2 3 3 4 2 2 2" xfId="8975" xr:uid="{00000000-0005-0000-0000-000053220000}"/>
    <cellStyle name="20% - Accent1 2 3 2 2 3 3 4 2 3" xfId="8976" xr:uid="{00000000-0005-0000-0000-000054220000}"/>
    <cellStyle name="20% - Accent1 2 3 2 2 3 3 4 3" xfId="8977" xr:uid="{00000000-0005-0000-0000-000055220000}"/>
    <cellStyle name="20% - Accent1 2 3 2 2 3 3 4 3 2" xfId="8978" xr:uid="{00000000-0005-0000-0000-000056220000}"/>
    <cellStyle name="20% - Accent1 2 3 2 2 3 3 4 4" xfId="8979" xr:uid="{00000000-0005-0000-0000-000057220000}"/>
    <cellStyle name="20% - Accent1 2 3 2 2 3 3 5" xfId="8980" xr:uid="{00000000-0005-0000-0000-000058220000}"/>
    <cellStyle name="20% - Accent1 2 3 2 2 3 3 5 2" xfId="8981" xr:uid="{00000000-0005-0000-0000-000059220000}"/>
    <cellStyle name="20% - Accent1 2 3 2 2 3 3 5 2 2" xfId="8982" xr:uid="{00000000-0005-0000-0000-00005A220000}"/>
    <cellStyle name="20% - Accent1 2 3 2 2 3 3 5 3" xfId="8983" xr:uid="{00000000-0005-0000-0000-00005B220000}"/>
    <cellStyle name="20% - Accent1 2 3 2 2 3 3 6" xfId="8984" xr:uid="{00000000-0005-0000-0000-00005C220000}"/>
    <cellStyle name="20% - Accent1 2 3 2 2 3 3 6 2" xfId="8985" xr:uid="{00000000-0005-0000-0000-00005D220000}"/>
    <cellStyle name="20% - Accent1 2 3 2 2 3 3 6 2 2" xfId="8986" xr:uid="{00000000-0005-0000-0000-00005E220000}"/>
    <cellStyle name="20% - Accent1 2 3 2 2 3 3 6 3" xfId="8987" xr:uid="{00000000-0005-0000-0000-00005F220000}"/>
    <cellStyle name="20% - Accent1 2 3 2 2 3 3 7" xfId="8988" xr:uid="{00000000-0005-0000-0000-000060220000}"/>
    <cellStyle name="20% - Accent1 2 3 2 2 3 3 7 2" xfId="8989" xr:uid="{00000000-0005-0000-0000-000061220000}"/>
    <cellStyle name="20% - Accent1 2 3 2 2 3 3 8" xfId="8990" xr:uid="{00000000-0005-0000-0000-000062220000}"/>
    <cellStyle name="20% - Accent1 2 3 2 2 3 3 8 2" xfId="8991" xr:uid="{00000000-0005-0000-0000-000063220000}"/>
    <cellStyle name="20% - Accent1 2 3 2 2 3 3 9" xfId="8992" xr:uid="{00000000-0005-0000-0000-000064220000}"/>
    <cellStyle name="20% - Accent1 2 3 2 2 3 4" xfId="8993" xr:uid="{00000000-0005-0000-0000-000065220000}"/>
    <cellStyle name="20% - Accent1 2 3 2 2 3 4 2" xfId="8994" xr:uid="{00000000-0005-0000-0000-000066220000}"/>
    <cellStyle name="20% - Accent1 2 3 2 2 3 4 2 2" xfId="8995" xr:uid="{00000000-0005-0000-0000-000067220000}"/>
    <cellStyle name="20% - Accent1 2 3 2 2 3 4 2 2 2" xfId="8996" xr:uid="{00000000-0005-0000-0000-000068220000}"/>
    <cellStyle name="20% - Accent1 2 3 2 2 3 4 2 3" xfId="8997" xr:uid="{00000000-0005-0000-0000-000069220000}"/>
    <cellStyle name="20% - Accent1 2 3 2 2 3 4 3" xfId="8998" xr:uid="{00000000-0005-0000-0000-00006A220000}"/>
    <cellStyle name="20% - Accent1 2 3 2 2 3 4 3 2" xfId="8999" xr:uid="{00000000-0005-0000-0000-00006B220000}"/>
    <cellStyle name="20% - Accent1 2 3 2 2 3 4 4" xfId="9000" xr:uid="{00000000-0005-0000-0000-00006C220000}"/>
    <cellStyle name="20% - Accent1 2 3 2 2 3 5" xfId="9001" xr:uid="{00000000-0005-0000-0000-00006D220000}"/>
    <cellStyle name="20% - Accent1 2 3 2 2 3 5 2" xfId="9002" xr:uid="{00000000-0005-0000-0000-00006E220000}"/>
    <cellStyle name="20% - Accent1 2 3 2 2 3 5 2 2" xfId="9003" xr:uid="{00000000-0005-0000-0000-00006F220000}"/>
    <cellStyle name="20% - Accent1 2 3 2 2 3 5 2 2 2" xfId="9004" xr:uid="{00000000-0005-0000-0000-000070220000}"/>
    <cellStyle name="20% - Accent1 2 3 2 2 3 5 2 3" xfId="9005" xr:uid="{00000000-0005-0000-0000-000071220000}"/>
    <cellStyle name="20% - Accent1 2 3 2 2 3 5 3" xfId="9006" xr:uid="{00000000-0005-0000-0000-000072220000}"/>
    <cellStyle name="20% - Accent1 2 3 2 2 3 5 3 2" xfId="9007" xr:uid="{00000000-0005-0000-0000-000073220000}"/>
    <cellStyle name="20% - Accent1 2 3 2 2 3 5 4" xfId="9008" xr:uid="{00000000-0005-0000-0000-000074220000}"/>
    <cellStyle name="20% - Accent1 2 3 2 2 3 6" xfId="9009" xr:uid="{00000000-0005-0000-0000-000075220000}"/>
    <cellStyle name="20% - Accent1 2 3 2 2 3 6 2" xfId="9010" xr:uid="{00000000-0005-0000-0000-000076220000}"/>
    <cellStyle name="20% - Accent1 2 3 2 2 3 6 2 2" xfId="9011" xr:uid="{00000000-0005-0000-0000-000077220000}"/>
    <cellStyle name="20% - Accent1 2 3 2 2 3 6 2 2 2" xfId="9012" xr:uid="{00000000-0005-0000-0000-000078220000}"/>
    <cellStyle name="20% - Accent1 2 3 2 2 3 6 2 3" xfId="9013" xr:uid="{00000000-0005-0000-0000-000079220000}"/>
    <cellStyle name="20% - Accent1 2 3 2 2 3 6 3" xfId="9014" xr:uid="{00000000-0005-0000-0000-00007A220000}"/>
    <cellStyle name="20% - Accent1 2 3 2 2 3 6 3 2" xfId="9015" xr:uid="{00000000-0005-0000-0000-00007B220000}"/>
    <cellStyle name="20% - Accent1 2 3 2 2 3 6 4" xfId="9016" xr:uid="{00000000-0005-0000-0000-00007C220000}"/>
    <cellStyle name="20% - Accent1 2 3 2 2 3 7" xfId="9017" xr:uid="{00000000-0005-0000-0000-00007D220000}"/>
    <cellStyle name="20% - Accent1 2 3 2 2 3 7 2" xfId="9018" xr:uid="{00000000-0005-0000-0000-00007E220000}"/>
    <cellStyle name="20% - Accent1 2 3 2 2 3 7 2 2" xfId="9019" xr:uid="{00000000-0005-0000-0000-00007F220000}"/>
    <cellStyle name="20% - Accent1 2 3 2 2 3 7 3" xfId="9020" xr:uid="{00000000-0005-0000-0000-000080220000}"/>
    <cellStyle name="20% - Accent1 2 3 2 2 3 8" xfId="9021" xr:uid="{00000000-0005-0000-0000-000081220000}"/>
    <cellStyle name="20% - Accent1 2 3 2 2 3 8 2" xfId="9022" xr:uid="{00000000-0005-0000-0000-000082220000}"/>
    <cellStyle name="20% - Accent1 2 3 2 2 3 8 2 2" xfId="9023" xr:uid="{00000000-0005-0000-0000-000083220000}"/>
    <cellStyle name="20% - Accent1 2 3 2 2 3 8 3" xfId="9024" xr:uid="{00000000-0005-0000-0000-000084220000}"/>
    <cellStyle name="20% - Accent1 2 3 2 2 3 9" xfId="9025" xr:uid="{00000000-0005-0000-0000-000085220000}"/>
    <cellStyle name="20% - Accent1 2 3 2 2 3 9 2" xfId="9026" xr:uid="{00000000-0005-0000-0000-000086220000}"/>
    <cellStyle name="20% - Accent1 2 3 2 2 4" xfId="9027" xr:uid="{00000000-0005-0000-0000-000087220000}"/>
    <cellStyle name="20% - Accent1 2 3 2 2 4 10" xfId="9028" xr:uid="{00000000-0005-0000-0000-000088220000}"/>
    <cellStyle name="20% - Accent1 2 3 2 2 4 10 2" xfId="9029" xr:uid="{00000000-0005-0000-0000-000089220000}"/>
    <cellStyle name="20% - Accent1 2 3 2 2 4 11" xfId="9030" xr:uid="{00000000-0005-0000-0000-00008A220000}"/>
    <cellStyle name="20% - Accent1 2 3 2 2 4 2" xfId="9031" xr:uid="{00000000-0005-0000-0000-00008B220000}"/>
    <cellStyle name="20% - Accent1 2 3 2 2 4 2 2" xfId="9032" xr:uid="{00000000-0005-0000-0000-00008C220000}"/>
    <cellStyle name="20% - Accent1 2 3 2 2 4 2 2 2" xfId="9033" xr:uid="{00000000-0005-0000-0000-00008D220000}"/>
    <cellStyle name="20% - Accent1 2 3 2 2 4 2 2 2 2" xfId="9034" xr:uid="{00000000-0005-0000-0000-00008E220000}"/>
    <cellStyle name="20% - Accent1 2 3 2 2 4 2 2 2 2 2" xfId="9035" xr:uid="{00000000-0005-0000-0000-00008F220000}"/>
    <cellStyle name="20% - Accent1 2 3 2 2 4 2 2 2 3" xfId="9036" xr:uid="{00000000-0005-0000-0000-000090220000}"/>
    <cellStyle name="20% - Accent1 2 3 2 2 4 2 2 3" xfId="9037" xr:uid="{00000000-0005-0000-0000-000091220000}"/>
    <cellStyle name="20% - Accent1 2 3 2 2 4 2 2 3 2" xfId="9038" xr:uid="{00000000-0005-0000-0000-000092220000}"/>
    <cellStyle name="20% - Accent1 2 3 2 2 4 2 2 4" xfId="9039" xr:uid="{00000000-0005-0000-0000-000093220000}"/>
    <cellStyle name="20% - Accent1 2 3 2 2 4 2 3" xfId="9040" xr:uid="{00000000-0005-0000-0000-000094220000}"/>
    <cellStyle name="20% - Accent1 2 3 2 2 4 2 3 2" xfId="9041" xr:uid="{00000000-0005-0000-0000-000095220000}"/>
    <cellStyle name="20% - Accent1 2 3 2 2 4 2 3 2 2" xfId="9042" xr:uid="{00000000-0005-0000-0000-000096220000}"/>
    <cellStyle name="20% - Accent1 2 3 2 2 4 2 3 2 2 2" xfId="9043" xr:uid="{00000000-0005-0000-0000-000097220000}"/>
    <cellStyle name="20% - Accent1 2 3 2 2 4 2 3 2 3" xfId="9044" xr:uid="{00000000-0005-0000-0000-000098220000}"/>
    <cellStyle name="20% - Accent1 2 3 2 2 4 2 3 3" xfId="9045" xr:uid="{00000000-0005-0000-0000-000099220000}"/>
    <cellStyle name="20% - Accent1 2 3 2 2 4 2 3 3 2" xfId="9046" xr:uid="{00000000-0005-0000-0000-00009A220000}"/>
    <cellStyle name="20% - Accent1 2 3 2 2 4 2 3 4" xfId="9047" xr:uid="{00000000-0005-0000-0000-00009B220000}"/>
    <cellStyle name="20% - Accent1 2 3 2 2 4 2 4" xfId="9048" xr:uid="{00000000-0005-0000-0000-00009C220000}"/>
    <cellStyle name="20% - Accent1 2 3 2 2 4 2 4 2" xfId="9049" xr:uid="{00000000-0005-0000-0000-00009D220000}"/>
    <cellStyle name="20% - Accent1 2 3 2 2 4 2 4 2 2" xfId="9050" xr:uid="{00000000-0005-0000-0000-00009E220000}"/>
    <cellStyle name="20% - Accent1 2 3 2 2 4 2 4 2 2 2" xfId="9051" xr:uid="{00000000-0005-0000-0000-00009F220000}"/>
    <cellStyle name="20% - Accent1 2 3 2 2 4 2 4 2 3" xfId="9052" xr:uid="{00000000-0005-0000-0000-0000A0220000}"/>
    <cellStyle name="20% - Accent1 2 3 2 2 4 2 4 3" xfId="9053" xr:uid="{00000000-0005-0000-0000-0000A1220000}"/>
    <cellStyle name="20% - Accent1 2 3 2 2 4 2 4 3 2" xfId="9054" xr:uid="{00000000-0005-0000-0000-0000A2220000}"/>
    <cellStyle name="20% - Accent1 2 3 2 2 4 2 4 4" xfId="9055" xr:uid="{00000000-0005-0000-0000-0000A3220000}"/>
    <cellStyle name="20% - Accent1 2 3 2 2 4 2 5" xfId="9056" xr:uid="{00000000-0005-0000-0000-0000A4220000}"/>
    <cellStyle name="20% - Accent1 2 3 2 2 4 2 5 2" xfId="9057" xr:uid="{00000000-0005-0000-0000-0000A5220000}"/>
    <cellStyle name="20% - Accent1 2 3 2 2 4 2 5 2 2" xfId="9058" xr:uid="{00000000-0005-0000-0000-0000A6220000}"/>
    <cellStyle name="20% - Accent1 2 3 2 2 4 2 5 3" xfId="9059" xr:uid="{00000000-0005-0000-0000-0000A7220000}"/>
    <cellStyle name="20% - Accent1 2 3 2 2 4 2 6" xfId="9060" xr:uid="{00000000-0005-0000-0000-0000A8220000}"/>
    <cellStyle name="20% - Accent1 2 3 2 2 4 2 6 2" xfId="9061" xr:uid="{00000000-0005-0000-0000-0000A9220000}"/>
    <cellStyle name="20% - Accent1 2 3 2 2 4 2 6 2 2" xfId="9062" xr:uid="{00000000-0005-0000-0000-0000AA220000}"/>
    <cellStyle name="20% - Accent1 2 3 2 2 4 2 6 3" xfId="9063" xr:uid="{00000000-0005-0000-0000-0000AB220000}"/>
    <cellStyle name="20% - Accent1 2 3 2 2 4 2 7" xfId="9064" xr:uid="{00000000-0005-0000-0000-0000AC220000}"/>
    <cellStyle name="20% - Accent1 2 3 2 2 4 2 7 2" xfId="9065" xr:uid="{00000000-0005-0000-0000-0000AD220000}"/>
    <cellStyle name="20% - Accent1 2 3 2 2 4 2 8" xfId="9066" xr:uid="{00000000-0005-0000-0000-0000AE220000}"/>
    <cellStyle name="20% - Accent1 2 3 2 2 4 2 8 2" xfId="9067" xr:uid="{00000000-0005-0000-0000-0000AF220000}"/>
    <cellStyle name="20% - Accent1 2 3 2 2 4 2 9" xfId="9068" xr:uid="{00000000-0005-0000-0000-0000B0220000}"/>
    <cellStyle name="20% - Accent1 2 3 2 2 4 3" xfId="9069" xr:uid="{00000000-0005-0000-0000-0000B1220000}"/>
    <cellStyle name="20% - Accent1 2 3 2 2 4 3 2" xfId="9070" xr:uid="{00000000-0005-0000-0000-0000B2220000}"/>
    <cellStyle name="20% - Accent1 2 3 2 2 4 3 2 2" xfId="9071" xr:uid="{00000000-0005-0000-0000-0000B3220000}"/>
    <cellStyle name="20% - Accent1 2 3 2 2 4 3 2 2 2" xfId="9072" xr:uid="{00000000-0005-0000-0000-0000B4220000}"/>
    <cellStyle name="20% - Accent1 2 3 2 2 4 3 2 2 2 2" xfId="9073" xr:uid="{00000000-0005-0000-0000-0000B5220000}"/>
    <cellStyle name="20% - Accent1 2 3 2 2 4 3 2 2 3" xfId="9074" xr:uid="{00000000-0005-0000-0000-0000B6220000}"/>
    <cellStyle name="20% - Accent1 2 3 2 2 4 3 2 3" xfId="9075" xr:uid="{00000000-0005-0000-0000-0000B7220000}"/>
    <cellStyle name="20% - Accent1 2 3 2 2 4 3 2 3 2" xfId="9076" xr:uid="{00000000-0005-0000-0000-0000B8220000}"/>
    <cellStyle name="20% - Accent1 2 3 2 2 4 3 2 4" xfId="9077" xr:uid="{00000000-0005-0000-0000-0000B9220000}"/>
    <cellStyle name="20% - Accent1 2 3 2 2 4 3 3" xfId="9078" xr:uid="{00000000-0005-0000-0000-0000BA220000}"/>
    <cellStyle name="20% - Accent1 2 3 2 2 4 3 3 2" xfId="9079" xr:uid="{00000000-0005-0000-0000-0000BB220000}"/>
    <cellStyle name="20% - Accent1 2 3 2 2 4 3 3 2 2" xfId="9080" xr:uid="{00000000-0005-0000-0000-0000BC220000}"/>
    <cellStyle name="20% - Accent1 2 3 2 2 4 3 3 2 2 2" xfId="9081" xr:uid="{00000000-0005-0000-0000-0000BD220000}"/>
    <cellStyle name="20% - Accent1 2 3 2 2 4 3 3 2 3" xfId="9082" xr:uid="{00000000-0005-0000-0000-0000BE220000}"/>
    <cellStyle name="20% - Accent1 2 3 2 2 4 3 3 3" xfId="9083" xr:uid="{00000000-0005-0000-0000-0000BF220000}"/>
    <cellStyle name="20% - Accent1 2 3 2 2 4 3 3 3 2" xfId="9084" xr:uid="{00000000-0005-0000-0000-0000C0220000}"/>
    <cellStyle name="20% - Accent1 2 3 2 2 4 3 3 4" xfId="9085" xr:uid="{00000000-0005-0000-0000-0000C1220000}"/>
    <cellStyle name="20% - Accent1 2 3 2 2 4 3 4" xfId="9086" xr:uid="{00000000-0005-0000-0000-0000C2220000}"/>
    <cellStyle name="20% - Accent1 2 3 2 2 4 3 4 2" xfId="9087" xr:uid="{00000000-0005-0000-0000-0000C3220000}"/>
    <cellStyle name="20% - Accent1 2 3 2 2 4 3 4 2 2" xfId="9088" xr:uid="{00000000-0005-0000-0000-0000C4220000}"/>
    <cellStyle name="20% - Accent1 2 3 2 2 4 3 4 2 2 2" xfId="9089" xr:uid="{00000000-0005-0000-0000-0000C5220000}"/>
    <cellStyle name="20% - Accent1 2 3 2 2 4 3 4 2 3" xfId="9090" xr:uid="{00000000-0005-0000-0000-0000C6220000}"/>
    <cellStyle name="20% - Accent1 2 3 2 2 4 3 4 3" xfId="9091" xr:uid="{00000000-0005-0000-0000-0000C7220000}"/>
    <cellStyle name="20% - Accent1 2 3 2 2 4 3 4 3 2" xfId="9092" xr:uid="{00000000-0005-0000-0000-0000C8220000}"/>
    <cellStyle name="20% - Accent1 2 3 2 2 4 3 4 4" xfId="9093" xr:uid="{00000000-0005-0000-0000-0000C9220000}"/>
    <cellStyle name="20% - Accent1 2 3 2 2 4 3 5" xfId="9094" xr:uid="{00000000-0005-0000-0000-0000CA220000}"/>
    <cellStyle name="20% - Accent1 2 3 2 2 4 3 5 2" xfId="9095" xr:uid="{00000000-0005-0000-0000-0000CB220000}"/>
    <cellStyle name="20% - Accent1 2 3 2 2 4 3 5 2 2" xfId="9096" xr:uid="{00000000-0005-0000-0000-0000CC220000}"/>
    <cellStyle name="20% - Accent1 2 3 2 2 4 3 5 3" xfId="9097" xr:uid="{00000000-0005-0000-0000-0000CD220000}"/>
    <cellStyle name="20% - Accent1 2 3 2 2 4 3 6" xfId="9098" xr:uid="{00000000-0005-0000-0000-0000CE220000}"/>
    <cellStyle name="20% - Accent1 2 3 2 2 4 3 6 2" xfId="9099" xr:uid="{00000000-0005-0000-0000-0000CF220000}"/>
    <cellStyle name="20% - Accent1 2 3 2 2 4 3 6 2 2" xfId="9100" xr:uid="{00000000-0005-0000-0000-0000D0220000}"/>
    <cellStyle name="20% - Accent1 2 3 2 2 4 3 6 3" xfId="9101" xr:uid="{00000000-0005-0000-0000-0000D1220000}"/>
    <cellStyle name="20% - Accent1 2 3 2 2 4 3 7" xfId="9102" xr:uid="{00000000-0005-0000-0000-0000D2220000}"/>
    <cellStyle name="20% - Accent1 2 3 2 2 4 3 7 2" xfId="9103" xr:uid="{00000000-0005-0000-0000-0000D3220000}"/>
    <cellStyle name="20% - Accent1 2 3 2 2 4 3 8" xfId="9104" xr:uid="{00000000-0005-0000-0000-0000D4220000}"/>
    <cellStyle name="20% - Accent1 2 3 2 2 4 3 8 2" xfId="9105" xr:uid="{00000000-0005-0000-0000-0000D5220000}"/>
    <cellStyle name="20% - Accent1 2 3 2 2 4 3 9" xfId="9106" xr:uid="{00000000-0005-0000-0000-0000D6220000}"/>
    <cellStyle name="20% - Accent1 2 3 2 2 4 4" xfId="9107" xr:uid="{00000000-0005-0000-0000-0000D7220000}"/>
    <cellStyle name="20% - Accent1 2 3 2 2 4 4 2" xfId="9108" xr:uid="{00000000-0005-0000-0000-0000D8220000}"/>
    <cellStyle name="20% - Accent1 2 3 2 2 4 4 2 2" xfId="9109" xr:uid="{00000000-0005-0000-0000-0000D9220000}"/>
    <cellStyle name="20% - Accent1 2 3 2 2 4 4 2 2 2" xfId="9110" xr:uid="{00000000-0005-0000-0000-0000DA220000}"/>
    <cellStyle name="20% - Accent1 2 3 2 2 4 4 2 3" xfId="9111" xr:uid="{00000000-0005-0000-0000-0000DB220000}"/>
    <cellStyle name="20% - Accent1 2 3 2 2 4 4 3" xfId="9112" xr:uid="{00000000-0005-0000-0000-0000DC220000}"/>
    <cellStyle name="20% - Accent1 2 3 2 2 4 4 3 2" xfId="9113" xr:uid="{00000000-0005-0000-0000-0000DD220000}"/>
    <cellStyle name="20% - Accent1 2 3 2 2 4 4 4" xfId="9114" xr:uid="{00000000-0005-0000-0000-0000DE220000}"/>
    <cellStyle name="20% - Accent1 2 3 2 2 4 5" xfId="9115" xr:uid="{00000000-0005-0000-0000-0000DF220000}"/>
    <cellStyle name="20% - Accent1 2 3 2 2 4 5 2" xfId="9116" xr:uid="{00000000-0005-0000-0000-0000E0220000}"/>
    <cellStyle name="20% - Accent1 2 3 2 2 4 5 2 2" xfId="9117" xr:uid="{00000000-0005-0000-0000-0000E1220000}"/>
    <cellStyle name="20% - Accent1 2 3 2 2 4 5 2 2 2" xfId="9118" xr:uid="{00000000-0005-0000-0000-0000E2220000}"/>
    <cellStyle name="20% - Accent1 2 3 2 2 4 5 2 3" xfId="9119" xr:uid="{00000000-0005-0000-0000-0000E3220000}"/>
    <cellStyle name="20% - Accent1 2 3 2 2 4 5 3" xfId="9120" xr:uid="{00000000-0005-0000-0000-0000E4220000}"/>
    <cellStyle name="20% - Accent1 2 3 2 2 4 5 3 2" xfId="9121" xr:uid="{00000000-0005-0000-0000-0000E5220000}"/>
    <cellStyle name="20% - Accent1 2 3 2 2 4 5 4" xfId="9122" xr:uid="{00000000-0005-0000-0000-0000E6220000}"/>
    <cellStyle name="20% - Accent1 2 3 2 2 4 6" xfId="9123" xr:uid="{00000000-0005-0000-0000-0000E7220000}"/>
    <cellStyle name="20% - Accent1 2 3 2 2 4 6 2" xfId="9124" xr:uid="{00000000-0005-0000-0000-0000E8220000}"/>
    <cellStyle name="20% - Accent1 2 3 2 2 4 6 2 2" xfId="9125" xr:uid="{00000000-0005-0000-0000-0000E9220000}"/>
    <cellStyle name="20% - Accent1 2 3 2 2 4 6 2 2 2" xfId="9126" xr:uid="{00000000-0005-0000-0000-0000EA220000}"/>
    <cellStyle name="20% - Accent1 2 3 2 2 4 6 2 3" xfId="9127" xr:uid="{00000000-0005-0000-0000-0000EB220000}"/>
    <cellStyle name="20% - Accent1 2 3 2 2 4 6 3" xfId="9128" xr:uid="{00000000-0005-0000-0000-0000EC220000}"/>
    <cellStyle name="20% - Accent1 2 3 2 2 4 6 3 2" xfId="9129" xr:uid="{00000000-0005-0000-0000-0000ED220000}"/>
    <cellStyle name="20% - Accent1 2 3 2 2 4 6 4" xfId="9130" xr:uid="{00000000-0005-0000-0000-0000EE220000}"/>
    <cellStyle name="20% - Accent1 2 3 2 2 4 7" xfId="9131" xr:uid="{00000000-0005-0000-0000-0000EF220000}"/>
    <cellStyle name="20% - Accent1 2 3 2 2 4 7 2" xfId="9132" xr:uid="{00000000-0005-0000-0000-0000F0220000}"/>
    <cellStyle name="20% - Accent1 2 3 2 2 4 7 2 2" xfId="9133" xr:uid="{00000000-0005-0000-0000-0000F1220000}"/>
    <cellStyle name="20% - Accent1 2 3 2 2 4 7 3" xfId="9134" xr:uid="{00000000-0005-0000-0000-0000F2220000}"/>
    <cellStyle name="20% - Accent1 2 3 2 2 4 8" xfId="9135" xr:uid="{00000000-0005-0000-0000-0000F3220000}"/>
    <cellStyle name="20% - Accent1 2 3 2 2 4 8 2" xfId="9136" xr:uid="{00000000-0005-0000-0000-0000F4220000}"/>
    <cellStyle name="20% - Accent1 2 3 2 2 4 8 2 2" xfId="9137" xr:uid="{00000000-0005-0000-0000-0000F5220000}"/>
    <cellStyle name="20% - Accent1 2 3 2 2 4 8 3" xfId="9138" xr:uid="{00000000-0005-0000-0000-0000F6220000}"/>
    <cellStyle name="20% - Accent1 2 3 2 2 4 9" xfId="9139" xr:uid="{00000000-0005-0000-0000-0000F7220000}"/>
    <cellStyle name="20% - Accent1 2 3 2 2 4 9 2" xfId="9140" xr:uid="{00000000-0005-0000-0000-0000F8220000}"/>
    <cellStyle name="20% - Accent1 2 3 2 2 5" xfId="9141" xr:uid="{00000000-0005-0000-0000-0000F9220000}"/>
    <cellStyle name="20% - Accent1 2 3 2 2 5 2" xfId="9142" xr:uid="{00000000-0005-0000-0000-0000FA220000}"/>
    <cellStyle name="20% - Accent1 2 3 2 2 5 2 2" xfId="9143" xr:uid="{00000000-0005-0000-0000-0000FB220000}"/>
    <cellStyle name="20% - Accent1 2 3 2 2 5 2 2 2" xfId="9144" xr:uid="{00000000-0005-0000-0000-0000FC220000}"/>
    <cellStyle name="20% - Accent1 2 3 2 2 5 2 2 2 2" xfId="9145" xr:uid="{00000000-0005-0000-0000-0000FD220000}"/>
    <cellStyle name="20% - Accent1 2 3 2 2 5 2 2 3" xfId="9146" xr:uid="{00000000-0005-0000-0000-0000FE220000}"/>
    <cellStyle name="20% - Accent1 2 3 2 2 5 2 3" xfId="9147" xr:uid="{00000000-0005-0000-0000-0000FF220000}"/>
    <cellStyle name="20% - Accent1 2 3 2 2 5 2 3 2" xfId="9148" xr:uid="{00000000-0005-0000-0000-000000230000}"/>
    <cellStyle name="20% - Accent1 2 3 2 2 5 2 4" xfId="9149" xr:uid="{00000000-0005-0000-0000-000001230000}"/>
    <cellStyle name="20% - Accent1 2 3 2 2 5 3" xfId="9150" xr:uid="{00000000-0005-0000-0000-000002230000}"/>
    <cellStyle name="20% - Accent1 2 3 2 2 5 3 2" xfId="9151" xr:uid="{00000000-0005-0000-0000-000003230000}"/>
    <cellStyle name="20% - Accent1 2 3 2 2 5 3 2 2" xfId="9152" xr:uid="{00000000-0005-0000-0000-000004230000}"/>
    <cellStyle name="20% - Accent1 2 3 2 2 5 3 2 2 2" xfId="9153" xr:uid="{00000000-0005-0000-0000-000005230000}"/>
    <cellStyle name="20% - Accent1 2 3 2 2 5 3 2 3" xfId="9154" xr:uid="{00000000-0005-0000-0000-000006230000}"/>
    <cellStyle name="20% - Accent1 2 3 2 2 5 3 3" xfId="9155" xr:uid="{00000000-0005-0000-0000-000007230000}"/>
    <cellStyle name="20% - Accent1 2 3 2 2 5 3 3 2" xfId="9156" xr:uid="{00000000-0005-0000-0000-000008230000}"/>
    <cellStyle name="20% - Accent1 2 3 2 2 5 3 4" xfId="9157" xr:uid="{00000000-0005-0000-0000-000009230000}"/>
    <cellStyle name="20% - Accent1 2 3 2 2 5 4" xfId="9158" xr:uid="{00000000-0005-0000-0000-00000A230000}"/>
    <cellStyle name="20% - Accent1 2 3 2 2 5 4 2" xfId="9159" xr:uid="{00000000-0005-0000-0000-00000B230000}"/>
    <cellStyle name="20% - Accent1 2 3 2 2 5 4 2 2" xfId="9160" xr:uid="{00000000-0005-0000-0000-00000C230000}"/>
    <cellStyle name="20% - Accent1 2 3 2 2 5 4 2 2 2" xfId="9161" xr:uid="{00000000-0005-0000-0000-00000D230000}"/>
    <cellStyle name="20% - Accent1 2 3 2 2 5 4 2 3" xfId="9162" xr:uid="{00000000-0005-0000-0000-00000E230000}"/>
    <cellStyle name="20% - Accent1 2 3 2 2 5 4 3" xfId="9163" xr:uid="{00000000-0005-0000-0000-00000F230000}"/>
    <cellStyle name="20% - Accent1 2 3 2 2 5 4 3 2" xfId="9164" xr:uid="{00000000-0005-0000-0000-000010230000}"/>
    <cellStyle name="20% - Accent1 2 3 2 2 5 4 4" xfId="9165" xr:uid="{00000000-0005-0000-0000-000011230000}"/>
    <cellStyle name="20% - Accent1 2 3 2 2 5 5" xfId="9166" xr:uid="{00000000-0005-0000-0000-000012230000}"/>
    <cellStyle name="20% - Accent1 2 3 2 2 5 5 2" xfId="9167" xr:uid="{00000000-0005-0000-0000-000013230000}"/>
    <cellStyle name="20% - Accent1 2 3 2 2 5 5 2 2" xfId="9168" xr:uid="{00000000-0005-0000-0000-000014230000}"/>
    <cellStyle name="20% - Accent1 2 3 2 2 5 5 3" xfId="9169" xr:uid="{00000000-0005-0000-0000-000015230000}"/>
    <cellStyle name="20% - Accent1 2 3 2 2 5 6" xfId="9170" xr:uid="{00000000-0005-0000-0000-000016230000}"/>
    <cellStyle name="20% - Accent1 2 3 2 2 5 6 2" xfId="9171" xr:uid="{00000000-0005-0000-0000-000017230000}"/>
    <cellStyle name="20% - Accent1 2 3 2 2 5 6 2 2" xfId="9172" xr:uid="{00000000-0005-0000-0000-000018230000}"/>
    <cellStyle name="20% - Accent1 2 3 2 2 5 6 3" xfId="9173" xr:uid="{00000000-0005-0000-0000-000019230000}"/>
    <cellStyle name="20% - Accent1 2 3 2 2 5 7" xfId="9174" xr:uid="{00000000-0005-0000-0000-00001A230000}"/>
    <cellStyle name="20% - Accent1 2 3 2 2 5 7 2" xfId="9175" xr:uid="{00000000-0005-0000-0000-00001B230000}"/>
    <cellStyle name="20% - Accent1 2 3 2 2 5 8" xfId="9176" xr:uid="{00000000-0005-0000-0000-00001C230000}"/>
    <cellStyle name="20% - Accent1 2 3 2 2 5 8 2" xfId="9177" xr:uid="{00000000-0005-0000-0000-00001D230000}"/>
    <cellStyle name="20% - Accent1 2 3 2 2 5 9" xfId="9178" xr:uid="{00000000-0005-0000-0000-00001E230000}"/>
    <cellStyle name="20% - Accent1 2 3 2 2 6" xfId="9179" xr:uid="{00000000-0005-0000-0000-00001F230000}"/>
    <cellStyle name="20% - Accent1 2 3 2 2 6 2" xfId="9180" xr:uid="{00000000-0005-0000-0000-000020230000}"/>
    <cellStyle name="20% - Accent1 2 3 2 2 6 2 2" xfId="9181" xr:uid="{00000000-0005-0000-0000-000021230000}"/>
    <cellStyle name="20% - Accent1 2 3 2 2 6 2 2 2" xfId="9182" xr:uid="{00000000-0005-0000-0000-000022230000}"/>
    <cellStyle name="20% - Accent1 2 3 2 2 6 2 2 2 2" xfId="9183" xr:uid="{00000000-0005-0000-0000-000023230000}"/>
    <cellStyle name="20% - Accent1 2 3 2 2 6 2 2 3" xfId="9184" xr:uid="{00000000-0005-0000-0000-000024230000}"/>
    <cellStyle name="20% - Accent1 2 3 2 2 6 2 3" xfId="9185" xr:uid="{00000000-0005-0000-0000-000025230000}"/>
    <cellStyle name="20% - Accent1 2 3 2 2 6 2 3 2" xfId="9186" xr:uid="{00000000-0005-0000-0000-000026230000}"/>
    <cellStyle name="20% - Accent1 2 3 2 2 6 2 4" xfId="9187" xr:uid="{00000000-0005-0000-0000-000027230000}"/>
    <cellStyle name="20% - Accent1 2 3 2 2 6 3" xfId="9188" xr:uid="{00000000-0005-0000-0000-000028230000}"/>
    <cellStyle name="20% - Accent1 2 3 2 2 6 3 2" xfId="9189" xr:uid="{00000000-0005-0000-0000-000029230000}"/>
    <cellStyle name="20% - Accent1 2 3 2 2 6 3 2 2" xfId="9190" xr:uid="{00000000-0005-0000-0000-00002A230000}"/>
    <cellStyle name="20% - Accent1 2 3 2 2 6 3 2 2 2" xfId="9191" xr:uid="{00000000-0005-0000-0000-00002B230000}"/>
    <cellStyle name="20% - Accent1 2 3 2 2 6 3 2 3" xfId="9192" xr:uid="{00000000-0005-0000-0000-00002C230000}"/>
    <cellStyle name="20% - Accent1 2 3 2 2 6 3 3" xfId="9193" xr:uid="{00000000-0005-0000-0000-00002D230000}"/>
    <cellStyle name="20% - Accent1 2 3 2 2 6 3 3 2" xfId="9194" xr:uid="{00000000-0005-0000-0000-00002E230000}"/>
    <cellStyle name="20% - Accent1 2 3 2 2 6 3 4" xfId="9195" xr:uid="{00000000-0005-0000-0000-00002F230000}"/>
    <cellStyle name="20% - Accent1 2 3 2 2 6 4" xfId="9196" xr:uid="{00000000-0005-0000-0000-000030230000}"/>
    <cellStyle name="20% - Accent1 2 3 2 2 6 4 2" xfId="9197" xr:uid="{00000000-0005-0000-0000-000031230000}"/>
    <cellStyle name="20% - Accent1 2 3 2 2 6 4 2 2" xfId="9198" xr:uid="{00000000-0005-0000-0000-000032230000}"/>
    <cellStyle name="20% - Accent1 2 3 2 2 6 4 2 2 2" xfId="9199" xr:uid="{00000000-0005-0000-0000-000033230000}"/>
    <cellStyle name="20% - Accent1 2 3 2 2 6 4 2 3" xfId="9200" xr:uid="{00000000-0005-0000-0000-000034230000}"/>
    <cellStyle name="20% - Accent1 2 3 2 2 6 4 3" xfId="9201" xr:uid="{00000000-0005-0000-0000-000035230000}"/>
    <cellStyle name="20% - Accent1 2 3 2 2 6 4 3 2" xfId="9202" xr:uid="{00000000-0005-0000-0000-000036230000}"/>
    <cellStyle name="20% - Accent1 2 3 2 2 6 4 4" xfId="9203" xr:uid="{00000000-0005-0000-0000-000037230000}"/>
    <cellStyle name="20% - Accent1 2 3 2 2 6 5" xfId="9204" xr:uid="{00000000-0005-0000-0000-000038230000}"/>
    <cellStyle name="20% - Accent1 2 3 2 2 6 5 2" xfId="9205" xr:uid="{00000000-0005-0000-0000-000039230000}"/>
    <cellStyle name="20% - Accent1 2 3 2 2 6 5 2 2" xfId="9206" xr:uid="{00000000-0005-0000-0000-00003A230000}"/>
    <cellStyle name="20% - Accent1 2 3 2 2 6 5 3" xfId="9207" xr:uid="{00000000-0005-0000-0000-00003B230000}"/>
    <cellStyle name="20% - Accent1 2 3 2 2 6 6" xfId="9208" xr:uid="{00000000-0005-0000-0000-00003C230000}"/>
    <cellStyle name="20% - Accent1 2 3 2 2 6 6 2" xfId="9209" xr:uid="{00000000-0005-0000-0000-00003D230000}"/>
    <cellStyle name="20% - Accent1 2 3 2 2 6 6 2 2" xfId="9210" xr:uid="{00000000-0005-0000-0000-00003E230000}"/>
    <cellStyle name="20% - Accent1 2 3 2 2 6 6 3" xfId="9211" xr:uid="{00000000-0005-0000-0000-00003F230000}"/>
    <cellStyle name="20% - Accent1 2 3 2 2 6 7" xfId="9212" xr:uid="{00000000-0005-0000-0000-000040230000}"/>
    <cellStyle name="20% - Accent1 2 3 2 2 6 7 2" xfId="9213" xr:uid="{00000000-0005-0000-0000-000041230000}"/>
    <cellStyle name="20% - Accent1 2 3 2 2 6 8" xfId="9214" xr:uid="{00000000-0005-0000-0000-000042230000}"/>
    <cellStyle name="20% - Accent1 2 3 2 2 6 8 2" xfId="9215" xr:uid="{00000000-0005-0000-0000-000043230000}"/>
    <cellStyle name="20% - Accent1 2 3 2 2 6 9" xfId="9216" xr:uid="{00000000-0005-0000-0000-000044230000}"/>
    <cellStyle name="20% - Accent1 2 3 2 2 7" xfId="9217" xr:uid="{00000000-0005-0000-0000-000045230000}"/>
    <cellStyle name="20% - Accent1 2 3 2 2 7 2" xfId="9218" xr:uid="{00000000-0005-0000-0000-000046230000}"/>
    <cellStyle name="20% - Accent1 2 3 2 2 7 2 2" xfId="9219" xr:uid="{00000000-0005-0000-0000-000047230000}"/>
    <cellStyle name="20% - Accent1 2 3 2 2 7 2 2 2" xfId="9220" xr:uid="{00000000-0005-0000-0000-000048230000}"/>
    <cellStyle name="20% - Accent1 2 3 2 2 7 2 3" xfId="9221" xr:uid="{00000000-0005-0000-0000-000049230000}"/>
    <cellStyle name="20% - Accent1 2 3 2 2 7 3" xfId="9222" xr:uid="{00000000-0005-0000-0000-00004A230000}"/>
    <cellStyle name="20% - Accent1 2 3 2 2 7 3 2" xfId="9223" xr:uid="{00000000-0005-0000-0000-00004B230000}"/>
    <cellStyle name="20% - Accent1 2 3 2 2 7 4" xfId="9224" xr:uid="{00000000-0005-0000-0000-00004C230000}"/>
    <cellStyle name="20% - Accent1 2 3 2 2 8" xfId="9225" xr:uid="{00000000-0005-0000-0000-00004D230000}"/>
    <cellStyle name="20% - Accent1 2 3 2 2 8 2" xfId="9226" xr:uid="{00000000-0005-0000-0000-00004E230000}"/>
    <cellStyle name="20% - Accent1 2 3 2 2 8 2 2" xfId="9227" xr:uid="{00000000-0005-0000-0000-00004F230000}"/>
    <cellStyle name="20% - Accent1 2 3 2 2 8 2 2 2" xfId="9228" xr:uid="{00000000-0005-0000-0000-000050230000}"/>
    <cellStyle name="20% - Accent1 2 3 2 2 8 2 3" xfId="9229" xr:uid="{00000000-0005-0000-0000-000051230000}"/>
    <cellStyle name="20% - Accent1 2 3 2 2 8 3" xfId="9230" xr:uid="{00000000-0005-0000-0000-000052230000}"/>
    <cellStyle name="20% - Accent1 2 3 2 2 8 3 2" xfId="9231" xr:uid="{00000000-0005-0000-0000-000053230000}"/>
    <cellStyle name="20% - Accent1 2 3 2 2 8 4" xfId="9232" xr:uid="{00000000-0005-0000-0000-000054230000}"/>
    <cellStyle name="20% - Accent1 2 3 2 2 9" xfId="9233" xr:uid="{00000000-0005-0000-0000-000055230000}"/>
    <cellStyle name="20% - Accent1 2 3 2 2 9 2" xfId="9234" xr:uid="{00000000-0005-0000-0000-000056230000}"/>
    <cellStyle name="20% - Accent1 2 3 2 2 9 2 2" xfId="9235" xr:uid="{00000000-0005-0000-0000-000057230000}"/>
    <cellStyle name="20% - Accent1 2 3 2 2 9 2 2 2" xfId="9236" xr:uid="{00000000-0005-0000-0000-000058230000}"/>
    <cellStyle name="20% - Accent1 2 3 2 2 9 2 3" xfId="9237" xr:uid="{00000000-0005-0000-0000-000059230000}"/>
    <cellStyle name="20% - Accent1 2 3 2 2 9 3" xfId="9238" xr:uid="{00000000-0005-0000-0000-00005A230000}"/>
    <cellStyle name="20% - Accent1 2 3 2 2 9 3 2" xfId="9239" xr:uid="{00000000-0005-0000-0000-00005B230000}"/>
    <cellStyle name="20% - Accent1 2 3 2 2 9 4" xfId="9240" xr:uid="{00000000-0005-0000-0000-00005C230000}"/>
    <cellStyle name="20% - Accent1 2 3 2 3" xfId="9241" xr:uid="{00000000-0005-0000-0000-00005D230000}"/>
    <cellStyle name="20% - Accent1 2 3 2 3 10" xfId="9242" xr:uid="{00000000-0005-0000-0000-00005E230000}"/>
    <cellStyle name="20% - Accent1 2 3 2 3 10 2" xfId="9243" xr:uid="{00000000-0005-0000-0000-00005F230000}"/>
    <cellStyle name="20% - Accent1 2 3 2 3 11" xfId="9244" xr:uid="{00000000-0005-0000-0000-000060230000}"/>
    <cellStyle name="20% - Accent1 2 3 2 3 2" xfId="9245" xr:uid="{00000000-0005-0000-0000-000061230000}"/>
    <cellStyle name="20% - Accent1 2 3 2 3 2 2" xfId="9246" xr:uid="{00000000-0005-0000-0000-000062230000}"/>
    <cellStyle name="20% - Accent1 2 3 2 3 2 2 2" xfId="9247" xr:uid="{00000000-0005-0000-0000-000063230000}"/>
    <cellStyle name="20% - Accent1 2 3 2 3 2 2 2 2" xfId="9248" xr:uid="{00000000-0005-0000-0000-000064230000}"/>
    <cellStyle name="20% - Accent1 2 3 2 3 2 2 2 2 2" xfId="9249" xr:uid="{00000000-0005-0000-0000-000065230000}"/>
    <cellStyle name="20% - Accent1 2 3 2 3 2 2 2 3" xfId="9250" xr:uid="{00000000-0005-0000-0000-000066230000}"/>
    <cellStyle name="20% - Accent1 2 3 2 3 2 2 3" xfId="9251" xr:uid="{00000000-0005-0000-0000-000067230000}"/>
    <cellStyle name="20% - Accent1 2 3 2 3 2 2 3 2" xfId="9252" xr:uid="{00000000-0005-0000-0000-000068230000}"/>
    <cellStyle name="20% - Accent1 2 3 2 3 2 2 4" xfId="9253" xr:uid="{00000000-0005-0000-0000-000069230000}"/>
    <cellStyle name="20% - Accent1 2 3 2 3 2 3" xfId="9254" xr:uid="{00000000-0005-0000-0000-00006A230000}"/>
    <cellStyle name="20% - Accent1 2 3 2 3 2 3 2" xfId="9255" xr:uid="{00000000-0005-0000-0000-00006B230000}"/>
    <cellStyle name="20% - Accent1 2 3 2 3 2 3 2 2" xfId="9256" xr:uid="{00000000-0005-0000-0000-00006C230000}"/>
    <cellStyle name="20% - Accent1 2 3 2 3 2 3 2 2 2" xfId="9257" xr:uid="{00000000-0005-0000-0000-00006D230000}"/>
    <cellStyle name="20% - Accent1 2 3 2 3 2 3 2 3" xfId="9258" xr:uid="{00000000-0005-0000-0000-00006E230000}"/>
    <cellStyle name="20% - Accent1 2 3 2 3 2 3 3" xfId="9259" xr:uid="{00000000-0005-0000-0000-00006F230000}"/>
    <cellStyle name="20% - Accent1 2 3 2 3 2 3 3 2" xfId="9260" xr:uid="{00000000-0005-0000-0000-000070230000}"/>
    <cellStyle name="20% - Accent1 2 3 2 3 2 3 4" xfId="9261" xr:uid="{00000000-0005-0000-0000-000071230000}"/>
    <cellStyle name="20% - Accent1 2 3 2 3 2 4" xfId="9262" xr:uid="{00000000-0005-0000-0000-000072230000}"/>
    <cellStyle name="20% - Accent1 2 3 2 3 2 4 2" xfId="9263" xr:uid="{00000000-0005-0000-0000-000073230000}"/>
    <cellStyle name="20% - Accent1 2 3 2 3 2 4 2 2" xfId="9264" xr:uid="{00000000-0005-0000-0000-000074230000}"/>
    <cellStyle name="20% - Accent1 2 3 2 3 2 4 2 2 2" xfId="9265" xr:uid="{00000000-0005-0000-0000-000075230000}"/>
    <cellStyle name="20% - Accent1 2 3 2 3 2 4 2 3" xfId="9266" xr:uid="{00000000-0005-0000-0000-000076230000}"/>
    <cellStyle name="20% - Accent1 2 3 2 3 2 4 3" xfId="9267" xr:uid="{00000000-0005-0000-0000-000077230000}"/>
    <cellStyle name="20% - Accent1 2 3 2 3 2 4 3 2" xfId="9268" xr:uid="{00000000-0005-0000-0000-000078230000}"/>
    <cellStyle name="20% - Accent1 2 3 2 3 2 4 4" xfId="9269" xr:uid="{00000000-0005-0000-0000-000079230000}"/>
    <cellStyle name="20% - Accent1 2 3 2 3 2 5" xfId="9270" xr:uid="{00000000-0005-0000-0000-00007A230000}"/>
    <cellStyle name="20% - Accent1 2 3 2 3 2 5 2" xfId="9271" xr:uid="{00000000-0005-0000-0000-00007B230000}"/>
    <cellStyle name="20% - Accent1 2 3 2 3 2 5 2 2" xfId="9272" xr:uid="{00000000-0005-0000-0000-00007C230000}"/>
    <cellStyle name="20% - Accent1 2 3 2 3 2 5 3" xfId="9273" xr:uid="{00000000-0005-0000-0000-00007D230000}"/>
    <cellStyle name="20% - Accent1 2 3 2 3 2 6" xfId="9274" xr:uid="{00000000-0005-0000-0000-00007E230000}"/>
    <cellStyle name="20% - Accent1 2 3 2 3 2 6 2" xfId="9275" xr:uid="{00000000-0005-0000-0000-00007F230000}"/>
    <cellStyle name="20% - Accent1 2 3 2 3 2 6 2 2" xfId="9276" xr:uid="{00000000-0005-0000-0000-000080230000}"/>
    <cellStyle name="20% - Accent1 2 3 2 3 2 6 3" xfId="9277" xr:uid="{00000000-0005-0000-0000-000081230000}"/>
    <cellStyle name="20% - Accent1 2 3 2 3 2 7" xfId="9278" xr:uid="{00000000-0005-0000-0000-000082230000}"/>
    <cellStyle name="20% - Accent1 2 3 2 3 2 7 2" xfId="9279" xr:uid="{00000000-0005-0000-0000-000083230000}"/>
    <cellStyle name="20% - Accent1 2 3 2 3 2 8" xfId="9280" xr:uid="{00000000-0005-0000-0000-000084230000}"/>
    <cellStyle name="20% - Accent1 2 3 2 3 2 8 2" xfId="9281" xr:uid="{00000000-0005-0000-0000-000085230000}"/>
    <cellStyle name="20% - Accent1 2 3 2 3 2 9" xfId="9282" xr:uid="{00000000-0005-0000-0000-000086230000}"/>
    <cellStyle name="20% - Accent1 2 3 2 3 3" xfId="9283" xr:uid="{00000000-0005-0000-0000-000087230000}"/>
    <cellStyle name="20% - Accent1 2 3 2 3 3 2" xfId="9284" xr:uid="{00000000-0005-0000-0000-000088230000}"/>
    <cellStyle name="20% - Accent1 2 3 2 3 3 2 2" xfId="9285" xr:uid="{00000000-0005-0000-0000-000089230000}"/>
    <cellStyle name="20% - Accent1 2 3 2 3 3 2 2 2" xfId="9286" xr:uid="{00000000-0005-0000-0000-00008A230000}"/>
    <cellStyle name="20% - Accent1 2 3 2 3 3 2 2 2 2" xfId="9287" xr:uid="{00000000-0005-0000-0000-00008B230000}"/>
    <cellStyle name="20% - Accent1 2 3 2 3 3 2 2 3" xfId="9288" xr:uid="{00000000-0005-0000-0000-00008C230000}"/>
    <cellStyle name="20% - Accent1 2 3 2 3 3 2 3" xfId="9289" xr:uid="{00000000-0005-0000-0000-00008D230000}"/>
    <cellStyle name="20% - Accent1 2 3 2 3 3 2 3 2" xfId="9290" xr:uid="{00000000-0005-0000-0000-00008E230000}"/>
    <cellStyle name="20% - Accent1 2 3 2 3 3 2 4" xfId="9291" xr:uid="{00000000-0005-0000-0000-00008F230000}"/>
    <cellStyle name="20% - Accent1 2 3 2 3 3 3" xfId="9292" xr:uid="{00000000-0005-0000-0000-000090230000}"/>
    <cellStyle name="20% - Accent1 2 3 2 3 3 3 2" xfId="9293" xr:uid="{00000000-0005-0000-0000-000091230000}"/>
    <cellStyle name="20% - Accent1 2 3 2 3 3 3 2 2" xfId="9294" xr:uid="{00000000-0005-0000-0000-000092230000}"/>
    <cellStyle name="20% - Accent1 2 3 2 3 3 3 2 2 2" xfId="9295" xr:uid="{00000000-0005-0000-0000-000093230000}"/>
    <cellStyle name="20% - Accent1 2 3 2 3 3 3 2 3" xfId="9296" xr:uid="{00000000-0005-0000-0000-000094230000}"/>
    <cellStyle name="20% - Accent1 2 3 2 3 3 3 3" xfId="9297" xr:uid="{00000000-0005-0000-0000-000095230000}"/>
    <cellStyle name="20% - Accent1 2 3 2 3 3 3 3 2" xfId="9298" xr:uid="{00000000-0005-0000-0000-000096230000}"/>
    <cellStyle name="20% - Accent1 2 3 2 3 3 3 4" xfId="9299" xr:uid="{00000000-0005-0000-0000-000097230000}"/>
    <cellStyle name="20% - Accent1 2 3 2 3 3 4" xfId="9300" xr:uid="{00000000-0005-0000-0000-000098230000}"/>
    <cellStyle name="20% - Accent1 2 3 2 3 3 4 2" xfId="9301" xr:uid="{00000000-0005-0000-0000-000099230000}"/>
    <cellStyle name="20% - Accent1 2 3 2 3 3 4 2 2" xfId="9302" xr:uid="{00000000-0005-0000-0000-00009A230000}"/>
    <cellStyle name="20% - Accent1 2 3 2 3 3 4 2 2 2" xfId="9303" xr:uid="{00000000-0005-0000-0000-00009B230000}"/>
    <cellStyle name="20% - Accent1 2 3 2 3 3 4 2 3" xfId="9304" xr:uid="{00000000-0005-0000-0000-00009C230000}"/>
    <cellStyle name="20% - Accent1 2 3 2 3 3 4 3" xfId="9305" xr:uid="{00000000-0005-0000-0000-00009D230000}"/>
    <cellStyle name="20% - Accent1 2 3 2 3 3 4 3 2" xfId="9306" xr:uid="{00000000-0005-0000-0000-00009E230000}"/>
    <cellStyle name="20% - Accent1 2 3 2 3 3 4 4" xfId="9307" xr:uid="{00000000-0005-0000-0000-00009F230000}"/>
    <cellStyle name="20% - Accent1 2 3 2 3 3 5" xfId="9308" xr:uid="{00000000-0005-0000-0000-0000A0230000}"/>
    <cellStyle name="20% - Accent1 2 3 2 3 3 5 2" xfId="9309" xr:uid="{00000000-0005-0000-0000-0000A1230000}"/>
    <cellStyle name="20% - Accent1 2 3 2 3 3 5 2 2" xfId="9310" xr:uid="{00000000-0005-0000-0000-0000A2230000}"/>
    <cellStyle name="20% - Accent1 2 3 2 3 3 5 3" xfId="9311" xr:uid="{00000000-0005-0000-0000-0000A3230000}"/>
    <cellStyle name="20% - Accent1 2 3 2 3 3 6" xfId="9312" xr:uid="{00000000-0005-0000-0000-0000A4230000}"/>
    <cellStyle name="20% - Accent1 2 3 2 3 3 6 2" xfId="9313" xr:uid="{00000000-0005-0000-0000-0000A5230000}"/>
    <cellStyle name="20% - Accent1 2 3 2 3 3 6 2 2" xfId="9314" xr:uid="{00000000-0005-0000-0000-0000A6230000}"/>
    <cellStyle name="20% - Accent1 2 3 2 3 3 6 3" xfId="9315" xr:uid="{00000000-0005-0000-0000-0000A7230000}"/>
    <cellStyle name="20% - Accent1 2 3 2 3 3 7" xfId="9316" xr:uid="{00000000-0005-0000-0000-0000A8230000}"/>
    <cellStyle name="20% - Accent1 2 3 2 3 3 7 2" xfId="9317" xr:uid="{00000000-0005-0000-0000-0000A9230000}"/>
    <cellStyle name="20% - Accent1 2 3 2 3 3 8" xfId="9318" xr:uid="{00000000-0005-0000-0000-0000AA230000}"/>
    <cellStyle name="20% - Accent1 2 3 2 3 3 8 2" xfId="9319" xr:uid="{00000000-0005-0000-0000-0000AB230000}"/>
    <cellStyle name="20% - Accent1 2 3 2 3 3 9" xfId="9320" xr:uid="{00000000-0005-0000-0000-0000AC230000}"/>
    <cellStyle name="20% - Accent1 2 3 2 3 4" xfId="9321" xr:uid="{00000000-0005-0000-0000-0000AD230000}"/>
    <cellStyle name="20% - Accent1 2 3 2 3 4 2" xfId="9322" xr:uid="{00000000-0005-0000-0000-0000AE230000}"/>
    <cellStyle name="20% - Accent1 2 3 2 3 4 2 2" xfId="9323" xr:uid="{00000000-0005-0000-0000-0000AF230000}"/>
    <cellStyle name="20% - Accent1 2 3 2 3 4 2 2 2" xfId="9324" xr:uid="{00000000-0005-0000-0000-0000B0230000}"/>
    <cellStyle name="20% - Accent1 2 3 2 3 4 2 3" xfId="9325" xr:uid="{00000000-0005-0000-0000-0000B1230000}"/>
    <cellStyle name="20% - Accent1 2 3 2 3 4 3" xfId="9326" xr:uid="{00000000-0005-0000-0000-0000B2230000}"/>
    <cellStyle name="20% - Accent1 2 3 2 3 4 3 2" xfId="9327" xr:uid="{00000000-0005-0000-0000-0000B3230000}"/>
    <cellStyle name="20% - Accent1 2 3 2 3 4 4" xfId="9328" xr:uid="{00000000-0005-0000-0000-0000B4230000}"/>
    <cellStyle name="20% - Accent1 2 3 2 3 5" xfId="9329" xr:uid="{00000000-0005-0000-0000-0000B5230000}"/>
    <cellStyle name="20% - Accent1 2 3 2 3 5 2" xfId="9330" xr:uid="{00000000-0005-0000-0000-0000B6230000}"/>
    <cellStyle name="20% - Accent1 2 3 2 3 5 2 2" xfId="9331" xr:uid="{00000000-0005-0000-0000-0000B7230000}"/>
    <cellStyle name="20% - Accent1 2 3 2 3 5 2 2 2" xfId="9332" xr:uid="{00000000-0005-0000-0000-0000B8230000}"/>
    <cellStyle name="20% - Accent1 2 3 2 3 5 2 3" xfId="9333" xr:uid="{00000000-0005-0000-0000-0000B9230000}"/>
    <cellStyle name="20% - Accent1 2 3 2 3 5 3" xfId="9334" xr:uid="{00000000-0005-0000-0000-0000BA230000}"/>
    <cellStyle name="20% - Accent1 2 3 2 3 5 3 2" xfId="9335" xr:uid="{00000000-0005-0000-0000-0000BB230000}"/>
    <cellStyle name="20% - Accent1 2 3 2 3 5 4" xfId="9336" xr:uid="{00000000-0005-0000-0000-0000BC230000}"/>
    <cellStyle name="20% - Accent1 2 3 2 3 6" xfId="9337" xr:uid="{00000000-0005-0000-0000-0000BD230000}"/>
    <cellStyle name="20% - Accent1 2 3 2 3 6 2" xfId="9338" xr:uid="{00000000-0005-0000-0000-0000BE230000}"/>
    <cellStyle name="20% - Accent1 2 3 2 3 6 2 2" xfId="9339" xr:uid="{00000000-0005-0000-0000-0000BF230000}"/>
    <cellStyle name="20% - Accent1 2 3 2 3 6 2 2 2" xfId="9340" xr:uid="{00000000-0005-0000-0000-0000C0230000}"/>
    <cellStyle name="20% - Accent1 2 3 2 3 6 2 3" xfId="9341" xr:uid="{00000000-0005-0000-0000-0000C1230000}"/>
    <cellStyle name="20% - Accent1 2 3 2 3 6 3" xfId="9342" xr:uid="{00000000-0005-0000-0000-0000C2230000}"/>
    <cellStyle name="20% - Accent1 2 3 2 3 6 3 2" xfId="9343" xr:uid="{00000000-0005-0000-0000-0000C3230000}"/>
    <cellStyle name="20% - Accent1 2 3 2 3 6 4" xfId="9344" xr:uid="{00000000-0005-0000-0000-0000C4230000}"/>
    <cellStyle name="20% - Accent1 2 3 2 3 7" xfId="9345" xr:uid="{00000000-0005-0000-0000-0000C5230000}"/>
    <cellStyle name="20% - Accent1 2 3 2 3 7 2" xfId="9346" xr:uid="{00000000-0005-0000-0000-0000C6230000}"/>
    <cellStyle name="20% - Accent1 2 3 2 3 7 2 2" xfId="9347" xr:uid="{00000000-0005-0000-0000-0000C7230000}"/>
    <cellStyle name="20% - Accent1 2 3 2 3 7 3" xfId="9348" xr:uid="{00000000-0005-0000-0000-0000C8230000}"/>
    <cellStyle name="20% - Accent1 2 3 2 3 8" xfId="9349" xr:uid="{00000000-0005-0000-0000-0000C9230000}"/>
    <cellStyle name="20% - Accent1 2 3 2 3 8 2" xfId="9350" xr:uid="{00000000-0005-0000-0000-0000CA230000}"/>
    <cellStyle name="20% - Accent1 2 3 2 3 8 2 2" xfId="9351" xr:uid="{00000000-0005-0000-0000-0000CB230000}"/>
    <cellStyle name="20% - Accent1 2 3 2 3 8 3" xfId="9352" xr:uid="{00000000-0005-0000-0000-0000CC230000}"/>
    <cellStyle name="20% - Accent1 2 3 2 3 9" xfId="9353" xr:uid="{00000000-0005-0000-0000-0000CD230000}"/>
    <cellStyle name="20% - Accent1 2 3 2 3 9 2" xfId="9354" xr:uid="{00000000-0005-0000-0000-0000CE230000}"/>
    <cellStyle name="20% - Accent1 2 3 2 4" xfId="9355" xr:uid="{00000000-0005-0000-0000-0000CF230000}"/>
    <cellStyle name="20% - Accent1 2 3 2 4 10" xfId="9356" xr:uid="{00000000-0005-0000-0000-0000D0230000}"/>
    <cellStyle name="20% - Accent1 2 3 2 4 10 2" xfId="9357" xr:uid="{00000000-0005-0000-0000-0000D1230000}"/>
    <cellStyle name="20% - Accent1 2 3 2 4 11" xfId="9358" xr:uid="{00000000-0005-0000-0000-0000D2230000}"/>
    <cellStyle name="20% - Accent1 2 3 2 4 2" xfId="9359" xr:uid="{00000000-0005-0000-0000-0000D3230000}"/>
    <cellStyle name="20% - Accent1 2 3 2 4 2 2" xfId="9360" xr:uid="{00000000-0005-0000-0000-0000D4230000}"/>
    <cellStyle name="20% - Accent1 2 3 2 4 2 2 2" xfId="9361" xr:uid="{00000000-0005-0000-0000-0000D5230000}"/>
    <cellStyle name="20% - Accent1 2 3 2 4 2 2 2 2" xfId="9362" xr:uid="{00000000-0005-0000-0000-0000D6230000}"/>
    <cellStyle name="20% - Accent1 2 3 2 4 2 2 2 2 2" xfId="9363" xr:uid="{00000000-0005-0000-0000-0000D7230000}"/>
    <cellStyle name="20% - Accent1 2 3 2 4 2 2 2 3" xfId="9364" xr:uid="{00000000-0005-0000-0000-0000D8230000}"/>
    <cellStyle name="20% - Accent1 2 3 2 4 2 2 3" xfId="9365" xr:uid="{00000000-0005-0000-0000-0000D9230000}"/>
    <cellStyle name="20% - Accent1 2 3 2 4 2 2 3 2" xfId="9366" xr:uid="{00000000-0005-0000-0000-0000DA230000}"/>
    <cellStyle name="20% - Accent1 2 3 2 4 2 2 4" xfId="9367" xr:uid="{00000000-0005-0000-0000-0000DB230000}"/>
    <cellStyle name="20% - Accent1 2 3 2 4 2 3" xfId="9368" xr:uid="{00000000-0005-0000-0000-0000DC230000}"/>
    <cellStyle name="20% - Accent1 2 3 2 4 2 3 2" xfId="9369" xr:uid="{00000000-0005-0000-0000-0000DD230000}"/>
    <cellStyle name="20% - Accent1 2 3 2 4 2 3 2 2" xfId="9370" xr:uid="{00000000-0005-0000-0000-0000DE230000}"/>
    <cellStyle name="20% - Accent1 2 3 2 4 2 3 2 2 2" xfId="9371" xr:uid="{00000000-0005-0000-0000-0000DF230000}"/>
    <cellStyle name="20% - Accent1 2 3 2 4 2 3 2 3" xfId="9372" xr:uid="{00000000-0005-0000-0000-0000E0230000}"/>
    <cellStyle name="20% - Accent1 2 3 2 4 2 3 3" xfId="9373" xr:uid="{00000000-0005-0000-0000-0000E1230000}"/>
    <cellStyle name="20% - Accent1 2 3 2 4 2 3 3 2" xfId="9374" xr:uid="{00000000-0005-0000-0000-0000E2230000}"/>
    <cellStyle name="20% - Accent1 2 3 2 4 2 3 4" xfId="9375" xr:uid="{00000000-0005-0000-0000-0000E3230000}"/>
    <cellStyle name="20% - Accent1 2 3 2 4 2 4" xfId="9376" xr:uid="{00000000-0005-0000-0000-0000E4230000}"/>
    <cellStyle name="20% - Accent1 2 3 2 4 2 4 2" xfId="9377" xr:uid="{00000000-0005-0000-0000-0000E5230000}"/>
    <cellStyle name="20% - Accent1 2 3 2 4 2 4 2 2" xfId="9378" xr:uid="{00000000-0005-0000-0000-0000E6230000}"/>
    <cellStyle name="20% - Accent1 2 3 2 4 2 4 2 2 2" xfId="9379" xr:uid="{00000000-0005-0000-0000-0000E7230000}"/>
    <cellStyle name="20% - Accent1 2 3 2 4 2 4 2 3" xfId="9380" xr:uid="{00000000-0005-0000-0000-0000E8230000}"/>
    <cellStyle name="20% - Accent1 2 3 2 4 2 4 3" xfId="9381" xr:uid="{00000000-0005-0000-0000-0000E9230000}"/>
    <cellStyle name="20% - Accent1 2 3 2 4 2 4 3 2" xfId="9382" xr:uid="{00000000-0005-0000-0000-0000EA230000}"/>
    <cellStyle name="20% - Accent1 2 3 2 4 2 4 4" xfId="9383" xr:uid="{00000000-0005-0000-0000-0000EB230000}"/>
    <cellStyle name="20% - Accent1 2 3 2 4 2 5" xfId="9384" xr:uid="{00000000-0005-0000-0000-0000EC230000}"/>
    <cellStyle name="20% - Accent1 2 3 2 4 2 5 2" xfId="9385" xr:uid="{00000000-0005-0000-0000-0000ED230000}"/>
    <cellStyle name="20% - Accent1 2 3 2 4 2 5 2 2" xfId="9386" xr:uid="{00000000-0005-0000-0000-0000EE230000}"/>
    <cellStyle name="20% - Accent1 2 3 2 4 2 5 3" xfId="9387" xr:uid="{00000000-0005-0000-0000-0000EF230000}"/>
    <cellStyle name="20% - Accent1 2 3 2 4 2 6" xfId="9388" xr:uid="{00000000-0005-0000-0000-0000F0230000}"/>
    <cellStyle name="20% - Accent1 2 3 2 4 2 6 2" xfId="9389" xr:uid="{00000000-0005-0000-0000-0000F1230000}"/>
    <cellStyle name="20% - Accent1 2 3 2 4 2 6 2 2" xfId="9390" xr:uid="{00000000-0005-0000-0000-0000F2230000}"/>
    <cellStyle name="20% - Accent1 2 3 2 4 2 6 3" xfId="9391" xr:uid="{00000000-0005-0000-0000-0000F3230000}"/>
    <cellStyle name="20% - Accent1 2 3 2 4 2 7" xfId="9392" xr:uid="{00000000-0005-0000-0000-0000F4230000}"/>
    <cellStyle name="20% - Accent1 2 3 2 4 2 7 2" xfId="9393" xr:uid="{00000000-0005-0000-0000-0000F5230000}"/>
    <cellStyle name="20% - Accent1 2 3 2 4 2 8" xfId="9394" xr:uid="{00000000-0005-0000-0000-0000F6230000}"/>
    <cellStyle name="20% - Accent1 2 3 2 4 2 8 2" xfId="9395" xr:uid="{00000000-0005-0000-0000-0000F7230000}"/>
    <cellStyle name="20% - Accent1 2 3 2 4 2 9" xfId="9396" xr:uid="{00000000-0005-0000-0000-0000F8230000}"/>
    <cellStyle name="20% - Accent1 2 3 2 4 3" xfId="9397" xr:uid="{00000000-0005-0000-0000-0000F9230000}"/>
    <cellStyle name="20% - Accent1 2 3 2 4 3 2" xfId="9398" xr:uid="{00000000-0005-0000-0000-0000FA230000}"/>
    <cellStyle name="20% - Accent1 2 3 2 4 3 2 2" xfId="9399" xr:uid="{00000000-0005-0000-0000-0000FB230000}"/>
    <cellStyle name="20% - Accent1 2 3 2 4 3 2 2 2" xfId="9400" xr:uid="{00000000-0005-0000-0000-0000FC230000}"/>
    <cellStyle name="20% - Accent1 2 3 2 4 3 2 2 2 2" xfId="9401" xr:uid="{00000000-0005-0000-0000-0000FD230000}"/>
    <cellStyle name="20% - Accent1 2 3 2 4 3 2 2 3" xfId="9402" xr:uid="{00000000-0005-0000-0000-0000FE230000}"/>
    <cellStyle name="20% - Accent1 2 3 2 4 3 2 3" xfId="9403" xr:uid="{00000000-0005-0000-0000-0000FF230000}"/>
    <cellStyle name="20% - Accent1 2 3 2 4 3 2 3 2" xfId="9404" xr:uid="{00000000-0005-0000-0000-000000240000}"/>
    <cellStyle name="20% - Accent1 2 3 2 4 3 2 4" xfId="9405" xr:uid="{00000000-0005-0000-0000-000001240000}"/>
    <cellStyle name="20% - Accent1 2 3 2 4 3 3" xfId="9406" xr:uid="{00000000-0005-0000-0000-000002240000}"/>
    <cellStyle name="20% - Accent1 2 3 2 4 3 3 2" xfId="9407" xr:uid="{00000000-0005-0000-0000-000003240000}"/>
    <cellStyle name="20% - Accent1 2 3 2 4 3 3 2 2" xfId="9408" xr:uid="{00000000-0005-0000-0000-000004240000}"/>
    <cellStyle name="20% - Accent1 2 3 2 4 3 3 2 2 2" xfId="9409" xr:uid="{00000000-0005-0000-0000-000005240000}"/>
    <cellStyle name="20% - Accent1 2 3 2 4 3 3 2 3" xfId="9410" xr:uid="{00000000-0005-0000-0000-000006240000}"/>
    <cellStyle name="20% - Accent1 2 3 2 4 3 3 3" xfId="9411" xr:uid="{00000000-0005-0000-0000-000007240000}"/>
    <cellStyle name="20% - Accent1 2 3 2 4 3 3 3 2" xfId="9412" xr:uid="{00000000-0005-0000-0000-000008240000}"/>
    <cellStyle name="20% - Accent1 2 3 2 4 3 3 4" xfId="9413" xr:uid="{00000000-0005-0000-0000-000009240000}"/>
    <cellStyle name="20% - Accent1 2 3 2 4 3 4" xfId="9414" xr:uid="{00000000-0005-0000-0000-00000A240000}"/>
    <cellStyle name="20% - Accent1 2 3 2 4 3 4 2" xfId="9415" xr:uid="{00000000-0005-0000-0000-00000B240000}"/>
    <cellStyle name="20% - Accent1 2 3 2 4 3 4 2 2" xfId="9416" xr:uid="{00000000-0005-0000-0000-00000C240000}"/>
    <cellStyle name="20% - Accent1 2 3 2 4 3 4 2 2 2" xfId="9417" xr:uid="{00000000-0005-0000-0000-00000D240000}"/>
    <cellStyle name="20% - Accent1 2 3 2 4 3 4 2 3" xfId="9418" xr:uid="{00000000-0005-0000-0000-00000E240000}"/>
    <cellStyle name="20% - Accent1 2 3 2 4 3 4 3" xfId="9419" xr:uid="{00000000-0005-0000-0000-00000F240000}"/>
    <cellStyle name="20% - Accent1 2 3 2 4 3 4 3 2" xfId="9420" xr:uid="{00000000-0005-0000-0000-000010240000}"/>
    <cellStyle name="20% - Accent1 2 3 2 4 3 4 4" xfId="9421" xr:uid="{00000000-0005-0000-0000-000011240000}"/>
    <cellStyle name="20% - Accent1 2 3 2 4 3 5" xfId="9422" xr:uid="{00000000-0005-0000-0000-000012240000}"/>
    <cellStyle name="20% - Accent1 2 3 2 4 3 5 2" xfId="9423" xr:uid="{00000000-0005-0000-0000-000013240000}"/>
    <cellStyle name="20% - Accent1 2 3 2 4 3 5 2 2" xfId="9424" xr:uid="{00000000-0005-0000-0000-000014240000}"/>
    <cellStyle name="20% - Accent1 2 3 2 4 3 5 3" xfId="9425" xr:uid="{00000000-0005-0000-0000-000015240000}"/>
    <cellStyle name="20% - Accent1 2 3 2 4 3 6" xfId="9426" xr:uid="{00000000-0005-0000-0000-000016240000}"/>
    <cellStyle name="20% - Accent1 2 3 2 4 3 6 2" xfId="9427" xr:uid="{00000000-0005-0000-0000-000017240000}"/>
    <cellStyle name="20% - Accent1 2 3 2 4 3 6 2 2" xfId="9428" xr:uid="{00000000-0005-0000-0000-000018240000}"/>
    <cellStyle name="20% - Accent1 2 3 2 4 3 6 3" xfId="9429" xr:uid="{00000000-0005-0000-0000-000019240000}"/>
    <cellStyle name="20% - Accent1 2 3 2 4 3 7" xfId="9430" xr:uid="{00000000-0005-0000-0000-00001A240000}"/>
    <cellStyle name="20% - Accent1 2 3 2 4 3 7 2" xfId="9431" xr:uid="{00000000-0005-0000-0000-00001B240000}"/>
    <cellStyle name="20% - Accent1 2 3 2 4 3 8" xfId="9432" xr:uid="{00000000-0005-0000-0000-00001C240000}"/>
    <cellStyle name="20% - Accent1 2 3 2 4 3 8 2" xfId="9433" xr:uid="{00000000-0005-0000-0000-00001D240000}"/>
    <cellStyle name="20% - Accent1 2 3 2 4 3 9" xfId="9434" xr:uid="{00000000-0005-0000-0000-00001E240000}"/>
    <cellStyle name="20% - Accent1 2 3 2 4 4" xfId="9435" xr:uid="{00000000-0005-0000-0000-00001F240000}"/>
    <cellStyle name="20% - Accent1 2 3 2 4 4 2" xfId="9436" xr:uid="{00000000-0005-0000-0000-000020240000}"/>
    <cellStyle name="20% - Accent1 2 3 2 4 4 2 2" xfId="9437" xr:uid="{00000000-0005-0000-0000-000021240000}"/>
    <cellStyle name="20% - Accent1 2 3 2 4 4 2 2 2" xfId="9438" xr:uid="{00000000-0005-0000-0000-000022240000}"/>
    <cellStyle name="20% - Accent1 2 3 2 4 4 2 3" xfId="9439" xr:uid="{00000000-0005-0000-0000-000023240000}"/>
    <cellStyle name="20% - Accent1 2 3 2 4 4 3" xfId="9440" xr:uid="{00000000-0005-0000-0000-000024240000}"/>
    <cellStyle name="20% - Accent1 2 3 2 4 4 3 2" xfId="9441" xr:uid="{00000000-0005-0000-0000-000025240000}"/>
    <cellStyle name="20% - Accent1 2 3 2 4 4 4" xfId="9442" xr:uid="{00000000-0005-0000-0000-000026240000}"/>
    <cellStyle name="20% - Accent1 2 3 2 4 5" xfId="9443" xr:uid="{00000000-0005-0000-0000-000027240000}"/>
    <cellStyle name="20% - Accent1 2 3 2 4 5 2" xfId="9444" xr:uid="{00000000-0005-0000-0000-000028240000}"/>
    <cellStyle name="20% - Accent1 2 3 2 4 5 2 2" xfId="9445" xr:uid="{00000000-0005-0000-0000-000029240000}"/>
    <cellStyle name="20% - Accent1 2 3 2 4 5 2 2 2" xfId="9446" xr:uid="{00000000-0005-0000-0000-00002A240000}"/>
    <cellStyle name="20% - Accent1 2 3 2 4 5 2 3" xfId="9447" xr:uid="{00000000-0005-0000-0000-00002B240000}"/>
    <cellStyle name="20% - Accent1 2 3 2 4 5 3" xfId="9448" xr:uid="{00000000-0005-0000-0000-00002C240000}"/>
    <cellStyle name="20% - Accent1 2 3 2 4 5 3 2" xfId="9449" xr:uid="{00000000-0005-0000-0000-00002D240000}"/>
    <cellStyle name="20% - Accent1 2 3 2 4 5 4" xfId="9450" xr:uid="{00000000-0005-0000-0000-00002E240000}"/>
    <cellStyle name="20% - Accent1 2 3 2 4 6" xfId="9451" xr:uid="{00000000-0005-0000-0000-00002F240000}"/>
    <cellStyle name="20% - Accent1 2 3 2 4 6 2" xfId="9452" xr:uid="{00000000-0005-0000-0000-000030240000}"/>
    <cellStyle name="20% - Accent1 2 3 2 4 6 2 2" xfId="9453" xr:uid="{00000000-0005-0000-0000-000031240000}"/>
    <cellStyle name="20% - Accent1 2 3 2 4 6 2 2 2" xfId="9454" xr:uid="{00000000-0005-0000-0000-000032240000}"/>
    <cellStyle name="20% - Accent1 2 3 2 4 6 2 3" xfId="9455" xr:uid="{00000000-0005-0000-0000-000033240000}"/>
    <cellStyle name="20% - Accent1 2 3 2 4 6 3" xfId="9456" xr:uid="{00000000-0005-0000-0000-000034240000}"/>
    <cellStyle name="20% - Accent1 2 3 2 4 6 3 2" xfId="9457" xr:uid="{00000000-0005-0000-0000-000035240000}"/>
    <cellStyle name="20% - Accent1 2 3 2 4 6 4" xfId="9458" xr:uid="{00000000-0005-0000-0000-000036240000}"/>
    <cellStyle name="20% - Accent1 2 3 2 4 7" xfId="9459" xr:uid="{00000000-0005-0000-0000-000037240000}"/>
    <cellStyle name="20% - Accent1 2 3 2 4 7 2" xfId="9460" xr:uid="{00000000-0005-0000-0000-000038240000}"/>
    <cellStyle name="20% - Accent1 2 3 2 4 7 2 2" xfId="9461" xr:uid="{00000000-0005-0000-0000-000039240000}"/>
    <cellStyle name="20% - Accent1 2 3 2 4 7 3" xfId="9462" xr:uid="{00000000-0005-0000-0000-00003A240000}"/>
    <cellStyle name="20% - Accent1 2 3 2 4 8" xfId="9463" xr:uid="{00000000-0005-0000-0000-00003B240000}"/>
    <cellStyle name="20% - Accent1 2 3 2 4 8 2" xfId="9464" xr:uid="{00000000-0005-0000-0000-00003C240000}"/>
    <cellStyle name="20% - Accent1 2 3 2 4 8 2 2" xfId="9465" xr:uid="{00000000-0005-0000-0000-00003D240000}"/>
    <cellStyle name="20% - Accent1 2 3 2 4 8 3" xfId="9466" xr:uid="{00000000-0005-0000-0000-00003E240000}"/>
    <cellStyle name="20% - Accent1 2 3 2 4 9" xfId="9467" xr:uid="{00000000-0005-0000-0000-00003F240000}"/>
    <cellStyle name="20% - Accent1 2 3 2 4 9 2" xfId="9468" xr:uid="{00000000-0005-0000-0000-000040240000}"/>
    <cellStyle name="20% - Accent1 2 3 2 5" xfId="9469" xr:uid="{00000000-0005-0000-0000-000041240000}"/>
    <cellStyle name="20% - Accent1 2 3 2 5 10" xfId="9470" xr:uid="{00000000-0005-0000-0000-000042240000}"/>
    <cellStyle name="20% - Accent1 2 3 2 5 10 2" xfId="9471" xr:uid="{00000000-0005-0000-0000-000043240000}"/>
    <cellStyle name="20% - Accent1 2 3 2 5 11" xfId="9472" xr:uid="{00000000-0005-0000-0000-000044240000}"/>
    <cellStyle name="20% - Accent1 2 3 2 5 2" xfId="9473" xr:uid="{00000000-0005-0000-0000-000045240000}"/>
    <cellStyle name="20% - Accent1 2 3 2 5 2 2" xfId="9474" xr:uid="{00000000-0005-0000-0000-000046240000}"/>
    <cellStyle name="20% - Accent1 2 3 2 5 2 2 2" xfId="9475" xr:uid="{00000000-0005-0000-0000-000047240000}"/>
    <cellStyle name="20% - Accent1 2 3 2 5 2 2 2 2" xfId="9476" xr:uid="{00000000-0005-0000-0000-000048240000}"/>
    <cellStyle name="20% - Accent1 2 3 2 5 2 2 2 2 2" xfId="9477" xr:uid="{00000000-0005-0000-0000-000049240000}"/>
    <cellStyle name="20% - Accent1 2 3 2 5 2 2 2 3" xfId="9478" xr:uid="{00000000-0005-0000-0000-00004A240000}"/>
    <cellStyle name="20% - Accent1 2 3 2 5 2 2 3" xfId="9479" xr:uid="{00000000-0005-0000-0000-00004B240000}"/>
    <cellStyle name="20% - Accent1 2 3 2 5 2 2 3 2" xfId="9480" xr:uid="{00000000-0005-0000-0000-00004C240000}"/>
    <cellStyle name="20% - Accent1 2 3 2 5 2 2 4" xfId="9481" xr:uid="{00000000-0005-0000-0000-00004D240000}"/>
    <cellStyle name="20% - Accent1 2 3 2 5 2 3" xfId="9482" xr:uid="{00000000-0005-0000-0000-00004E240000}"/>
    <cellStyle name="20% - Accent1 2 3 2 5 2 3 2" xfId="9483" xr:uid="{00000000-0005-0000-0000-00004F240000}"/>
    <cellStyle name="20% - Accent1 2 3 2 5 2 3 2 2" xfId="9484" xr:uid="{00000000-0005-0000-0000-000050240000}"/>
    <cellStyle name="20% - Accent1 2 3 2 5 2 3 2 2 2" xfId="9485" xr:uid="{00000000-0005-0000-0000-000051240000}"/>
    <cellStyle name="20% - Accent1 2 3 2 5 2 3 2 3" xfId="9486" xr:uid="{00000000-0005-0000-0000-000052240000}"/>
    <cellStyle name="20% - Accent1 2 3 2 5 2 3 3" xfId="9487" xr:uid="{00000000-0005-0000-0000-000053240000}"/>
    <cellStyle name="20% - Accent1 2 3 2 5 2 3 3 2" xfId="9488" xr:uid="{00000000-0005-0000-0000-000054240000}"/>
    <cellStyle name="20% - Accent1 2 3 2 5 2 3 4" xfId="9489" xr:uid="{00000000-0005-0000-0000-000055240000}"/>
    <cellStyle name="20% - Accent1 2 3 2 5 2 4" xfId="9490" xr:uid="{00000000-0005-0000-0000-000056240000}"/>
    <cellStyle name="20% - Accent1 2 3 2 5 2 4 2" xfId="9491" xr:uid="{00000000-0005-0000-0000-000057240000}"/>
    <cellStyle name="20% - Accent1 2 3 2 5 2 4 2 2" xfId="9492" xr:uid="{00000000-0005-0000-0000-000058240000}"/>
    <cellStyle name="20% - Accent1 2 3 2 5 2 4 2 2 2" xfId="9493" xr:uid="{00000000-0005-0000-0000-000059240000}"/>
    <cellStyle name="20% - Accent1 2 3 2 5 2 4 2 3" xfId="9494" xr:uid="{00000000-0005-0000-0000-00005A240000}"/>
    <cellStyle name="20% - Accent1 2 3 2 5 2 4 3" xfId="9495" xr:uid="{00000000-0005-0000-0000-00005B240000}"/>
    <cellStyle name="20% - Accent1 2 3 2 5 2 4 3 2" xfId="9496" xr:uid="{00000000-0005-0000-0000-00005C240000}"/>
    <cellStyle name="20% - Accent1 2 3 2 5 2 4 4" xfId="9497" xr:uid="{00000000-0005-0000-0000-00005D240000}"/>
    <cellStyle name="20% - Accent1 2 3 2 5 2 5" xfId="9498" xr:uid="{00000000-0005-0000-0000-00005E240000}"/>
    <cellStyle name="20% - Accent1 2 3 2 5 2 5 2" xfId="9499" xr:uid="{00000000-0005-0000-0000-00005F240000}"/>
    <cellStyle name="20% - Accent1 2 3 2 5 2 5 2 2" xfId="9500" xr:uid="{00000000-0005-0000-0000-000060240000}"/>
    <cellStyle name="20% - Accent1 2 3 2 5 2 5 3" xfId="9501" xr:uid="{00000000-0005-0000-0000-000061240000}"/>
    <cellStyle name="20% - Accent1 2 3 2 5 2 6" xfId="9502" xr:uid="{00000000-0005-0000-0000-000062240000}"/>
    <cellStyle name="20% - Accent1 2 3 2 5 2 6 2" xfId="9503" xr:uid="{00000000-0005-0000-0000-000063240000}"/>
    <cellStyle name="20% - Accent1 2 3 2 5 2 6 2 2" xfId="9504" xr:uid="{00000000-0005-0000-0000-000064240000}"/>
    <cellStyle name="20% - Accent1 2 3 2 5 2 6 3" xfId="9505" xr:uid="{00000000-0005-0000-0000-000065240000}"/>
    <cellStyle name="20% - Accent1 2 3 2 5 2 7" xfId="9506" xr:uid="{00000000-0005-0000-0000-000066240000}"/>
    <cellStyle name="20% - Accent1 2 3 2 5 2 7 2" xfId="9507" xr:uid="{00000000-0005-0000-0000-000067240000}"/>
    <cellStyle name="20% - Accent1 2 3 2 5 2 8" xfId="9508" xr:uid="{00000000-0005-0000-0000-000068240000}"/>
    <cellStyle name="20% - Accent1 2 3 2 5 2 8 2" xfId="9509" xr:uid="{00000000-0005-0000-0000-000069240000}"/>
    <cellStyle name="20% - Accent1 2 3 2 5 2 9" xfId="9510" xr:uid="{00000000-0005-0000-0000-00006A240000}"/>
    <cellStyle name="20% - Accent1 2 3 2 5 3" xfId="9511" xr:uid="{00000000-0005-0000-0000-00006B240000}"/>
    <cellStyle name="20% - Accent1 2 3 2 5 3 2" xfId="9512" xr:uid="{00000000-0005-0000-0000-00006C240000}"/>
    <cellStyle name="20% - Accent1 2 3 2 5 3 2 2" xfId="9513" xr:uid="{00000000-0005-0000-0000-00006D240000}"/>
    <cellStyle name="20% - Accent1 2 3 2 5 3 2 2 2" xfId="9514" xr:uid="{00000000-0005-0000-0000-00006E240000}"/>
    <cellStyle name="20% - Accent1 2 3 2 5 3 2 2 2 2" xfId="9515" xr:uid="{00000000-0005-0000-0000-00006F240000}"/>
    <cellStyle name="20% - Accent1 2 3 2 5 3 2 2 3" xfId="9516" xr:uid="{00000000-0005-0000-0000-000070240000}"/>
    <cellStyle name="20% - Accent1 2 3 2 5 3 2 3" xfId="9517" xr:uid="{00000000-0005-0000-0000-000071240000}"/>
    <cellStyle name="20% - Accent1 2 3 2 5 3 2 3 2" xfId="9518" xr:uid="{00000000-0005-0000-0000-000072240000}"/>
    <cellStyle name="20% - Accent1 2 3 2 5 3 2 4" xfId="9519" xr:uid="{00000000-0005-0000-0000-000073240000}"/>
    <cellStyle name="20% - Accent1 2 3 2 5 3 3" xfId="9520" xr:uid="{00000000-0005-0000-0000-000074240000}"/>
    <cellStyle name="20% - Accent1 2 3 2 5 3 3 2" xfId="9521" xr:uid="{00000000-0005-0000-0000-000075240000}"/>
    <cellStyle name="20% - Accent1 2 3 2 5 3 3 2 2" xfId="9522" xr:uid="{00000000-0005-0000-0000-000076240000}"/>
    <cellStyle name="20% - Accent1 2 3 2 5 3 3 2 2 2" xfId="9523" xr:uid="{00000000-0005-0000-0000-000077240000}"/>
    <cellStyle name="20% - Accent1 2 3 2 5 3 3 2 3" xfId="9524" xr:uid="{00000000-0005-0000-0000-000078240000}"/>
    <cellStyle name="20% - Accent1 2 3 2 5 3 3 3" xfId="9525" xr:uid="{00000000-0005-0000-0000-000079240000}"/>
    <cellStyle name="20% - Accent1 2 3 2 5 3 3 3 2" xfId="9526" xr:uid="{00000000-0005-0000-0000-00007A240000}"/>
    <cellStyle name="20% - Accent1 2 3 2 5 3 3 4" xfId="9527" xr:uid="{00000000-0005-0000-0000-00007B240000}"/>
    <cellStyle name="20% - Accent1 2 3 2 5 3 4" xfId="9528" xr:uid="{00000000-0005-0000-0000-00007C240000}"/>
    <cellStyle name="20% - Accent1 2 3 2 5 3 4 2" xfId="9529" xr:uid="{00000000-0005-0000-0000-00007D240000}"/>
    <cellStyle name="20% - Accent1 2 3 2 5 3 4 2 2" xfId="9530" xr:uid="{00000000-0005-0000-0000-00007E240000}"/>
    <cellStyle name="20% - Accent1 2 3 2 5 3 4 2 2 2" xfId="9531" xr:uid="{00000000-0005-0000-0000-00007F240000}"/>
    <cellStyle name="20% - Accent1 2 3 2 5 3 4 2 3" xfId="9532" xr:uid="{00000000-0005-0000-0000-000080240000}"/>
    <cellStyle name="20% - Accent1 2 3 2 5 3 4 3" xfId="9533" xr:uid="{00000000-0005-0000-0000-000081240000}"/>
    <cellStyle name="20% - Accent1 2 3 2 5 3 4 3 2" xfId="9534" xr:uid="{00000000-0005-0000-0000-000082240000}"/>
    <cellStyle name="20% - Accent1 2 3 2 5 3 4 4" xfId="9535" xr:uid="{00000000-0005-0000-0000-000083240000}"/>
    <cellStyle name="20% - Accent1 2 3 2 5 3 5" xfId="9536" xr:uid="{00000000-0005-0000-0000-000084240000}"/>
    <cellStyle name="20% - Accent1 2 3 2 5 3 5 2" xfId="9537" xr:uid="{00000000-0005-0000-0000-000085240000}"/>
    <cellStyle name="20% - Accent1 2 3 2 5 3 5 2 2" xfId="9538" xr:uid="{00000000-0005-0000-0000-000086240000}"/>
    <cellStyle name="20% - Accent1 2 3 2 5 3 5 3" xfId="9539" xr:uid="{00000000-0005-0000-0000-000087240000}"/>
    <cellStyle name="20% - Accent1 2 3 2 5 3 6" xfId="9540" xr:uid="{00000000-0005-0000-0000-000088240000}"/>
    <cellStyle name="20% - Accent1 2 3 2 5 3 6 2" xfId="9541" xr:uid="{00000000-0005-0000-0000-000089240000}"/>
    <cellStyle name="20% - Accent1 2 3 2 5 3 6 2 2" xfId="9542" xr:uid="{00000000-0005-0000-0000-00008A240000}"/>
    <cellStyle name="20% - Accent1 2 3 2 5 3 6 3" xfId="9543" xr:uid="{00000000-0005-0000-0000-00008B240000}"/>
    <cellStyle name="20% - Accent1 2 3 2 5 3 7" xfId="9544" xr:uid="{00000000-0005-0000-0000-00008C240000}"/>
    <cellStyle name="20% - Accent1 2 3 2 5 3 7 2" xfId="9545" xr:uid="{00000000-0005-0000-0000-00008D240000}"/>
    <cellStyle name="20% - Accent1 2 3 2 5 3 8" xfId="9546" xr:uid="{00000000-0005-0000-0000-00008E240000}"/>
    <cellStyle name="20% - Accent1 2 3 2 5 3 8 2" xfId="9547" xr:uid="{00000000-0005-0000-0000-00008F240000}"/>
    <cellStyle name="20% - Accent1 2 3 2 5 3 9" xfId="9548" xr:uid="{00000000-0005-0000-0000-000090240000}"/>
    <cellStyle name="20% - Accent1 2 3 2 5 4" xfId="9549" xr:uid="{00000000-0005-0000-0000-000091240000}"/>
    <cellStyle name="20% - Accent1 2 3 2 5 4 2" xfId="9550" xr:uid="{00000000-0005-0000-0000-000092240000}"/>
    <cellStyle name="20% - Accent1 2 3 2 5 4 2 2" xfId="9551" xr:uid="{00000000-0005-0000-0000-000093240000}"/>
    <cellStyle name="20% - Accent1 2 3 2 5 4 2 2 2" xfId="9552" xr:uid="{00000000-0005-0000-0000-000094240000}"/>
    <cellStyle name="20% - Accent1 2 3 2 5 4 2 3" xfId="9553" xr:uid="{00000000-0005-0000-0000-000095240000}"/>
    <cellStyle name="20% - Accent1 2 3 2 5 4 3" xfId="9554" xr:uid="{00000000-0005-0000-0000-000096240000}"/>
    <cellStyle name="20% - Accent1 2 3 2 5 4 3 2" xfId="9555" xr:uid="{00000000-0005-0000-0000-000097240000}"/>
    <cellStyle name="20% - Accent1 2 3 2 5 4 4" xfId="9556" xr:uid="{00000000-0005-0000-0000-000098240000}"/>
    <cellStyle name="20% - Accent1 2 3 2 5 5" xfId="9557" xr:uid="{00000000-0005-0000-0000-000099240000}"/>
    <cellStyle name="20% - Accent1 2 3 2 5 5 2" xfId="9558" xr:uid="{00000000-0005-0000-0000-00009A240000}"/>
    <cellStyle name="20% - Accent1 2 3 2 5 5 2 2" xfId="9559" xr:uid="{00000000-0005-0000-0000-00009B240000}"/>
    <cellStyle name="20% - Accent1 2 3 2 5 5 2 2 2" xfId="9560" xr:uid="{00000000-0005-0000-0000-00009C240000}"/>
    <cellStyle name="20% - Accent1 2 3 2 5 5 2 3" xfId="9561" xr:uid="{00000000-0005-0000-0000-00009D240000}"/>
    <cellStyle name="20% - Accent1 2 3 2 5 5 3" xfId="9562" xr:uid="{00000000-0005-0000-0000-00009E240000}"/>
    <cellStyle name="20% - Accent1 2 3 2 5 5 3 2" xfId="9563" xr:uid="{00000000-0005-0000-0000-00009F240000}"/>
    <cellStyle name="20% - Accent1 2 3 2 5 5 4" xfId="9564" xr:uid="{00000000-0005-0000-0000-0000A0240000}"/>
    <cellStyle name="20% - Accent1 2 3 2 5 6" xfId="9565" xr:uid="{00000000-0005-0000-0000-0000A1240000}"/>
    <cellStyle name="20% - Accent1 2 3 2 5 6 2" xfId="9566" xr:uid="{00000000-0005-0000-0000-0000A2240000}"/>
    <cellStyle name="20% - Accent1 2 3 2 5 6 2 2" xfId="9567" xr:uid="{00000000-0005-0000-0000-0000A3240000}"/>
    <cellStyle name="20% - Accent1 2 3 2 5 6 2 2 2" xfId="9568" xr:uid="{00000000-0005-0000-0000-0000A4240000}"/>
    <cellStyle name="20% - Accent1 2 3 2 5 6 2 3" xfId="9569" xr:uid="{00000000-0005-0000-0000-0000A5240000}"/>
    <cellStyle name="20% - Accent1 2 3 2 5 6 3" xfId="9570" xr:uid="{00000000-0005-0000-0000-0000A6240000}"/>
    <cellStyle name="20% - Accent1 2 3 2 5 6 3 2" xfId="9571" xr:uid="{00000000-0005-0000-0000-0000A7240000}"/>
    <cellStyle name="20% - Accent1 2 3 2 5 6 4" xfId="9572" xr:uid="{00000000-0005-0000-0000-0000A8240000}"/>
    <cellStyle name="20% - Accent1 2 3 2 5 7" xfId="9573" xr:uid="{00000000-0005-0000-0000-0000A9240000}"/>
    <cellStyle name="20% - Accent1 2 3 2 5 7 2" xfId="9574" xr:uid="{00000000-0005-0000-0000-0000AA240000}"/>
    <cellStyle name="20% - Accent1 2 3 2 5 7 2 2" xfId="9575" xr:uid="{00000000-0005-0000-0000-0000AB240000}"/>
    <cellStyle name="20% - Accent1 2 3 2 5 7 3" xfId="9576" xr:uid="{00000000-0005-0000-0000-0000AC240000}"/>
    <cellStyle name="20% - Accent1 2 3 2 5 8" xfId="9577" xr:uid="{00000000-0005-0000-0000-0000AD240000}"/>
    <cellStyle name="20% - Accent1 2 3 2 5 8 2" xfId="9578" xr:uid="{00000000-0005-0000-0000-0000AE240000}"/>
    <cellStyle name="20% - Accent1 2 3 2 5 8 2 2" xfId="9579" xr:uid="{00000000-0005-0000-0000-0000AF240000}"/>
    <cellStyle name="20% - Accent1 2 3 2 5 8 3" xfId="9580" xr:uid="{00000000-0005-0000-0000-0000B0240000}"/>
    <cellStyle name="20% - Accent1 2 3 2 5 9" xfId="9581" xr:uid="{00000000-0005-0000-0000-0000B1240000}"/>
    <cellStyle name="20% - Accent1 2 3 2 5 9 2" xfId="9582" xr:uid="{00000000-0005-0000-0000-0000B2240000}"/>
    <cellStyle name="20% - Accent1 2 3 2 6" xfId="9583" xr:uid="{00000000-0005-0000-0000-0000B3240000}"/>
    <cellStyle name="20% - Accent1 2 3 2 6 2" xfId="9584" xr:uid="{00000000-0005-0000-0000-0000B4240000}"/>
    <cellStyle name="20% - Accent1 2 3 2 6 2 2" xfId="9585" xr:uid="{00000000-0005-0000-0000-0000B5240000}"/>
    <cellStyle name="20% - Accent1 2 3 2 6 2 2 2" xfId="9586" xr:uid="{00000000-0005-0000-0000-0000B6240000}"/>
    <cellStyle name="20% - Accent1 2 3 2 6 2 2 2 2" xfId="9587" xr:uid="{00000000-0005-0000-0000-0000B7240000}"/>
    <cellStyle name="20% - Accent1 2 3 2 6 2 2 3" xfId="9588" xr:uid="{00000000-0005-0000-0000-0000B8240000}"/>
    <cellStyle name="20% - Accent1 2 3 2 6 2 3" xfId="9589" xr:uid="{00000000-0005-0000-0000-0000B9240000}"/>
    <cellStyle name="20% - Accent1 2 3 2 6 2 3 2" xfId="9590" xr:uid="{00000000-0005-0000-0000-0000BA240000}"/>
    <cellStyle name="20% - Accent1 2 3 2 6 2 4" xfId="9591" xr:uid="{00000000-0005-0000-0000-0000BB240000}"/>
    <cellStyle name="20% - Accent1 2 3 2 6 3" xfId="9592" xr:uid="{00000000-0005-0000-0000-0000BC240000}"/>
    <cellStyle name="20% - Accent1 2 3 2 6 3 2" xfId="9593" xr:uid="{00000000-0005-0000-0000-0000BD240000}"/>
    <cellStyle name="20% - Accent1 2 3 2 6 3 2 2" xfId="9594" xr:uid="{00000000-0005-0000-0000-0000BE240000}"/>
    <cellStyle name="20% - Accent1 2 3 2 6 3 2 2 2" xfId="9595" xr:uid="{00000000-0005-0000-0000-0000BF240000}"/>
    <cellStyle name="20% - Accent1 2 3 2 6 3 2 3" xfId="9596" xr:uid="{00000000-0005-0000-0000-0000C0240000}"/>
    <cellStyle name="20% - Accent1 2 3 2 6 3 3" xfId="9597" xr:uid="{00000000-0005-0000-0000-0000C1240000}"/>
    <cellStyle name="20% - Accent1 2 3 2 6 3 3 2" xfId="9598" xr:uid="{00000000-0005-0000-0000-0000C2240000}"/>
    <cellStyle name="20% - Accent1 2 3 2 6 3 4" xfId="9599" xr:uid="{00000000-0005-0000-0000-0000C3240000}"/>
    <cellStyle name="20% - Accent1 2 3 2 6 4" xfId="9600" xr:uid="{00000000-0005-0000-0000-0000C4240000}"/>
    <cellStyle name="20% - Accent1 2 3 2 6 4 2" xfId="9601" xr:uid="{00000000-0005-0000-0000-0000C5240000}"/>
    <cellStyle name="20% - Accent1 2 3 2 6 4 2 2" xfId="9602" xr:uid="{00000000-0005-0000-0000-0000C6240000}"/>
    <cellStyle name="20% - Accent1 2 3 2 6 4 2 2 2" xfId="9603" xr:uid="{00000000-0005-0000-0000-0000C7240000}"/>
    <cellStyle name="20% - Accent1 2 3 2 6 4 2 3" xfId="9604" xr:uid="{00000000-0005-0000-0000-0000C8240000}"/>
    <cellStyle name="20% - Accent1 2 3 2 6 4 3" xfId="9605" xr:uid="{00000000-0005-0000-0000-0000C9240000}"/>
    <cellStyle name="20% - Accent1 2 3 2 6 4 3 2" xfId="9606" xr:uid="{00000000-0005-0000-0000-0000CA240000}"/>
    <cellStyle name="20% - Accent1 2 3 2 6 4 4" xfId="9607" xr:uid="{00000000-0005-0000-0000-0000CB240000}"/>
    <cellStyle name="20% - Accent1 2 3 2 6 5" xfId="9608" xr:uid="{00000000-0005-0000-0000-0000CC240000}"/>
    <cellStyle name="20% - Accent1 2 3 2 6 5 2" xfId="9609" xr:uid="{00000000-0005-0000-0000-0000CD240000}"/>
    <cellStyle name="20% - Accent1 2 3 2 6 5 2 2" xfId="9610" xr:uid="{00000000-0005-0000-0000-0000CE240000}"/>
    <cellStyle name="20% - Accent1 2 3 2 6 5 3" xfId="9611" xr:uid="{00000000-0005-0000-0000-0000CF240000}"/>
    <cellStyle name="20% - Accent1 2 3 2 6 6" xfId="9612" xr:uid="{00000000-0005-0000-0000-0000D0240000}"/>
    <cellStyle name="20% - Accent1 2 3 2 6 6 2" xfId="9613" xr:uid="{00000000-0005-0000-0000-0000D1240000}"/>
    <cellStyle name="20% - Accent1 2 3 2 6 6 2 2" xfId="9614" xr:uid="{00000000-0005-0000-0000-0000D2240000}"/>
    <cellStyle name="20% - Accent1 2 3 2 6 6 3" xfId="9615" xr:uid="{00000000-0005-0000-0000-0000D3240000}"/>
    <cellStyle name="20% - Accent1 2 3 2 6 7" xfId="9616" xr:uid="{00000000-0005-0000-0000-0000D4240000}"/>
    <cellStyle name="20% - Accent1 2 3 2 6 7 2" xfId="9617" xr:uid="{00000000-0005-0000-0000-0000D5240000}"/>
    <cellStyle name="20% - Accent1 2 3 2 6 8" xfId="9618" xr:uid="{00000000-0005-0000-0000-0000D6240000}"/>
    <cellStyle name="20% - Accent1 2 3 2 6 8 2" xfId="9619" xr:uid="{00000000-0005-0000-0000-0000D7240000}"/>
    <cellStyle name="20% - Accent1 2 3 2 6 9" xfId="9620" xr:uid="{00000000-0005-0000-0000-0000D8240000}"/>
    <cellStyle name="20% - Accent1 2 3 2 7" xfId="9621" xr:uid="{00000000-0005-0000-0000-0000D9240000}"/>
    <cellStyle name="20% - Accent1 2 3 2 7 2" xfId="9622" xr:uid="{00000000-0005-0000-0000-0000DA240000}"/>
    <cellStyle name="20% - Accent1 2 3 2 7 2 2" xfId="9623" xr:uid="{00000000-0005-0000-0000-0000DB240000}"/>
    <cellStyle name="20% - Accent1 2 3 2 7 2 2 2" xfId="9624" xr:uid="{00000000-0005-0000-0000-0000DC240000}"/>
    <cellStyle name="20% - Accent1 2 3 2 7 2 2 2 2" xfId="9625" xr:uid="{00000000-0005-0000-0000-0000DD240000}"/>
    <cellStyle name="20% - Accent1 2 3 2 7 2 2 3" xfId="9626" xr:uid="{00000000-0005-0000-0000-0000DE240000}"/>
    <cellStyle name="20% - Accent1 2 3 2 7 2 3" xfId="9627" xr:uid="{00000000-0005-0000-0000-0000DF240000}"/>
    <cellStyle name="20% - Accent1 2 3 2 7 2 3 2" xfId="9628" xr:uid="{00000000-0005-0000-0000-0000E0240000}"/>
    <cellStyle name="20% - Accent1 2 3 2 7 2 4" xfId="9629" xr:uid="{00000000-0005-0000-0000-0000E1240000}"/>
    <cellStyle name="20% - Accent1 2 3 2 7 3" xfId="9630" xr:uid="{00000000-0005-0000-0000-0000E2240000}"/>
    <cellStyle name="20% - Accent1 2 3 2 7 3 2" xfId="9631" xr:uid="{00000000-0005-0000-0000-0000E3240000}"/>
    <cellStyle name="20% - Accent1 2 3 2 7 3 2 2" xfId="9632" xr:uid="{00000000-0005-0000-0000-0000E4240000}"/>
    <cellStyle name="20% - Accent1 2 3 2 7 3 2 2 2" xfId="9633" xr:uid="{00000000-0005-0000-0000-0000E5240000}"/>
    <cellStyle name="20% - Accent1 2 3 2 7 3 2 3" xfId="9634" xr:uid="{00000000-0005-0000-0000-0000E6240000}"/>
    <cellStyle name="20% - Accent1 2 3 2 7 3 3" xfId="9635" xr:uid="{00000000-0005-0000-0000-0000E7240000}"/>
    <cellStyle name="20% - Accent1 2 3 2 7 3 3 2" xfId="9636" xr:uid="{00000000-0005-0000-0000-0000E8240000}"/>
    <cellStyle name="20% - Accent1 2 3 2 7 3 4" xfId="9637" xr:uid="{00000000-0005-0000-0000-0000E9240000}"/>
    <cellStyle name="20% - Accent1 2 3 2 7 4" xfId="9638" xr:uid="{00000000-0005-0000-0000-0000EA240000}"/>
    <cellStyle name="20% - Accent1 2 3 2 7 4 2" xfId="9639" xr:uid="{00000000-0005-0000-0000-0000EB240000}"/>
    <cellStyle name="20% - Accent1 2 3 2 7 4 2 2" xfId="9640" xr:uid="{00000000-0005-0000-0000-0000EC240000}"/>
    <cellStyle name="20% - Accent1 2 3 2 7 4 2 2 2" xfId="9641" xr:uid="{00000000-0005-0000-0000-0000ED240000}"/>
    <cellStyle name="20% - Accent1 2 3 2 7 4 2 3" xfId="9642" xr:uid="{00000000-0005-0000-0000-0000EE240000}"/>
    <cellStyle name="20% - Accent1 2 3 2 7 4 3" xfId="9643" xr:uid="{00000000-0005-0000-0000-0000EF240000}"/>
    <cellStyle name="20% - Accent1 2 3 2 7 4 3 2" xfId="9644" xr:uid="{00000000-0005-0000-0000-0000F0240000}"/>
    <cellStyle name="20% - Accent1 2 3 2 7 4 4" xfId="9645" xr:uid="{00000000-0005-0000-0000-0000F1240000}"/>
    <cellStyle name="20% - Accent1 2 3 2 7 5" xfId="9646" xr:uid="{00000000-0005-0000-0000-0000F2240000}"/>
    <cellStyle name="20% - Accent1 2 3 2 7 5 2" xfId="9647" xr:uid="{00000000-0005-0000-0000-0000F3240000}"/>
    <cellStyle name="20% - Accent1 2 3 2 7 5 2 2" xfId="9648" xr:uid="{00000000-0005-0000-0000-0000F4240000}"/>
    <cellStyle name="20% - Accent1 2 3 2 7 5 3" xfId="9649" xr:uid="{00000000-0005-0000-0000-0000F5240000}"/>
    <cellStyle name="20% - Accent1 2 3 2 7 6" xfId="9650" xr:uid="{00000000-0005-0000-0000-0000F6240000}"/>
    <cellStyle name="20% - Accent1 2 3 2 7 6 2" xfId="9651" xr:uid="{00000000-0005-0000-0000-0000F7240000}"/>
    <cellStyle name="20% - Accent1 2 3 2 7 6 2 2" xfId="9652" xr:uid="{00000000-0005-0000-0000-0000F8240000}"/>
    <cellStyle name="20% - Accent1 2 3 2 7 6 3" xfId="9653" xr:uid="{00000000-0005-0000-0000-0000F9240000}"/>
    <cellStyle name="20% - Accent1 2 3 2 7 7" xfId="9654" xr:uid="{00000000-0005-0000-0000-0000FA240000}"/>
    <cellStyle name="20% - Accent1 2 3 2 7 7 2" xfId="9655" xr:uid="{00000000-0005-0000-0000-0000FB240000}"/>
    <cellStyle name="20% - Accent1 2 3 2 7 8" xfId="9656" xr:uid="{00000000-0005-0000-0000-0000FC240000}"/>
    <cellStyle name="20% - Accent1 2 3 2 7 8 2" xfId="9657" xr:uid="{00000000-0005-0000-0000-0000FD240000}"/>
    <cellStyle name="20% - Accent1 2 3 2 7 9" xfId="9658" xr:uid="{00000000-0005-0000-0000-0000FE240000}"/>
    <cellStyle name="20% - Accent1 2 3 2 8" xfId="9659" xr:uid="{00000000-0005-0000-0000-0000FF240000}"/>
    <cellStyle name="20% - Accent1 2 3 2 8 2" xfId="9660" xr:uid="{00000000-0005-0000-0000-000000250000}"/>
    <cellStyle name="20% - Accent1 2 3 2 8 2 2" xfId="9661" xr:uid="{00000000-0005-0000-0000-000001250000}"/>
    <cellStyle name="20% - Accent1 2 3 2 8 2 2 2" xfId="9662" xr:uid="{00000000-0005-0000-0000-000002250000}"/>
    <cellStyle name="20% - Accent1 2 3 2 8 2 3" xfId="9663" xr:uid="{00000000-0005-0000-0000-000003250000}"/>
    <cellStyle name="20% - Accent1 2 3 2 8 3" xfId="9664" xr:uid="{00000000-0005-0000-0000-000004250000}"/>
    <cellStyle name="20% - Accent1 2 3 2 8 3 2" xfId="9665" xr:uid="{00000000-0005-0000-0000-000005250000}"/>
    <cellStyle name="20% - Accent1 2 3 2 8 4" xfId="9666" xr:uid="{00000000-0005-0000-0000-000006250000}"/>
    <cellStyle name="20% - Accent1 2 3 2 9" xfId="9667" xr:uid="{00000000-0005-0000-0000-000007250000}"/>
    <cellStyle name="20% - Accent1 2 3 2 9 2" xfId="9668" xr:uid="{00000000-0005-0000-0000-000008250000}"/>
    <cellStyle name="20% - Accent1 2 3 2 9 2 2" xfId="9669" xr:uid="{00000000-0005-0000-0000-000009250000}"/>
    <cellStyle name="20% - Accent1 2 3 2 9 2 2 2" xfId="9670" xr:uid="{00000000-0005-0000-0000-00000A250000}"/>
    <cellStyle name="20% - Accent1 2 3 2 9 2 3" xfId="9671" xr:uid="{00000000-0005-0000-0000-00000B250000}"/>
    <cellStyle name="20% - Accent1 2 3 2 9 3" xfId="9672" xr:uid="{00000000-0005-0000-0000-00000C250000}"/>
    <cellStyle name="20% - Accent1 2 3 2 9 3 2" xfId="9673" xr:uid="{00000000-0005-0000-0000-00000D250000}"/>
    <cellStyle name="20% - Accent1 2 3 2 9 4" xfId="9674" xr:uid="{00000000-0005-0000-0000-00000E250000}"/>
    <cellStyle name="20% - Accent1 2 3 3" xfId="9675" xr:uid="{00000000-0005-0000-0000-00000F250000}"/>
    <cellStyle name="20% - Accent1 2 3 3 10" xfId="9676" xr:uid="{00000000-0005-0000-0000-000010250000}"/>
    <cellStyle name="20% - Accent1 2 3 3 10 2" xfId="9677" xr:uid="{00000000-0005-0000-0000-000011250000}"/>
    <cellStyle name="20% - Accent1 2 3 3 10 2 2" xfId="9678" xr:uid="{00000000-0005-0000-0000-000012250000}"/>
    <cellStyle name="20% - Accent1 2 3 3 10 3" xfId="9679" xr:uid="{00000000-0005-0000-0000-000013250000}"/>
    <cellStyle name="20% - Accent1 2 3 3 11" xfId="9680" xr:uid="{00000000-0005-0000-0000-000014250000}"/>
    <cellStyle name="20% - Accent1 2 3 3 11 2" xfId="9681" xr:uid="{00000000-0005-0000-0000-000015250000}"/>
    <cellStyle name="20% - Accent1 2 3 3 11 2 2" xfId="9682" xr:uid="{00000000-0005-0000-0000-000016250000}"/>
    <cellStyle name="20% - Accent1 2 3 3 11 3" xfId="9683" xr:uid="{00000000-0005-0000-0000-000017250000}"/>
    <cellStyle name="20% - Accent1 2 3 3 12" xfId="9684" xr:uid="{00000000-0005-0000-0000-000018250000}"/>
    <cellStyle name="20% - Accent1 2 3 3 12 2" xfId="9685" xr:uid="{00000000-0005-0000-0000-000019250000}"/>
    <cellStyle name="20% - Accent1 2 3 3 13" xfId="9686" xr:uid="{00000000-0005-0000-0000-00001A250000}"/>
    <cellStyle name="20% - Accent1 2 3 3 13 2" xfId="9687" xr:uid="{00000000-0005-0000-0000-00001B250000}"/>
    <cellStyle name="20% - Accent1 2 3 3 14" xfId="9688" xr:uid="{00000000-0005-0000-0000-00001C250000}"/>
    <cellStyle name="20% - Accent1 2 3 3 2" xfId="9689" xr:uid="{00000000-0005-0000-0000-00001D250000}"/>
    <cellStyle name="20% - Accent1 2 3 3 2 10" xfId="9690" xr:uid="{00000000-0005-0000-0000-00001E250000}"/>
    <cellStyle name="20% - Accent1 2 3 3 2 10 2" xfId="9691" xr:uid="{00000000-0005-0000-0000-00001F250000}"/>
    <cellStyle name="20% - Accent1 2 3 3 2 11" xfId="9692" xr:uid="{00000000-0005-0000-0000-000020250000}"/>
    <cellStyle name="20% - Accent1 2 3 3 2 2" xfId="9693" xr:uid="{00000000-0005-0000-0000-000021250000}"/>
    <cellStyle name="20% - Accent1 2 3 3 2 2 2" xfId="9694" xr:uid="{00000000-0005-0000-0000-000022250000}"/>
    <cellStyle name="20% - Accent1 2 3 3 2 2 2 2" xfId="9695" xr:uid="{00000000-0005-0000-0000-000023250000}"/>
    <cellStyle name="20% - Accent1 2 3 3 2 2 2 2 2" xfId="9696" xr:uid="{00000000-0005-0000-0000-000024250000}"/>
    <cellStyle name="20% - Accent1 2 3 3 2 2 2 2 2 2" xfId="9697" xr:uid="{00000000-0005-0000-0000-000025250000}"/>
    <cellStyle name="20% - Accent1 2 3 3 2 2 2 2 3" xfId="9698" xr:uid="{00000000-0005-0000-0000-000026250000}"/>
    <cellStyle name="20% - Accent1 2 3 3 2 2 2 3" xfId="9699" xr:uid="{00000000-0005-0000-0000-000027250000}"/>
    <cellStyle name="20% - Accent1 2 3 3 2 2 2 3 2" xfId="9700" xr:uid="{00000000-0005-0000-0000-000028250000}"/>
    <cellStyle name="20% - Accent1 2 3 3 2 2 2 4" xfId="9701" xr:uid="{00000000-0005-0000-0000-000029250000}"/>
    <cellStyle name="20% - Accent1 2 3 3 2 2 3" xfId="9702" xr:uid="{00000000-0005-0000-0000-00002A250000}"/>
    <cellStyle name="20% - Accent1 2 3 3 2 2 3 2" xfId="9703" xr:uid="{00000000-0005-0000-0000-00002B250000}"/>
    <cellStyle name="20% - Accent1 2 3 3 2 2 3 2 2" xfId="9704" xr:uid="{00000000-0005-0000-0000-00002C250000}"/>
    <cellStyle name="20% - Accent1 2 3 3 2 2 3 2 2 2" xfId="9705" xr:uid="{00000000-0005-0000-0000-00002D250000}"/>
    <cellStyle name="20% - Accent1 2 3 3 2 2 3 2 3" xfId="9706" xr:uid="{00000000-0005-0000-0000-00002E250000}"/>
    <cellStyle name="20% - Accent1 2 3 3 2 2 3 3" xfId="9707" xr:uid="{00000000-0005-0000-0000-00002F250000}"/>
    <cellStyle name="20% - Accent1 2 3 3 2 2 3 3 2" xfId="9708" xr:uid="{00000000-0005-0000-0000-000030250000}"/>
    <cellStyle name="20% - Accent1 2 3 3 2 2 3 4" xfId="9709" xr:uid="{00000000-0005-0000-0000-000031250000}"/>
    <cellStyle name="20% - Accent1 2 3 3 2 2 4" xfId="9710" xr:uid="{00000000-0005-0000-0000-000032250000}"/>
    <cellStyle name="20% - Accent1 2 3 3 2 2 4 2" xfId="9711" xr:uid="{00000000-0005-0000-0000-000033250000}"/>
    <cellStyle name="20% - Accent1 2 3 3 2 2 4 2 2" xfId="9712" xr:uid="{00000000-0005-0000-0000-000034250000}"/>
    <cellStyle name="20% - Accent1 2 3 3 2 2 4 2 2 2" xfId="9713" xr:uid="{00000000-0005-0000-0000-000035250000}"/>
    <cellStyle name="20% - Accent1 2 3 3 2 2 4 2 3" xfId="9714" xr:uid="{00000000-0005-0000-0000-000036250000}"/>
    <cellStyle name="20% - Accent1 2 3 3 2 2 4 3" xfId="9715" xr:uid="{00000000-0005-0000-0000-000037250000}"/>
    <cellStyle name="20% - Accent1 2 3 3 2 2 4 3 2" xfId="9716" xr:uid="{00000000-0005-0000-0000-000038250000}"/>
    <cellStyle name="20% - Accent1 2 3 3 2 2 4 4" xfId="9717" xr:uid="{00000000-0005-0000-0000-000039250000}"/>
    <cellStyle name="20% - Accent1 2 3 3 2 2 5" xfId="9718" xr:uid="{00000000-0005-0000-0000-00003A250000}"/>
    <cellStyle name="20% - Accent1 2 3 3 2 2 5 2" xfId="9719" xr:uid="{00000000-0005-0000-0000-00003B250000}"/>
    <cellStyle name="20% - Accent1 2 3 3 2 2 5 2 2" xfId="9720" xr:uid="{00000000-0005-0000-0000-00003C250000}"/>
    <cellStyle name="20% - Accent1 2 3 3 2 2 5 3" xfId="9721" xr:uid="{00000000-0005-0000-0000-00003D250000}"/>
    <cellStyle name="20% - Accent1 2 3 3 2 2 6" xfId="9722" xr:uid="{00000000-0005-0000-0000-00003E250000}"/>
    <cellStyle name="20% - Accent1 2 3 3 2 2 6 2" xfId="9723" xr:uid="{00000000-0005-0000-0000-00003F250000}"/>
    <cellStyle name="20% - Accent1 2 3 3 2 2 6 2 2" xfId="9724" xr:uid="{00000000-0005-0000-0000-000040250000}"/>
    <cellStyle name="20% - Accent1 2 3 3 2 2 6 3" xfId="9725" xr:uid="{00000000-0005-0000-0000-000041250000}"/>
    <cellStyle name="20% - Accent1 2 3 3 2 2 7" xfId="9726" xr:uid="{00000000-0005-0000-0000-000042250000}"/>
    <cellStyle name="20% - Accent1 2 3 3 2 2 7 2" xfId="9727" xr:uid="{00000000-0005-0000-0000-000043250000}"/>
    <cellStyle name="20% - Accent1 2 3 3 2 2 8" xfId="9728" xr:uid="{00000000-0005-0000-0000-000044250000}"/>
    <cellStyle name="20% - Accent1 2 3 3 2 2 8 2" xfId="9729" xr:uid="{00000000-0005-0000-0000-000045250000}"/>
    <cellStyle name="20% - Accent1 2 3 3 2 2 9" xfId="9730" xr:uid="{00000000-0005-0000-0000-000046250000}"/>
    <cellStyle name="20% - Accent1 2 3 3 2 3" xfId="9731" xr:uid="{00000000-0005-0000-0000-000047250000}"/>
    <cellStyle name="20% - Accent1 2 3 3 2 3 2" xfId="9732" xr:uid="{00000000-0005-0000-0000-000048250000}"/>
    <cellStyle name="20% - Accent1 2 3 3 2 3 2 2" xfId="9733" xr:uid="{00000000-0005-0000-0000-000049250000}"/>
    <cellStyle name="20% - Accent1 2 3 3 2 3 2 2 2" xfId="9734" xr:uid="{00000000-0005-0000-0000-00004A250000}"/>
    <cellStyle name="20% - Accent1 2 3 3 2 3 2 2 2 2" xfId="9735" xr:uid="{00000000-0005-0000-0000-00004B250000}"/>
    <cellStyle name="20% - Accent1 2 3 3 2 3 2 2 3" xfId="9736" xr:uid="{00000000-0005-0000-0000-00004C250000}"/>
    <cellStyle name="20% - Accent1 2 3 3 2 3 2 3" xfId="9737" xr:uid="{00000000-0005-0000-0000-00004D250000}"/>
    <cellStyle name="20% - Accent1 2 3 3 2 3 2 3 2" xfId="9738" xr:uid="{00000000-0005-0000-0000-00004E250000}"/>
    <cellStyle name="20% - Accent1 2 3 3 2 3 2 4" xfId="9739" xr:uid="{00000000-0005-0000-0000-00004F250000}"/>
    <cellStyle name="20% - Accent1 2 3 3 2 3 3" xfId="9740" xr:uid="{00000000-0005-0000-0000-000050250000}"/>
    <cellStyle name="20% - Accent1 2 3 3 2 3 3 2" xfId="9741" xr:uid="{00000000-0005-0000-0000-000051250000}"/>
    <cellStyle name="20% - Accent1 2 3 3 2 3 3 2 2" xfId="9742" xr:uid="{00000000-0005-0000-0000-000052250000}"/>
    <cellStyle name="20% - Accent1 2 3 3 2 3 3 2 2 2" xfId="9743" xr:uid="{00000000-0005-0000-0000-000053250000}"/>
    <cellStyle name="20% - Accent1 2 3 3 2 3 3 2 3" xfId="9744" xr:uid="{00000000-0005-0000-0000-000054250000}"/>
    <cellStyle name="20% - Accent1 2 3 3 2 3 3 3" xfId="9745" xr:uid="{00000000-0005-0000-0000-000055250000}"/>
    <cellStyle name="20% - Accent1 2 3 3 2 3 3 3 2" xfId="9746" xr:uid="{00000000-0005-0000-0000-000056250000}"/>
    <cellStyle name="20% - Accent1 2 3 3 2 3 3 4" xfId="9747" xr:uid="{00000000-0005-0000-0000-000057250000}"/>
    <cellStyle name="20% - Accent1 2 3 3 2 3 4" xfId="9748" xr:uid="{00000000-0005-0000-0000-000058250000}"/>
    <cellStyle name="20% - Accent1 2 3 3 2 3 4 2" xfId="9749" xr:uid="{00000000-0005-0000-0000-000059250000}"/>
    <cellStyle name="20% - Accent1 2 3 3 2 3 4 2 2" xfId="9750" xr:uid="{00000000-0005-0000-0000-00005A250000}"/>
    <cellStyle name="20% - Accent1 2 3 3 2 3 4 2 2 2" xfId="9751" xr:uid="{00000000-0005-0000-0000-00005B250000}"/>
    <cellStyle name="20% - Accent1 2 3 3 2 3 4 2 3" xfId="9752" xr:uid="{00000000-0005-0000-0000-00005C250000}"/>
    <cellStyle name="20% - Accent1 2 3 3 2 3 4 3" xfId="9753" xr:uid="{00000000-0005-0000-0000-00005D250000}"/>
    <cellStyle name="20% - Accent1 2 3 3 2 3 4 3 2" xfId="9754" xr:uid="{00000000-0005-0000-0000-00005E250000}"/>
    <cellStyle name="20% - Accent1 2 3 3 2 3 4 4" xfId="9755" xr:uid="{00000000-0005-0000-0000-00005F250000}"/>
    <cellStyle name="20% - Accent1 2 3 3 2 3 5" xfId="9756" xr:uid="{00000000-0005-0000-0000-000060250000}"/>
    <cellStyle name="20% - Accent1 2 3 3 2 3 5 2" xfId="9757" xr:uid="{00000000-0005-0000-0000-000061250000}"/>
    <cellStyle name="20% - Accent1 2 3 3 2 3 5 2 2" xfId="9758" xr:uid="{00000000-0005-0000-0000-000062250000}"/>
    <cellStyle name="20% - Accent1 2 3 3 2 3 5 3" xfId="9759" xr:uid="{00000000-0005-0000-0000-000063250000}"/>
    <cellStyle name="20% - Accent1 2 3 3 2 3 6" xfId="9760" xr:uid="{00000000-0005-0000-0000-000064250000}"/>
    <cellStyle name="20% - Accent1 2 3 3 2 3 6 2" xfId="9761" xr:uid="{00000000-0005-0000-0000-000065250000}"/>
    <cellStyle name="20% - Accent1 2 3 3 2 3 6 2 2" xfId="9762" xr:uid="{00000000-0005-0000-0000-000066250000}"/>
    <cellStyle name="20% - Accent1 2 3 3 2 3 6 3" xfId="9763" xr:uid="{00000000-0005-0000-0000-000067250000}"/>
    <cellStyle name="20% - Accent1 2 3 3 2 3 7" xfId="9764" xr:uid="{00000000-0005-0000-0000-000068250000}"/>
    <cellStyle name="20% - Accent1 2 3 3 2 3 7 2" xfId="9765" xr:uid="{00000000-0005-0000-0000-000069250000}"/>
    <cellStyle name="20% - Accent1 2 3 3 2 3 8" xfId="9766" xr:uid="{00000000-0005-0000-0000-00006A250000}"/>
    <cellStyle name="20% - Accent1 2 3 3 2 3 8 2" xfId="9767" xr:uid="{00000000-0005-0000-0000-00006B250000}"/>
    <cellStyle name="20% - Accent1 2 3 3 2 3 9" xfId="9768" xr:uid="{00000000-0005-0000-0000-00006C250000}"/>
    <cellStyle name="20% - Accent1 2 3 3 2 4" xfId="9769" xr:uid="{00000000-0005-0000-0000-00006D250000}"/>
    <cellStyle name="20% - Accent1 2 3 3 2 4 2" xfId="9770" xr:uid="{00000000-0005-0000-0000-00006E250000}"/>
    <cellStyle name="20% - Accent1 2 3 3 2 4 2 2" xfId="9771" xr:uid="{00000000-0005-0000-0000-00006F250000}"/>
    <cellStyle name="20% - Accent1 2 3 3 2 4 2 2 2" xfId="9772" xr:uid="{00000000-0005-0000-0000-000070250000}"/>
    <cellStyle name="20% - Accent1 2 3 3 2 4 2 3" xfId="9773" xr:uid="{00000000-0005-0000-0000-000071250000}"/>
    <cellStyle name="20% - Accent1 2 3 3 2 4 3" xfId="9774" xr:uid="{00000000-0005-0000-0000-000072250000}"/>
    <cellStyle name="20% - Accent1 2 3 3 2 4 3 2" xfId="9775" xr:uid="{00000000-0005-0000-0000-000073250000}"/>
    <cellStyle name="20% - Accent1 2 3 3 2 4 4" xfId="9776" xr:uid="{00000000-0005-0000-0000-000074250000}"/>
    <cellStyle name="20% - Accent1 2 3 3 2 5" xfId="9777" xr:uid="{00000000-0005-0000-0000-000075250000}"/>
    <cellStyle name="20% - Accent1 2 3 3 2 5 2" xfId="9778" xr:uid="{00000000-0005-0000-0000-000076250000}"/>
    <cellStyle name="20% - Accent1 2 3 3 2 5 2 2" xfId="9779" xr:uid="{00000000-0005-0000-0000-000077250000}"/>
    <cellStyle name="20% - Accent1 2 3 3 2 5 2 2 2" xfId="9780" xr:uid="{00000000-0005-0000-0000-000078250000}"/>
    <cellStyle name="20% - Accent1 2 3 3 2 5 2 3" xfId="9781" xr:uid="{00000000-0005-0000-0000-000079250000}"/>
    <cellStyle name="20% - Accent1 2 3 3 2 5 3" xfId="9782" xr:uid="{00000000-0005-0000-0000-00007A250000}"/>
    <cellStyle name="20% - Accent1 2 3 3 2 5 3 2" xfId="9783" xr:uid="{00000000-0005-0000-0000-00007B250000}"/>
    <cellStyle name="20% - Accent1 2 3 3 2 5 4" xfId="9784" xr:uid="{00000000-0005-0000-0000-00007C250000}"/>
    <cellStyle name="20% - Accent1 2 3 3 2 6" xfId="9785" xr:uid="{00000000-0005-0000-0000-00007D250000}"/>
    <cellStyle name="20% - Accent1 2 3 3 2 6 2" xfId="9786" xr:uid="{00000000-0005-0000-0000-00007E250000}"/>
    <cellStyle name="20% - Accent1 2 3 3 2 6 2 2" xfId="9787" xr:uid="{00000000-0005-0000-0000-00007F250000}"/>
    <cellStyle name="20% - Accent1 2 3 3 2 6 2 2 2" xfId="9788" xr:uid="{00000000-0005-0000-0000-000080250000}"/>
    <cellStyle name="20% - Accent1 2 3 3 2 6 2 3" xfId="9789" xr:uid="{00000000-0005-0000-0000-000081250000}"/>
    <cellStyle name="20% - Accent1 2 3 3 2 6 3" xfId="9790" xr:uid="{00000000-0005-0000-0000-000082250000}"/>
    <cellStyle name="20% - Accent1 2 3 3 2 6 3 2" xfId="9791" xr:uid="{00000000-0005-0000-0000-000083250000}"/>
    <cellStyle name="20% - Accent1 2 3 3 2 6 4" xfId="9792" xr:uid="{00000000-0005-0000-0000-000084250000}"/>
    <cellStyle name="20% - Accent1 2 3 3 2 7" xfId="9793" xr:uid="{00000000-0005-0000-0000-000085250000}"/>
    <cellStyle name="20% - Accent1 2 3 3 2 7 2" xfId="9794" xr:uid="{00000000-0005-0000-0000-000086250000}"/>
    <cellStyle name="20% - Accent1 2 3 3 2 7 2 2" xfId="9795" xr:uid="{00000000-0005-0000-0000-000087250000}"/>
    <cellStyle name="20% - Accent1 2 3 3 2 7 3" xfId="9796" xr:uid="{00000000-0005-0000-0000-000088250000}"/>
    <cellStyle name="20% - Accent1 2 3 3 2 8" xfId="9797" xr:uid="{00000000-0005-0000-0000-000089250000}"/>
    <cellStyle name="20% - Accent1 2 3 3 2 8 2" xfId="9798" xr:uid="{00000000-0005-0000-0000-00008A250000}"/>
    <cellStyle name="20% - Accent1 2 3 3 2 8 2 2" xfId="9799" xr:uid="{00000000-0005-0000-0000-00008B250000}"/>
    <cellStyle name="20% - Accent1 2 3 3 2 8 3" xfId="9800" xr:uid="{00000000-0005-0000-0000-00008C250000}"/>
    <cellStyle name="20% - Accent1 2 3 3 2 9" xfId="9801" xr:uid="{00000000-0005-0000-0000-00008D250000}"/>
    <cellStyle name="20% - Accent1 2 3 3 2 9 2" xfId="9802" xr:uid="{00000000-0005-0000-0000-00008E250000}"/>
    <cellStyle name="20% - Accent1 2 3 3 3" xfId="9803" xr:uid="{00000000-0005-0000-0000-00008F250000}"/>
    <cellStyle name="20% - Accent1 2 3 3 3 10" xfId="9804" xr:uid="{00000000-0005-0000-0000-000090250000}"/>
    <cellStyle name="20% - Accent1 2 3 3 3 10 2" xfId="9805" xr:uid="{00000000-0005-0000-0000-000091250000}"/>
    <cellStyle name="20% - Accent1 2 3 3 3 11" xfId="9806" xr:uid="{00000000-0005-0000-0000-000092250000}"/>
    <cellStyle name="20% - Accent1 2 3 3 3 2" xfId="9807" xr:uid="{00000000-0005-0000-0000-000093250000}"/>
    <cellStyle name="20% - Accent1 2 3 3 3 2 2" xfId="9808" xr:uid="{00000000-0005-0000-0000-000094250000}"/>
    <cellStyle name="20% - Accent1 2 3 3 3 2 2 2" xfId="9809" xr:uid="{00000000-0005-0000-0000-000095250000}"/>
    <cellStyle name="20% - Accent1 2 3 3 3 2 2 2 2" xfId="9810" xr:uid="{00000000-0005-0000-0000-000096250000}"/>
    <cellStyle name="20% - Accent1 2 3 3 3 2 2 2 2 2" xfId="9811" xr:uid="{00000000-0005-0000-0000-000097250000}"/>
    <cellStyle name="20% - Accent1 2 3 3 3 2 2 2 3" xfId="9812" xr:uid="{00000000-0005-0000-0000-000098250000}"/>
    <cellStyle name="20% - Accent1 2 3 3 3 2 2 3" xfId="9813" xr:uid="{00000000-0005-0000-0000-000099250000}"/>
    <cellStyle name="20% - Accent1 2 3 3 3 2 2 3 2" xfId="9814" xr:uid="{00000000-0005-0000-0000-00009A250000}"/>
    <cellStyle name="20% - Accent1 2 3 3 3 2 2 4" xfId="9815" xr:uid="{00000000-0005-0000-0000-00009B250000}"/>
    <cellStyle name="20% - Accent1 2 3 3 3 2 3" xfId="9816" xr:uid="{00000000-0005-0000-0000-00009C250000}"/>
    <cellStyle name="20% - Accent1 2 3 3 3 2 3 2" xfId="9817" xr:uid="{00000000-0005-0000-0000-00009D250000}"/>
    <cellStyle name="20% - Accent1 2 3 3 3 2 3 2 2" xfId="9818" xr:uid="{00000000-0005-0000-0000-00009E250000}"/>
    <cellStyle name="20% - Accent1 2 3 3 3 2 3 2 2 2" xfId="9819" xr:uid="{00000000-0005-0000-0000-00009F250000}"/>
    <cellStyle name="20% - Accent1 2 3 3 3 2 3 2 3" xfId="9820" xr:uid="{00000000-0005-0000-0000-0000A0250000}"/>
    <cellStyle name="20% - Accent1 2 3 3 3 2 3 3" xfId="9821" xr:uid="{00000000-0005-0000-0000-0000A1250000}"/>
    <cellStyle name="20% - Accent1 2 3 3 3 2 3 3 2" xfId="9822" xr:uid="{00000000-0005-0000-0000-0000A2250000}"/>
    <cellStyle name="20% - Accent1 2 3 3 3 2 3 4" xfId="9823" xr:uid="{00000000-0005-0000-0000-0000A3250000}"/>
    <cellStyle name="20% - Accent1 2 3 3 3 2 4" xfId="9824" xr:uid="{00000000-0005-0000-0000-0000A4250000}"/>
    <cellStyle name="20% - Accent1 2 3 3 3 2 4 2" xfId="9825" xr:uid="{00000000-0005-0000-0000-0000A5250000}"/>
    <cellStyle name="20% - Accent1 2 3 3 3 2 4 2 2" xfId="9826" xr:uid="{00000000-0005-0000-0000-0000A6250000}"/>
    <cellStyle name="20% - Accent1 2 3 3 3 2 4 2 2 2" xfId="9827" xr:uid="{00000000-0005-0000-0000-0000A7250000}"/>
    <cellStyle name="20% - Accent1 2 3 3 3 2 4 2 3" xfId="9828" xr:uid="{00000000-0005-0000-0000-0000A8250000}"/>
    <cellStyle name="20% - Accent1 2 3 3 3 2 4 3" xfId="9829" xr:uid="{00000000-0005-0000-0000-0000A9250000}"/>
    <cellStyle name="20% - Accent1 2 3 3 3 2 4 3 2" xfId="9830" xr:uid="{00000000-0005-0000-0000-0000AA250000}"/>
    <cellStyle name="20% - Accent1 2 3 3 3 2 4 4" xfId="9831" xr:uid="{00000000-0005-0000-0000-0000AB250000}"/>
    <cellStyle name="20% - Accent1 2 3 3 3 2 5" xfId="9832" xr:uid="{00000000-0005-0000-0000-0000AC250000}"/>
    <cellStyle name="20% - Accent1 2 3 3 3 2 5 2" xfId="9833" xr:uid="{00000000-0005-0000-0000-0000AD250000}"/>
    <cellStyle name="20% - Accent1 2 3 3 3 2 5 2 2" xfId="9834" xr:uid="{00000000-0005-0000-0000-0000AE250000}"/>
    <cellStyle name="20% - Accent1 2 3 3 3 2 5 3" xfId="9835" xr:uid="{00000000-0005-0000-0000-0000AF250000}"/>
    <cellStyle name="20% - Accent1 2 3 3 3 2 6" xfId="9836" xr:uid="{00000000-0005-0000-0000-0000B0250000}"/>
    <cellStyle name="20% - Accent1 2 3 3 3 2 6 2" xfId="9837" xr:uid="{00000000-0005-0000-0000-0000B1250000}"/>
    <cellStyle name="20% - Accent1 2 3 3 3 2 6 2 2" xfId="9838" xr:uid="{00000000-0005-0000-0000-0000B2250000}"/>
    <cellStyle name="20% - Accent1 2 3 3 3 2 6 3" xfId="9839" xr:uid="{00000000-0005-0000-0000-0000B3250000}"/>
    <cellStyle name="20% - Accent1 2 3 3 3 2 7" xfId="9840" xr:uid="{00000000-0005-0000-0000-0000B4250000}"/>
    <cellStyle name="20% - Accent1 2 3 3 3 2 7 2" xfId="9841" xr:uid="{00000000-0005-0000-0000-0000B5250000}"/>
    <cellStyle name="20% - Accent1 2 3 3 3 2 8" xfId="9842" xr:uid="{00000000-0005-0000-0000-0000B6250000}"/>
    <cellStyle name="20% - Accent1 2 3 3 3 2 8 2" xfId="9843" xr:uid="{00000000-0005-0000-0000-0000B7250000}"/>
    <cellStyle name="20% - Accent1 2 3 3 3 2 9" xfId="9844" xr:uid="{00000000-0005-0000-0000-0000B8250000}"/>
    <cellStyle name="20% - Accent1 2 3 3 3 3" xfId="9845" xr:uid="{00000000-0005-0000-0000-0000B9250000}"/>
    <cellStyle name="20% - Accent1 2 3 3 3 3 2" xfId="9846" xr:uid="{00000000-0005-0000-0000-0000BA250000}"/>
    <cellStyle name="20% - Accent1 2 3 3 3 3 2 2" xfId="9847" xr:uid="{00000000-0005-0000-0000-0000BB250000}"/>
    <cellStyle name="20% - Accent1 2 3 3 3 3 2 2 2" xfId="9848" xr:uid="{00000000-0005-0000-0000-0000BC250000}"/>
    <cellStyle name="20% - Accent1 2 3 3 3 3 2 2 2 2" xfId="9849" xr:uid="{00000000-0005-0000-0000-0000BD250000}"/>
    <cellStyle name="20% - Accent1 2 3 3 3 3 2 2 3" xfId="9850" xr:uid="{00000000-0005-0000-0000-0000BE250000}"/>
    <cellStyle name="20% - Accent1 2 3 3 3 3 2 3" xfId="9851" xr:uid="{00000000-0005-0000-0000-0000BF250000}"/>
    <cellStyle name="20% - Accent1 2 3 3 3 3 2 3 2" xfId="9852" xr:uid="{00000000-0005-0000-0000-0000C0250000}"/>
    <cellStyle name="20% - Accent1 2 3 3 3 3 2 4" xfId="9853" xr:uid="{00000000-0005-0000-0000-0000C1250000}"/>
    <cellStyle name="20% - Accent1 2 3 3 3 3 3" xfId="9854" xr:uid="{00000000-0005-0000-0000-0000C2250000}"/>
    <cellStyle name="20% - Accent1 2 3 3 3 3 3 2" xfId="9855" xr:uid="{00000000-0005-0000-0000-0000C3250000}"/>
    <cellStyle name="20% - Accent1 2 3 3 3 3 3 2 2" xfId="9856" xr:uid="{00000000-0005-0000-0000-0000C4250000}"/>
    <cellStyle name="20% - Accent1 2 3 3 3 3 3 2 2 2" xfId="9857" xr:uid="{00000000-0005-0000-0000-0000C5250000}"/>
    <cellStyle name="20% - Accent1 2 3 3 3 3 3 2 3" xfId="9858" xr:uid="{00000000-0005-0000-0000-0000C6250000}"/>
    <cellStyle name="20% - Accent1 2 3 3 3 3 3 3" xfId="9859" xr:uid="{00000000-0005-0000-0000-0000C7250000}"/>
    <cellStyle name="20% - Accent1 2 3 3 3 3 3 3 2" xfId="9860" xr:uid="{00000000-0005-0000-0000-0000C8250000}"/>
    <cellStyle name="20% - Accent1 2 3 3 3 3 3 4" xfId="9861" xr:uid="{00000000-0005-0000-0000-0000C9250000}"/>
    <cellStyle name="20% - Accent1 2 3 3 3 3 4" xfId="9862" xr:uid="{00000000-0005-0000-0000-0000CA250000}"/>
    <cellStyle name="20% - Accent1 2 3 3 3 3 4 2" xfId="9863" xr:uid="{00000000-0005-0000-0000-0000CB250000}"/>
    <cellStyle name="20% - Accent1 2 3 3 3 3 4 2 2" xfId="9864" xr:uid="{00000000-0005-0000-0000-0000CC250000}"/>
    <cellStyle name="20% - Accent1 2 3 3 3 3 4 2 2 2" xfId="9865" xr:uid="{00000000-0005-0000-0000-0000CD250000}"/>
    <cellStyle name="20% - Accent1 2 3 3 3 3 4 2 3" xfId="9866" xr:uid="{00000000-0005-0000-0000-0000CE250000}"/>
    <cellStyle name="20% - Accent1 2 3 3 3 3 4 3" xfId="9867" xr:uid="{00000000-0005-0000-0000-0000CF250000}"/>
    <cellStyle name="20% - Accent1 2 3 3 3 3 4 3 2" xfId="9868" xr:uid="{00000000-0005-0000-0000-0000D0250000}"/>
    <cellStyle name="20% - Accent1 2 3 3 3 3 4 4" xfId="9869" xr:uid="{00000000-0005-0000-0000-0000D1250000}"/>
    <cellStyle name="20% - Accent1 2 3 3 3 3 5" xfId="9870" xr:uid="{00000000-0005-0000-0000-0000D2250000}"/>
    <cellStyle name="20% - Accent1 2 3 3 3 3 5 2" xfId="9871" xr:uid="{00000000-0005-0000-0000-0000D3250000}"/>
    <cellStyle name="20% - Accent1 2 3 3 3 3 5 2 2" xfId="9872" xr:uid="{00000000-0005-0000-0000-0000D4250000}"/>
    <cellStyle name="20% - Accent1 2 3 3 3 3 5 3" xfId="9873" xr:uid="{00000000-0005-0000-0000-0000D5250000}"/>
    <cellStyle name="20% - Accent1 2 3 3 3 3 6" xfId="9874" xr:uid="{00000000-0005-0000-0000-0000D6250000}"/>
    <cellStyle name="20% - Accent1 2 3 3 3 3 6 2" xfId="9875" xr:uid="{00000000-0005-0000-0000-0000D7250000}"/>
    <cellStyle name="20% - Accent1 2 3 3 3 3 6 2 2" xfId="9876" xr:uid="{00000000-0005-0000-0000-0000D8250000}"/>
    <cellStyle name="20% - Accent1 2 3 3 3 3 6 3" xfId="9877" xr:uid="{00000000-0005-0000-0000-0000D9250000}"/>
    <cellStyle name="20% - Accent1 2 3 3 3 3 7" xfId="9878" xr:uid="{00000000-0005-0000-0000-0000DA250000}"/>
    <cellStyle name="20% - Accent1 2 3 3 3 3 7 2" xfId="9879" xr:uid="{00000000-0005-0000-0000-0000DB250000}"/>
    <cellStyle name="20% - Accent1 2 3 3 3 3 8" xfId="9880" xr:uid="{00000000-0005-0000-0000-0000DC250000}"/>
    <cellStyle name="20% - Accent1 2 3 3 3 3 8 2" xfId="9881" xr:uid="{00000000-0005-0000-0000-0000DD250000}"/>
    <cellStyle name="20% - Accent1 2 3 3 3 3 9" xfId="9882" xr:uid="{00000000-0005-0000-0000-0000DE250000}"/>
    <cellStyle name="20% - Accent1 2 3 3 3 4" xfId="9883" xr:uid="{00000000-0005-0000-0000-0000DF250000}"/>
    <cellStyle name="20% - Accent1 2 3 3 3 4 2" xfId="9884" xr:uid="{00000000-0005-0000-0000-0000E0250000}"/>
    <cellStyle name="20% - Accent1 2 3 3 3 4 2 2" xfId="9885" xr:uid="{00000000-0005-0000-0000-0000E1250000}"/>
    <cellStyle name="20% - Accent1 2 3 3 3 4 2 2 2" xfId="9886" xr:uid="{00000000-0005-0000-0000-0000E2250000}"/>
    <cellStyle name="20% - Accent1 2 3 3 3 4 2 3" xfId="9887" xr:uid="{00000000-0005-0000-0000-0000E3250000}"/>
    <cellStyle name="20% - Accent1 2 3 3 3 4 3" xfId="9888" xr:uid="{00000000-0005-0000-0000-0000E4250000}"/>
    <cellStyle name="20% - Accent1 2 3 3 3 4 3 2" xfId="9889" xr:uid="{00000000-0005-0000-0000-0000E5250000}"/>
    <cellStyle name="20% - Accent1 2 3 3 3 4 4" xfId="9890" xr:uid="{00000000-0005-0000-0000-0000E6250000}"/>
    <cellStyle name="20% - Accent1 2 3 3 3 5" xfId="9891" xr:uid="{00000000-0005-0000-0000-0000E7250000}"/>
    <cellStyle name="20% - Accent1 2 3 3 3 5 2" xfId="9892" xr:uid="{00000000-0005-0000-0000-0000E8250000}"/>
    <cellStyle name="20% - Accent1 2 3 3 3 5 2 2" xfId="9893" xr:uid="{00000000-0005-0000-0000-0000E9250000}"/>
    <cellStyle name="20% - Accent1 2 3 3 3 5 2 2 2" xfId="9894" xr:uid="{00000000-0005-0000-0000-0000EA250000}"/>
    <cellStyle name="20% - Accent1 2 3 3 3 5 2 3" xfId="9895" xr:uid="{00000000-0005-0000-0000-0000EB250000}"/>
    <cellStyle name="20% - Accent1 2 3 3 3 5 3" xfId="9896" xr:uid="{00000000-0005-0000-0000-0000EC250000}"/>
    <cellStyle name="20% - Accent1 2 3 3 3 5 3 2" xfId="9897" xr:uid="{00000000-0005-0000-0000-0000ED250000}"/>
    <cellStyle name="20% - Accent1 2 3 3 3 5 4" xfId="9898" xr:uid="{00000000-0005-0000-0000-0000EE250000}"/>
    <cellStyle name="20% - Accent1 2 3 3 3 6" xfId="9899" xr:uid="{00000000-0005-0000-0000-0000EF250000}"/>
    <cellStyle name="20% - Accent1 2 3 3 3 6 2" xfId="9900" xr:uid="{00000000-0005-0000-0000-0000F0250000}"/>
    <cellStyle name="20% - Accent1 2 3 3 3 6 2 2" xfId="9901" xr:uid="{00000000-0005-0000-0000-0000F1250000}"/>
    <cellStyle name="20% - Accent1 2 3 3 3 6 2 2 2" xfId="9902" xr:uid="{00000000-0005-0000-0000-0000F2250000}"/>
    <cellStyle name="20% - Accent1 2 3 3 3 6 2 3" xfId="9903" xr:uid="{00000000-0005-0000-0000-0000F3250000}"/>
    <cellStyle name="20% - Accent1 2 3 3 3 6 3" xfId="9904" xr:uid="{00000000-0005-0000-0000-0000F4250000}"/>
    <cellStyle name="20% - Accent1 2 3 3 3 6 3 2" xfId="9905" xr:uid="{00000000-0005-0000-0000-0000F5250000}"/>
    <cellStyle name="20% - Accent1 2 3 3 3 6 4" xfId="9906" xr:uid="{00000000-0005-0000-0000-0000F6250000}"/>
    <cellStyle name="20% - Accent1 2 3 3 3 7" xfId="9907" xr:uid="{00000000-0005-0000-0000-0000F7250000}"/>
    <cellStyle name="20% - Accent1 2 3 3 3 7 2" xfId="9908" xr:uid="{00000000-0005-0000-0000-0000F8250000}"/>
    <cellStyle name="20% - Accent1 2 3 3 3 7 2 2" xfId="9909" xr:uid="{00000000-0005-0000-0000-0000F9250000}"/>
    <cellStyle name="20% - Accent1 2 3 3 3 7 3" xfId="9910" xr:uid="{00000000-0005-0000-0000-0000FA250000}"/>
    <cellStyle name="20% - Accent1 2 3 3 3 8" xfId="9911" xr:uid="{00000000-0005-0000-0000-0000FB250000}"/>
    <cellStyle name="20% - Accent1 2 3 3 3 8 2" xfId="9912" xr:uid="{00000000-0005-0000-0000-0000FC250000}"/>
    <cellStyle name="20% - Accent1 2 3 3 3 8 2 2" xfId="9913" xr:uid="{00000000-0005-0000-0000-0000FD250000}"/>
    <cellStyle name="20% - Accent1 2 3 3 3 8 3" xfId="9914" xr:uid="{00000000-0005-0000-0000-0000FE250000}"/>
    <cellStyle name="20% - Accent1 2 3 3 3 9" xfId="9915" xr:uid="{00000000-0005-0000-0000-0000FF250000}"/>
    <cellStyle name="20% - Accent1 2 3 3 3 9 2" xfId="9916" xr:uid="{00000000-0005-0000-0000-000000260000}"/>
    <cellStyle name="20% - Accent1 2 3 3 4" xfId="9917" xr:uid="{00000000-0005-0000-0000-000001260000}"/>
    <cellStyle name="20% - Accent1 2 3 3 4 10" xfId="9918" xr:uid="{00000000-0005-0000-0000-000002260000}"/>
    <cellStyle name="20% - Accent1 2 3 3 4 10 2" xfId="9919" xr:uid="{00000000-0005-0000-0000-000003260000}"/>
    <cellStyle name="20% - Accent1 2 3 3 4 11" xfId="9920" xr:uid="{00000000-0005-0000-0000-000004260000}"/>
    <cellStyle name="20% - Accent1 2 3 3 4 2" xfId="9921" xr:uid="{00000000-0005-0000-0000-000005260000}"/>
    <cellStyle name="20% - Accent1 2 3 3 4 2 2" xfId="9922" xr:uid="{00000000-0005-0000-0000-000006260000}"/>
    <cellStyle name="20% - Accent1 2 3 3 4 2 2 2" xfId="9923" xr:uid="{00000000-0005-0000-0000-000007260000}"/>
    <cellStyle name="20% - Accent1 2 3 3 4 2 2 2 2" xfId="9924" xr:uid="{00000000-0005-0000-0000-000008260000}"/>
    <cellStyle name="20% - Accent1 2 3 3 4 2 2 2 2 2" xfId="9925" xr:uid="{00000000-0005-0000-0000-000009260000}"/>
    <cellStyle name="20% - Accent1 2 3 3 4 2 2 2 3" xfId="9926" xr:uid="{00000000-0005-0000-0000-00000A260000}"/>
    <cellStyle name="20% - Accent1 2 3 3 4 2 2 3" xfId="9927" xr:uid="{00000000-0005-0000-0000-00000B260000}"/>
    <cellStyle name="20% - Accent1 2 3 3 4 2 2 3 2" xfId="9928" xr:uid="{00000000-0005-0000-0000-00000C260000}"/>
    <cellStyle name="20% - Accent1 2 3 3 4 2 2 4" xfId="9929" xr:uid="{00000000-0005-0000-0000-00000D260000}"/>
    <cellStyle name="20% - Accent1 2 3 3 4 2 3" xfId="9930" xr:uid="{00000000-0005-0000-0000-00000E260000}"/>
    <cellStyle name="20% - Accent1 2 3 3 4 2 3 2" xfId="9931" xr:uid="{00000000-0005-0000-0000-00000F260000}"/>
    <cellStyle name="20% - Accent1 2 3 3 4 2 3 2 2" xfId="9932" xr:uid="{00000000-0005-0000-0000-000010260000}"/>
    <cellStyle name="20% - Accent1 2 3 3 4 2 3 2 2 2" xfId="9933" xr:uid="{00000000-0005-0000-0000-000011260000}"/>
    <cellStyle name="20% - Accent1 2 3 3 4 2 3 2 3" xfId="9934" xr:uid="{00000000-0005-0000-0000-000012260000}"/>
    <cellStyle name="20% - Accent1 2 3 3 4 2 3 3" xfId="9935" xr:uid="{00000000-0005-0000-0000-000013260000}"/>
    <cellStyle name="20% - Accent1 2 3 3 4 2 3 3 2" xfId="9936" xr:uid="{00000000-0005-0000-0000-000014260000}"/>
    <cellStyle name="20% - Accent1 2 3 3 4 2 3 4" xfId="9937" xr:uid="{00000000-0005-0000-0000-000015260000}"/>
    <cellStyle name="20% - Accent1 2 3 3 4 2 4" xfId="9938" xr:uid="{00000000-0005-0000-0000-000016260000}"/>
    <cellStyle name="20% - Accent1 2 3 3 4 2 4 2" xfId="9939" xr:uid="{00000000-0005-0000-0000-000017260000}"/>
    <cellStyle name="20% - Accent1 2 3 3 4 2 4 2 2" xfId="9940" xr:uid="{00000000-0005-0000-0000-000018260000}"/>
    <cellStyle name="20% - Accent1 2 3 3 4 2 4 2 2 2" xfId="9941" xr:uid="{00000000-0005-0000-0000-000019260000}"/>
    <cellStyle name="20% - Accent1 2 3 3 4 2 4 2 3" xfId="9942" xr:uid="{00000000-0005-0000-0000-00001A260000}"/>
    <cellStyle name="20% - Accent1 2 3 3 4 2 4 3" xfId="9943" xr:uid="{00000000-0005-0000-0000-00001B260000}"/>
    <cellStyle name="20% - Accent1 2 3 3 4 2 4 3 2" xfId="9944" xr:uid="{00000000-0005-0000-0000-00001C260000}"/>
    <cellStyle name="20% - Accent1 2 3 3 4 2 4 4" xfId="9945" xr:uid="{00000000-0005-0000-0000-00001D260000}"/>
    <cellStyle name="20% - Accent1 2 3 3 4 2 5" xfId="9946" xr:uid="{00000000-0005-0000-0000-00001E260000}"/>
    <cellStyle name="20% - Accent1 2 3 3 4 2 5 2" xfId="9947" xr:uid="{00000000-0005-0000-0000-00001F260000}"/>
    <cellStyle name="20% - Accent1 2 3 3 4 2 5 2 2" xfId="9948" xr:uid="{00000000-0005-0000-0000-000020260000}"/>
    <cellStyle name="20% - Accent1 2 3 3 4 2 5 3" xfId="9949" xr:uid="{00000000-0005-0000-0000-000021260000}"/>
    <cellStyle name="20% - Accent1 2 3 3 4 2 6" xfId="9950" xr:uid="{00000000-0005-0000-0000-000022260000}"/>
    <cellStyle name="20% - Accent1 2 3 3 4 2 6 2" xfId="9951" xr:uid="{00000000-0005-0000-0000-000023260000}"/>
    <cellStyle name="20% - Accent1 2 3 3 4 2 6 2 2" xfId="9952" xr:uid="{00000000-0005-0000-0000-000024260000}"/>
    <cellStyle name="20% - Accent1 2 3 3 4 2 6 3" xfId="9953" xr:uid="{00000000-0005-0000-0000-000025260000}"/>
    <cellStyle name="20% - Accent1 2 3 3 4 2 7" xfId="9954" xr:uid="{00000000-0005-0000-0000-000026260000}"/>
    <cellStyle name="20% - Accent1 2 3 3 4 2 7 2" xfId="9955" xr:uid="{00000000-0005-0000-0000-000027260000}"/>
    <cellStyle name="20% - Accent1 2 3 3 4 2 8" xfId="9956" xr:uid="{00000000-0005-0000-0000-000028260000}"/>
    <cellStyle name="20% - Accent1 2 3 3 4 2 8 2" xfId="9957" xr:uid="{00000000-0005-0000-0000-000029260000}"/>
    <cellStyle name="20% - Accent1 2 3 3 4 2 9" xfId="9958" xr:uid="{00000000-0005-0000-0000-00002A260000}"/>
    <cellStyle name="20% - Accent1 2 3 3 4 3" xfId="9959" xr:uid="{00000000-0005-0000-0000-00002B260000}"/>
    <cellStyle name="20% - Accent1 2 3 3 4 3 2" xfId="9960" xr:uid="{00000000-0005-0000-0000-00002C260000}"/>
    <cellStyle name="20% - Accent1 2 3 3 4 3 2 2" xfId="9961" xr:uid="{00000000-0005-0000-0000-00002D260000}"/>
    <cellStyle name="20% - Accent1 2 3 3 4 3 2 2 2" xfId="9962" xr:uid="{00000000-0005-0000-0000-00002E260000}"/>
    <cellStyle name="20% - Accent1 2 3 3 4 3 2 2 2 2" xfId="9963" xr:uid="{00000000-0005-0000-0000-00002F260000}"/>
    <cellStyle name="20% - Accent1 2 3 3 4 3 2 2 3" xfId="9964" xr:uid="{00000000-0005-0000-0000-000030260000}"/>
    <cellStyle name="20% - Accent1 2 3 3 4 3 2 3" xfId="9965" xr:uid="{00000000-0005-0000-0000-000031260000}"/>
    <cellStyle name="20% - Accent1 2 3 3 4 3 2 3 2" xfId="9966" xr:uid="{00000000-0005-0000-0000-000032260000}"/>
    <cellStyle name="20% - Accent1 2 3 3 4 3 2 4" xfId="9967" xr:uid="{00000000-0005-0000-0000-000033260000}"/>
    <cellStyle name="20% - Accent1 2 3 3 4 3 3" xfId="9968" xr:uid="{00000000-0005-0000-0000-000034260000}"/>
    <cellStyle name="20% - Accent1 2 3 3 4 3 3 2" xfId="9969" xr:uid="{00000000-0005-0000-0000-000035260000}"/>
    <cellStyle name="20% - Accent1 2 3 3 4 3 3 2 2" xfId="9970" xr:uid="{00000000-0005-0000-0000-000036260000}"/>
    <cellStyle name="20% - Accent1 2 3 3 4 3 3 2 2 2" xfId="9971" xr:uid="{00000000-0005-0000-0000-000037260000}"/>
    <cellStyle name="20% - Accent1 2 3 3 4 3 3 2 3" xfId="9972" xr:uid="{00000000-0005-0000-0000-000038260000}"/>
    <cellStyle name="20% - Accent1 2 3 3 4 3 3 3" xfId="9973" xr:uid="{00000000-0005-0000-0000-000039260000}"/>
    <cellStyle name="20% - Accent1 2 3 3 4 3 3 3 2" xfId="9974" xr:uid="{00000000-0005-0000-0000-00003A260000}"/>
    <cellStyle name="20% - Accent1 2 3 3 4 3 3 4" xfId="9975" xr:uid="{00000000-0005-0000-0000-00003B260000}"/>
    <cellStyle name="20% - Accent1 2 3 3 4 3 4" xfId="9976" xr:uid="{00000000-0005-0000-0000-00003C260000}"/>
    <cellStyle name="20% - Accent1 2 3 3 4 3 4 2" xfId="9977" xr:uid="{00000000-0005-0000-0000-00003D260000}"/>
    <cellStyle name="20% - Accent1 2 3 3 4 3 4 2 2" xfId="9978" xr:uid="{00000000-0005-0000-0000-00003E260000}"/>
    <cellStyle name="20% - Accent1 2 3 3 4 3 4 2 2 2" xfId="9979" xr:uid="{00000000-0005-0000-0000-00003F260000}"/>
    <cellStyle name="20% - Accent1 2 3 3 4 3 4 2 3" xfId="9980" xr:uid="{00000000-0005-0000-0000-000040260000}"/>
    <cellStyle name="20% - Accent1 2 3 3 4 3 4 3" xfId="9981" xr:uid="{00000000-0005-0000-0000-000041260000}"/>
    <cellStyle name="20% - Accent1 2 3 3 4 3 4 3 2" xfId="9982" xr:uid="{00000000-0005-0000-0000-000042260000}"/>
    <cellStyle name="20% - Accent1 2 3 3 4 3 4 4" xfId="9983" xr:uid="{00000000-0005-0000-0000-000043260000}"/>
    <cellStyle name="20% - Accent1 2 3 3 4 3 5" xfId="9984" xr:uid="{00000000-0005-0000-0000-000044260000}"/>
    <cellStyle name="20% - Accent1 2 3 3 4 3 5 2" xfId="9985" xr:uid="{00000000-0005-0000-0000-000045260000}"/>
    <cellStyle name="20% - Accent1 2 3 3 4 3 5 2 2" xfId="9986" xr:uid="{00000000-0005-0000-0000-000046260000}"/>
    <cellStyle name="20% - Accent1 2 3 3 4 3 5 3" xfId="9987" xr:uid="{00000000-0005-0000-0000-000047260000}"/>
    <cellStyle name="20% - Accent1 2 3 3 4 3 6" xfId="9988" xr:uid="{00000000-0005-0000-0000-000048260000}"/>
    <cellStyle name="20% - Accent1 2 3 3 4 3 6 2" xfId="9989" xr:uid="{00000000-0005-0000-0000-000049260000}"/>
    <cellStyle name="20% - Accent1 2 3 3 4 3 6 2 2" xfId="9990" xr:uid="{00000000-0005-0000-0000-00004A260000}"/>
    <cellStyle name="20% - Accent1 2 3 3 4 3 6 3" xfId="9991" xr:uid="{00000000-0005-0000-0000-00004B260000}"/>
    <cellStyle name="20% - Accent1 2 3 3 4 3 7" xfId="9992" xr:uid="{00000000-0005-0000-0000-00004C260000}"/>
    <cellStyle name="20% - Accent1 2 3 3 4 3 7 2" xfId="9993" xr:uid="{00000000-0005-0000-0000-00004D260000}"/>
    <cellStyle name="20% - Accent1 2 3 3 4 3 8" xfId="9994" xr:uid="{00000000-0005-0000-0000-00004E260000}"/>
    <cellStyle name="20% - Accent1 2 3 3 4 3 8 2" xfId="9995" xr:uid="{00000000-0005-0000-0000-00004F260000}"/>
    <cellStyle name="20% - Accent1 2 3 3 4 3 9" xfId="9996" xr:uid="{00000000-0005-0000-0000-000050260000}"/>
    <cellStyle name="20% - Accent1 2 3 3 4 4" xfId="9997" xr:uid="{00000000-0005-0000-0000-000051260000}"/>
    <cellStyle name="20% - Accent1 2 3 3 4 4 2" xfId="9998" xr:uid="{00000000-0005-0000-0000-000052260000}"/>
    <cellStyle name="20% - Accent1 2 3 3 4 4 2 2" xfId="9999" xr:uid="{00000000-0005-0000-0000-000053260000}"/>
    <cellStyle name="20% - Accent1 2 3 3 4 4 2 2 2" xfId="10000" xr:uid="{00000000-0005-0000-0000-000054260000}"/>
    <cellStyle name="20% - Accent1 2 3 3 4 4 2 3" xfId="10001" xr:uid="{00000000-0005-0000-0000-000055260000}"/>
    <cellStyle name="20% - Accent1 2 3 3 4 4 3" xfId="10002" xr:uid="{00000000-0005-0000-0000-000056260000}"/>
    <cellStyle name="20% - Accent1 2 3 3 4 4 3 2" xfId="10003" xr:uid="{00000000-0005-0000-0000-000057260000}"/>
    <cellStyle name="20% - Accent1 2 3 3 4 4 4" xfId="10004" xr:uid="{00000000-0005-0000-0000-000058260000}"/>
    <cellStyle name="20% - Accent1 2 3 3 4 5" xfId="10005" xr:uid="{00000000-0005-0000-0000-000059260000}"/>
    <cellStyle name="20% - Accent1 2 3 3 4 5 2" xfId="10006" xr:uid="{00000000-0005-0000-0000-00005A260000}"/>
    <cellStyle name="20% - Accent1 2 3 3 4 5 2 2" xfId="10007" xr:uid="{00000000-0005-0000-0000-00005B260000}"/>
    <cellStyle name="20% - Accent1 2 3 3 4 5 2 2 2" xfId="10008" xr:uid="{00000000-0005-0000-0000-00005C260000}"/>
    <cellStyle name="20% - Accent1 2 3 3 4 5 2 3" xfId="10009" xr:uid="{00000000-0005-0000-0000-00005D260000}"/>
    <cellStyle name="20% - Accent1 2 3 3 4 5 3" xfId="10010" xr:uid="{00000000-0005-0000-0000-00005E260000}"/>
    <cellStyle name="20% - Accent1 2 3 3 4 5 3 2" xfId="10011" xr:uid="{00000000-0005-0000-0000-00005F260000}"/>
    <cellStyle name="20% - Accent1 2 3 3 4 5 4" xfId="10012" xr:uid="{00000000-0005-0000-0000-000060260000}"/>
    <cellStyle name="20% - Accent1 2 3 3 4 6" xfId="10013" xr:uid="{00000000-0005-0000-0000-000061260000}"/>
    <cellStyle name="20% - Accent1 2 3 3 4 6 2" xfId="10014" xr:uid="{00000000-0005-0000-0000-000062260000}"/>
    <cellStyle name="20% - Accent1 2 3 3 4 6 2 2" xfId="10015" xr:uid="{00000000-0005-0000-0000-000063260000}"/>
    <cellStyle name="20% - Accent1 2 3 3 4 6 2 2 2" xfId="10016" xr:uid="{00000000-0005-0000-0000-000064260000}"/>
    <cellStyle name="20% - Accent1 2 3 3 4 6 2 3" xfId="10017" xr:uid="{00000000-0005-0000-0000-000065260000}"/>
    <cellStyle name="20% - Accent1 2 3 3 4 6 3" xfId="10018" xr:uid="{00000000-0005-0000-0000-000066260000}"/>
    <cellStyle name="20% - Accent1 2 3 3 4 6 3 2" xfId="10019" xr:uid="{00000000-0005-0000-0000-000067260000}"/>
    <cellStyle name="20% - Accent1 2 3 3 4 6 4" xfId="10020" xr:uid="{00000000-0005-0000-0000-000068260000}"/>
    <cellStyle name="20% - Accent1 2 3 3 4 7" xfId="10021" xr:uid="{00000000-0005-0000-0000-000069260000}"/>
    <cellStyle name="20% - Accent1 2 3 3 4 7 2" xfId="10022" xr:uid="{00000000-0005-0000-0000-00006A260000}"/>
    <cellStyle name="20% - Accent1 2 3 3 4 7 2 2" xfId="10023" xr:uid="{00000000-0005-0000-0000-00006B260000}"/>
    <cellStyle name="20% - Accent1 2 3 3 4 7 3" xfId="10024" xr:uid="{00000000-0005-0000-0000-00006C260000}"/>
    <cellStyle name="20% - Accent1 2 3 3 4 8" xfId="10025" xr:uid="{00000000-0005-0000-0000-00006D260000}"/>
    <cellStyle name="20% - Accent1 2 3 3 4 8 2" xfId="10026" xr:uid="{00000000-0005-0000-0000-00006E260000}"/>
    <cellStyle name="20% - Accent1 2 3 3 4 8 2 2" xfId="10027" xr:uid="{00000000-0005-0000-0000-00006F260000}"/>
    <cellStyle name="20% - Accent1 2 3 3 4 8 3" xfId="10028" xr:uid="{00000000-0005-0000-0000-000070260000}"/>
    <cellStyle name="20% - Accent1 2 3 3 4 9" xfId="10029" xr:uid="{00000000-0005-0000-0000-000071260000}"/>
    <cellStyle name="20% - Accent1 2 3 3 4 9 2" xfId="10030" xr:uid="{00000000-0005-0000-0000-000072260000}"/>
    <cellStyle name="20% - Accent1 2 3 3 5" xfId="10031" xr:uid="{00000000-0005-0000-0000-000073260000}"/>
    <cellStyle name="20% - Accent1 2 3 3 5 2" xfId="10032" xr:uid="{00000000-0005-0000-0000-000074260000}"/>
    <cellStyle name="20% - Accent1 2 3 3 5 2 2" xfId="10033" xr:uid="{00000000-0005-0000-0000-000075260000}"/>
    <cellStyle name="20% - Accent1 2 3 3 5 2 2 2" xfId="10034" xr:uid="{00000000-0005-0000-0000-000076260000}"/>
    <cellStyle name="20% - Accent1 2 3 3 5 2 2 2 2" xfId="10035" xr:uid="{00000000-0005-0000-0000-000077260000}"/>
    <cellStyle name="20% - Accent1 2 3 3 5 2 2 3" xfId="10036" xr:uid="{00000000-0005-0000-0000-000078260000}"/>
    <cellStyle name="20% - Accent1 2 3 3 5 2 3" xfId="10037" xr:uid="{00000000-0005-0000-0000-000079260000}"/>
    <cellStyle name="20% - Accent1 2 3 3 5 2 3 2" xfId="10038" xr:uid="{00000000-0005-0000-0000-00007A260000}"/>
    <cellStyle name="20% - Accent1 2 3 3 5 2 4" xfId="10039" xr:uid="{00000000-0005-0000-0000-00007B260000}"/>
    <cellStyle name="20% - Accent1 2 3 3 5 3" xfId="10040" xr:uid="{00000000-0005-0000-0000-00007C260000}"/>
    <cellStyle name="20% - Accent1 2 3 3 5 3 2" xfId="10041" xr:uid="{00000000-0005-0000-0000-00007D260000}"/>
    <cellStyle name="20% - Accent1 2 3 3 5 3 2 2" xfId="10042" xr:uid="{00000000-0005-0000-0000-00007E260000}"/>
    <cellStyle name="20% - Accent1 2 3 3 5 3 2 2 2" xfId="10043" xr:uid="{00000000-0005-0000-0000-00007F260000}"/>
    <cellStyle name="20% - Accent1 2 3 3 5 3 2 3" xfId="10044" xr:uid="{00000000-0005-0000-0000-000080260000}"/>
    <cellStyle name="20% - Accent1 2 3 3 5 3 3" xfId="10045" xr:uid="{00000000-0005-0000-0000-000081260000}"/>
    <cellStyle name="20% - Accent1 2 3 3 5 3 3 2" xfId="10046" xr:uid="{00000000-0005-0000-0000-000082260000}"/>
    <cellStyle name="20% - Accent1 2 3 3 5 3 4" xfId="10047" xr:uid="{00000000-0005-0000-0000-000083260000}"/>
    <cellStyle name="20% - Accent1 2 3 3 5 4" xfId="10048" xr:uid="{00000000-0005-0000-0000-000084260000}"/>
    <cellStyle name="20% - Accent1 2 3 3 5 4 2" xfId="10049" xr:uid="{00000000-0005-0000-0000-000085260000}"/>
    <cellStyle name="20% - Accent1 2 3 3 5 4 2 2" xfId="10050" xr:uid="{00000000-0005-0000-0000-000086260000}"/>
    <cellStyle name="20% - Accent1 2 3 3 5 4 2 2 2" xfId="10051" xr:uid="{00000000-0005-0000-0000-000087260000}"/>
    <cellStyle name="20% - Accent1 2 3 3 5 4 2 3" xfId="10052" xr:uid="{00000000-0005-0000-0000-000088260000}"/>
    <cellStyle name="20% - Accent1 2 3 3 5 4 3" xfId="10053" xr:uid="{00000000-0005-0000-0000-000089260000}"/>
    <cellStyle name="20% - Accent1 2 3 3 5 4 3 2" xfId="10054" xr:uid="{00000000-0005-0000-0000-00008A260000}"/>
    <cellStyle name="20% - Accent1 2 3 3 5 4 4" xfId="10055" xr:uid="{00000000-0005-0000-0000-00008B260000}"/>
    <cellStyle name="20% - Accent1 2 3 3 5 5" xfId="10056" xr:uid="{00000000-0005-0000-0000-00008C260000}"/>
    <cellStyle name="20% - Accent1 2 3 3 5 5 2" xfId="10057" xr:uid="{00000000-0005-0000-0000-00008D260000}"/>
    <cellStyle name="20% - Accent1 2 3 3 5 5 2 2" xfId="10058" xr:uid="{00000000-0005-0000-0000-00008E260000}"/>
    <cellStyle name="20% - Accent1 2 3 3 5 5 3" xfId="10059" xr:uid="{00000000-0005-0000-0000-00008F260000}"/>
    <cellStyle name="20% - Accent1 2 3 3 5 6" xfId="10060" xr:uid="{00000000-0005-0000-0000-000090260000}"/>
    <cellStyle name="20% - Accent1 2 3 3 5 6 2" xfId="10061" xr:uid="{00000000-0005-0000-0000-000091260000}"/>
    <cellStyle name="20% - Accent1 2 3 3 5 6 2 2" xfId="10062" xr:uid="{00000000-0005-0000-0000-000092260000}"/>
    <cellStyle name="20% - Accent1 2 3 3 5 6 3" xfId="10063" xr:uid="{00000000-0005-0000-0000-000093260000}"/>
    <cellStyle name="20% - Accent1 2 3 3 5 7" xfId="10064" xr:uid="{00000000-0005-0000-0000-000094260000}"/>
    <cellStyle name="20% - Accent1 2 3 3 5 7 2" xfId="10065" xr:uid="{00000000-0005-0000-0000-000095260000}"/>
    <cellStyle name="20% - Accent1 2 3 3 5 8" xfId="10066" xr:uid="{00000000-0005-0000-0000-000096260000}"/>
    <cellStyle name="20% - Accent1 2 3 3 5 8 2" xfId="10067" xr:uid="{00000000-0005-0000-0000-000097260000}"/>
    <cellStyle name="20% - Accent1 2 3 3 5 9" xfId="10068" xr:uid="{00000000-0005-0000-0000-000098260000}"/>
    <cellStyle name="20% - Accent1 2 3 3 6" xfId="10069" xr:uid="{00000000-0005-0000-0000-000099260000}"/>
    <cellStyle name="20% - Accent1 2 3 3 6 2" xfId="10070" xr:uid="{00000000-0005-0000-0000-00009A260000}"/>
    <cellStyle name="20% - Accent1 2 3 3 6 2 2" xfId="10071" xr:uid="{00000000-0005-0000-0000-00009B260000}"/>
    <cellStyle name="20% - Accent1 2 3 3 6 2 2 2" xfId="10072" xr:uid="{00000000-0005-0000-0000-00009C260000}"/>
    <cellStyle name="20% - Accent1 2 3 3 6 2 2 2 2" xfId="10073" xr:uid="{00000000-0005-0000-0000-00009D260000}"/>
    <cellStyle name="20% - Accent1 2 3 3 6 2 2 3" xfId="10074" xr:uid="{00000000-0005-0000-0000-00009E260000}"/>
    <cellStyle name="20% - Accent1 2 3 3 6 2 3" xfId="10075" xr:uid="{00000000-0005-0000-0000-00009F260000}"/>
    <cellStyle name="20% - Accent1 2 3 3 6 2 3 2" xfId="10076" xr:uid="{00000000-0005-0000-0000-0000A0260000}"/>
    <cellStyle name="20% - Accent1 2 3 3 6 2 4" xfId="10077" xr:uid="{00000000-0005-0000-0000-0000A1260000}"/>
    <cellStyle name="20% - Accent1 2 3 3 6 3" xfId="10078" xr:uid="{00000000-0005-0000-0000-0000A2260000}"/>
    <cellStyle name="20% - Accent1 2 3 3 6 3 2" xfId="10079" xr:uid="{00000000-0005-0000-0000-0000A3260000}"/>
    <cellStyle name="20% - Accent1 2 3 3 6 3 2 2" xfId="10080" xr:uid="{00000000-0005-0000-0000-0000A4260000}"/>
    <cellStyle name="20% - Accent1 2 3 3 6 3 2 2 2" xfId="10081" xr:uid="{00000000-0005-0000-0000-0000A5260000}"/>
    <cellStyle name="20% - Accent1 2 3 3 6 3 2 3" xfId="10082" xr:uid="{00000000-0005-0000-0000-0000A6260000}"/>
    <cellStyle name="20% - Accent1 2 3 3 6 3 3" xfId="10083" xr:uid="{00000000-0005-0000-0000-0000A7260000}"/>
    <cellStyle name="20% - Accent1 2 3 3 6 3 3 2" xfId="10084" xr:uid="{00000000-0005-0000-0000-0000A8260000}"/>
    <cellStyle name="20% - Accent1 2 3 3 6 3 4" xfId="10085" xr:uid="{00000000-0005-0000-0000-0000A9260000}"/>
    <cellStyle name="20% - Accent1 2 3 3 6 4" xfId="10086" xr:uid="{00000000-0005-0000-0000-0000AA260000}"/>
    <cellStyle name="20% - Accent1 2 3 3 6 4 2" xfId="10087" xr:uid="{00000000-0005-0000-0000-0000AB260000}"/>
    <cellStyle name="20% - Accent1 2 3 3 6 4 2 2" xfId="10088" xr:uid="{00000000-0005-0000-0000-0000AC260000}"/>
    <cellStyle name="20% - Accent1 2 3 3 6 4 2 2 2" xfId="10089" xr:uid="{00000000-0005-0000-0000-0000AD260000}"/>
    <cellStyle name="20% - Accent1 2 3 3 6 4 2 3" xfId="10090" xr:uid="{00000000-0005-0000-0000-0000AE260000}"/>
    <cellStyle name="20% - Accent1 2 3 3 6 4 3" xfId="10091" xr:uid="{00000000-0005-0000-0000-0000AF260000}"/>
    <cellStyle name="20% - Accent1 2 3 3 6 4 3 2" xfId="10092" xr:uid="{00000000-0005-0000-0000-0000B0260000}"/>
    <cellStyle name="20% - Accent1 2 3 3 6 4 4" xfId="10093" xr:uid="{00000000-0005-0000-0000-0000B1260000}"/>
    <cellStyle name="20% - Accent1 2 3 3 6 5" xfId="10094" xr:uid="{00000000-0005-0000-0000-0000B2260000}"/>
    <cellStyle name="20% - Accent1 2 3 3 6 5 2" xfId="10095" xr:uid="{00000000-0005-0000-0000-0000B3260000}"/>
    <cellStyle name="20% - Accent1 2 3 3 6 5 2 2" xfId="10096" xr:uid="{00000000-0005-0000-0000-0000B4260000}"/>
    <cellStyle name="20% - Accent1 2 3 3 6 5 3" xfId="10097" xr:uid="{00000000-0005-0000-0000-0000B5260000}"/>
    <cellStyle name="20% - Accent1 2 3 3 6 6" xfId="10098" xr:uid="{00000000-0005-0000-0000-0000B6260000}"/>
    <cellStyle name="20% - Accent1 2 3 3 6 6 2" xfId="10099" xr:uid="{00000000-0005-0000-0000-0000B7260000}"/>
    <cellStyle name="20% - Accent1 2 3 3 6 6 2 2" xfId="10100" xr:uid="{00000000-0005-0000-0000-0000B8260000}"/>
    <cellStyle name="20% - Accent1 2 3 3 6 6 3" xfId="10101" xr:uid="{00000000-0005-0000-0000-0000B9260000}"/>
    <cellStyle name="20% - Accent1 2 3 3 6 7" xfId="10102" xr:uid="{00000000-0005-0000-0000-0000BA260000}"/>
    <cellStyle name="20% - Accent1 2 3 3 6 7 2" xfId="10103" xr:uid="{00000000-0005-0000-0000-0000BB260000}"/>
    <cellStyle name="20% - Accent1 2 3 3 6 8" xfId="10104" xr:uid="{00000000-0005-0000-0000-0000BC260000}"/>
    <cellStyle name="20% - Accent1 2 3 3 6 8 2" xfId="10105" xr:uid="{00000000-0005-0000-0000-0000BD260000}"/>
    <cellStyle name="20% - Accent1 2 3 3 6 9" xfId="10106" xr:uid="{00000000-0005-0000-0000-0000BE260000}"/>
    <cellStyle name="20% - Accent1 2 3 3 7" xfId="10107" xr:uid="{00000000-0005-0000-0000-0000BF260000}"/>
    <cellStyle name="20% - Accent1 2 3 3 7 2" xfId="10108" xr:uid="{00000000-0005-0000-0000-0000C0260000}"/>
    <cellStyle name="20% - Accent1 2 3 3 7 2 2" xfId="10109" xr:uid="{00000000-0005-0000-0000-0000C1260000}"/>
    <cellStyle name="20% - Accent1 2 3 3 7 2 2 2" xfId="10110" xr:uid="{00000000-0005-0000-0000-0000C2260000}"/>
    <cellStyle name="20% - Accent1 2 3 3 7 2 3" xfId="10111" xr:uid="{00000000-0005-0000-0000-0000C3260000}"/>
    <cellStyle name="20% - Accent1 2 3 3 7 3" xfId="10112" xr:uid="{00000000-0005-0000-0000-0000C4260000}"/>
    <cellStyle name="20% - Accent1 2 3 3 7 3 2" xfId="10113" xr:uid="{00000000-0005-0000-0000-0000C5260000}"/>
    <cellStyle name="20% - Accent1 2 3 3 7 4" xfId="10114" xr:uid="{00000000-0005-0000-0000-0000C6260000}"/>
    <cellStyle name="20% - Accent1 2 3 3 8" xfId="10115" xr:uid="{00000000-0005-0000-0000-0000C7260000}"/>
    <cellStyle name="20% - Accent1 2 3 3 8 2" xfId="10116" xr:uid="{00000000-0005-0000-0000-0000C8260000}"/>
    <cellStyle name="20% - Accent1 2 3 3 8 2 2" xfId="10117" xr:uid="{00000000-0005-0000-0000-0000C9260000}"/>
    <cellStyle name="20% - Accent1 2 3 3 8 2 2 2" xfId="10118" xr:uid="{00000000-0005-0000-0000-0000CA260000}"/>
    <cellStyle name="20% - Accent1 2 3 3 8 2 3" xfId="10119" xr:uid="{00000000-0005-0000-0000-0000CB260000}"/>
    <cellStyle name="20% - Accent1 2 3 3 8 3" xfId="10120" xr:uid="{00000000-0005-0000-0000-0000CC260000}"/>
    <cellStyle name="20% - Accent1 2 3 3 8 3 2" xfId="10121" xr:uid="{00000000-0005-0000-0000-0000CD260000}"/>
    <cellStyle name="20% - Accent1 2 3 3 8 4" xfId="10122" xr:uid="{00000000-0005-0000-0000-0000CE260000}"/>
    <cellStyle name="20% - Accent1 2 3 3 9" xfId="10123" xr:uid="{00000000-0005-0000-0000-0000CF260000}"/>
    <cellStyle name="20% - Accent1 2 3 3 9 2" xfId="10124" xr:uid="{00000000-0005-0000-0000-0000D0260000}"/>
    <cellStyle name="20% - Accent1 2 3 3 9 2 2" xfId="10125" xr:uid="{00000000-0005-0000-0000-0000D1260000}"/>
    <cellStyle name="20% - Accent1 2 3 3 9 2 2 2" xfId="10126" xr:uid="{00000000-0005-0000-0000-0000D2260000}"/>
    <cellStyle name="20% - Accent1 2 3 3 9 2 3" xfId="10127" xr:uid="{00000000-0005-0000-0000-0000D3260000}"/>
    <cellStyle name="20% - Accent1 2 3 3 9 3" xfId="10128" xr:uid="{00000000-0005-0000-0000-0000D4260000}"/>
    <cellStyle name="20% - Accent1 2 3 3 9 3 2" xfId="10129" xr:uid="{00000000-0005-0000-0000-0000D5260000}"/>
    <cellStyle name="20% - Accent1 2 3 3 9 4" xfId="10130" xr:uid="{00000000-0005-0000-0000-0000D6260000}"/>
    <cellStyle name="20% - Accent1 2 3 4" xfId="10131" xr:uid="{00000000-0005-0000-0000-0000D7260000}"/>
    <cellStyle name="20% - Accent1 2 3 4 10" xfId="10132" xr:uid="{00000000-0005-0000-0000-0000D8260000}"/>
    <cellStyle name="20% - Accent1 2 3 4 10 2" xfId="10133" xr:uid="{00000000-0005-0000-0000-0000D9260000}"/>
    <cellStyle name="20% - Accent1 2 3 4 11" xfId="10134" xr:uid="{00000000-0005-0000-0000-0000DA260000}"/>
    <cellStyle name="20% - Accent1 2 3 4 2" xfId="10135" xr:uid="{00000000-0005-0000-0000-0000DB260000}"/>
    <cellStyle name="20% - Accent1 2 3 4 2 2" xfId="10136" xr:uid="{00000000-0005-0000-0000-0000DC260000}"/>
    <cellStyle name="20% - Accent1 2 3 4 2 2 2" xfId="10137" xr:uid="{00000000-0005-0000-0000-0000DD260000}"/>
    <cellStyle name="20% - Accent1 2 3 4 2 2 2 2" xfId="10138" xr:uid="{00000000-0005-0000-0000-0000DE260000}"/>
    <cellStyle name="20% - Accent1 2 3 4 2 2 2 2 2" xfId="10139" xr:uid="{00000000-0005-0000-0000-0000DF260000}"/>
    <cellStyle name="20% - Accent1 2 3 4 2 2 2 3" xfId="10140" xr:uid="{00000000-0005-0000-0000-0000E0260000}"/>
    <cellStyle name="20% - Accent1 2 3 4 2 2 3" xfId="10141" xr:uid="{00000000-0005-0000-0000-0000E1260000}"/>
    <cellStyle name="20% - Accent1 2 3 4 2 2 3 2" xfId="10142" xr:uid="{00000000-0005-0000-0000-0000E2260000}"/>
    <cellStyle name="20% - Accent1 2 3 4 2 2 4" xfId="10143" xr:uid="{00000000-0005-0000-0000-0000E3260000}"/>
    <cellStyle name="20% - Accent1 2 3 4 2 3" xfId="10144" xr:uid="{00000000-0005-0000-0000-0000E4260000}"/>
    <cellStyle name="20% - Accent1 2 3 4 2 3 2" xfId="10145" xr:uid="{00000000-0005-0000-0000-0000E5260000}"/>
    <cellStyle name="20% - Accent1 2 3 4 2 3 2 2" xfId="10146" xr:uid="{00000000-0005-0000-0000-0000E6260000}"/>
    <cellStyle name="20% - Accent1 2 3 4 2 3 2 2 2" xfId="10147" xr:uid="{00000000-0005-0000-0000-0000E7260000}"/>
    <cellStyle name="20% - Accent1 2 3 4 2 3 2 3" xfId="10148" xr:uid="{00000000-0005-0000-0000-0000E8260000}"/>
    <cellStyle name="20% - Accent1 2 3 4 2 3 3" xfId="10149" xr:uid="{00000000-0005-0000-0000-0000E9260000}"/>
    <cellStyle name="20% - Accent1 2 3 4 2 3 3 2" xfId="10150" xr:uid="{00000000-0005-0000-0000-0000EA260000}"/>
    <cellStyle name="20% - Accent1 2 3 4 2 3 4" xfId="10151" xr:uid="{00000000-0005-0000-0000-0000EB260000}"/>
    <cellStyle name="20% - Accent1 2 3 4 2 4" xfId="10152" xr:uid="{00000000-0005-0000-0000-0000EC260000}"/>
    <cellStyle name="20% - Accent1 2 3 4 2 4 2" xfId="10153" xr:uid="{00000000-0005-0000-0000-0000ED260000}"/>
    <cellStyle name="20% - Accent1 2 3 4 2 4 2 2" xfId="10154" xr:uid="{00000000-0005-0000-0000-0000EE260000}"/>
    <cellStyle name="20% - Accent1 2 3 4 2 4 2 2 2" xfId="10155" xr:uid="{00000000-0005-0000-0000-0000EF260000}"/>
    <cellStyle name="20% - Accent1 2 3 4 2 4 2 3" xfId="10156" xr:uid="{00000000-0005-0000-0000-0000F0260000}"/>
    <cellStyle name="20% - Accent1 2 3 4 2 4 3" xfId="10157" xr:uid="{00000000-0005-0000-0000-0000F1260000}"/>
    <cellStyle name="20% - Accent1 2 3 4 2 4 3 2" xfId="10158" xr:uid="{00000000-0005-0000-0000-0000F2260000}"/>
    <cellStyle name="20% - Accent1 2 3 4 2 4 4" xfId="10159" xr:uid="{00000000-0005-0000-0000-0000F3260000}"/>
    <cellStyle name="20% - Accent1 2 3 4 2 5" xfId="10160" xr:uid="{00000000-0005-0000-0000-0000F4260000}"/>
    <cellStyle name="20% - Accent1 2 3 4 2 5 2" xfId="10161" xr:uid="{00000000-0005-0000-0000-0000F5260000}"/>
    <cellStyle name="20% - Accent1 2 3 4 2 5 2 2" xfId="10162" xr:uid="{00000000-0005-0000-0000-0000F6260000}"/>
    <cellStyle name="20% - Accent1 2 3 4 2 5 3" xfId="10163" xr:uid="{00000000-0005-0000-0000-0000F7260000}"/>
    <cellStyle name="20% - Accent1 2 3 4 2 6" xfId="10164" xr:uid="{00000000-0005-0000-0000-0000F8260000}"/>
    <cellStyle name="20% - Accent1 2 3 4 2 6 2" xfId="10165" xr:uid="{00000000-0005-0000-0000-0000F9260000}"/>
    <cellStyle name="20% - Accent1 2 3 4 2 6 2 2" xfId="10166" xr:uid="{00000000-0005-0000-0000-0000FA260000}"/>
    <cellStyle name="20% - Accent1 2 3 4 2 6 3" xfId="10167" xr:uid="{00000000-0005-0000-0000-0000FB260000}"/>
    <cellStyle name="20% - Accent1 2 3 4 2 7" xfId="10168" xr:uid="{00000000-0005-0000-0000-0000FC260000}"/>
    <cellStyle name="20% - Accent1 2 3 4 2 7 2" xfId="10169" xr:uid="{00000000-0005-0000-0000-0000FD260000}"/>
    <cellStyle name="20% - Accent1 2 3 4 2 8" xfId="10170" xr:uid="{00000000-0005-0000-0000-0000FE260000}"/>
    <cellStyle name="20% - Accent1 2 3 4 2 8 2" xfId="10171" xr:uid="{00000000-0005-0000-0000-0000FF260000}"/>
    <cellStyle name="20% - Accent1 2 3 4 2 9" xfId="10172" xr:uid="{00000000-0005-0000-0000-000000270000}"/>
    <cellStyle name="20% - Accent1 2 3 4 3" xfId="10173" xr:uid="{00000000-0005-0000-0000-000001270000}"/>
    <cellStyle name="20% - Accent1 2 3 4 3 2" xfId="10174" xr:uid="{00000000-0005-0000-0000-000002270000}"/>
    <cellStyle name="20% - Accent1 2 3 4 3 2 2" xfId="10175" xr:uid="{00000000-0005-0000-0000-000003270000}"/>
    <cellStyle name="20% - Accent1 2 3 4 3 2 2 2" xfId="10176" xr:uid="{00000000-0005-0000-0000-000004270000}"/>
    <cellStyle name="20% - Accent1 2 3 4 3 2 2 2 2" xfId="10177" xr:uid="{00000000-0005-0000-0000-000005270000}"/>
    <cellStyle name="20% - Accent1 2 3 4 3 2 2 3" xfId="10178" xr:uid="{00000000-0005-0000-0000-000006270000}"/>
    <cellStyle name="20% - Accent1 2 3 4 3 2 3" xfId="10179" xr:uid="{00000000-0005-0000-0000-000007270000}"/>
    <cellStyle name="20% - Accent1 2 3 4 3 2 3 2" xfId="10180" xr:uid="{00000000-0005-0000-0000-000008270000}"/>
    <cellStyle name="20% - Accent1 2 3 4 3 2 4" xfId="10181" xr:uid="{00000000-0005-0000-0000-000009270000}"/>
    <cellStyle name="20% - Accent1 2 3 4 3 3" xfId="10182" xr:uid="{00000000-0005-0000-0000-00000A270000}"/>
    <cellStyle name="20% - Accent1 2 3 4 3 3 2" xfId="10183" xr:uid="{00000000-0005-0000-0000-00000B270000}"/>
    <cellStyle name="20% - Accent1 2 3 4 3 3 2 2" xfId="10184" xr:uid="{00000000-0005-0000-0000-00000C270000}"/>
    <cellStyle name="20% - Accent1 2 3 4 3 3 2 2 2" xfId="10185" xr:uid="{00000000-0005-0000-0000-00000D270000}"/>
    <cellStyle name="20% - Accent1 2 3 4 3 3 2 3" xfId="10186" xr:uid="{00000000-0005-0000-0000-00000E270000}"/>
    <cellStyle name="20% - Accent1 2 3 4 3 3 3" xfId="10187" xr:uid="{00000000-0005-0000-0000-00000F270000}"/>
    <cellStyle name="20% - Accent1 2 3 4 3 3 3 2" xfId="10188" xr:uid="{00000000-0005-0000-0000-000010270000}"/>
    <cellStyle name="20% - Accent1 2 3 4 3 3 4" xfId="10189" xr:uid="{00000000-0005-0000-0000-000011270000}"/>
    <cellStyle name="20% - Accent1 2 3 4 3 4" xfId="10190" xr:uid="{00000000-0005-0000-0000-000012270000}"/>
    <cellStyle name="20% - Accent1 2 3 4 3 4 2" xfId="10191" xr:uid="{00000000-0005-0000-0000-000013270000}"/>
    <cellStyle name="20% - Accent1 2 3 4 3 4 2 2" xfId="10192" xr:uid="{00000000-0005-0000-0000-000014270000}"/>
    <cellStyle name="20% - Accent1 2 3 4 3 4 2 2 2" xfId="10193" xr:uid="{00000000-0005-0000-0000-000015270000}"/>
    <cellStyle name="20% - Accent1 2 3 4 3 4 2 3" xfId="10194" xr:uid="{00000000-0005-0000-0000-000016270000}"/>
    <cellStyle name="20% - Accent1 2 3 4 3 4 3" xfId="10195" xr:uid="{00000000-0005-0000-0000-000017270000}"/>
    <cellStyle name="20% - Accent1 2 3 4 3 4 3 2" xfId="10196" xr:uid="{00000000-0005-0000-0000-000018270000}"/>
    <cellStyle name="20% - Accent1 2 3 4 3 4 4" xfId="10197" xr:uid="{00000000-0005-0000-0000-000019270000}"/>
    <cellStyle name="20% - Accent1 2 3 4 3 5" xfId="10198" xr:uid="{00000000-0005-0000-0000-00001A270000}"/>
    <cellStyle name="20% - Accent1 2 3 4 3 5 2" xfId="10199" xr:uid="{00000000-0005-0000-0000-00001B270000}"/>
    <cellStyle name="20% - Accent1 2 3 4 3 5 2 2" xfId="10200" xr:uid="{00000000-0005-0000-0000-00001C270000}"/>
    <cellStyle name="20% - Accent1 2 3 4 3 5 3" xfId="10201" xr:uid="{00000000-0005-0000-0000-00001D270000}"/>
    <cellStyle name="20% - Accent1 2 3 4 3 6" xfId="10202" xr:uid="{00000000-0005-0000-0000-00001E270000}"/>
    <cellStyle name="20% - Accent1 2 3 4 3 6 2" xfId="10203" xr:uid="{00000000-0005-0000-0000-00001F270000}"/>
    <cellStyle name="20% - Accent1 2 3 4 3 6 2 2" xfId="10204" xr:uid="{00000000-0005-0000-0000-000020270000}"/>
    <cellStyle name="20% - Accent1 2 3 4 3 6 3" xfId="10205" xr:uid="{00000000-0005-0000-0000-000021270000}"/>
    <cellStyle name="20% - Accent1 2 3 4 3 7" xfId="10206" xr:uid="{00000000-0005-0000-0000-000022270000}"/>
    <cellStyle name="20% - Accent1 2 3 4 3 7 2" xfId="10207" xr:uid="{00000000-0005-0000-0000-000023270000}"/>
    <cellStyle name="20% - Accent1 2 3 4 3 8" xfId="10208" xr:uid="{00000000-0005-0000-0000-000024270000}"/>
    <cellStyle name="20% - Accent1 2 3 4 3 8 2" xfId="10209" xr:uid="{00000000-0005-0000-0000-000025270000}"/>
    <cellStyle name="20% - Accent1 2 3 4 3 9" xfId="10210" xr:uid="{00000000-0005-0000-0000-000026270000}"/>
    <cellStyle name="20% - Accent1 2 3 4 4" xfId="10211" xr:uid="{00000000-0005-0000-0000-000027270000}"/>
    <cellStyle name="20% - Accent1 2 3 4 4 2" xfId="10212" xr:uid="{00000000-0005-0000-0000-000028270000}"/>
    <cellStyle name="20% - Accent1 2 3 4 4 2 2" xfId="10213" xr:uid="{00000000-0005-0000-0000-000029270000}"/>
    <cellStyle name="20% - Accent1 2 3 4 4 2 2 2" xfId="10214" xr:uid="{00000000-0005-0000-0000-00002A270000}"/>
    <cellStyle name="20% - Accent1 2 3 4 4 2 3" xfId="10215" xr:uid="{00000000-0005-0000-0000-00002B270000}"/>
    <cellStyle name="20% - Accent1 2 3 4 4 3" xfId="10216" xr:uid="{00000000-0005-0000-0000-00002C270000}"/>
    <cellStyle name="20% - Accent1 2 3 4 4 3 2" xfId="10217" xr:uid="{00000000-0005-0000-0000-00002D270000}"/>
    <cellStyle name="20% - Accent1 2 3 4 4 4" xfId="10218" xr:uid="{00000000-0005-0000-0000-00002E270000}"/>
    <cellStyle name="20% - Accent1 2 3 4 5" xfId="10219" xr:uid="{00000000-0005-0000-0000-00002F270000}"/>
    <cellStyle name="20% - Accent1 2 3 4 5 2" xfId="10220" xr:uid="{00000000-0005-0000-0000-000030270000}"/>
    <cellStyle name="20% - Accent1 2 3 4 5 2 2" xfId="10221" xr:uid="{00000000-0005-0000-0000-000031270000}"/>
    <cellStyle name="20% - Accent1 2 3 4 5 2 2 2" xfId="10222" xr:uid="{00000000-0005-0000-0000-000032270000}"/>
    <cellStyle name="20% - Accent1 2 3 4 5 2 3" xfId="10223" xr:uid="{00000000-0005-0000-0000-000033270000}"/>
    <cellStyle name="20% - Accent1 2 3 4 5 3" xfId="10224" xr:uid="{00000000-0005-0000-0000-000034270000}"/>
    <cellStyle name="20% - Accent1 2 3 4 5 3 2" xfId="10225" xr:uid="{00000000-0005-0000-0000-000035270000}"/>
    <cellStyle name="20% - Accent1 2 3 4 5 4" xfId="10226" xr:uid="{00000000-0005-0000-0000-000036270000}"/>
    <cellStyle name="20% - Accent1 2 3 4 6" xfId="10227" xr:uid="{00000000-0005-0000-0000-000037270000}"/>
    <cellStyle name="20% - Accent1 2 3 4 6 2" xfId="10228" xr:uid="{00000000-0005-0000-0000-000038270000}"/>
    <cellStyle name="20% - Accent1 2 3 4 6 2 2" xfId="10229" xr:uid="{00000000-0005-0000-0000-000039270000}"/>
    <cellStyle name="20% - Accent1 2 3 4 6 2 2 2" xfId="10230" xr:uid="{00000000-0005-0000-0000-00003A270000}"/>
    <cellStyle name="20% - Accent1 2 3 4 6 2 3" xfId="10231" xr:uid="{00000000-0005-0000-0000-00003B270000}"/>
    <cellStyle name="20% - Accent1 2 3 4 6 3" xfId="10232" xr:uid="{00000000-0005-0000-0000-00003C270000}"/>
    <cellStyle name="20% - Accent1 2 3 4 6 3 2" xfId="10233" xr:uid="{00000000-0005-0000-0000-00003D270000}"/>
    <cellStyle name="20% - Accent1 2 3 4 6 4" xfId="10234" xr:uid="{00000000-0005-0000-0000-00003E270000}"/>
    <cellStyle name="20% - Accent1 2 3 4 7" xfId="10235" xr:uid="{00000000-0005-0000-0000-00003F270000}"/>
    <cellStyle name="20% - Accent1 2 3 4 7 2" xfId="10236" xr:uid="{00000000-0005-0000-0000-000040270000}"/>
    <cellStyle name="20% - Accent1 2 3 4 7 2 2" xfId="10237" xr:uid="{00000000-0005-0000-0000-000041270000}"/>
    <cellStyle name="20% - Accent1 2 3 4 7 3" xfId="10238" xr:uid="{00000000-0005-0000-0000-000042270000}"/>
    <cellStyle name="20% - Accent1 2 3 4 8" xfId="10239" xr:uid="{00000000-0005-0000-0000-000043270000}"/>
    <cellStyle name="20% - Accent1 2 3 4 8 2" xfId="10240" xr:uid="{00000000-0005-0000-0000-000044270000}"/>
    <cellStyle name="20% - Accent1 2 3 4 8 2 2" xfId="10241" xr:uid="{00000000-0005-0000-0000-000045270000}"/>
    <cellStyle name="20% - Accent1 2 3 4 8 3" xfId="10242" xr:uid="{00000000-0005-0000-0000-000046270000}"/>
    <cellStyle name="20% - Accent1 2 3 4 9" xfId="10243" xr:uid="{00000000-0005-0000-0000-000047270000}"/>
    <cellStyle name="20% - Accent1 2 3 4 9 2" xfId="10244" xr:uid="{00000000-0005-0000-0000-000048270000}"/>
    <cellStyle name="20% - Accent1 2 3 5" xfId="10245" xr:uid="{00000000-0005-0000-0000-000049270000}"/>
    <cellStyle name="20% - Accent1 2 3 5 10" xfId="10246" xr:uid="{00000000-0005-0000-0000-00004A270000}"/>
    <cellStyle name="20% - Accent1 2 3 5 10 2" xfId="10247" xr:uid="{00000000-0005-0000-0000-00004B270000}"/>
    <cellStyle name="20% - Accent1 2 3 5 11" xfId="10248" xr:uid="{00000000-0005-0000-0000-00004C270000}"/>
    <cellStyle name="20% - Accent1 2 3 5 2" xfId="10249" xr:uid="{00000000-0005-0000-0000-00004D270000}"/>
    <cellStyle name="20% - Accent1 2 3 5 2 2" xfId="10250" xr:uid="{00000000-0005-0000-0000-00004E270000}"/>
    <cellStyle name="20% - Accent1 2 3 5 2 2 2" xfId="10251" xr:uid="{00000000-0005-0000-0000-00004F270000}"/>
    <cellStyle name="20% - Accent1 2 3 5 2 2 2 2" xfId="10252" xr:uid="{00000000-0005-0000-0000-000050270000}"/>
    <cellStyle name="20% - Accent1 2 3 5 2 2 2 2 2" xfId="10253" xr:uid="{00000000-0005-0000-0000-000051270000}"/>
    <cellStyle name="20% - Accent1 2 3 5 2 2 2 3" xfId="10254" xr:uid="{00000000-0005-0000-0000-000052270000}"/>
    <cellStyle name="20% - Accent1 2 3 5 2 2 3" xfId="10255" xr:uid="{00000000-0005-0000-0000-000053270000}"/>
    <cellStyle name="20% - Accent1 2 3 5 2 2 3 2" xfId="10256" xr:uid="{00000000-0005-0000-0000-000054270000}"/>
    <cellStyle name="20% - Accent1 2 3 5 2 2 4" xfId="10257" xr:uid="{00000000-0005-0000-0000-000055270000}"/>
    <cellStyle name="20% - Accent1 2 3 5 2 3" xfId="10258" xr:uid="{00000000-0005-0000-0000-000056270000}"/>
    <cellStyle name="20% - Accent1 2 3 5 2 3 2" xfId="10259" xr:uid="{00000000-0005-0000-0000-000057270000}"/>
    <cellStyle name="20% - Accent1 2 3 5 2 3 2 2" xfId="10260" xr:uid="{00000000-0005-0000-0000-000058270000}"/>
    <cellStyle name="20% - Accent1 2 3 5 2 3 2 2 2" xfId="10261" xr:uid="{00000000-0005-0000-0000-000059270000}"/>
    <cellStyle name="20% - Accent1 2 3 5 2 3 2 3" xfId="10262" xr:uid="{00000000-0005-0000-0000-00005A270000}"/>
    <cellStyle name="20% - Accent1 2 3 5 2 3 3" xfId="10263" xr:uid="{00000000-0005-0000-0000-00005B270000}"/>
    <cellStyle name="20% - Accent1 2 3 5 2 3 3 2" xfId="10264" xr:uid="{00000000-0005-0000-0000-00005C270000}"/>
    <cellStyle name="20% - Accent1 2 3 5 2 3 4" xfId="10265" xr:uid="{00000000-0005-0000-0000-00005D270000}"/>
    <cellStyle name="20% - Accent1 2 3 5 2 4" xfId="10266" xr:uid="{00000000-0005-0000-0000-00005E270000}"/>
    <cellStyle name="20% - Accent1 2 3 5 2 4 2" xfId="10267" xr:uid="{00000000-0005-0000-0000-00005F270000}"/>
    <cellStyle name="20% - Accent1 2 3 5 2 4 2 2" xfId="10268" xr:uid="{00000000-0005-0000-0000-000060270000}"/>
    <cellStyle name="20% - Accent1 2 3 5 2 4 2 2 2" xfId="10269" xr:uid="{00000000-0005-0000-0000-000061270000}"/>
    <cellStyle name="20% - Accent1 2 3 5 2 4 2 3" xfId="10270" xr:uid="{00000000-0005-0000-0000-000062270000}"/>
    <cellStyle name="20% - Accent1 2 3 5 2 4 3" xfId="10271" xr:uid="{00000000-0005-0000-0000-000063270000}"/>
    <cellStyle name="20% - Accent1 2 3 5 2 4 3 2" xfId="10272" xr:uid="{00000000-0005-0000-0000-000064270000}"/>
    <cellStyle name="20% - Accent1 2 3 5 2 4 4" xfId="10273" xr:uid="{00000000-0005-0000-0000-000065270000}"/>
    <cellStyle name="20% - Accent1 2 3 5 2 5" xfId="10274" xr:uid="{00000000-0005-0000-0000-000066270000}"/>
    <cellStyle name="20% - Accent1 2 3 5 2 5 2" xfId="10275" xr:uid="{00000000-0005-0000-0000-000067270000}"/>
    <cellStyle name="20% - Accent1 2 3 5 2 5 2 2" xfId="10276" xr:uid="{00000000-0005-0000-0000-000068270000}"/>
    <cellStyle name="20% - Accent1 2 3 5 2 5 3" xfId="10277" xr:uid="{00000000-0005-0000-0000-000069270000}"/>
    <cellStyle name="20% - Accent1 2 3 5 2 6" xfId="10278" xr:uid="{00000000-0005-0000-0000-00006A270000}"/>
    <cellStyle name="20% - Accent1 2 3 5 2 6 2" xfId="10279" xr:uid="{00000000-0005-0000-0000-00006B270000}"/>
    <cellStyle name="20% - Accent1 2 3 5 2 6 2 2" xfId="10280" xr:uid="{00000000-0005-0000-0000-00006C270000}"/>
    <cellStyle name="20% - Accent1 2 3 5 2 6 3" xfId="10281" xr:uid="{00000000-0005-0000-0000-00006D270000}"/>
    <cellStyle name="20% - Accent1 2 3 5 2 7" xfId="10282" xr:uid="{00000000-0005-0000-0000-00006E270000}"/>
    <cellStyle name="20% - Accent1 2 3 5 2 7 2" xfId="10283" xr:uid="{00000000-0005-0000-0000-00006F270000}"/>
    <cellStyle name="20% - Accent1 2 3 5 2 8" xfId="10284" xr:uid="{00000000-0005-0000-0000-000070270000}"/>
    <cellStyle name="20% - Accent1 2 3 5 2 8 2" xfId="10285" xr:uid="{00000000-0005-0000-0000-000071270000}"/>
    <cellStyle name="20% - Accent1 2 3 5 2 9" xfId="10286" xr:uid="{00000000-0005-0000-0000-000072270000}"/>
    <cellStyle name="20% - Accent1 2 3 5 3" xfId="10287" xr:uid="{00000000-0005-0000-0000-000073270000}"/>
    <cellStyle name="20% - Accent1 2 3 5 3 2" xfId="10288" xr:uid="{00000000-0005-0000-0000-000074270000}"/>
    <cellStyle name="20% - Accent1 2 3 5 3 2 2" xfId="10289" xr:uid="{00000000-0005-0000-0000-000075270000}"/>
    <cellStyle name="20% - Accent1 2 3 5 3 2 2 2" xfId="10290" xr:uid="{00000000-0005-0000-0000-000076270000}"/>
    <cellStyle name="20% - Accent1 2 3 5 3 2 2 2 2" xfId="10291" xr:uid="{00000000-0005-0000-0000-000077270000}"/>
    <cellStyle name="20% - Accent1 2 3 5 3 2 2 3" xfId="10292" xr:uid="{00000000-0005-0000-0000-000078270000}"/>
    <cellStyle name="20% - Accent1 2 3 5 3 2 3" xfId="10293" xr:uid="{00000000-0005-0000-0000-000079270000}"/>
    <cellStyle name="20% - Accent1 2 3 5 3 2 3 2" xfId="10294" xr:uid="{00000000-0005-0000-0000-00007A270000}"/>
    <cellStyle name="20% - Accent1 2 3 5 3 2 4" xfId="10295" xr:uid="{00000000-0005-0000-0000-00007B270000}"/>
    <cellStyle name="20% - Accent1 2 3 5 3 3" xfId="10296" xr:uid="{00000000-0005-0000-0000-00007C270000}"/>
    <cellStyle name="20% - Accent1 2 3 5 3 3 2" xfId="10297" xr:uid="{00000000-0005-0000-0000-00007D270000}"/>
    <cellStyle name="20% - Accent1 2 3 5 3 3 2 2" xfId="10298" xr:uid="{00000000-0005-0000-0000-00007E270000}"/>
    <cellStyle name="20% - Accent1 2 3 5 3 3 2 2 2" xfId="10299" xr:uid="{00000000-0005-0000-0000-00007F270000}"/>
    <cellStyle name="20% - Accent1 2 3 5 3 3 2 3" xfId="10300" xr:uid="{00000000-0005-0000-0000-000080270000}"/>
    <cellStyle name="20% - Accent1 2 3 5 3 3 3" xfId="10301" xr:uid="{00000000-0005-0000-0000-000081270000}"/>
    <cellStyle name="20% - Accent1 2 3 5 3 3 3 2" xfId="10302" xr:uid="{00000000-0005-0000-0000-000082270000}"/>
    <cellStyle name="20% - Accent1 2 3 5 3 3 4" xfId="10303" xr:uid="{00000000-0005-0000-0000-000083270000}"/>
    <cellStyle name="20% - Accent1 2 3 5 3 4" xfId="10304" xr:uid="{00000000-0005-0000-0000-000084270000}"/>
    <cellStyle name="20% - Accent1 2 3 5 3 4 2" xfId="10305" xr:uid="{00000000-0005-0000-0000-000085270000}"/>
    <cellStyle name="20% - Accent1 2 3 5 3 4 2 2" xfId="10306" xr:uid="{00000000-0005-0000-0000-000086270000}"/>
    <cellStyle name="20% - Accent1 2 3 5 3 4 2 2 2" xfId="10307" xr:uid="{00000000-0005-0000-0000-000087270000}"/>
    <cellStyle name="20% - Accent1 2 3 5 3 4 2 3" xfId="10308" xr:uid="{00000000-0005-0000-0000-000088270000}"/>
    <cellStyle name="20% - Accent1 2 3 5 3 4 3" xfId="10309" xr:uid="{00000000-0005-0000-0000-000089270000}"/>
    <cellStyle name="20% - Accent1 2 3 5 3 4 3 2" xfId="10310" xr:uid="{00000000-0005-0000-0000-00008A270000}"/>
    <cellStyle name="20% - Accent1 2 3 5 3 4 4" xfId="10311" xr:uid="{00000000-0005-0000-0000-00008B270000}"/>
    <cellStyle name="20% - Accent1 2 3 5 3 5" xfId="10312" xr:uid="{00000000-0005-0000-0000-00008C270000}"/>
    <cellStyle name="20% - Accent1 2 3 5 3 5 2" xfId="10313" xr:uid="{00000000-0005-0000-0000-00008D270000}"/>
    <cellStyle name="20% - Accent1 2 3 5 3 5 2 2" xfId="10314" xr:uid="{00000000-0005-0000-0000-00008E270000}"/>
    <cellStyle name="20% - Accent1 2 3 5 3 5 3" xfId="10315" xr:uid="{00000000-0005-0000-0000-00008F270000}"/>
    <cellStyle name="20% - Accent1 2 3 5 3 6" xfId="10316" xr:uid="{00000000-0005-0000-0000-000090270000}"/>
    <cellStyle name="20% - Accent1 2 3 5 3 6 2" xfId="10317" xr:uid="{00000000-0005-0000-0000-000091270000}"/>
    <cellStyle name="20% - Accent1 2 3 5 3 6 2 2" xfId="10318" xr:uid="{00000000-0005-0000-0000-000092270000}"/>
    <cellStyle name="20% - Accent1 2 3 5 3 6 3" xfId="10319" xr:uid="{00000000-0005-0000-0000-000093270000}"/>
    <cellStyle name="20% - Accent1 2 3 5 3 7" xfId="10320" xr:uid="{00000000-0005-0000-0000-000094270000}"/>
    <cellStyle name="20% - Accent1 2 3 5 3 7 2" xfId="10321" xr:uid="{00000000-0005-0000-0000-000095270000}"/>
    <cellStyle name="20% - Accent1 2 3 5 3 8" xfId="10322" xr:uid="{00000000-0005-0000-0000-000096270000}"/>
    <cellStyle name="20% - Accent1 2 3 5 3 8 2" xfId="10323" xr:uid="{00000000-0005-0000-0000-000097270000}"/>
    <cellStyle name="20% - Accent1 2 3 5 3 9" xfId="10324" xr:uid="{00000000-0005-0000-0000-000098270000}"/>
    <cellStyle name="20% - Accent1 2 3 5 4" xfId="10325" xr:uid="{00000000-0005-0000-0000-000099270000}"/>
    <cellStyle name="20% - Accent1 2 3 5 4 2" xfId="10326" xr:uid="{00000000-0005-0000-0000-00009A270000}"/>
    <cellStyle name="20% - Accent1 2 3 5 4 2 2" xfId="10327" xr:uid="{00000000-0005-0000-0000-00009B270000}"/>
    <cellStyle name="20% - Accent1 2 3 5 4 2 2 2" xfId="10328" xr:uid="{00000000-0005-0000-0000-00009C270000}"/>
    <cellStyle name="20% - Accent1 2 3 5 4 2 3" xfId="10329" xr:uid="{00000000-0005-0000-0000-00009D270000}"/>
    <cellStyle name="20% - Accent1 2 3 5 4 3" xfId="10330" xr:uid="{00000000-0005-0000-0000-00009E270000}"/>
    <cellStyle name="20% - Accent1 2 3 5 4 3 2" xfId="10331" xr:uid="{00000000-0005-0000-0000-00009F270000}"/>
    <cellStyle name="20% - Accent1 2 3 5 4 4" xfId="10332" xr:uid="{00000000-0005-0000-0000-0000A0270000}"/>
    <cellStyle name="20% - Accent1 2 3 5 5" xfId="10333" xr:uid="{00000000-0005-0000-0000-0000A1270000}"/>
    <cellStyle name="20% - Accent1 2 3 5 5 2" xfId="10334" xr:uid="{00000000-0005-0000-0000-0000A2270000}"/>
    <cellStyle name="20% - Accent1 2 3 5 5 2 2" xfId="10335" xr:uid="{00000000-0005-0000-0000-0000A3270000}"/>
    <cellStyle name="20% - Accent1 2 3 5 5 2 2 2" xfId="10336" xr:uid="{00000000-0005-0000-0000-0000A4270000}"/>
    <cellStyle name="20% - Accent1 2 3 5 5 2 3" xfId="10337" xr:uid="{00000000-0005-0000-0000-0000A5270000}"/>
    <cellStyle name="20% - Accent1 2 3 5 5 3" xfId="10338" xr:uid="{00000000-0005-0000-0000-0000A6270000}"/>
    <cellStyle name="20% - Accent1 2 3 5 5 3 2" xfId="10339" xr:uid="{00000000-0005-0000-0000-0000A7270000}"/>
    <cellStyle name="20% - Accent1 2 3 5 5 4" xfId="10340" xr:uid="{00000000-0005-0000-0000-0000A8270000}"/>
    <cellStyle name="20% - Accent1 2 3 5 6" xfId="10341" xr:uid="{00000000-0005-0000-0000-0000A9270000}"/>
    <cellStyle name="20% - Accent1 2 3 5 6 2" xfId="10342" xr:uid="{00000000-0005-0000-0000-0000AA270000}"/>
    <cellStyle name="20% - Accent1 2 3 5 6 2 2" xfId="10343" xr:uid="{00000000-0005-0000-0000-0000AB270000}"/>
    <cellStyle name="20% - Accent1 2 3 5 6 2 2 2" xfId="10344" xr:uid="{00000000-0005-0000-0000-0000AC270000}"/>
    <cellStyle name="20% - Accent1 2 3 5 6 2 3" xfId="10345" xr:uid="{00000000-0005-0000-0000-0000AD270000}"/>
    <cellStyle name="20% - Accent1 2 3 5 6 3" xfId="10346" xr:uid="{00000000-0005-0000-0000-0000AE270000}"/>
    <cellStyle name="20% - Accent1 2 3 5 6 3 2" xfId="10347" xr:uid="{00000000-0005-0000-0000-0000AF270000}"/>
    <cellStyle name="20% - Accent1 2 3 5 6 4" xfId="10348" xr:uid="{00000000-0005-0000-0000-0000B0270000}"/>
    <cellStyle name="20% - Accent1 2 3 5 7" xfId="10349" xr:uid="{00000000-0005-0000-0000-0000B1270000}"/>
    <cellStyle name="20% - Accent1 2 3 5 7 2" xfId="10350" xr:uid="{00000000-0005-0000-0000-0000B2270000}"/>
    <cellStyle name="20% - Accent1 2 3 5 7 2 2" xfId="10351" xr:uid="{00000000-0005-0000-0000-0000B3270000}"/>
    <cellStyle name="20% - Accent1 2 3 5 7 3" xfId="10352" xr:uid="{00000000-0005-0000-0000-0000B4270000}"/>
    <cellStyle name="20% - Accent1 2 3 5 8" xfId="10353" xr:uid="{00000000-0005-0000-0000-0000B5270000}"/>
    <cellStyle name="20% - Accent1 2 3 5 8 2" xfId="10354" xr:uid="{00000000-0005-0000-0000-0000B6270000}"/>
    <cellStyle name="20% - Accent1 2 3 5 8 2 2" xfId="10355" xr:uid="{00000000-0005-0000-0000-0000B7270000}"/>
    <cellStyle name="20% - Accent1 2 3 5 8 3" xfId="10356" xr:uid="{00000000-0005-0000-0000-0000B8270000}"/>
    <cellStyle name="20% - Accent1 2 3 5 9" xfId="10357" xr:uid="{00000000-0005-0000-0000-0000B9270000}"/>
    <cellStyle name="20% - Accent1 2 3 5 9 2" xfId="10358" xr:uid="{00000000-0005-0000-0000-0000BA270000}"/>
    <cellStyle name="20% - Accent1 2 3 6" xfId="10359" xr:uid="{00000000-0005-0000-0000-0000BB270000}"/>
    <cellStyle name="20% - Accent1 2 3 6 10" xfId="10360" xr:uid="{00000000-0005-0000-0000-0000BC270000}"/>
    <cellStyle name="20% - Accent1 2 3 6 10 2" xfId="10361" xr:uid="{00000000-0005-0000-0000-0000BD270000}"/>
    <cellStyle name="20% - Accent1 2 3 6 11" xfId="10362" xr:uid="{00000000-0005-0000-0000-0000BE270000}"/>
    <cellStyle name="20% - Accent1 2 3 6 2" xfId="10363" xr:uid="{00000000-0005-0000-0000-0000BF270000}"/>
    <cellStyle name="20% - Accent1 2 3 6 2 2" xfId="10364" xr:uid="{00000000-0005-0000-0000-0000C0270000}"/>
    <cellStyle name="20% - Accent1 2 3 6 2 2 2" xfId="10365" xr:uid="{00000000-0005-0000-0000-0000C1270000}"/>
    <cellStyle name="20% - Accent1 2 3 6 2 2 2 2" xfId="10366" xr:uid="{00000000-0005-0000-0000-0000C2270000}"/>
    <cellStyle name="20% - Accent1 2 3 6 2 2 2 2 2" xfId="10367" xr:uid="{00000000-0005-0000-0000-0000C3270000}"/>
    <cellStyle name="20% - Accent1 2 3 6 2 2 2 3" xfId="10368" xr:uid="{00000000-0005-0000-0000-0000C4270000}"/>
    <cellStyle name="20% - Accent1 2 3 6 2 2 3" xfId="10369" xr:uid="{00000000-0005-0000-0000-0000C5270000}"/>
    <cellStyle name="20% - Accent1 2 3 6 2 2 3 2" xfId="10370" xr:uid="{00000000-0005-0000-0000-0000C6270000}"/>
    <cellStyle name="20% - Accent1 2 3 6 2 2 4" xfId="10371" xr:uid="{00000000-0005-0000-0000-0000C7270000}"/>
    <cellStyle name="20% - Accent1 2 3 6 2 3" xfId="10372" xr:uid="{00000000-0005-0000-0000-0000C8270000}"/>
    <cellStyle name="20% - Accent1 2 3 6 2 3 2" xfId="10373" xr:uid="{00000000-0005-0000-0000-0000C9270000}"/>
    <cellStyle name="20% - Accent1 2 3 6 2 3 2 2" xfId="10374" xr:uid="{00000000-0005-0000-0000-0000CA270000}"/>
    <cellStyle name="20% - Accent1 2 3 6 2 3 2 2 2" xfId="10375" xr:uid="{00000000-0005-0000-0000-0000CB270000}"/>
    <cellStyle name="20% - Accent1 2 3 6 2 3 2 3" xfId="10376" xr:uid="{00000000-0005-0000-0000-0000CC270000}"/>
    <cellStyle name="20% - Accent1 2 3 6 2 3 3" xfId="10377" xr:uid="{00000000-0005-0000-0000-0000CD270000}"/>
    <cellStyle name="20% - Accent1 2 3 6 2 3 3 2" xfId="10378" xr:uid="{00000000-0005-0000-0000-0000CE270000}"/>
    <cellStyle name="20% - Accent1 2 3 6 2 3 4" xfId="10379" xr:uid="{00000000-0005-0000-0000-0000CF270000}"/>
    <cellStyle name="20% - Accent1 2 3 6 2 4" xfId="10380" xr:uid="{00000000-0005-0000-0000-0000D0270000}"/>
    <cellStyle name="20% - Accent1 2 3 6 2 4 2" xfId="10381" xr:uid="{00000000-0005-0000-0000-0000D1270000}"/>
    <cellStyle name="20% - Accent1 2 3 6 2 4 2 2" xfId="10382" xr:uid="{00000000-0005-0000-0000-0000D2270000}"/>
    <cellStyle name="20% - Accent1 2 3 6 2 4 2 2 2" xfId="10383" xr:uid="{00000000-0005-0000-0000-0000D3270000}"/>
    <cellStyle name="20% - Accent1 2 3 6 2 4 2 3" xfId="10384" xr:uid="{00000000-0005-0000-0000-0000D4270000}"/>
    <cellStyle name="20% - Accent1 2 3 6 2 4 3" xfId="10385" xr:uid="{00000000-0005-0000-0000-0000D5270000}"/>
    <cellStyle name="20% - Accent1 2 3 6 2 4 3 2" xfId="10386" xr:uid="{00000000-0005-0000-0000-0000D6270000}"/>
    <cellStyle name="20% - Accent1 2 3 6 2 4 4" xfId="10387" xr:uid="{00000000-0005-0000-0000-0000D7270000}"/>
    <cellStyle name="20% - Accent1 2 3 6 2 5" xfId="10388" xr:uid="{00000000-0005-0000-0000-0000D8270000}"/>
    <cellStyle name="20% - Accent1 2 3 6 2 5 2" xfId="10389" xr:uid="{00000000-0005-0000-0000-0000D9270000}"/>
    <cellStyle name="20% - Accent1 2 3 6 2 5 2 2" xfId="10390" xr:uid="{00000000-0005-0000-0000-0000DA270000}"/>
    <cellStyle name="20% - Accent1 2 3 6 2 5 3" xfId="10391" xr:uid="{00000000-0005-0000-0000-0000DB270000}"/>
    <cellStyle name="20% - Accent1 2 3 6 2 6" xfId="10392" xr:uid="{00000000-0005-0000-0000-0000DC270000}"/>
    <cellStyle name="20% - Accent1 2 3 6 2 6 2" xfId="10393" xr:uid="{00000000-0005-0000-0000-0000DD270000}"/>
    <cellStyle name="20% - Accent1 2 3 6 2 6 2 2" xfId="10394" xr:uid="{00000000-0005-0000-0000-0000DE270000}"/>
    <cellStyle name="20% - Accent1 2 3 6 2 6 3" xfId="10395" xr:uid="{00000000-0005-0000-0000-0000DF270000}"/>
    <cellStyle name="20% - Accent1 2 3 6 2 7" xfId="10396" xr:uid="{00000000-0005-0000-0000-0000E0270000}"/>
    <cellStyle name="20% - Accent1 2 3 6 2 7 2" xfId="10397" xr:uid="{00000000-0005-0000-0000-0000E1270000}"/>
    <cellStyle name="20% - Accent1 2 3 6 2 8" xfId="10398" xr:uid="{00000000-0005-0000-0000-0000E2270000}"/>
    <cellStyle name="20% - Accent1 2 3 6 2 8 2" xfId="10399" xr:uid="{00000000-0005-0000-0000-0000E3270000}"/>
    <cellStyle name="20% - Accent1 2 3 6 2 9" xfId="10400" xr:uid="{00000000-0005-0000-0000-0000E4270000}"/>
    <cellStyle name="20% - Accent1 2 3 6 3" xfId="10401" xr:uid="{00000000-0005-0000-0000-0000E5270000}"/>
    <cellStyle name="20% - Accent1 2 3 6 3 2" xfId="10402" xr:uid="{00000000-0005-0000-0000-0000E6270000}"/>
    <cellStyle name="20% - Accent1 2 3 6 3 2 2" xfId="10403" xr:uid="{00000000-0005-0000-0000-0000E7270000}"/>
    <cellStyle name="20% - Accent1 2 3 6 3 2 2 2" xfId="10404" xr:uid="{00000000-0005-0000-0000-0000E8270000}"/>
    <cellStyle name="20% - Accent1 2 3 6 3 2 2 2 2" xfId="10405" xr:uid="{00000000-0005-0000-0000-0000E9270000}"/>
    <cellStyle name="20% - Accent1 2 3 6 3 2 2 3" xfId="10406" xr:uid="{00000000-0005-0000-0000-0000EA270000}"/>
    <cellStyle name="20% - Accent1 2 3 6 3 2 3" xfId="10407" xr:uid="{00000000-0005-0000-0000-0000EB270000}"/>
    <cellStyle name="20% - Accent1 2 3 6 3 2 3 2" xfId="10408" xr:uid="{00000000-0005-0000-0000-0000EC270000}"/>
    <cellStyle name="20% - Accent1 2 3 6 3 2 4" xfId="10409" xr:uid="{00000000-0005-0000-0000-0000ED270000}"/>
    <cellStyle name="20% - Accent1 2 3 6 3 3" xfId="10410" xr:uid="{00000000-0005-0000-0000-0000EE270000}"/>
    <cellStyle name="20% - Accent1 2 3 6 3 3 2" xfId="10411" xr:uid="{00000000-0005-0000-0000-0000EF270000}"/>
    <cellStyle name="20% - Accent1 2 3 6 3 3 2 2" xfId="10412" xr:uid="{00000000-0005-0000-0000-0000F0270000}"/>
    <cellStyle name="20% - Accent1 2 3 6 3 3 2 2 2" xfId="10413" xr:uid="{00000000-0005-0000-0000-0000F1270000}"/>
    <cellStyle name="20% - Accent1 2 3 6 3 3 2 3" xfId="10414" xr:uid="{00000000-0005-0000-0000-0000F2270000}"/>
    <cellStyle name="20% - Accent1 2 3 6 3 3 3" xfId="10415" xr:uid="{00000000-0005-0000-0000-0000F3270000}"/>
    <cellStyle name="20% - Accent1 2 3 6 3 3 3 2" xfId="10416" xr:uid="{00000000-0005-0000-0000-0000F4270000}"/>
    <cellStyle name="20% - Accent1 2 3 6 3 3 4" xfId="10417" xr:uid="{00000000-0005-0000-0000-0000F5270000}"/>
    <cellStyle name="20% - Accent1 2 3 6 3 4" xfId="10418" xr:uid="{00000000-0005-0000-0000-0000F6270000}"/>
    <cellStyle name="20% - Accent1 2 3 6 3 4 2" xfId="10419" xr:uid="{00000000-0005-0000-0000-0000F7270000}"/>
    <cellStyle name="20% - Accent1 2 3 6 3 4 2 2" xfId="10420" xr:uid="{00000000-0005-0000-0000-0000F8270000}"/>
    <cellStyle name="20% - Accent1 2 3 6 3 4 2 2 2" xfId="10421" xr:uid="{00000000-0005-0000-0000-0000F9270000}"/>
    <cellStyle name="20% - Accent1 2 3 6 3 4 2 3" xfId="10422" xr:uid="{00000000-0005-0000-0000-0000FA270000}"/>
    <cellStyle name="20% - Accent1 2 3 6 3 4 3" xfId="10423" xr:uid="{00000000-0005-0000-0000-0000FB270000}"/>
    <cellStyle name="20% - Accent1 2 3 6 3 4 3 2" xfId="10424" xr:uid="{00000000-0005-0000-0000-0000FC270000}"/>
    <cellStyle name="20% - Accent1 2 3 6 3 4 4" xfId="10425" xr:uid="{00000000-0005-0000-0000-0000FD270000}"/>
    <cellStyle name="20% - Accent1 2 3 6 3 5" xfId="10426" xr:uid="{00000000-0005-0000-0000-0000FE270000}"/>
    <cellStyle name="20% - Accent1 2 3 6 3 5 2" xfId="10427" xr:uid="{00000000-0005-0000-0000-0000FF270000}"/>
    <cellStyle name="20% - Accent1 2 3 6 3 5 2 2" xfId="10428" xr:uid="{00000000-0005-0000-0000-000000280000}"/>
    <cellStyle name="20% - Accent1 2 3 6 3 5 3" xfId="10429" xr:uid="{00000000-0005-0000-0000-000001280000}"/>
    <cellStyle name="20% - Accent1 2 3 6 3 6" xfId="10430" xr:uid="{00000000-0005-0000-0000-000002280000}"/>
    <cellStyle name="20% - Accent1 2 3 6 3 6 2" xfId="10431" xr:uid="{00000000-0005-0000-0000-000003280000}"/>
    <cellStyle name="20% - Accent1 2 3 6 3 6 2 2" xfId="10432" xr:uid="{00000000-0005-0000-0000-000004280000}"/>
    <cellStyle name="20% - Accent1 2 3 6 3 6 3" xfId="10433" xr:uid="{00000000-0005-0000-0000-000005280000}"/>
    <cellStyle name="20% - Accent1 2 3 6 3 7" xfId="10434" xr:uid="{00000000-0005-0000-0000-000006280000}"/>
    <cellStyle name="20% - Accent1 2 3 6 3 7 2" xfId="10435" xr:uid="{00000000-0005-0000-0000-000007280000}"/>
    <cellStyle name="20% - Accent1 2 3 6 3 8" xfId="10436" xr:uid="{00000000-0005-0000-0000-000008280000}"/>
    <cellStyle name="20% - Accent1 2 3 6 3 8 2" xfId="10437" xr:uid="{00000000-0005-0000-0000-000009280000}"/>
    <cellStyle name="20% - Accent1 2 3 6 3 9" xfId="10438" xr:uid="{00000000-0005-0000-0000-00000A280000}"/>
    <cellStyle name="20% - Accent1 2 3 6 4" xfId="10439" xr:uid="{00000000-0005-0000-0000-00000B280000}"/>
    <cellStyle name="20% - Accent1 2 3 6 4 2" xfId="10440" xr:uid="{00000000-0005-0000-0000-00000C280000}"/>
    <cellStyle name="20% - Accent1 2 3 6 4 2 2" xfId="10441" xr:uid="{00000000-0005-0000-0000-00000D280000}"/>
    <cellStyle name="20% - Accent1 2 3 6 4 2 2 2" xfId="10442" xr:uid="{00000000-0005-0000-0000-00000E280000}"/>
    <cellStyle name="20% - Accent1 2 3 6 4 2 3" xfId="10443" xr:uid="{00000000-0005-0000-0000-00000F280000}"/>
    <cellStyle name="20% - Accent1 2 3 6 4 3" xfId="10444" xr:uid="{00000000-0005-0000-0000-000010280000}"/>
    <cellStyle name="20% - Accent1 2 3 6 4 3 2" xfId="10445" xr:uid="{00000000-0005-0000-0000-000011280000}"/>
    <cellStyle name="20% - Accent1 2 3 6 4 4" xfId="10446" xr:uid="{00000000-0005-0000-0000-000012280000}"/>
    <cellStyle name="20% - Accent1 2 3 6 5" xfId="10447" xr:uid="{00000000-0005-0000-0000-000013280000}"/>
    <cellStyle name="20% - Accent1 2 3 6 5 2" xfId="10448" xr:uid="{00000000-0005-0000-0000-000014280000}"/>
    <cellStyle name="20% - Accent1 2 3 6 5 2 2" xfId="10449" xr:uid="{00000000-0005-0000-0000-000015280000}"/>
    <cellStyle name="20% - Accent1 2 3 6 5 2 2 2" xfId="10450" xr:uid="{00000000-0005-0000-0000-000016280000}"/>
    <cellStyle name="20% - Accent1 2 3 6 5 2 3" xfId="10451" xr:uid="{00000000-0005-0000-0000-000017280000}"/>
    <cellStyle name="20% - Accent1 2 3 6 5 3" xfId="10452" xr:uid="{00000000-0005-0000-0000-000018280000}"/>
    <cellStyle name="20% - Accent1 2 3 6 5 3 2" xfId="10453" xr:uid="{00000000-0005-0000-0000-000019280000}"/>
    <cellStyle name="20% - Accent1 2 3 6 5 4" xfId="10454" xr:uid="{00000000-0005-0000-0000-00001A280000}"/>
    <cellStyle name="20% - Accent1 2 3 6 6" xfId="10455" xr:uid="{00000000-0005-0000-0000-00001B280000}"/>
    <cellStyle name="20% - Accent1 2 3 6 6 2" xfId="10456" xr:uid="{00000000-0005-0000-0000-00001C280000}"/>
    <cellStyle name="20% - Accent1 2 3 6 6 2 2" xfId="10457" xr:uid="{00000000-0005-0000-0000-00001D280000}"/>
    <cellStyle name="20% - Accent1 2 3 6 6 2 2 2" xfId="10458" xr:uid="{00000000-0005-0000-0000-00001E280000}"/>
    <cellStyle name="20% - Accent1 2 3 6 6 2 3" xfId="10459" xr:uid="{00000000-0005-0000-0000-00001F280000}"/>
    <cellStyle name="20% - Accent1 2 3 6 6 3" xfId="10460" xr:uid="{00000000-0005-0000-0000-000020280000}"/>
    <cellStyle name="20% - Accent1 2 3 6 6 3 2" xfId="10461" xr:uid="{00000000-0005-0000-0000-000021280000}"/>
    <cellStyle name="20% - Accent1 2 3 6 6 4" xfId="10462" xr:uid="{00000000-0005-0000-0000-000022280000}"/>
    <cellStyle name="20% - Accent1 2 3 6 7" xfId="10463" xr:uid="{00000000-0005-0000-0000-000023280000}"/>
    <cellStyle name="20% - Accent1 2 3 6 7 2" xfId="10464" xr:uid="{00000000-0005-0000-0000-000024280000}"/>
    <cellStyle name="20% - Accent1 2 3 6 7 2 2" xfId="10465" xr:uid="{00000000-0005-0000-0000-000025280000}"/>
    <cellStyle name="20% - Accent1 2 3 6 7 3" xfId="10466" xr:uid="{00000000-0005-0000-0000-000026280000}"/>
    <cellStyle name="20% - Accent1 2 3 6 8" xfId="10467" xr:uid="{00000000-0005-0000-0000-000027280000}"/>
    <cellStyle name="20% - Accent1 2 3 6 8 2" xfId="10468" xr:uid="{00000000-0005-0000-0000-000028280000}"/>
    <cellStyle name="20% - Accent1 2 3 6 8 2 2" xfId="10469" xr:uid="{00000000-0005-0000-0000-000029280000}"/>
    <cellStyle name="20% - Accent1 2 3 6 8 3" xfId="10470" xr:uid="{00000000-0005-0000-0000-00002A280000}"/>
    <cellStyle name="20% - Accent1 2 3 6 9" xfId="10471" xr:uid="{00000000-0005-0000-0000-00002B280000}"/>
    <cellStyle name="20% - Accent1 2 3 6 9 2" xfId="10472" xr:uid="{00000000-0005-0000-0000-00002C280000}"/>
    <cellStyle name="20% - Accent1 2 3 7" xfId="10473" xr:uid="{00000000-0005-0000-0000-00002D280000}"/>
    <cellStyle name="20% - Accent1 2 3 7 2" xfId="10474" xr:uid="{00000000-0005-0000-0000-00002E280000}"/>
    <cellStyle name="20% - Accent1 2 3 7 2 2" xfId="10475" xr:uid="{00000000-0005-0000-0000-00002F280000}"/>
    <cellStyle name="20% - Accent1 2 3 7 2 2 2" xfId="10476" xr:uid="{00000000-0005-0000-0000-000030280000}"/>
    <cellStyle name="20% - Accent1 2 3 7 2 2 2 2" xfId="10477" xr:uid="{00000000-0005-0000-0000-000031280000}"/>
    <cellStyle name="20% - Accent1 2 3 7 2 2 3" xfId="10478" xr:uid="{00000000-0005-0000-0000-000032280000}"/>
    <cellStyle name="20% - Accent1 2 3 7 2 3" xfId="10479" xr:uid="{00000000-0005-0000-0000-000033280000}"/>
    <cellStyle name="20% - Accent1 2 3 7 2 3 2" xfId="10480" xr:uid="{00000000-0005-0000-0000-000034280000}"/>
    <cellStyle name="20% - Accent1 2 3 7 2 4" xfId="10481" xr:uid="{00000000-0005-0000-0000-000035280000}"/>
    <cellStyle name="20% - Accent1 2 3 7 3" xfId="10482" xr:uid="{00000000-0005-0000-0000-000036280000}"/>
    <cellStyle name="20% - Accent1 2 3 7 3 2" xfId="10483" xr:uid="{00000000-0005-0000-0000-000037280000}"/>
    <cellStyle name="20% - Accent1 2 3 7 3 2 2" xfId="10484" xr:uid="{00000000-0005-0000-0000-000038280000}"/>
    <cellStyle name="20% - Accent1 2 3 7 3 2 2 2" xfId="10485" xr:uid="{00000000-0005-0000-0000-000039280000}"/>
    <cellStyle name="20% - Accent1 2 3 7 3 2 3" xfId="10486" xr:uid="{00000000-0005-0000-0000-00003A280000}"/>
    <cellStyle name="20% - Accent1 2 3 7 3 3" xfId="10487" xr:uid="{00000000-0005-0000-0000-00003B280000}"/>
    <cellStyle name="20% - Accent1 2 3 7 3 3 2" xfId="10488" xr:uid="{00000000-0005-0000-0000-00003C280000}"/>
    <cellStyle name="20% - Accent1 2 3 7 3 4" xfId="10489" xr:uid="{00000000-0005-0000-0000-00003D280000}"/>
    <cellStyle name="20% - Accent1 2 3 7 4" xfId="10490" xr:uid="{00000000-0005-0000-0000-00003E280000}"/>
    <cellStyle name="20% - Accent1 2 3 7 4 2" xfId="10491" xr:uid="{00000000-0005-0000-0000-00003F280000}"/>
    <cellStyle name="20% - Accent1 2 3 7 4 2 2" xfId="10492" xr:uid="{00000000-0005-0000-0000-000040280000}"/>
    <cellStyle name="20% - Accent1 2 3 7 4 2 2 2" xfId="10493" xr:uid="{00000000-0005-0000-0000-000041280000}"/>
    <cellStyle name="20% - Accent1 2 3 7 4 2 3" xfId="10494" xr:uid="{00000000-0005-0000-0000-000042280000}"/>
    <cellStyle name="20% - Accent1 2 3 7 4 3" xfId="10495" xr:uid="{00000000-0005-0000-0000-000043280000}"/>
    <cellStyle name="20% - Accent1 2 3 7 4 3 2" xfId="10496" xr:uid="{00000000-0005-0000-0000-000044280000}"/>
    <cellStyle name="20% - Accent1 2 3 7 4 4" xfId="10497" xr:uid="{00000000-0005-0000-0000-000045280000}"/>
    <cellStyle name="20% - Accent1 2 3 7 5" xfId="10498" xr:uid="{00000000-0005-0000-0000-000046280000}"/>
    <cellStyle name="20% - Accent1 2 3 7 5 2" xfId="10499" xr:uid="{00000000-0005-0000-0000-000047280000}"/>
    <cellStyle name="20% - Accent1 2 3 7 5 2 2" xfId="10500" xr:uid="{00000000-0005-0000-0000-000048280000}"/>
    <cellStyle name="20% - Accent1 2 3 7 5 3" xfId="10501" xr:uid="{00000000-0005-0000-0000-000049280000}"/>
    <cellStyle name="20% - Accent1 2 3 7 6" xfId="10502" xr:uid="{00000000-0005-0000-0000-00004A280000}"/>
    <cellStyle name="20% - Accent1 2 3 7 6 2" xfId="10503" xr:uid="{00000000-0005-0000-0000-00004B280000}"/>
    <cellStyle name="20% - Accent1 2 3 7 6 2 2" xfId="10504" xr:uid="{00000000-0005-0000-0000-00004C280000}"/>
    <cellStyle name="20% - Accent1 2 3 7 6 3" xfId="10505" xr:uid="{00000000-0005-0000-0000-00004D280000}"/>
    <cellStyle name="20% - Accent1 2 3 7 7" xfId="10506" xr:uid="{00000000-0005-0000-0000-00004E280000}"/>
    <cellStyle name="20% - Accent1 2 3 7 7 2" xfId="10507" xr:uid="{00000000-0005-0000-0000-00004F280000}"/>
    <cellStyle name="20% - Accent1 2 3 7 8" xfId="10508" xr:uid="{00000000-0005-0000-0000-000050280000}"/>
    <cellStyle name="20% - Accent1 2 3 7 8 2" xfId="10509" xr:uid="{00000000-0005-0000-0000-000051280000}"/>
    <cellStyle name="20% - Accent1 2 3 7 9" xfId="10510" xr:uid="{00000000-0005-0000-0000-000052280000}"/>
    <cellStyle name="20% - Accent1 2 3 8" xfId="10511" xr:uid="{00000000-0005-0000-0000-000053280000}"/>
    <cellStyle name="20% - Accent1 2 3 8 2" xfId="10512" xr:uid="{00000000-0005-0000-0000-000054280000}"/>
    <cellStyle name="20% - Accent1 2 3 8 2 2" xfId="10513" xr:uid="{00000000-0005-0000-0000-000055280000}"/>
    <cellStyle name="20% - Accent1 2 3 8 2 2 2" xfId="10514" xr:uid="{00000000-0005-0000-0000-000056280000}"/>
    <cellStyle name="20% - Accent1 2 3 8 2 2 2 2" xfId="10515" xr:uid="{00000000-0005-0000-0000-000057280000}"/>
    <cellStyle name="20% - Accent1 2 3 8 2 2 3" xfId="10516" xr:uid="{00000000-0005-0000-0000-000058280000}"/>
    <cellStyle name="20% - Accent1 2 3 8 2 3" xfId="10517" xr:uid="{00000000-0005-0000-0000-000059280000}"/>
    <cellStyle name="20% - Accent1 2 3 8 2 3 2" xfId="10518" xr:uid="{00000000-0005-0000-0000-00005A280000}"/>
    <cellStyle name="20% - Accent1 2 3 8 2 4" xfId="10519" xr:uid="{00000000-0005-0000-0000-00005B280000}"/>
    <cellStyle name="20% - Accent1 2 3 8 3" xfId="10520" xr:uid="{00000000-0005-0000-0000-00005C280000}"/>
    <cellStyle name="20% - Accent1 2 3 8 3 2" xfId="10521" xr:uid="{00000000-0005-0000-0000-00005D280000}"/>
    <cellStyle name="20% - Accent1 2 3 8 3 2 2" xfId="10522" xr:uid="{00000000-0005-0000-0000-00005E280000}"/>
    <cellStyle name="20% - Accent1 2 3 8 3 2 2 2" xfId="10523" xr:uid="{00000000-0005-0000-0000-00005F280000}"/>
    <cellStyle name="20% - Accent1 2 3 8 3 2 3" xfId="10524" xr:uid="{00000000-0005-0000-0000-000060280000}"/>
    <cellStyle name="20% - Accent1 2 3 8 3 3" xfId="10525" xr:uid="{00000000-0005-0000-0000-000061280000}"/>
    <cellStyle name="20% - Accent1 2 3 8 3 3 2" xfId="10526" xr:uid="{00000000-0005-0000-0000-000062280000}"/>
    <cellStyle name="20% - Accent1 2 3 8 3 4" xfId="10527" xr:uid="{00000000-0005-0000-0000-000063280000}"/>
    <cellStyle name="20% - Accent1 2 3 8 4" xfId="10528" xr:uid="{00000000-0005-0000-0000-000064280000}"/>
    <cellStyle name="20% - Accent1 2 3 8 4 2" xfId="10529" xr:uid="{00000000-0005-0000-0000-000065280000}"/>
    <cellStyle name="20% - Accent1 2 3 8 4 2 2" xfId="10530" xr:uid="{00000000-0005-0000-0000-000066280000}"/>
    <cellStyle name="20% - Accent1 2 3 8 4 2 2 2" xfId="10531" xr:uid="{00000000-0005-0000-0000-000067280000}"/>
    <cellStyle name="20% - Accent1 2 3 8 4 2 3" xfId="10532" xr:uid="{00000000-0005-0000-0000-000068280000}"/>
    <cellStyle name="20% - Accent1 2 3 8 4 3" xfId="10533" xr:uid="{00000000-0005-0000-0000-000069280000}"/>
    <cellStyle name="20% - Accent1 2 3 8 4 3 2" xfId="10534" xr:uid="{00000000-0005-0000-0000-00006A280000}"/>
    <cellStyle name="20% - Accent1 2 3 8 4 4" xfId="10535" xr:uid="{00000000-0005-0000-0000-00006B280000}"/>
    <cellStyle name="20% - Accent1 2 3 8 5" xfId="10536" xr:uid="{00000000-0005-0000-0000-00006C280000}"/>
    <cellStyle name="20% - Accent1 2 3 8 5 2" xfId="10537" xr:uid="{00000000-0005-0000-0000-00006D280000}"/>
    <cellStyle name="20% - Accent1 2 3 8 5 2 2" xfId="10538" xr:uid="{00000000-0005-0000-0000-00006E280000}"/>
    <cellStyle name="20% - Accent1 2 3 8 5 3" xfId="10539" xr:uid="{00000000-0005-0000-0000-00006F280000}"/>
    <cellStyle name="20% - Accent1 2 3 8 6" xfId="10540" xr:uid="{00000000-0005-0000-0000-000070280000}"/>
    <cellStyle name="20% - Accent1 2 3 8 6 2" xfId="10541" xr:uid="{00000000-0005-0000-0000-000071280000}"/>
    <cellStyle name="20% - Accent1 2 3 8 6 2 2" xfId="10542" xr:uid="{00000000-0005-0000-0000-000072280000}"/>
    <cellStyle name="20% - Accent1 2 3 8 6 3" xfId="10543" xr:uid="{00000000-0005-0000-0000-000073280000}"/>
    <cellStyle name="20% - Accent1 2 3 8 7" xfId="10544" xr:uid="{00000000-0005-0000-0000-000074280000}"/>
    <cellStyle name="20% - Accent1 2 3 8 7 2" xfId="10545" xr:uid="{00000000-0005-0000-0000-000075280000}"/>
    <cellStyle name="20% - Accent1 2 3 8 8" xfId="10546" xr:uid="{00000000-0005-0000-0000-000076280000}"/>
    <cellStyle name="20% - Accent1 2 3 8 8 2" xfId="10547" xr:uid="{00000000-0005-0000-0000-000077280000}"/>
    <cellStyle name="20% - Accent1 2 3 8 9" xfId="10548" xr:uid="{00000000-0005-0000-0000-000078280000}"/>
    <cellStyle name="20% - Accent1 2 3 9" xfId="10549" xr:uid="{00000000-0005-0000-0000-000079280000}"/>
    <cellStyle name="20% - Accent1 2 3 9 2" xfId="10550" xr:uid="{00000000-0005-0000-0000-00007A280000}"/>
    <cellStyle name="20% - Accent1 2 3 9 2 2" xfId="10551" xr:uid="{00000000-0005-0000-0000-00007B280000}"/>
    <cellStyle name="20% - Accent1 2 3 9 2 2 2" xfId="10552" xr:uid="{00000000-0005-0000-0000-00007C280000}"/>
    <cellStyle name="20% - Accent1 2 3 9 2 3" xfId="10553" xr:uid="{00000000-0005-0000-0000-00007D280000}"/>
    <cellStyle name="20% - Accent1 2 3 9 3" xfId="10554" xr:uid="{00000000-0005-0000-0000-00007E280000}"/>
    <cellStyle name="20% - Accent1 2 3 9 3 2" xfId="10555" xr:uid="{00000000-0005-0000-0000-00007F280000}"/>
    <cellStyle name="20% - Accent1 2 3 9 4" xfId="10556" xr:uid="{00000000-0005-0000-0000-000080280000}"/>
    <cellStyle name="20% - Accent1 2 4" xfId="10557" xr:uid="{00000000-0005-0000-0000-000081280000}"/>
    <cellStyle name="20% - Accent1 2 4 10" xfId="10558" xr:uid="{00000000-0005-0000-0000-000082280000}"/>
    <cellStyle name="20% - Accent1 2 4 10 2" xfId="10559" xr:uid="{00000000-0005-0000-0000-000083280000}"/>
    <cellStyle name="20% - Accent1 2 4 10 2 2" xfId="10560" xr:uid="{00000000-0005-0000-0000-000084280000}"/>
    <cellStyle name="20% - Accent1 2 4 10 2 2 2" xfId="10561" xr:uid="{00000000-0005-0000-0000-000085280000}"/>
    <cellStyle name="20% - Accent1 2 4 10 2 3" xfId="10562" xr:uid="{00000000-0005-0000-0000-000086280000}"/>
    <cellStyle name="20% - Accent1 2 4 10 3" xfId="10563" xr:uid="{00000000-0005-0000-0000-000087280000}"/>
    <cellStyle name="20% - Accent1 2 4 10 3 2" xfId="10564" xr:uid="{00000000-0005-0000-0000-000088280000}"/>
    <cellStyle name="20% - Accent1 2 4 10 4" xfId="10565" xr:uid="{00000000-0005-0000-0000-000089280000}"/>
    <cellStyle name="20% - Accent1 2 4 11" xfId="10566" xr:uid="{00000000-0005-0000-0000-00008A280000}"/>
    <cellStyle name="20% - Accent1 2 4 11 2" xfId="10567" xr:uid="{00000000-0005-0000-0000-00008B280000}"/>
    <cellStyle name="20% - Accent1 2 4 11 2 2" xfId="10568" xr:uid="{00000000-0005-0000-0000-00008C280000}"/>
    <cellStyle name="20% - Accent1 2 4 11 2 2 2" xfId="10569" xr:uid="{00000000-0005-0000-0000-00008D280000}"/>
    <cellStyle name="20% - Accent1 2 4 11 2 3" xfId="10570" xr:uid="{00000000-0005-0000-0000-00008E280000}"/>
    <cellStyle name="20% - Accent1 2 4 11 3" xfId="10571" xr:uid="{00000000-0005-0000-0000-00008F280000}"/>
    <cellStyle name="20% - Accent1 2 4 11 3 2" xfId="10572" xr:uid="{00000000-0005-0000-0000-000090280000}"/>
    <cellStyle name="20% - Accent1 2 4 11 4" xfId="10573" xr:uid="{00000000-0005-0000-0000-000091280000}"/>
    <cellStyle name="20% - Accent1 2 4 12" xfId="10574" xr:uid="{00000000-0005-0000-0000-000092280000}"/>
    <cellStyle name="20% - Accent1 2 4 12 2" xfId="10575" xr:uid="{00000000-0005-0000-0000-000093280000}"/>
    <cellStyle name="20% - Accent1 2 4 12 2 2" xfId="10576" xr:uid="{00000000-0005-0000-0000-000094280000}"/>
    <cellStyle name="20% - Accent1 2 4 12 3" xfId="10577" xr:uid="{00000000-0005-0000-0000-000095280000}"/>
    <cellStyle name="20% - Accent1 2 4 13" xfId="10578" xr:uid="{00000000-0005-0000-0000-000096280000}"/>
    <cellStyle name="20% - Accent1 2 4 13 2" xfId="10579" xr:uid="{00000000-0005-0000-0000-000097280000}"/>
    <cellStyle name="20% - Accent1 2 4 13 2 2" xfId="10580" xr:uid="{00000000-0005-0000-0000-000098280000}"/>
    <cellStyle name="20% - Accent1 2 4 13 3" xfId="10581" xr:uid="{00000000-0005-0000-0000-000099280000}"/>
    <cellStyle name="20% - Accent1 2 4 14" xfId="10582" xr:uid="{00000000-0005-0000-0000-00009A280000}"/>
    <cellStyle name="20% - Accent1 2 4 14 2" xfId="10583" xr:uid="{00000000-0005-0000-0000-00009B280000}"/>
    <cellStyle name="20% - Accent1 2 4 15" xfId="10584" xr:uid="{00000000-0005-0000-0000-00009C280000}"/>
    <cellStyle name="20% - Accent1 2 4 15 2" xfId="10585" xr:uid="{00000000-0005-0000-0000-00009D280000}"/>
    <cellStyle name="20% - Accent1 2 4 16" xfId="10586" xr:uid="{00000000-0005-0000-0000-00009E280000}"/>
    <cellStyle name="20% - Accent1 2 4 2" xfId="10587" xr:uid="{00000000-0005-0000-0000-00009F280000}"/>
    <cellStyle name="20% - Accent1 2 4 2 10" xfId="10588" xr:uid="{00000000-0005-0000-0000-0000A0280000}"/>
    <cellStyle name="20% - Accent1 2 4 2 10 2" xfId="10589" xr:uid="{00000000-0005-0000-0000-0000A1280000}"/>
    <cellStyle name="20% - Accent1 2 4 2 10 2 2" xfId="10590" xr:uid="{00000000-0005-0000-0000-0000A2280000}"/>
    <cellStyle name="20% - Accent1 2 4 2 10 2 2 2" xfId="10591" xr:uid="{00000000-0005-0000-0000-0000A3280000}"/>
    <cellStyle name="20% - Accent1 2 4 2 10 2 3" xfId="10592" xr:uid="{00000000-0005-0000-0000-0000A4280000}"/>
    <cellStyle name="20% - Accent1 2 4 2 10 3" xfId="10593" xr:uid="{00000000-0005-0000-0000-0000A5280000}"/>
    <cellStyle name="20% - Accent1 2 4 2 10 3 2" xfId="10594" xr:uid="{00000000-0005-0000-0000-0000A6280000}"/>
    <cellStyle name="20% - Accent1 2 4 2 10 4" xfId="10595" xr:uid="{00000000-0005-0000-0000-0000A7280000}"/>
    <cellStyle name="20% - Accent1 2 4 2 11" xfId="10596" xr:uid="{00000000-0005-0000-0000-0000A8280000}"/>
    <cellStyle name="20% - Accent1 2 4 2 11 2" xfId="10597" xr:uid="{00000000-0005-0000-0000-0000A9280000}"/>
    <cellStyle name="20% - Accent1 2 4 2 11 2 2" xfId="10598" xr:uid="{00000000-0005-0000-0000-0000AA280000}"/>
    <cellStyle name="20% - Accent1 2 4 2 11 3" xfId="10599" xr:uid="{00000000-0005-0000-0000-0000AB280000}"/>
    <cellStyle name="20% - Accent1 2 4 2 12" xfId="10600" xr:uid="{00000000-0005-0000-0000-0000AC280000}"/>
    <cellStyle name="20% - Accent1 2 4 2 12 2" xfId="10601" xr:uid="{00000000-0005-0000-0000-0000AD280000}"/>
    <cellStyle name="20% - Accent1 2 4 2 12 2 2" xfId="10602" xr:uid="{00000000-0005-0000-0000-0000AE280000}"/>
    <cellStyle name="20% - Accent1 2 4 2 12 3" xfId="10603" xr:uid="{00000000-0005-0000-0000-0000AF280000}"/>
    <cellStyle name="20% - Accent1 2 4 2 13" xfId="10604" xr:uid="{00000000-0005-0000-0000-0000B0280000}"/>
    <cellStyle name="20% - Accent1 2 4 2 13 2" xfId="10605" xr:uid="{00000000-0005-0000-0000-0000B1280000}"/>
    <cellStyle name="20% - Accent1 2 4 2 14" xfId="10606" xr:uid="{00000000-0005-0000-0000-0000B2280000}"/>
    <cellStyle name="20% - Accent1 2 4 2 14 2" xfId="10607" xr:uid="{00000000-0005-0000-0000-0000B3280000}"/>
    <cellStyle name="20% - Accent1 2 4 2 15" xfId="10608" xr:uid="{00000000-0005-0000-0000-0000B4280000}"/>
    <cellStyle name="20% - Accent1 2 4 2 2" xfId="10609" xr:uid="{00000000-0005-0000-0000-0000B5280000}"/>
    <cellStyle name="20% - Accent1 2 4 2 2 10" xfId="10610" xr:uid="{00000000-0005-0000-0000-0000B6280000}"/>
    <cellStyle name="20% - Accent1 2 4 2 2 10 2" xfId="10611" xr:uid="{00000000-0005-0000-0000-0000B7280000}"/>
    <cellStyle name="20% - Accent1 2 4 2 2 10 2 2" xfId="10612" xr:uid="{00000000-0005-0000-0000-0000B8280000}"/>
    <cellStyle name="20% - Accent1 2 4 2 2 10 3" xfId="10613" xr:uid="{00000000-0005-0000-0000-0000B9280000}"/>
    <cellStyle name="20% - Accent1 2 4 2 2 11" xfId="10614" xr:uid="{00000000-0005-0000-0000-0000BA280000}"/>
    <cellStyle name="20% - Accent1 2 4 2 2 11 2" xfId="10615" xr:uid="{00000000-0005-0000-0000-0000BB280000}"/>
    <cellStyle name="20% - Accent1 2 4 2 2 11 2 2" xfId="10616" xr:uid="{00000000-0005-0000-0000-0000BC280000}"/>
    <cellStyle name="20% - Accent1 2 4 2 2 11 3" xfId="10617" xr:uid="{00000000-0005-0000-0000-0000BD280000}"/>
    <cellStyle name="20% - Accent1 2 4 2 2 12" xfId="10618" xr:uid="{00000000-0005-0000-0000-0000BE280000}"/>
    <cellStyle name="20% - Accent1 2 4 2 2 12 2" xfId="10619" xr:uid="{00000000-0005-0000-0000-0000BF280000}"/>
    <cellStyle name="20% - Accent1 2 4 2 2 13" xfId="10620" xr:uid="{00000000-0005-0000-0000-0000C0280000}"/>
    <cellStyle name="20% - Accent1 2 4 2 2 13 2" xfId="10621" xr:uid="{00000000-0005-0000-0000-0000C1280000}"/>
    <cellStyle name="20% - Accent1 2 4 2 2 14" xfId="10622" xr:uid="{00000000-0005-0000-0000-0000C2280000}"/>
    <cellStyle name="20% - Accent1 2 4 2 2 2" xfId="10623" xr:uid="{00000000-0005-0000-0000-0000C3280000}"/>
    <cellStyle name="20% - Accent1 2 4 2 2 2 10" xfId="10624" xr:uid="{00000000-0005-0000-0000-0000C4280000}"/>
    <cellStyle name="20% - Accent1 2 4 2 2 2 10 2" xfId="10625" xr:uid="{00000000-0005-0000-0000-0000C5280000}"/>
    <cellStyle name="20% - Accent1 2 4 2 2 2 11" xfId="10626" xr:uid="{00000000-0005-0000-0000-0000C6280000}"/>
    <cellStyle name="20% - Accent1 2 4 2 2 2 2" xfId="10627" xr:uid="{00000000-0005-0000-0000-0000C7280000}"/>
    <cellStyle name="20% - Accent1 2 4 2 2 2 2 2" xfId="10628" xr:uid="{00000000-0005-0000-0000-0000C8280000}"/>
    <cellStyle name="20% - Accent1 2 4 2 2 2 2 2 2" xfId="10629" xr:uid="{00000000-0005-0000-0000-0000C9280000}"/>
    <cellStyle name="20% - Accent1 2 4 2 2 2 2 2 2 2" xfId="10630" xr:uid="{00000000-0005-0000-0000-0000CA280000}"/>
    <cellStyle name="20% - Accent1 2 4 2 2 2 2 2 2 2 2" xfId="10631" xr:uid="{00000000-0005-0000-0000-0000CB280000}"/>
    <cellStyle name="20% - Accent1 2 4 2 2 2 2 2 2 3" xfId="10632" xr:uid="{00000000-0005-0000-0000-0000CC280000}"/>
    <cellStyle name="20% - Accent1 2 4 2 2 2 2 2 3" xfId="10633" xr:uid="{00000000-0005-0000-0000-0000CD280000}"/>
    <cellStyle name="20% - Accent1 2 4 2 2 2 2 2 3 2" xfId="10634" xr:uid="{00000000-0005-0000-0000-0000CE280000}"/>
    <cellStyle name="20% - Accent1 2 4 2 2 2 2 2 4" xfId="10635" xr:uid="{00000000-0005-0000-0000-0000CF280000}"/>
    <cellStyle name="20% - Accent1 2 4 2 2 2 2 3" xfId="10636" xr:uid="{00000000-0005-0000-0000-0000D0280000}"/>
    <cellStyle name="20% - Accent1 2 4 2 2 2 2 3 2" xfId="10637" xr:uid="{00000000-0005-0000-0000-0000D1280000}"/>
    <cellStyle name="20% - Accent1 2 4 2 2 2 2 3 2 2" xfId="10638" xr:uid="{00000000-0005-0000-0000-0000D2280000}"/>
    <cellStyle name="20% - Accent1 2 4 2 2 2 2 3 2 2 2" xfId="10639" xr:uid="{00000000-0005-0000-0000-0000D3280000}"/>
    <cellStyle name="20% - Accent1 2 4 2 2 2 2 3 2 3" xfId="10640" xr:uid="{00000000-0005-0000-0000-0000D4280000}"/>
    <cellStyle name="20% - Accent1 2 4 2 2 2 2 3 3" xfId="10641" xr:uid="{00000000-0005-0000-0000-0000D5280000}"/>
    <cellStyle name="20% - Accent1 2 4 2 2 2 2 3 3 2" xfId="10642" xr:uid="{00000000-0005-0000-0000-0000D6280000}"/>
    <cellStyle name="20% - Accent1 2 4 2 2 2 2 3 4" xfId="10643" xr:uid="{00000000-0005-0000-0000-0000D7280000}"/>
    <cellStyle name="20% - Accent1 2 4 2 2 2 2 4" xfId="10644" xr:uid="{00000000-0005-0000-0000-0000D8280000}"/>
    <cellStyle name="20% - Accent1 2 4 2 2 2 2 4 2" xfId="10645" xr:uid="{00000000-0005-0000-0000-0000D9280000}"/>
    <cellStyle name="20% - Accent1 2 4 2 2 2 2 4 2 2" xfId="10646" xr:uid="{00000000-0005-0000-0000-0000DA280000}"/>
    <cellStyle name="20% - Accent1 2 4 2 2 2 2 4 2 2 2" xfId="10647" xr:uid="{00000000-0005-0000-0000-0000DB280000}"/>
    <cellStyle name="20% - Accent1 2 4 2 2 2 2 4 2 3" xfId="10648" xr:uid="{00000000-0005-0000-0000-0000DC280000}"/>
    <cellStyle name="20% - Accent1 2 4 2 2 2 2 4 3" xfId="10649" xr:uid="{00000000-0005-0000-0000-0000DD280000}"/>
    <cellStyle name="20% - Accent1 2 4 2 2 2 2 4 3 2" xfId="10650" xr:uid="{00000000-0005-0000-0000-0000DE280000}"/>
    <cellStyle name="20% - Accent1 2 4 2 2 2 2 4 4" xfId="10651" xr:uid="{00000000-0005-0000-0000-0000DF280000}"/>
    <cellStyle name="20% - Accent1 2 4 2 2 2 2 5" xfId="10652" xr:uid="{00000000-0005-0000-0000-0000E0280000}"/>
    <cellStyle name="20% - Accent1 2 4 2 2 2 2 5 2" xfId="10653" xr:uid="{00000000-0005-0000-0000-0000E1280000}"/>
    <cellStyle name="20% - Accent1 2 4 2 2 2 2 5 2 2" xfId="10654" xr:uid="{00000000-0005-0000-0000-0000E2280000}"/>
    <cellStyle name="20% - Accent1 2 4 2 2 2 2 5 3" xfId="10655" xr:uid="{00000000-0005-0000-0000-0000E3280000}"/>
    <cellStyle name="20% - Accent1 2 4 2 2 2 2 6" xfId="10656" xr:uid="{00000000-0005-0000-0000-0000E4280000}"/>
    <cellStyle name="20% - Accent1 2 4 2 2 2 2 6 2" xfId="10657" xr:uid="{00000000-0005-0000-0000-0000E5280000}"/>
    <cellStyle name="20% - Accent1 2 4 2 2 2 2 6 2 2" xfId="10658" xr:uid="{00000000-0005-0000-0000-0000E6280000}"/>
    <cellStyle name="20% - Accent1 2 4 2 2 2 2 6 3" xfId="10659" xr:uid="{00000000-0005-0000-0000-0000E7280000}"/>
    <cellStyle name="20% - Accent1 2 4 2 2 2 2 7" xfId="10660" xr:uid="{00000000-0005-0000-0000-0000E8280000}"/>
    <cellStyle name="20% - Accent1 2 4 2 2 2 2 7 2" xfId="10661" xr:uid="{00000000-0005-0000-0000-0000E9280000}"/>
    <cellStyle name="20% - Accent1 2 4 2 2 2 2 8" xfId="10662" xr:uid="{00000000-0005-0000-0000-0000EA280000}"/>
    <cellStyle name="20% - Accent1 2 4 2 2 2 2 8 2" xfId="10663" xr:uid="{00000000-0005-0000-0000-0000EB280000}"/>
    <cellStyle name="20% - Accent1 2 4 2 2 2 2 9" xfId="10664" xr:uid="{00000000-0005-0000-0000-0000EC280000}"/>
    <cellStyle name="20% - Accent1 2 4 2 2 2 3" xfId="10665" xr:uid="{00000000-0005-0000-0000-0000ED280000}"/>
    <cellStyle name="20% - Accent1 2 4 2 2 2 3 2" xfId="10666" xr:uid="{00000000-0005-0000-0000-0000EE280000}"/>
    <cellStyle name="20% - Accent1 2 4 2 2 2 3 2 2" xfId="10667" xr:uid="{00000000-0005-0000-0000-0000EF280000}"/>
    <cellStyle name="20% - Accent1 2 4 2 2 2 3 2 2 2" xfId="10668" xr:uid="{00000000-0005-0000-0000-0000F0280000}"/>
    <cellStyle name="20% - Accent1 2 4 2 2 2 3 2 2 2 2" xfId="10669" xr:uid="{00000000-0005-0000-0000-0000F1280000}"/>
    <cellStyle name="20% - Accent1 2 4 2 2 2 3 2 2 3" xfId="10670" xr:uid="{00000000-0005-0000-0000-0000F2280000}"/>
    <cellStyle name="20% - Accent1 2 4 2 2 2 3 2 3" xfId="10671" xr:uid="{00000000-0005-0000-0000-0000F3280000}"/>
    <cellStyle name="20% - Accent1 2 4 2 2 2 3 2 3 2" xfId="10672" xr:uid="{00000000-0005-0000-0000-0000F4280000}"/>
    <cellStyle name="20% - Accent1 2 4 2 2 2 3 2 4" xfId="10673" xr:uid="{00000000-0005-0000-0000-0000F5280000}"/>
    <cellStyle name="20% - Accent1 2 4 2 2 2 3 3" xfId="10674" xr:uid="{00000000-0005-0000-0000-0000F6280000}"/>
    <cellStyle name="20% - Accent1 2 4 2 2 2 3 3 2" xfId="10675" xr:uid="{00000000-0005-0000-0000-0000F7280000}"/>
    <cellStyle name="20% - Accent1 2 4 2 2 2 3 3 2 2" xfId="10676" xr:uid="{00000000-0005-0000-0000-0000F8280000}"/>
    <cellStyle name="20% - Accent1 2 4 2 2 2 3 3 2 2 2" xfId="10677" xr:uid="{00000000-0005-0000-0000-0000F9280000}"/>
    <cellStyle name="20% - Accent1 2 4 2 2 2 3 3 2 3" xfId="10678" xr:uid="{00000000-0005-0000-0000-0000FA280000}"/>
    <cellStyle name="20% - Accent1 2 4 2 2 2 3 3 3" xfId="10679" xr:uid="{00000000-0005-0000-0000-0000FB280000}"/>
    <cellStyle name="20% - Accent1 2 4 2 2 2 3 3 3 2" xfId="10680" xr:uid="{00000000-0005-0000-0000-0000FC280000}"/>
    <cellStyle name="20% - Accent1 2 4 2 2 2 3 3 4" xfId="10681" xr:uid="{00000000-0005-0000-0000-0000FD280000}"/>
    <cellStyle name="20% - Accent1 2 4 2 2 2 3 4" xfId="10682" xr:uid="{00000000-0005-0000-0000-0000FE280000}"/>
    <cellStyle name="20% - Accent1 2 4 2 2 2 3 4 2" xfId="10683" xr:uid="{00000000-0005-0000-0000-0000FF280000}"/>
    <cellStyle name="20% - Accent1 2 4 2 2 2 3 4 2 2" xfId="10684" xr:uid="{00000000-0005-0000-0000-000000290000}"/>
    <cellStyle name="20% - Accent1 2 4 2 2 2 3 4 2 2 2" xfId="10685" xr:uid="{00000000-0005-0000-0000-000001290000}"/>
    <cellStyle name="20% - Accent1 2 4 2 2 2 3 4 2 3" xfId="10686" xr:uid="{00000000-0005-0000-0000-000002290000}"/>
    <cellStyle name="20% - Accent1 2 4 2 2 2 3 4 3" xfId="10687" xr:uid="{00000000-0005-0000-0000-000003290000}"/>
    <cellStyle name="20% - Accent1 2 4 2 2 2 3 4 3 2" xfId="10688" xr:uid="{00000000-0005-0000-0000-000004290000}"/>
    <cellStyle name="20% - Accent1 2 4 2 2 2 3 4 4" xfId="10689" xr:uid="{00000000-0005-0000-0000-000005290000}"/>
    <cellStyle name="20% - Accent1 2 4 2 2 2 3 5" xfId="10690" xr:uid="{00000000-0005-0000-0000-000006290000}"/>
    <cellStyle name="20% - Accent1 2 4 2 2 2 3 5 2" xfId="10691" xr:uid="{00000000-0005-0000-0000-000007290000}"/>
    <cellStyle name="20% - Accent1 2 4 2 2 2 3 5 2 2" xfId="10692" xr:uid="{00000000-0005-0000-0000-000008290000}"/>
    <cellStyle name="20% - Accent1 2 4 2 2 2 3 5 3" xfId="10693" xr:uid="{00000000-0005-0000-0000-000009290000}"/>
    <cellStyle name="20% - Accent1 2 4 2 2 2 3 6" xfId="10694" xr:uid="{00000000-0005-0000-0000-00000A290000}"/>
    <cellStyle name="20% - Accent1 2 4 2 2 2 3 6 2" xfId="10695" xr:uid="{00000000-0005-0000-0000-00000B290000}"/>
    <cellStyle name="20% - Accent1 2 4 2 2 2 3 6 2 2" xfId="10696" xr:uid="{00000000-0005-0000-0000-00000C290000}"/>
    <cellStyle name="20% - Accent1 2 4 2 2 2 3 6 3" xfId="10697" xr:uid="{00000000-0005-0000-0000-00000D290000}"/>
    <cellStyle name="20% - Accent1 2 4 2 2 2 3 7" xfId="10698" xr:uid="{00000000-0005-0000-0000-00000E290000}"/>
    <cellStyle name="20% - Accent1 2 4 2 2 2 3 7 2" xfId="10699" xr:uid="{00000000-0005-0000-0000-00000F290000}"/>
    <cellStyle name="20% - Accent1 2 4 2 2 2 3 8" xfId="10700" xr:uid="{00000000-0005-0000-0000-000010290000}"/>
    <cellStyle name="20% - Accent1 2 4 2 2 2 3 8 2" xfId="10701" xr:uid="{00000000-0005-0000-0000-000011290000}"/>
    <cellStyle name="20% - Accent1 2 4 2 2 2 3 9" xfId="10702" xr:uid="{00000000-0005-0000-0000-000012290000}"/>
    <cellStyle name="20% - Accent1 2 4 2 2 2 4" xfId="10703" xr:uid="{00000000-0005-0000-0000-000013290000}"/>
    <cellStyle name="20% - Accent1 2 4 2 2 2 4 2" xfId="10704" xr:uid="{00000000-0005-0000-0000-000014290000}"/>
    <cellStyle name="20% - Accent1 2 4 2 2 2 4 2 2" xfId="10705" xr:uid="{00000000-0005-0000-0000-000015290000}"/>
    <cellStyle name="20% - Accent1 2 4 2 2 2 4 2 2 2" xfId="10706" xr:uid="{00000000-0005-0000-0000-000016290000}"/>
    <cellStyle name="20% - Accent1 2 4 2 2 2 4 2 3" xfId="10707" xr:uid="{00000000-0005-0000-0000-000017290000}"/>
    <cellStyle name="20% - Accent1 2 4 2 2 2 4 3" xfId="10708" xr:uid="{00000000-0005-0000-0000-000018290000}"/>
    <cellStyle name="20% - Accent1 2 4 2 2 2 4 3 2" xfId="10709" xr:uid="{00000000-0005-0000-0000-000019290000}"/>
    <cellStyle name="20% - Accent1 2 4 2 2 2 4 4" xfId="10710" xr:uid="{00000000-0005-0000-0000-00001A290000}"/>
    <cellStyle name="20% - Accent1 2 4 2 2 2 5" xfId="10711" xr:uid="{00000000-0005-0000-0000-00001B290000}"/>
    <cellStyle name="20% - Accent1 2 4 2 2 2 5 2" xfId="10712" xr:uid="{00000000-0005-0000-0000-00001C290000}"/>
    <cellStyle name="20% - Accent1 2 4 2 2 2 5 2 2" xfId="10713" xr:uid="{00000000-0005-0000-0000-00001D290000}"/>
    <cellStyle name="20% - Accent1 2 4 2 2 2 5 2 2 2" xfId="10714" xr:uid="{00000000-0005-0000-0000-00001E290000}"/>
    <cellStyle name="20% - Accent1 2 4 2 2 2 5 2 3" xfId="10715" xr:uid="{00000000-0005-0000-0000-00001F290000}"/>
    <cellStyle name="20% - Accent1 2 4 2 2 2 5 3" xfId="10716" xr:uid="{00000000-0005-0000-0000-000020290000}"/>
    <cellStyle name="20% - Accent1 2 4 2 2 2 5 3 2" xfId="10717" xr:uid="{00000000-0005-0000-0000-000021290000}"/>
    <cellStyle name="20% - Accent1 2 4 2 2 2 5 4" xfId="10718" xr:uid="{00000000-0005-0000-0000-000022290000}"/>
    <cellStyle name="20% - Accent1 2 4 2 2 2 6" xfId="10719" xr:uid="{00000000-0005-0000-0000-000023290000}"/>
    <cellStyle name="20% - Accent1 2 4 2 2 2 6 2" xfId="10720" xr:uid="{00000000-0005-0000-0000-000024290000}"/>
    <cellStyle name="20% - Accent1 2 4 2 2 2 6 2 2" xfId="10721" xr:uid="{00000000-0005-0000-0000-000025290000}"/>
    <cellStyle name="20% - Accent1 2 4 2 2 2 6 2 2 2" xfId="10722" xr:uid="{00000000-0005-0000-0000-000026290000}"/>
    <cellStyle name="20% - Accent1 2 4 2 2 2 6 2 3" xfId="10723" xr:uid="{00000000-0005-0000-0000-000027290000}"/>
    <cellStyle name="20% - Accent1 2 4 2 2 2 6 3" xfId="10724" xr:uid="{00000000-0005-0000-0000-000028290000}"/>
    <cellStyle name="20% - Accent1 2 4 2 2 2 6 3 2" xfId="10725" xr:uid="{00000000-0005-0000-0000-000029290000}"/>
    <cellStyle name="20% - Accent1 2 4 2 2 2 6 4" xfId="10726" xr:uid="{00000000-0005-0000-0000-00002A290000}"/>
    <cellStyle name="20% - Accent1 2 4 2 2 2 7" xfId="10727" xr:uid="{00000000-0005-0000-0000-00002B290000}"/>
    <cellStyle name="20% - Accent1 2 4 2 2 2 7 2" xfId="10728" xr:uid="{00000000-0005-0000-0000-00002C290000}"/>
    <cellStyle name="20% - Accent1 2 4 2 2 2 7 2 2" xfId="10729" xr:uid="{00000000-0005-0000-0000-00002D290000}"/>
    <cellStyle name="20% - Accent1 2 4 2 2 2 7 3" xfId="10730" xr:uid="{00000000-0005-0000-0000-00002E290000}"/>
    <cellStyle name="20% - Accent1 2 4 2 2 2 8" xfId="10731" xr:uid="{00000000-0005-0000-0000-00002F290000}"/>
    <cellStyle name="20% - Accent1 2 4 2 2 2 8 2" xfId="10732" xr:uid="{00000000-0005-0000-0000-000030290000}"/>
    <cellStyle name="20% - Accent1 2 4 2 2 2 8 2 2" xfId="10733" xr:uid="{00000000-0005-0000-0000-000031290000}"/>
    <cellStyle name="20% - Accent1 2 4 2 2 2 8 3" xfId="10734" xr:uid="{00000000-0005-0000-0000-000032290000}"/>
    <cellStyle name="20% - Accent1 2 4 2 2 2 9" xfId="10735" xr:uid="{00000000-0005-0000-0000-000033290000}"/>
    <cellStyle name="20% - Accent1 2 4 2 2 2 9 2" xfId="10736" xr:uid="{00000000-0005-0000-0000-000034290000}"/>
    <cellStyle name="20% - Accent1 2 4 2 2 3" xfId="10737" xr:uid="{00000000-0005-0000-0000-000035290000}"/>
    <cellStyle name="20% - Accent1 2 4 2 2 3 10" xfId="10738" xr:uid="{00000000-0005-0000-0000-000036290000}"/>
    <cellStyle name="20% - Accent1 2 4 2 2 3 10 2" xfId="10739" xr:uid="{00000000-0005-0000-0000-000037290000}"/>
    <cellStyle name="20% - Accent1 2 4 2 2 3 11" xfId="10740" xr:uid="{00000000-0005-0000-0000-000038290000}"/>
    <cellStyle name="20% - Accent1 2 4 2 2 3 2" xfId="10741" xr:uid="{00000000-0005-0000-0000-000039290000}"/>
    <cellStyle name="20% - Accent1 2 4 2 2 3 2 2" xfId="10742" xr:uid="{00000000-0005-0000-0000-00003A290000}"/>
    <cellStyle name="20% - Accent1 2 4 2 2 3 2 2 2" xfId="10743" xr:uid="{00000000-0005-0000-0000-00003B290000}"/>
    <cellStyle name="20% - Accent1 2 4 2 2 3 2 2 2 2" xfId="10744" xr:uid="{00000000-0005-0000-0000-00003C290000}"/>
    <cellStyle name="20% - Accent1 2 4 2 2 3 2 2 2 2 2" xfId="10745" xr:uid="{00000000-0005-0000-0000-00003D290000}"/>
    <cellStyle name="20% - Accent1 2 4 2 2 3 2 2 2 3" xfId="10746" xr:uid="{00000000-0005-0000-0000-00003E290000}"/>
    <cellStyle name="20% - Accent1 2 4 2 2 3 2 2 3" xfId="10747" xr:uid="{00000000-0005-0000-0000-00003F290000}"/>
    <cellStyle name="20% - Accent1 2 4 2 2 3 2 2 3 2" xfId="10748" xr:uid="{00000000-0005-0000-0000-000040290000}"/>
    <cellStyle name="20% - Accent1 2 4 2 2 3 2 2 4" xfId="10749" xr:uid="{00000000-0005-0000-0000-000041290000}"/>
    <cellStyle name="20% - Accent1 2 4 2 2 3 2 3" xfId="10750" xr:uid="{00000000-0005-0000-0000-000042290000}"/>
    <cellStyle name="20% - Accent1 2 4 2 2 3 2 3 2" xfId="10751" xr:uid="{00000000-0005-0000-0000-000043290000}"/>
    <cellStyle name="20% - Accent1 2 4 2 2 3 2 3 2 2" xfId="10752" xr:uid="{00000000-0005-0000-0000-000044290000}"/>
    <cellStyle name="20% - Accent1 2 4 2 2 3 2 3 2 2 2" xfId="10753" xr:uid="{00000000-0005-0000-0000-000045290000}"/>
    <cellStyle name="20% - Accent1 2 4 2 2 3 2 3 2 3" xfId="10754" xr:uid="{00000000-0005-0000-0000-000046290000}"/>
    <cellStyle name="20% - Accent1 2 4 2 2 3 2 3 3" xfId="10755" xr:uid="{00000000-0005-0000-0000-000047290000}"/>
    <cellStyle name="20% - Accent1 2 4 2 2 3 2 3 3 2" xfId="10756" xr:uid="{00000000-0005-0000-0000-000048290000}"/>
    <cellStyle name="20% - Accent1 2 4 2 2 3 2 3 4" xfId="10757" xr:uid="{00000000-0005-0000-0000-000049290000}"/>
    <cellStyle name="20% - Accent1 2 4 2 2 3 2 4" xfId="10758" xr:uid="{00000000-0005-0000-0000-00004A290000}"/>
    <cellStyle name="20% - Accent1 2 4 2 2 3 2 4 2" xfId="10759" xr:uid="{00000000-0005-0000-0000-00004B290000}"/>
    <cellStyle name="20% - Accent1 2 4 2 2 3 2 4 2 2" xfId="10760" xr:uid="{00000000-0005-0000-0000-00004C290000}"/>
    <cellStyle name="20% - Accent1 2 4 2 2 3 2 4 2 2 2" xfId="10761" xr:uid="{00000000-0005-0000-0000-00004D290000}"/>
    <cellStyle name="20% - Accent1 2 4 2 2 3 2 4 2 3" xfId="10762" xr:uid="{00000000-0005-0000-0000-00004E290000}"/>
    <cellStyle name="20% - Accent1 2 4 2 2 3 2 4 3" xfId="10763" xr:uid="{00000000-0005-0000-0000-00004F290000}"/>
    <cellStyle name="20% - Accent1 2 4 2 2 3 2 4 3 2" xfId="10764" xr:uid="{00000000-0005-0000-0000-000050290000}"/>
    <cellStyle name="20% - Accent1 2 4 2 2 3 2 4 4" xfId="10765" xr:uid="{00000000-0005-0000-0000-000051290000}"/>
    <cellStyle name="20% - Accent1 2 4 2 2 3 2 5" xfId="10766" xr:uid="{00000000-0005-0000-0000-000052290000}"/>
    <cellStyle name="20% - Accent1 2 4 2 2 3 2 5 2" xfId="10767" xr:uid="{00000000-0005-0000-0000-000053290000}"/>
    <cellStyle name="20% - Accent1 2 4 2 2 3 2 5 2 2" xfId="10768" xr:uid="{00000000-0005-0000-0000-000054290000}"/>
    <cellStyle name="20% - Accent1 2 4 2 2 3 2 5 3" xfId="10769" xr:uid="{00000000-0005-0000-0000-000055290000}"/>
    <cellStyle name="20% - Accent1 2 4 2 2 3 2 6" xfId="10770" xr:uid="{00000000-0005-0000-0000-000056290000}"/>
    <cellStyle name="20% - Accent1 2 4 2 2 3 2 6 2" xfId="10771" xr:uid="{00000000-0005-0000-0000-000057290000}"/>
    <cellStyle name="20% - Accent1 2 4 2 2 3 2 6 2 2" xfId="10772" xr:uid="{00000000-0005-0000-0000-000058290000}"/>
    <cellStyle name="20% - Accent1 2 4 2 2 3 2 6 3" xfId="10773" xr:uid="{00000000-0005-0000-0000-000059290000}"/>
    <cellStyle name="20% - Accent1 2 4 2 2 3 2 7" xfId="10774" xr:uid="{00000000-0005-0000-0000-00005A290000}"/>
    <cellStyle name="20% - Accent1 2 4 2 2 3 2 7 2" xfId="10775" xr:uid="{00000000-0005-0000-0000-00005B290000}"/>
    <cellStyle name="20% - Accent1 2 4 2 2 3 2 8" xfId="10776" xr:uid="{00000000-0005-0000-0000-00005C290000}"/>
    <cellStyle name="20% - Accent1 2 4 2 2 3 2 8 2" xfId="10777" xr:uid="{00000000-0005-0000-0000-00005D290000}"/>
    <cellStyle name="20% - Accent1 2 4 2 2 3 2 9" xfId="10778" xr:uid="{00000000-0005-0000-0000-00005E290000}"/>
    <cellStyle name="20% - Accent1 2 4 2 2 3 3" xfId="10779" xr:uid="{00000000-0005-0000-0000-00005F290000}"/>
    <cellStyle name="20% - Accent1 2 4 2 2 3 3 2" xfId="10780" xr:uid="{00000000-0005-0000-0000-000060290000}"/>
    <cellStyle name="20% - Accent1 2 4 2 2 3 3 2 2" xfId="10781" xr:uid="{00000000-0005-0000-0000-000061290000}"/>
    <cellStyle name="20% - Accent1 2 4 2 2 3 3 2 2 2" xfId="10782" xr:uid="{00000000-0005-0000-0000-000062290000}"/>
    <cellStyle name="20% - Accent1 2 4 2 2 3 3 2 2 2 2" xfId="10783" xr:uid="{00000000-0005-0000-0000-000063290000}"/>
    <cellStyle name="20% - Accent1 2 4 2 2 3 3 2 2 3" xfId="10784" xr:uid="{00000000-0005-0000-0000-000064290000}"/>
    <cellStyle name="20% - Accent1 2 4 2 2 3 3 2 3" xfId="10785" xr:uid="{00000000-0005-0000-0000-000065290000}"/>
    <cellStyle name="20% - Accent1 2 4 2 2 3 3 2 3 2" xfId="10786" xr:uid="{00000000-0005-0000-0000-000066290000}"/>
    <cellStyle name="20% - Accent1 2 4 2 2 3 3 2 4" xfId="10787" xr:uid="{00000000-0005-0000-0000-000067290000}"/>
    <cellStyle name="20% - Accent1 2 4 2 2 3 3 3" xfId="10788" xr:uid="{00000000-0005-0000-0000-000068290000}"/>
    <cellStyle name="20% - Accent1 2 4 2 2 3 3 3 2" xfId="10789" xr:uid="{00000000-0005-0000-0000-000069290000}"/>
    <cellStyle name="20% - Accent1 2 4 2 2 3 3 3 2 2" xfId="10790" xr:uid="{00000000-0005-0000-0000-00006A290000}"/>
    <cellStyle name="20% - Accent1 2 4 2 2 3 3 3 2 2 2" xfId="10791" xr:uid="{00000000-0005-0000-0000-00006B290000}"/>
    <cellStyle name="20% - Accent1 2 4 2 2 3 3 3 2 3" xfId="10792" xr:uid="{00000000-0005-0000-0000-00006C290000}"/>
    <cellStyle name="20% - Accent1 2 4 2 2 3 3 3 3" xfId="10793" xr:uid="{00000000-0005-0000-0000-00006D290000}"/>
    <cellStyle name="20% - Accent1 2 4 2 2 3 3 3 3 2" xfId="10794" xr:uid="{00000000-0005-0000-0000-00006E290000}"/>
    <cellStyle name="20% - Accent1 2 4 2 2 3 3 3 4" xfId="10795" xr:uid="{00000000-0005-0000-0000-00006F290000}"/>
    <cellStyle name="20% - Accent1 2 4 2 2 3 3 4" xfId="10796" xr:uid="{00000000-0005-0000-0000-000070290000}"/>
    <cellStyle name="20% - Accent1 2 4 2 2 3 3 4 2" xfId="10797" xr:uid="{00000000-0005-0000-0000-000071290000}"/>
    <cellStyle name="20% - Accent1 2 4 2 2 3 3 4 2 2" xfId="10798" xr:uid="{00000000-0005-0000-0000-000072290000}"/>
    <cellStyle name="20% - Accent1 2 4 2 2 3 3 4 2 2 2" xfId="10799" xr:uid="{00000000-0005-0000-0000-000073290000}"/>
    <cellStyle name="20% - Accent1 2 4 2 2 3 3 4 2 3" xfId="10800" xr:uid="{00000000-0005-0000-0000-000074290000}"/>
    <cellStyle name="20% - Accent1 2 4 2 2 3 3 4 3" xfId="10801" xr:uid="{00000000-0005-0000-0000-000075290000}"/>
    <cellStyle name="20% - Accent1 2 4 2 2 3 3 4 3 2" xfId="10802" xr:uid="{00000000-0005-0000-0000-000076290000}"/>
    <cellStyle name="20% - Accent1 2 4 2 2 3 3 4 4" xfId="10803" xr:uid="{00000000-0005-0000-0000-000077290000}"/>
    <cellStyle name="20% - Accent1 2 4 2 2 3 3 5" xfId="10804" xr:uid="{00000000-0005-0000-0000-000078290000}"/>
    <cellStyle name="20% - Accent1 2 4 2 2 3 3 5 2" xfId="10805" xr:uid="{00000000-0005-0000-0000-000079290000}"/>
    <cellStyle name="20% - Accent1 2 4 2 2 3 3 5 2 2" xfId="10806" xr:uid="{00000000-0005-0000-0000-00007A290000}"/>
    <cellStyle name="20% - Accent1 2 4 2 2 3 3 5 3" xfId="10807" xr:uid="{00000000-0005-0000-0000-00007B290000}"/>
    <cellStyle name="20% - Accent1 2 4 2 2 3 3 6" xfId="10808" xr:uid="{00000000-0005-0000-0000-00007C290000}"/>
    <cellStyle name="20% - Accent1 2 4 2 2 3 3 6 2" xfId="10809" xr:uid="{00000000-0005-0000-0000-00007D290000}"/>
    <cellStyle name="20% - Accent1 2 4 2 2 3 3 6 2 2" xfId="10810" xr:uid="{00000000-0005-0000-0000-00007E290000}"/>
    <cellStyle name="20% - Accent1 2 4 2 2 3 3 6 3" xfId="10811" xr:uid="{00000000-0005-0000-0000-00007F290000}"/>
    <cellStyle name="20% - Accent1 2 4 2 2 3 3 7" xfId="10812" xr:uid="{00000000-0005-0000-0000-000080290000}"/>
    <cellStyle name="20% - Accent1 2 4 2 2 3 3 7 2" xfId="10813" xr:uid="{00000000-0005-0000-0000-000081290000}"/>
    <cellStyle name="20% - Accent1 2 4 2 2 3 3 8" xfId="10814" xr:uid="{00000000-0005-0000-0000-000082290000}"/>
    <cellStyle name="20% - Accent1 2 4 2 2 3 3 8 2" xfId="10815" xr:uid="{00000000-0005-0000-0000-000083290000}"/>
    <cellStyle name="20% - Accent1 2 4 2 2 3 3 9" xfId="10816" xr:uid="{00000000-0005-0000-0000-000084290000}"/>
    <cellStyle name="20% - Accent1 2 4 2 2 3 4" xfId="10817" xr:uid="{00000000-0005-0000-0000-000085290000}"/>
    <cellStyle name="20% - Accent1 2 4 2 2 3 4 2" xfId="10818" xr:uid="{00000000-0005-0000-0000-000086290000}"/>
    <cellStyle name="20% - Accent1 2 4 2 2 3 4 2 2" xfId="10819" xr:uid="{00000000-0005-0000-0000-000087290000}"/>
    <cellStyle name="20% - Accent1 2 4 2 2 3 4 2 2 2" xfId="10820" xr:uid="{00000000-0005-0000-0000-000088290000}"/>
    <cellStyle name="20% - Accent1 2 4 2 2 3 4 2 3" xfId="10821" xr:uid="{00000000-0005-0000-0000-000089290000}"/>
    <cellStyle name="20% - Accent1 2 4 2 2 3 4 3" xfId="10822" xr:uid="{00000000-0005-0000-0000-00008A290000}"/>
    <cellStyle name="20% - Accent1 2 4 2 2 3 4 3 2" xfId="10823" xr:uid="{00000000-0005-0000-0000-00008B290000}"/>
    <cellStyle name="20% - Accent1 2 4 2 2 3 4 4" xfId="10824" xr:uid="{00000000-0005-0000-0000-00008C290000}"/>
    <cellStyle name="20% - Accent1 2 4 2 2 3 5" xfId="10825" xr:uid="{00000000-0005-0000-0000-00008D290000}"/>
    <cellStyle name="20% - Accent1 2 4 2 2 3 5 2" xfId="10826" xr:uid="{00000000-0005-0000-0000-00008E290000}"/>
    <cellStyle name="20% - Accent1 2 4 2 2 3 5 2 2" xfId="10827" xr:uid="{00000000-0005-0000-0000-00008F290000}"/>
    <cellStyle name="20% - Accent1 2 4 2 2 3 5 2 2 2" xfId="10828" xr:uid="{00000000-0005-0000-0000-000090290000}"/>
    <cellStyle name="20% - Accent1 2 4 2 2 3 5 2 3" xfId="10829" xr:uid="{00000000-0005-0000-0000-000091290000}"/>
    <cellStyle name="20% - Accent1 2 4 2 2 3 5 3" xfId="10830" xr:uid="{00000000-0005-0000-0000-000092290000}"/>
    <cellStyle name="20% - Accent1 2 4 2 2 3 5 3 2" xfId="10831" xr:uid="{00000000-0005-0000-0000-000093290000}"/>
    <cellStyle name="20% - Accent1 2 4 2 2 3 5 4" xfId="10832" xr:uid="{00000000-0005-0000-0000-000094290000}"/>
    <cellStyle name="20% - Accent1 2 4 2 2 3 6" xfId="10833" xr:uid="{00000000-0005-0000-0000-000095290000}"/>
    <cellStyle name="20% - Accent1 2 4 2 2 3 6 2" xfId="10834" xr:uid="{00000000-0005-0000-0000-000096290000}"/>
    <cellStyle name="20% - Accent1 2 4 2 2 3 6 2 2" xfId="10835" xr:uid="{00000000-0005-0000-0000-000097290000}"/>
    <cellStyle name="20% - Accent1 2 4 2 2 3 6 2 2 2" xfId="10836" xr:uid="{00000000-0005-0000-0000-000098290000}"/>
    <cellStyle name="20% - Accent1 2 4 2 2 3 6 2 3" xfId="10837" xr:uid="{00000000-0005-0000-0000-000099290000}"/>
    <cellStyle name="20% - Accent1 2 4 2 2 3 6 3" xfId="10838" xr:uid="{00000000-0005-0000-0000-00009A290000}"/>
    <cellStyle name="20% - Accent1 2 4 2 2 3 6 3 2" xfId="10839" xr:uid="{00000000-0005-0000-0000-00009B290000}"/>
    <cellStyle name="20% - Accent1 2 4 2 2 3 6 4" xfId="10840" xr:uid="{00000000-0005-0000-0000-00009C290000}"/>
    <cellStyle name="20% - Accent1 2 4 2 2 3 7" xfId="10841" xr:uid="{00000000-0005-0000-0000-00009D290000}"/>
    <cellStyle name="20% - Accent1 2 4 2 2 3 7 2" xfId="10842" xr:uid="{00000000-0005-0000-0000-00009E290000}"/>
    <cellStyle name="20% - Accent1 2 4 2 2 3 7 2 2" xfId="10843" xr:uid="{00000000-0005-0000-0000-00009F290000}"/>
    <cellStyle name="20% - Accent1 2 4 2 2 3 7 3" xfId="10844" xr:uid="{00000000-0005-0000-0000-0000A0290000}"/>
    <cellStyle name="20% - Accent1 2 4 2 2 3 8" xfId="10845" xr:uid="{00000000-0005-0000-0000-0000A1290000}"/>
    <cellStyle name="20% - Accent1 2 4 2 2 3 8 2" xfId="10846" xr:uid="{00000000-0005-0000-0000-0000A2290000}"/>
    <cellStyle name="20% - Accent1 2 4 2 2 3 8 2 2" xfId="10847" xr:uid="{00000000-0005-0000-0000-0000A3290000}"/>
    <cellStyle name="20% - Accent1 2 4 2 2 3 8 3" xfId="10848" xr:uid="{00000000-0005-0000-0000-0000A4290000}"/>
    <cellStyle name="20% - Accent1 2 4 2 2 3 9" xfId="10849" xr:uid="{00000000-0005-0000-0000-0000A5290000}"/>
    <cellStyle name="20% - Accent1 2 4 2 2 3 9 2" xfId="10850" xr:uid="{00000000-0005-0000-0000-0000A6290000}"/>
    <cellStyle name="20% - Accent1 2 4 2 2 4" xfId="10851" xr:uid="{00000000-0005-0000-0000-0000A7290000}"/>
    <cellStyle name="20% - Accent1 2 4 2 2 4 10" xfId="10852" xr:uid="{00000000-0005-0000-0000-0000A8290000}"/>
    <cellStyle name="20% - Accent1 2 4 2 2 4 10 2" xfId="10853" xr:uid="{00000000-0005-0000-0000-0000A9290000}"/>
    <cellStyle name="20% - Accent1 2 4 2 2 4 11" xfId="10854" xr:uid="{00000000-0005-0000-0000-0000AA290000}"/>
    <cellStyle name="20% - Accent1 2 4 2 2 4 2" xfId="10855" xr:uid="{00000000-0005-0000-0000-0000AB290000}"/>
    <cellStyle name="20% - Accent1 2 4 2 2 4 2 2" xfId="10856" xr:uid="{00000000-0005-0000-0000-0000AC290000}"/>
    <cellStyle name="20% - Accent1 2 4 2 2 4 2 2 2" xfId="10857" xr:uid="{00000000-0005-0000-0000-0000AD290000}"/>
    <cellStyle name="20% - Accent1 2 4 2 2 4 2 2 2 2" xfId="10858" xr:uid="{00000000-0005-0000-0000-0000AE290000}"/>
    <cellStyle name="20% - Accent1 2 4 2 2 4 2 2 2 2 2" xfId="10859" xr:uid="{00000000-0005-0000-0000-0000AF290000}"/>
    <cellStyle name="20% - Accent1 2 4 2 2 4 2 2 2 3" xfId="10860" xr:uid="{00000000-0005-0000-0000-0000B0290000}"/>
    <cellStyle name="20% - Accent1 2 4 2 2 4 2 2 3" xfId="10861" xr:uid="{00000000-0005-0000-0000-0000B1290000}"/>
    <cellStyle name="20% - Accent1 2 4 2 2 4 2 2 3 2" xfId="10862" xr:uid="{00000000-0005-0000-0000-0000B2290000}"/>
    <cellStyle name="20% - Accent1 2 4 2 2 4 2 2 4" xfId="10863" xr:uid="{00000000-0005-0000-0000-0000B3290000}"/>
    <cellStyle name="20% - Accent1 2 4 2 2 4 2 3" xfId="10864" xr:uid="{00000000-0005-0000-0000-0000B4290000}"/>
    <cellStyle name="20% - Accent1 2 4 2 2 4 2 3 2" xfId="10865" xr:uid="{00000000-0005-0000-0000-0000B5290000}"/>
    <cellStyle name="20% - Accent1 2 4 2 2 4 2 3 2 2" xfId="10866" xr:uid="{00000000-0005-0000-0000-0000B6290000}"/>
    <cellStyle name="20% - Accent1 2 4 2 2 4 2 3 2 2 2" xfId="10867" xr:uid="{00000000-0005-0000-0000-0000B7290000}"/>
    <cellStyle name="20% - Accent1 2 4 2 2 4 2 3 2 3" xfId="10868" xr:uid="{00000000-0005-0000-0000-0000B8290000}"/>
    <cellStyle name="20% - Accent1 2 4 2 2 4 2 3 3" xfId="10869" xr:uid="{00000000-0005-0000-0000-0000B9290000}"/>
    <cellStyle name="20% - Accent1 2 4 2 2 4 2 3 3 2" xfId="10870" xr:uid="{00000000-0005-0000-0000-0000BA290000}"/>
    <cellStyle name="20% - Accent1 2 4 2 2 4 2 3 4" xfId="10871" xr:uid="{00000000-0005-0000-0000-0000BB290000}"/>
    <cellStyle name="20% - Accent1 2 4 2 2 4 2 4" xfId="10872" xr:uid="{00000000-0005-0000-0000-0000BC290000}"/>
    <cellStyle name="20% - Accent1 2 4 2 2 4 2 4 2" xfId="10873" xr:uid="{00000000-0005-0000-0000-0000BD290000}"/>
    <cellStyle name="20% - Accent1 2 4 2 2 4 2 4 2 2" xfId="10874" xr:uid="{00000000-0005-0000-0000-0000BE290000}"/>
    <cellStyle name="20% - Accent1 2 4 2 2 4 2 4 2 2 2" xfId="10875" xr:uid="{00000000-0005-0000-0000-0000BF290000}"/>
    <cellStyle name="20% - Accent1 2 4 2 2 4 2 4 2 3" xfId="10876" xr:uid="{00000000-0005-0000-0000-0000C0290000}"/>
    <cellStyle name="20% - Accent1 2 4 2 2 4 2 4 3" xfId="10877" xr:uid="{00000000-0005-0000-0000-0000C1290000}"/>
    <cellStyle name="20% - Accent1 2 4 2 2 4 2 4 3 2" xfId="10878" xr:uid="{00000000-0005-0000-0000-0000C2290000}"/>
    <cellStyle name="20% - Accent1 2 4 2 2 4 2 4 4" xfId="10879" xr:uid="{00000000-0005-0000-0000-0000C3290000}"/>
    <cellStyle name="20% - Accent1 2 4 2 2 4 2 5" xfId="10880" xr:uid="{00000000-0005-0000-0000-0000C4290000}"/>
    <cellStyle name="20% - Accent1 2 4 2 2 4 2 5 2" xfId="10881" xr:uid="{00000000-0005-0000-0000-0000C5290000}"/>
    <cellStyle name="20% - Accent1 2 4 2 2 4 2 5 2 2" xfId="10882" xr:uid="{00000000-0005-0000-0000-0000C6290000}"/>
    <cellStyle name="20% - Accent1 2 4 2 2 4 2 5 3" xfId="10883" xr:uid="{00000000-0005-0000-0000-0000C7290000}"/>
    <cellStyle name="20% - Accent1 2 4 2 2 4 2 6" xfId="10884" xr:uid="{00000000-0005-0000-0000-0000C8290000}"/>
    <cellStyle name="20% - Accent1 2 4 2 2 4 2 6 2" xfId="10885" xr:uid="{00000000-0005-0000-0000-0000C9290000}"/>
    <cellStyle name="20% - Accent1 2 4 2 2 4 2 6 2 2" xfId="10886" xr:uid="{00000000-0005-0000-0000-0000CA290000}"/>
    <cellStyle name="20% - Accent1 2 4 2 2 4 2 6 3" xfId="10887" xr:uid="{00000000-0005-0000-0000-0000CB290000}"/>
    <cellStyle name="20% - Accent1 2 4 2 2 4 2 7" xfId="10888" xr:uid="{00000000-0005-0000-0000-0000CC290000}"/>
    <cellStyle name="20% - Accent1 2 4 2 2 4 2 7 2" xfId="10889" xr:uid="{00000000-0005-0000-0000-0000CD290000}"/>
    <cellStyle name="20% - Accent1 2 4 2 2 4 2 8" xfId="10890" xr:uid="{00000000-0005-0000-0000-0000CE290000}"/>
    <cellStyle name="20% - Accent1 2 4 2 2 4 2 8 2" xfId="10891" xr:uid="{00000000-0005-0000-0000-0000CF290000}"/>
    <cellStyle name="20% - Accent1 2 4 2 2 4 2 9" xfId="10892" xr:uid="{00000000-0005-0000-0000-0000D0290000}"/>
    <cellStyle name="20% - Accent1 2 4 2 2 4 3" xfId="10893" xr:uid="{00000000-0005-0000-0000-0000D1290000}"/>
    <cellStyle name="20% - Accent1 2 4 2 2 4 3 2" xfId="10894" xr:uid="{00000000-0005-0000-0000-0000D2290000}"/>
    <cellStyle name="20% - Accent1 2 4 2 2 4 3 2 2" xfId="10895" xr:uid="{00000000-0005-0000-0000-0000D3290000}"/>
    <cellStyle name="20% - Accent1 2 4 2 2 4 3 2 2 2" xfId="10896" xr:uid="{00000000-0005-0000-0000-0000D4290000}"/>
    <cellStyle name="20% - Accent1 2 4 2 2 4 3 2 2 2 2" xfId="10897" xr:uid="{00000000-0005-0000-0000-0000D5290000}"/>
    <cellStyle name="20% - Accent1 2 4 2 2 4 3 2 2 3" xfId="10898" xr:uid="{00000000-0005-0000-0000-0000D6290000}"/>
    <cellStyle name="20% - Accent1 2 4 2 2 4 3 2 3" xfId="10899" xr:uid="{00000000-0005-0000-0000-0000D7290000}"/>
    <cellStyle name="20% - Accent1 2 4 2 2 4 3 2 3 2" xfId="10900" xr:uid="{00000000-0005-0000-0000-0000D8290000}"/>
    <cellStyle name="20% - Accent1 2 4 2 2 4 3 2 4" xfId="10901" xr:uid="{00000000-0005-0000-0000-0000D9290000}"/>
    <cellStyle name="20% - Accent1 2 4 2 2 4 3 3" xfId="10902" xr:uid="{00000000-0005-0000-0000-0000DA290000}"/>
    <cellStyle name="20% - Accent1 2 4 2 2 4 3 3 2" xfId="10903" xr:uid="{00000000-0005-0000-0000-0000DB290000}"/>
    <cellStyle name="20% - Accent1 2 4 2 2 4 3 3 2 2" xfId="10904" xr:uid="{00000000-0005-0000-0000-0000DC290000}"/>
    <cellStyle name="20% - Accent1 2 4 2 2 4 3 3 2 2 2" xfId="10905" xr:uid="{00000000-0005-0000-0000-0000DD290000}"/>
    <cellStyle name="20% - Accent1 2 4 2 2 4 3 3 2 3" xfId="10906" xr:uid="{00000000-0005-0000-0000-0000DE290000}"/>
    <cellStyle name="20% - Accent1 2 4 2 2 4 3 3 3" xfId="10907" xr:uid="{00000000-0005-0000-0000-0000DF290000}"/>
    <cellStyle name="20% - Accent1 2 4 2 2 4 3 3 3 2" xfId="10908" xr:uid="{00000000-0005-0000-0000-0000E0290000}"/>
    <cellStyle name="20% - Accent1 2 4 2 2 4 3 3 4" xfId="10909" xr:uid="{00000000-0005-0000-0000-0000E1290000}"/>
    <cellStyle name="20% - Accent1 2 4 2 2 4 3 4" xfId="10910" xr:uid="{00000000-0005-0000-0000-0000E2290000}"/>
    <cellStyle name="20% - Accent1 2 4 2 2 4 3 4 2" xfId="10911" xr:uid="{00000000-0005-0000-0000-0000E3290000}"/>
    <cellStyle name="20% - Accent1 2 4 2 2 4 3 4 2 2" xfId="10912" xr:uid="{00000000-0005-0000-0000-0000E4290000}"/>
    <cellStyle name="20% - Accent1 2 4 2 2 4 3 4 2 2 2" xfId="10913" xr:uid="{00000000-0005-0000-0000-0000E5290000}"/>
    <cellStyle name="20% - Accent1 2 4 2 2 4 3 4 2 3" xfId="10914" xr:uid="{00000000-0005-0000-0000-0000E6290000}"/>
    <cellStyle name="20% - Accent1 2 4 2 2 4 3 4 3" xfId="10915" xr:uid="{00000000-0005-0000-0000-0000E7290000}"/>
    <cellStyle name="20% - Accent1 2 4 2 2 4 3 4 3 2" xfId="10916" xr:uid="{00000000-0005-0000-0000-0000E8290000}"/>
    <cellStyle name="20% - Accent1 2 4 2 2 4 3 4 4" xfId="10917" xr:uid="{00000000-0005-0000-0000-0000E9290000}"/>
    <cellStyle name="20% - Accent1 2 4 2 2 4 3 5" xfId="10918" xr:uid="{00000000-0005-0000-0000-0000EA290000}"/>
    <cellStyle name="20% - Accent1 2 4 2 2 4 3 5 2" xfId="10919" xr:uid="{00000000-0005-0000-0000-0000EB290000}"/>
    <cellStyle name="20% - Accent1 2 4 2 2 4 3 5 2 2" xfId="10920" xr:uid="{00000000-0005-0000-0000-0000EC290000}"/>
    <cellStyle name="20% - Accent1 2 4 2 2 4 3 5 3" xfId="10921" xr:uid="{00000000-0005-0000-0000-0000ED290000}"/>
    <cellStyle name="20% - Accent1 2 4 2 2 4 3 6" xfId="10922" xr:uid="{00000000-0005-0000-0000-0000EE290000}"/>
    <cellStyle name="20% - Accent1 2 4 2 2 4 3 6 2" xfId="10923" xr:uid="{00000000-0005-0000-0000-0000EF290000}"/>
    <cellStyle name="20% - Accent1 2 4 2 2 4 3 6 2 2" xfId="10924" xr:uid="{00000000-0005-0000-0000-0000F0290000}"/>
    <cellStyle name="20% - Accent1 2 4 2 2 4 3 6 3" xfId="10925" xr:uid="{00000000-0005-0000-0000-0000F1290000}"/>
    <cellStyle name="20% - Accent1 2 4 2 2 4 3 7" xfId="10926" xr:uid="{00000000-0005-0000-0000-0000F2290000}"/>
    <cellStyle name="20% - Accent1 2 4 2 2 4 3 7 2" xfId="10927" xr:uid="{00000000-0005-0000-0000-0000F3290000}"/>
    <cellStyle name="20% - Accent1 2 4 2 2 4 3 8" xfId="10928" xr:uid="{00000000-0005-0000-0000-0000F4290000}"/>
    <cellStyle name="20% - Accent1 2 4 2 2 4 3 8 2" xfId="10929" xr:uid="{00000000-0005-0000-0000-0000F5290000}"/>
    <cellStyle name="20% - Accent1 2 4 2 2 4 3 9" xfId="10930" xr:uid="{00000000-0005-0000-0000-0000F6290000}"/>
    <cellStyle name="20% - Accent1 2 4 2 2 4 4" xfId="10931" xr:uid="{00000000-0005-0000-0000-0000F7290000}"/>
    <cellStyle name="20% - Accent1 2 4 2 2 4 4 2" xfId="10932" xr:uid="{00000000-0005-0000-0000-0000F8290000}"/>
    <cellStyle name="20% - Accent1 2 4 2 2 4 4 2 2" xfId="10933" xr:uid="{00000000-0005-0000-0000-0000F9290000}"/>
    <cellStyle name="20% - Accent1 2 4 2 2 4 4 2 2 2" xfId="10934" xr:uid="{00000000-0005-0000-0000-0000FA290000}"/>
    <cellStyle name="20% - Accent1 2 4 2 2 4 4 2 3" xfId="10935" xr:uid="{00000000-0005-0000-0000-0000FB290000}"/>
    <cellStyle name="20% - Accent1 2 4 2 2 4 4 3" xfId="10936" xr:uid="{00000000-0005-0000-0000-0000FC290000}"/>
    <cellStyle name="20% - Accent1 2 4 2 2 4 4 3 2" xfId="10937" xr:uid="{00000000-0005-0000-0000-0000FD290000}"/>
    <cellStyle name="20% - Accent1 2 4 2 2 4 4 4" xfId="10938" xr:uid="{00000000-0005-0000-0000-0000FE290000}"/>
    <cellStyle name="20% - Accent1 2 4 2 2 4 5" xfId="10939" xr:uid="{00000000-0005-0000-0000-0000FF290000}"/>
    <cellStyle name="20% - Accent1 2 4 2 2 4 5 2" xfId="10940" xr:uid="{00000000-0005-0000-0000-0000002A0000}"/>
    <cellStyle name="20% - Accent1 2 4 2 2 4 5 2 2" xfId="10941" xr:uid="{00000000-0005-0000-0000-0000012A0000}"/>
    <cellStyle name="20% - Accent1 2 4 2 2 4 5 2 2 2" xfId="10942" xr:uid="{00000000-0005-0000-0000-0000022A0000}"/>
    <cellStyle name="20% - Accent1 2 4 2 2 4 5 2 3" xfId="10943" xr:uid="{00000000-0005-0000-0000-0000032A0000}"/>
    <cellStyle name="20% - Accent1 2 4 2 2 4 5 3" xfId="10944" xr:uid="{00000000-0005-0000-0000-0000042A0000}"/>
    <cellStyle name="20% - Accent1 2 4 2 2 4 5 3 2" xfId="10945" xr:uid="{00000000-0005-0000-0000-0000052A0000}"/>
    <cellStyle name="20% - Accent1 2 4 2 2 4 5 4" xfId="10946" xr:uid="{00000000-0005-0000-0000-0000062A0000}"/>
    <cellStyle name="20% - Accent1 2 4 2 2 4 6" xfId="10947" xr:uid="{00000000-0005-0000-0000-0000072A0000}"/>
    <cellStyle name="20% - Accent1 2 4 2 2 4 6 2" xfId="10948" xr:uid="{00000000-0005-0000-0000-0000082A0000}"/>
    <cellStyle name="20% - Accent1 2 4 2 2 4 6 2 2" xfId="10949" xr:uid="{00000000-0005-0000-0000-0000092A0000}"/>
    <cellStyle name="20% - Accent1 2 4 2 2 4 6 2 2 2" xfId="10950" xr:uid="{00000000-0005-0000-0000-00000A2A0000}"/>
    <cellStyle name="20% - Accent1 2 4 2 2 4 6 2 3" xfId="10951" xr:uid="{00000000-0005-0000-0000-00000B2A0000}"/>
    <cellStyle name="20% - Accent1 2 4 2 2 4 6 3" xfId="10952" xr:uid="{00000000-0005-0000-0000-00000C2A0000}"/>
    <cellStyle name="20% - Accent1 2 4 2 2 4 6 3 2" xfId="10953" xr:uid="{00000000-0005-0000-0000-00000D2A0000}"/>
    <cellStyle name="20% - Accent1 2 4 2 2 4 6 4" xfId="10954" xr:uid="{00000000-0005-0000-0000-00000E2A0000}"/>
    <cellStyle name="20% - Accent1 2 4 2 2 4 7" xfId="10955" xr:uid="{00000000-0005-0000-0000-00000F2A0000}"/>
    <cellStyle name="20% - Accent1 2 4 2 2 4 7 2" xfId="10956" xr:uid="{00000000-0005-0000-0000-0000102A0000}"/>
    <cellStyle name="20% - Accent1 2 4 2 2 4 7 2 2" xfId="10957" xr:uid="{00000000-0005-0000-0000-0000112A0000}"/>
    <cellStyle name="20% - Accent1 2 4 2 2 4 7 3" xfId="10958" xr:uid="{00000000-0005-0000-0000-0000122A0000}"/>
    <cellStyle name="20% - Accent1 2 4 2 2 4 8" xfId="10959" xr:uid="{00000000-0005-0000-0000-0000132A0000}"/>
    <cellStyle name="20% - Accent1 2 4 2 2 4 8 2" xfId="10960" xr:uid="{00000000-0005-0000-0000-0000142A0000}"/>
    <cellStyle name="20% - Accent1 2 4 2 2 4 8 2 2" xfId="10961" xr:uid="{00000000-0005-0000-0000-0000152A0000}"/>
    <cellStyle name="20% - Accent1 2 4 2 2 4 8 3" xfId="10962" xr:uid="{00000000-0005-0000-0000-0000162A0000}"/>
    <cellStyle name="20% - Accent1 2 4 2 2 4 9" xfId="10963" xr:uid="{00000000-0005-0000-0000-0000172A0000}"/>
    <cellStyle name="20% - Accent1 2 4 2 2 4 9 2" xfId="10964" xr:uid="{00000000-0005-0000-0000-0000182A0000}"/>
    <cellStyle name="20% - Accent1 2 4 2 2 5" xfId="10965" xr:uid="{00000000-0005-0000-0000-0000192A0000}"/>
    <cellStyle name="20% - Accent1 2 4 2 2 5 2" xfId="10966" xr:uid="{00000000-0005-0000-0000-00001A2A0000}"/>
    <cellStyle name="20% - Accent1 2 4 2 2 5 2 2" xfId="10967" xr:uid="{00000000-0005-0000-0000-00001B2A0000}"/>
    <cellStyle name="20% - Accent1 2 4 2 2 5 2 2 2" xfId="10968" xr:uid="{00000000-0005-0000-0000-00001C2A0000}"/>
    <cellStyle name="20% - Accent1 2 4 2 2 5 2 2 2 2" xfId="10969" xr:uid="{00000000-0005-0000-0000-00001D2A0000}"/>
    <cellStyle name="20% - Accent1 2 4 2 2 5 2 2 3" xfId="10970" xr:uid="{00000000-0005-0000-0000-00001E2A0000}"/>
    <cellStyle name="20% - Accent1 2 4 2 2 5 2 3" xfId="10971" xr:uid="{00000000-0005-0000-0000-00001F2A0000}"/>
    <cellStyle name="20% - Accent1 2 4 2 2 5 2 3 2" xfId="10972" xr:uid="{00000000-0005-0000-0000-0000202A0000}"/>
    <cellStyle name="20% - Accent1 2 4 2 2 5 2 4" xfId="10973" xr:uid="{00000000-0005-0000-0000-0000212A0000}"/>
    <cellStyle name="20% - Accent1 2 4 2 2 5 3" xfId="10974" xr:uid="{00000000-0005-0000-0000-0000222A0000}"/>
    <cellStyle name="20% - Accent1 2 4 2 2 5 3 2" xfId="10975" xr:uid="{00000000-0005-0000-0000-0000232A0000}"/>
    <cellStyle name="20% - Accent1 2 4 2 2 5 3 2 2" xfId="10976" xr:uid="{00000000-0005-0000-0000-0000242A0000}"/>
    <cellStyle name="20% - Accent1 2 4 2 2 5 3 2 2 2" xfId="10977" xr:uid="{00000000-0005-0000-0000-0000252A0000}"/>
    <cellStyle name="20% - Accent1 2 4 2 2 5 3 2 3" xfId="10978" xr:uid="{00000000-0005-0000-0000-0000262A0000}"/>
    <cellStyle name="20% - Accent1 2 4 2 2 5 3 3" xfId="10979" xr:uid="{00000000-0005-0000-0000-0000272A0000}"/>
    <cellStyle name="20% - Accent1 2 4 2 2 5 3 3 2" xfId="10980" xr:uid="{00000000-0005-0000-0000-0000282A0000}"/>
    <cellStyle name="20% - Accent1 2 4 2 2 5 3 4" xfId="10981" xr:uid="{00000000-0005-0000-0000-0000292A0000}"/>
    <cellStyle name="20% - Accent1 2 4 2 2 5 4" xfId="10982" xr:uid="{00000000-0005-0000-0000-00002A2A0000}"/>
    <cellStyle name="20% - Accent1 2 4 2 2 5 4 2" xfId="10983" xr:uid="{00000000-0005-0000-0000-00002B2A0000}"/>
    <cellStyle name="20% - Accent1 2 4 2 2 5 4 2 2" xfId="10984" xr:uid="{00000000-0005-0000-0000-00002C2A0000}"/>
    <cellStyle name="20% - Accent1 2 4 2 2 5 4 2 2 2" xfId="10985" xr:uid="{00000000-0005-0000-0000-00002D2A0000}"/>
    <cellStyle name="20% - Accent1 2 4 2 2 5 4 2 3" xfId="10986" xr:uid="{00000000-0005-0000-0000-00002E2A0000}"/>
    <cellStyle name="20% - Accent1 2 4 2 2 5 4 3" xfId="10987" xr:uid="{00000000-0005-0000-0000-00002F2A0000}"/>
    <cellStyle name="20% - Accent1 2 4 2 2 5 4 3 2" xfId="10988" xr:uid="{00000000-0005-0000-0000-0000302A0000}"/>
    <cellStyle name="20% - Accent1 2 4 2 2 5 4 4" xfId="10989" xr:uid="{00000000-0005-0000-0000-0000312A0000}"/>
    <cellStyle name="20% - Accent1 2 4 2 2 5 5" xfId="10990" xr:uid="{00000000-0005-0000-0000-0000322A0000}"/>
    <cellStyle name="20% - Accent1 2 4 2 2 5 5 2" xfId="10991" xr:uid="{00000000-0005-0000-0000-0000332A0000}"/>
    <cellStyle name="20% - Accent1 2 4 2 2 5 5 2 2" xfId="10992" xr:uid="{00000000-0005-0000-0000-0000342A0000}"/>
    <cellStyle name="20% - Accent1 2 4 2 2 5 5 3" xfId="10993" xr:uid="{00000000-0005-0000-0000-0000352A0000}"/>
    <cellStyle name="20% - Accent1 2 4 2 2 5 6" xfId="10994" xr:uid="{00000000-0005-0000-0000-0000362A0000}"/>
    <cellStyle name="20% - Accent1 2 4 2 2 5 6 2" xfId="10995" xr:uid="{00000000-0005-0000-0000-0000372A0000}"/>
    <cellStyle name="20% - Accent1 2 4 2 2 5 6 2 2" xfId="10996" xr:uid="{00000000-0005-0000-0000-0000382A0000}"/>
    <cellStyle name="20% - Accent1 2 4 2 2 5 6 3" xfId="10997" xr:uid="{00000000-0005-0000-0000-0000392A0000}"/>
    <cellStyle name="20% - Accent1 2 4 2 2 5 7" xfId="10998" xr:uid="{00000000-0005-0000-0000-00003A2A0000}"/>
    <cellStyle name="20% - Accent1 2 4 2 2 5 7 2" xfId="10999" xr:uid="{00000000-0005-0000-0000-00003B2A0000}"/>
    <cellStyle name="20% - Accent1 2 4 2 2 5 8" xfId="11000" xr:uid="{00000000-0005-0000-0000-00003C2A0000}"/>
    <cellStyle name="20% - Accent1 2 4 2 2 5 8 2" xfId="11001" xr:uid="{00000000-0005-0000-0000-00003D2A0000}"/>
    <cellStyle name="20% - Accent1 2 4 2 2 5 9" xfId="11002" xr:uid="{00000000-0005-0000-0000-00003E2A0000}"/>
    <cellStyle name="20% - Accent1 2 4 2 2 6" xfId="11003" xr:uid="{00000000-0005-0000-0000-00003F2A0000}"/>
    <cellStyle name="20% - Accent1 2 4 2 2 6 2" xfId="11004" xr:uid="{00000000-0005-0000-0000-0000402A0000}"/>
    <cellStyle name="20% - Accent1 2 4 2 2 6 2 2" xfId="11005" xr:uid="{00000000-0005-0000-0000-0000412A0000}"/>
    <cellStyle name="20% - Accent1 2 4 2 2 6 2 2 2" xfId="11006" xr:uid="{00000000-0005-0000-0000-0000422A0000}"/>
    <cellStyle name="20% - Accent1 2 4 2 2 6 2 2 2 2" xfId="11007" xr:uid="{00000000-0005-0000-0000-0000432A0000}"/>
    <cellStyle name="20% - Accent1 2 4 2 2 6 2 2 3" xfId="11008" xr:uid="{00000000-0005-0000-0000-0000442A0000}"/>
    <cellStyle name="20% - Accent1 2 4 2 2 6 2 3" xfId="11009" xr:uid="{00000000-0005-0000-0000-0000452A0000}"/>
    <cellStyle name="20% - Accent1 2 4 2 2 6 2 3 2" xfId="11010" xr:uid="{00000000-0005-0000-0000-0000462A0000}"/>
    <cellStyle name="20% - Accent1 2 4 2 2 6 2 4" xfId="11011" xr:uid="{00000000-0005-0000-0000-0000472A0000}"/>
    <cellStyle name="20% - Accent1 2 4 2 2 6 3" xfId="11012" xr:uid="{00000000-0005-0000-0000-0000482A0000}"/>
    <cellStyle name="20% - Accent1 2 4 2 2 6 3 2" xfId="11013" xr:uid="{00000000-0005-0000-0000-0000492A0000}"/>
    <cellStyle name="20% - Accent1 2 4 2 2 6 3 2 2" xfId="11014" xr:uid="{00000000-0005-0000-0000-00004A2A0000}"/>
    <cellStyle name="20% - Accent1 2 4 2 2 6 3 2 2 2" xfId="11015" xr:uid="{00000000-0005-0000-0000-00004B2A0000}"/>
    <cellStyle name="20% - Accent1 2 4 2 2 6 3 2 3" xfId="11016" xr:uid="{00000000-0005-0000-0000-00004C2A0000}"/>
    <cellStyle name="20% - Accent1 2 4 2 2 6 3 3" xfId="11017" xr:uid="{00000000-0005-0000-0000-00004D2A0000}"/>
    <cellStyle name="20% - Accent1 2 4 2 2 6 3 3 2" xfId="11018" xr:uid="{00000000-0005-0000-0000-00004E2A0000}"/>
    <cellStyle name="20% - Accent1 2 4 2 2 6 3 4" xfId="11019" xr:uid="{00000000-0005-0000-0000-00004F2A0000}"/>
    <cellStyle name="20% - Accent1 2 4 2 2 6 4" xfId="11020" xr:uid="{00000000-0005-0000-0000-0000502A0000}"/>
    <cellStyle name="20% - Accent1 2 4 2 2 6 4 2" xfId="11021" xr:uid="{00000000-0005-0000-0000-0000512A0000}"/>
    <cellStyle name="20% - Accent1 2 4 2 2 6 4 2 2" xfId="11022" xr:uid="{00000000-0005-0000-0000-0000522A0000}"/>
    <cellStyle name="20% - Accent1 2 4 2 2 6 4 2 2 2" xfId="11023" xr:uid="{00000000-0005-0000-0000-0000532A0000}"/>
    <cellStyle name="20% - Accent1 2 4 2 2 6 4 2 3" xfId="11024" xr:uid="{00000000-0005-0000-0000-0000542A0000}"/>
    <cellStyle name="20% - Accent1 2 4 2 2 6 4 3" xfId="11025" xr:uid="{00000000-0005-0000-0000-0000552A0000}"/>
    <cellStyle name="20% - Accent1 2 4 2 2 6 4 3 2" xfId="11026" xr:uid="{00000000-0005-0000-0000-0000562A0000}"/>
    <cellStyle name="20% - Accent1 2 4 2 2 6 4 4" xfId="11027" xr:uid="{00000000-0005-0000-0000-0000572A0000}"/>
    <cellStyle name="20% - Accent1 2 4 2 2 6 5" xfId="11028" xr:uid="{00000000-0005-0000-0000-0000582A0000}"/>
    <cellStyle name="20% - Accent1 2 4 2 2 6 5 2" xfId="11029" xr:uid="{00000000-0005-0000-0000-0000592A0000}"/>
    <cellStyle name="20% - Accent1 2 4 2 2 6 5 2 2" xfId="11030" xr:uid="{00000000-0005-0000-0000-00005A2A0000}"/>
    <cellStyle name="20% - Accent1 2 4 2 2 6 5 3" xfId="11031" xr:uid="{00000000-0005-0000-0000-00005B2A0000}"/>
    <cellStyle name="20% - Accent1 2 4 2 2 6 6" xfId="11032" xr:uid="{00000000-0005-0000-0000-00005C2A0000}"/>
    <cellStyle name="20% - Accent1 2 4 2 2 6 6 2" xfId="11033" xr:uid="{00000000-0005-0000-0000-00005D2A0000}"/>
    <cellStyle name="20% - Accent1 2 4 2 2 6 6 2 2" xfId="11034" xr:uid="{00000000-0005-0000-0000-00005E2A0000}"/>
    <cellStyle name="20% - Accent1 2 4 2 2 6 6 3" xfId="11035" xr:uid="{00000000-0005-0000-0000-00005F2A0000}"/>
    <cellStyle name="20% - Accent1 2 4 2 2 6 7" xfId="11036" xr:uid="{00000000-0005-0000-0000-0000602A0000}"/>
    <cellStyle name="20% - Accent1 2 4 2 2 6 7 2" xfId="11037" xr:uid="{00000000-0005-0000-0000-0000612A0000}"/>
    <cellStyle name="20% - Accent1 2 4 2 2 6 8" xfId="11038" xr:uid="{00000000-0005-0000-0000-0000622A0000}"/>
    <cellStyle name="20% - Accent1 2 4 2 2 6 8 2" xfId="11039" xr:uid="{00000000-0005-0000-0000-0000632A0000}"/>
    <cellStyle name="20% - Accent1 2 4 2 2 6 9" xfId="11040" xr:uid="{00000000-0005-0000-0000-0000642A0000}"/>
    <cellStyle name="20% - Accent1 2 4 2 2 7" xfId="11041" xr:uid="{00000000-0005-0000-0000-0000652A0000}"/>
    <cellStyle name="20% - Accent1 2 4 2 2 7 2" xfId="11042" xr:uid="{00000000-0005-0000-0000-0000662A0000}"/>
    <cellStyle name="20% - Accent1 2 4 2 2 7 2 2" xfId="11043" xr:uid="{00000000-0005-0000-0000-0000672A0000}"/>
    <cellStyle name="20% - Accent1 2 4 2 2 7 2 2 2" xfId="11044" xr:uid="{00000000-0005-0000-0000-0000682A0000}"/>
    <cellStyle name="20% - Accent1 2 4 2 2 7 2 3" xfId="11045" xr:uid="{00000000-0005-0000-0000-0000692A0000}"/>
    <cellStyle name="20% - Accent1 2 4 2 2 7 3" xfId="11046" xr:uid="{00000000-0005-0000-0000-00006A2A0000}"/>
    <cellStyle name="20% - Accent1 2 4 2 2 7 3 2" xfId="11047" xr:uid="{00000000-0005-0000-0000-00006B2A0000}"/>
    <cellStyle name="20% - Accent1 2 4 2 2 7 4" xfId="11048" xr:uid="{00000000-0005-0000-0000-00006C2A0000}"/>
    <cellStyle name="20% - Accent1 2 4 2 2 8" xfId="11049" xr:uid="{00000000-0005-0000-0000-00006D2A0000}"/>
    <cellStyle name="20% - Accent1 2 4 2 2 8 2" xfId="11050" xr:uid="{00000000-0005-0000-0000-00006E2A0000}"/>
    <cellStyle name="20% - Accent1 2 4 2 2 8 2 2" xfId="11051" xr:uid="{00000000-0005-0000-0000-00006F2A0000}"/>
    <cellStyle name="20% - Accent1 2 4 2 2 8 2 2 2" xfId="11052" xr:uid="{00000000-0005-0000-0000-0000702A0000}"/>
    <cellStyle name="20% - Accent1 2 4 2 2 8 2 3" xfId="11053" xr:uid="{00000000-0005-0000-0000-0000712A0000}"/>
    <cellStyle name="20% - Accent1 2 4 2 2 8 3" xfId="11054" xr:uid="{00000000-0005-0000-0000-0000722A0000}"/>
    <cellStyle name="20% - Accent1 2 4 2 2 8 3 2" xfId="11055" xr:uid="{00000000-0005-0000-0000-0000732A0000}"/>
    <cellStyle name="20% - Accent1 2 4 2 2 8 4" xfId="11056" xr:uid="{00000000-0005-0000-0000-0000742A0000}"/>
    <cellStyle name="20% - Accent1 2 4 2 2 9" xfId="11057" xr:uid="{00000000-0005-0000-0000-0000752A0000}"/>
    <cellStyle name="20% - Accent1 2 4 2 2 9 2" xfId="11058" xr:uid="{00000000-0005-0000-0000-0000762A0000}"/>
    <cellStyle name="20% - Accent1 2 4 2 2 9 2 2" xfId="11059" xr:uid="{00000000-0005-0000-0000-0000772A0000}"/>
    <cellStyle name="20% - Accent1 2 4 2 2 9 2 2 2" xfId="11060" xr:uid="{00000000-0005-0000-0000-0000782A0000}"/>
    <cellStyle name="20% - Accent1 2 4 2 2 9 2 3" xfId="11061" xr:uid="{00000000-0005-0000-0000-0000792A0000}"/>
    <cellStyle name="20% - Accent1 2 4 2 2 9 3" xfId="11062" xr:uid="{00000000-0005-0000-0000-00007A2A0000}"/>
    <cellStyle name="20% - Accent1 2 4 2 2 9 3 2" xfId="11063" xr:uid="{00000000-0005-0000-0000-00007B2A0000}"/>
    <cellStyle name="20% - Accent1 2 4 2 2 9 4" xfId="11064" xr:uid="{00000000-0005-0000-0000-00007C2A0000}"/>
    <cellStyle name="20% - Accent1 2 4 2 3" xfId="11065" xr:uid="{00000000-0005-0000-0000-00007D2A0000}"/>
    <cellStyle name="20% - Accent1 2 4 2 3 10" xfId="11066" xr:uid="{00000000-0005-0000-0000-00007E2A0000}"/>
    <cellStyle name="20% - Accent1 2 4 2 3 10 2" xfId="11067" xr:uid="{00000000-0005-0000-0000-00007F2A0000}"/>
    <cellStyle name="20% - Accent1 2 4 2 3 11" xfId="11068" xr:uid="{00000000-0005-0000-0000-0000802A0000}"/>
    <cellStyle name="20% - Accent1 2 4 2 3 2" xfId="11069" xr:uid="{00000000-0005-0000-0000-0000812A0000}"/>
    <cellStyle name="20% - Accent1 2 4 2 3 2 2" xfId="11070" xr:uid="{00000000-0005-0000-0000-0000822A0000}"/>
    <cellStyle name="20% - Accent1 2 4 2 3 2 2 2" xfId="11071" xr:uid="{00000000-0005-0000-0000-0000832A0000}"/>
    <cellStyle name="20% - Accent1 2 4 2 3 2 2 2 2" xfId="11072" xr:uid="{00000000-0005-0000-0000-0000842A0000}"/>
    <cellStyle name="20% - Accent1 2 4 2 3 2 2 2 2 2" xfId="11073" xr:uid="{00000000-0005-0000-0000-0000852A0000}"/>
    <cellStyle name="20% - Accent1 2 4 2 3 2 2 2 3" xfId="11074" xr:uid="{00000000-0005-0000-0000-0000862A0000}"/>
    <cellStyle name="20% - Accent1 2 4 2 3 2 2 3" xfId="11075" xr:uid="{00000000-0005-0000-0000-0000872A0000}"/>
    <cellStyle name="20% - Accent1 2 4 2 3 2 2 3 2" xfId="11076" xr:uid="{00000000-0005-0000-0000-0000882A0000}"/>
    <cellStyle name="20% - Accent1 2 4 2 3 2 2 4" xfId="11077" xr:uid="{00000000-0005-0000-0000-0000892A0000}"/>
    <cellStyle name="20% - Accent1 2 4 2 3 2 3" xfId="11078" xr:uid="{00000000-0005-0000-0000-00008A2A0000}"/>
    <cellStyle name="20% - Accent1 2 4 2 3 2 3 2" xfId="11079" xr:uid="{00000000-0005-0000-0000-00008B2A0000}"/>
    <cellStyle name="20% - Accent1 2 4 2 3 2 3 2 2" xfId="11080" xr:uid="{00000000-0005-0000-0000-00008C2A0000}"/>
    <cellStyle name="20% - Accent1 2 4 2 3 2 3 2 2 2" xfId="11081" xr:uid="{00000000-0005-0000-0000-00008D2A0000}"/>
    <cellStyle name="20% - Accent1 2 4 2 3 2 3 2 3" xfId="11082" xr:uid="{00000000-0005-0000-0000-00008E2A0000}"/>
    <cellStyle name="20% - Accent1 2 4 2 3 2 3 3" xfId="11083" xr:uid="{00000000-0005-0000-0000-00008F2A0000}"/>
    <cellStyle name="20% - Accent1 2 4 2 3 2 3 3 2" xfId="11084" xr:uid="{00000000-0005-0000-0000-0000902A0000}"/>
    <cellStyle name="20% - Accent1 2 4 2 3 2 3 4" xfId="11085" xr:uid="{00000000-0005-0000-0000-0000912A0000}"/>
    <cellStyle name="20% - Accent1 2 4 2 3 2 4" xfId="11086" xr:uid="{00000000-0005-0000-0000-0000922A0000}"/>
    <cellStyle name="20% - Accent1 2 4 2 3 2 4 2" xfId="11087" xr:uid="{00000000-0005-0000-0000-0000932A0000}"/>
    <cellStyle name="20% - Accent1 2 4 2 3 2 4 2 2" xfId="11088" xr:uid="{00000000-0005-0000-0000-0000942A0000}"/>
    <cellStyle name="20% - Accent1 2 4 2 3 2 4 2 2 2" xfId="11089" xr:uid="{00000000-0005-0000-0000-0000952A0000}"/>
    <cellStyle name="20% - Accent1 2 4 2 3 2 4 2 3" xfId="11090" xr:uid="{00000000-0005-0000-0000-0000962A0000}"/>
    <cellStyle name="20% - Accent1 2 4 2 3 2 4 3" xfId="11091" xr:uid="{00000000-0005-0000-0000-0000972A0000}"/>
    <cellStyle name="20% - Accent1 2 4 2 3 2 4 3 2" xfId="11092" xr:uid="{00000000-0005-0000-0000-0000982A0000}"/>
    <cellStyle name="20% - Accent1 2 4 2 3 2 4 4" xfId="11093" xr:uid="{00000000-0005-0000-0000-0000992A0000}"/>
    <cellStyle name="20% - Accent1 2 4 2 3 2 5" xfId="11094" xr:uid="{00000000-0005-0000-0000-00009A2A0000}"/>
    <cellStyle name="20% - Accent1 2 4 2 3 2 5 2" xfId="11095" xr:uid="{00000000-0005-0000-0000-00009B2A0000}"/>
    <cellStyle name="20% - Accent1 2 4 2 3 2 5 2 2" xfId="11096" xr:uid="{00000000-0005-0000-0000-00009C2A0000}"/>
    <cellStyle name="20% - Accent1 2 4 2 3 2 5 3" xfId="11097" xr:uid="{00000000-0005-0000-0000-00009D2A0000}"/>
    <cellStyle name="20% - Accent1 2 4 2 3 2 6" xfId="11098" xr:uid="{00000000-0005-0000-0000-00009E2A0000}"/>
    <cellStyle name="20% - Accent1 2 4 2 3 2 6 2" xfId="11099" xr:uid="{00000000-0005-0000-0000-00009F2A0000}"/>
    <cellStyle name="20% - Accent1 2 4 2 3 2 6 2 2" xfId="11100" xr:uid="{00000000-0005-0000-0000-0000A02A0000}"/>
    <cellStyle name="20% - Accent1 2 4 2 3 2 6 3" xfId="11101" xr:uid="{00000000-0005-0000-0000-0000A12A0000}"/>
    <cellStyle name="20% - Accent1 2 4 2 3 2 7" xfId="11102" xr:uid="{00000000-0005-0000-0000-0000A22A0000}"/>
    <cellStyle name="20% - Accent1 2 4 2 3 2 7 2" xfId="11103" xr:uid="{00000000-0005-0000-0000-0000A32A0000}"/>
    <cellStyle name="20% - Accent1 2 4 2 3 2 8" xfId="11104" xr:uid="{00000000-0005-0000-0000-0000A42A0000}"/>
    <cellStyle name="20% - Accent1 2 4 2 3 2 8 2" xfId="11105" xr:uid="{00000000-0005-0000-0000-0000A52A0000}"/>
    <cellStyle name="20% - Accent1 2 4 2 3 2 9" xfId="11106" xr:uid="{00000000-0005-0000-0000-0000A62A0000}"/>
    <cellStyle name="20% - Accent1 2 4 2 3 3" xfId="11107" xr:uid="{00000000-0005-0000-0000-0000A72A0000}"/>
    <cellStyle name="20% - Accent1 2 4 2 3 3 2" xfId="11108" xr:uid="{00000000-0005-0000-0000-0000A82A0000}"/>
    <cellStyle name="20% - Accent1 2 4 2 3 3 2 2" xfId="11109" xr:uid="{00000000-0005-0000-0000-0000A92A0000}"/>
    <cellStyle name="20% - Accent1 2 4 2 3 3 2 2 2" xfId="11110" xr:uid="{00000000-0005-0000-0000-0000AA2A0000}"/>
    <cellStyle name="20% - Accent1 2 4 2 3 3 2 2 2 2" xfId="11111" xr:uid="{00000000-0005-0000-0000-0000AB2A0000}"/>
    <cellStyle name="20% - Accent1 2 4 2 3 3 2 2 3" xfId="11112" xr:uid="{00000000-0005-0000-0000-0000AC2A0000}"/>
    <cellStyle name="20% - Accent1 2 4 2 3 3 2 3" xfId="11113" xr:uid="{00000000-0005-0000-0000-0000AD2A0000}"/>
    <cellStyle name="20% - Accent1 2 4 2 3 3 2 3 2" xfId="11114" xr:uid="{00000000-0005-0000-0000-0000AE2A0000}"/>
    <cellStyle name="20% - Accent1 2 4 2 3 3 2 4" xfId="11115" xr:uid="{00000000-0005-0000-0000-0000AF2A0000}"/>
    <cellStyle name="20% - Accent1 2 4 2 3 3 3" xfId="11116" xr:uid="{00000000-0005-0000-0000-0000B02A0000}"/>
    <cellStyle name="20% - Accent1 2 4 2 3 3 3 2" xfId="11117" xr:uid="{00000000-0005-0000-0000-0000B12A0000}"/>
    <cellStyle name="20% - Accent1 2 4 2 3 3 3 2 2" xfId="11118" xr:uid="{00000000-0005-0000-0000-0000B22A0000}"/>
    <cellStyle name="20% - Accent1 2 4 2 3 3 3 2 2 2" xfId="11119" xr:uid="{00000000-0005-0000-0000-0000B32A0000}"/>
    <cellStyle name="20% - Accent1 2 4 2 3 3 3 2 3" xfId="11120" xr:uid="{00000000-0005-0000-0000-0000B42A0000}"/>
    <cellStyle name="20% - Accent1 2 4 2 3 3 3 3" xfId="11121" xr:uid="{00000000-0005-0000-0000-0000B52A0000}"/>
    <cellStyle name="20% - Accent1 2 4 2 3 3 3 3 2" xfId="11122" xr:uid="{00000000-0005-0000-0000-0000B62A0000}"/>
    <cellStyle name="20% - Accent1 2 4 2 3 3 3 4" xfId="11123" xr:uid="{00000000-0005-0000-0000-0000B72A0000}"/>
    <cellStyle name="20% - Accent1 2 4 2 3 3 4" xfId="11124" xr:uid="{00000000-0005-0000-0000-0000B82A0000}"/>
    <cellStyle name="20% - Accent1 2 4 2 3 3 4 2" xfId="11125" xr:uid="{00000000-0005-0000-0000-0000B92A0000}"/>
    <cellStyle name="20% - Accent1 2 4 2 3 3 4 2 2" xfId="11126" xr:uid="{00000000-0005-0000-0000-0000BA2A0000}"/>
    <cellStyle name="20% - Accent1 2 4 2 3 3 4 2 2 2" xfId="11127" xr:uid="{00000000-0005-0000-0000-0000BB2A0000}"/>
    <cellStyle name="20% - Accent1 2 4 2 3 3 4 2 3" xfId="11128" xr:uid="{00000000-0005-0000-0000-0000BC2A0000}"/>
    <cellStyle name="20% - Accent1 2 4 2 3 3 4 3" xfId="11129" xr:uid="{00000000-0005-0000-0000-0000BD2A0000}"/>
    <cellStyle name="20% - Accent1 2 4 2 3 3 4 3 2" xfId="11130" xr:uid="{00000000-0005-0000-0000-0000BE2A0000}"/>
    <cellStyle name="20% - Accent1 2 4 2 3 3 4 4" xfId="11131" xr:uid="{00000000-0005-0000-0000-0000BF2A0000}"/>
    <cellStyle name="20% - Accent1 2 4 2 3 3 5" xfId="11132" xr:uid="{00000000-0005-0000-0000-0000C02A0000}"/>
    <cellStyle name="20% - Accent1 2 4 2 3 3 5 2" xfId="11133" xr:uid="{00000000-0005-0000-0000-0000C12A0000}"/>
    <cellStyle name="20% - Accent1 2 4 2 3 3 5 2 2" xfId="11134" xr:uid="{00000000-0005-0000-0000-0000C22A0000}"/>
    <cellStyle name="20% - Accent1 2 4 2 3 3 5 3" xfId="11135" xr:uid="{00000000-0005-0000-0000-0000C32A0000}"/>
    <cellStyle name="20% - Accent1 2 4 2 3 3 6" xfId="11136" xr:uid="{00000000-0005-0000-0000-0000C42A0000}"/>
    <cellStyle name="20% - Accent1 2 4 2 3 3 6 2" xfId="11137" xr:uid="{00000000-0005-0000-0000-0000C52A0000}"/>
    <cellStyle name="20% - Accent1 2 4 2 3 3 6 2 2" xfId="11138" xr:uid="{00000000-0005-0000-0000-0000C62A0000}"/>
    <cellStyle name="20% - Accent1 2 4 2 3 3 6 3" xfId="11139" xr:uid="{00000000-0005-0000-0000-0000C72A0000}"/>
    <cellStyle name="20% - Accent1 2 4 2 3 3 7" xfId="11140" xr:uid="{00000000-0005-0000-0000-0000C82A0000}"/>
    <cellStyle name="20% - Accent1 2 4 2 3 3 7 2" xfId="11141" xr:uid="{00000000-0005-0000-0000-0000C92A0000}"/>
    <cellStyle name="20% - Accent1 2 4 2 3 3 8" xfId="11142" xr:uid="{00000000-0005-0000-0000-0000CA2A0000}"/>
    <cellStyle name="20% - Accent1 2 4 2 3 3 8 2" xfId="11143" xr:uid="{00000000-0005-0000-0000-0000CB2A0000}"/>
    <cellStyle name="20% - Accent1 2 4 2 3 3 9" xfId="11144" xr:uid="{00000000-0005-0000-0000-0000CC2A0000}"/>
    <cellStyle name="20% - Accent1 2 4 2 3 4" xfId="11145" xr:uid="{00000000-0005-0000-0000-0000CD2A0000}"/>
    <cellStyle name="20% - Accent1 2 4 2 3 4 2" xfId="11146" xr:uid="{00000000-0005-0000-0000-0000CE2A0000}"/>
    <cellStyle name="20% - Accent1 2 4 2 3 4 2 2" xfId="11147" xr:uid="{00000000-0005-0000-0000-0000CF2A0000}"/>
    <cellStyle name="20% - Accent1 2 4 2 3 4 2 2 2" xfId="11148" xr:uid="{00000000-0005-0000-0000-0000D02A0000}"/>
    <cellStyle name="20% - Accent1 2 4 2 3 4 2 3" xfId="11149" xr:uid="{00000000-0005-0000-0000-0000D12A0000}"/>
    <cellStyle name="20% - Accent1 2 4 2 3 4 3" xfId="11150" xr:uid="{00000000-0005-0000-0000-0000D22A0000}"/>
    <cellStyle name="20% - Accent1 2 4 2 3 4 3 2" xfId="11151" xr:uid="{00000000-0005-0000-0000-0000D32A0000}"/>
    <cellStyle name="20% - Accent1 2 4 2 3 4 4" xfId="11152" xr:uid="{00000000-0005-0000-0000-0000D42A0000}"/>
    <cellStyle name="20% - Accent1 2 4 2 3 5" xfId="11153" xr:uid="{00000000-0005-0000-0000-0000D52A0000}"/>
    <cellStyle name="20% - Accent1 2 4 2 3 5 2" xfId="11154" xr:uid="{00000000-0005-0000-0000-0000D62A0000}"/>
    <cellStyle name="20% - Accent1 2 4 2 3 5 2 2" xfId="11155" xr:uid="{00000000-0005-0000-0000-0000D72A0000}"/>
    <cellStyle name="20% - Accent1 2 4 2 3 5 2 2 2" xfId="11156" xr:uid="{00000000-0005-0000-0000-0000D82A0000}"/>
    <cellStyle name="20% - Accent1 2 4 2 3 5 2 3" xfId="11157" xr:uid="{00000000-0005-0000-0000-0000D92A0000}"/>
    <cellStyle name="20% - Accent1 2 4 2 3 5 3" xfId="11158" xr:uid="{00000000-0005-0000-0000-0000DA2A0000}"/>
    <cellStyle name="20% - Accent1 2 4 2 3 5 3 2" xfId="11159" xr:uid="{00000000-0005-0000-0000-0000DB2A0000}"/>
    <cellStyle name="20% - Accent1 2 4 2 3 5 4" xfId="11160" xr:uid="{00000000-0005-0000-0000-0000DC2A0000}"/>
    <cellStyle name="20% - Accent1 2 4 2 3 6" xfId="11161" xr:uid="{00000000-0005-0000-0000-0000DD2A0000}"/>
    <cellStyle name="20% - Accent1 2 4 2 3 6 2" xfId="11162" xr:uid="{00000000-0005-0000-0000-0000DE2A0000}"/>
    <cellStyle name="20% - Accent1 2 4 2 3 6 2 2" xfId="11163" xr:uid="{00000000-0005-0000-0000-0000DF2A0000}"/>
    <cellStyle name="20% - Accent1 2 4 2 3 6 2 2 2" xfId="11164" xr:uid="{00000000-0005-0000-0000-0000E02A0000}"/>
    <cellStyle name="20% - Accent1 2 4 2 3 6 2 3" xfId="11165" xr:uid="{00000000-0005-0000-0000-0000E12A0000}"/>
    <cellStyle name="20% - Accent1 2 4 2 3 6 3" xfId="11166" xr:uid="{00000000-0005-0000-0000-0000E22A0000}"/>
    <cellStyle name="20% - Accent1 2 4 2 3 6 3 2" xfId="11167" xr:uid="{00000000-0005-0000-0000-0000E32A0000}"/>
    <cellStyle name="20% - Accent1 2 4 2 3 6 4" xfId="11168" xr:uid="{00000000-0005-0000-0000-0000E42A0000}"/>
    <cellStyle name="20% - Accent1 2 4 2 3 7" xfId="11169" xr:uid="{00000000-0005-0000-0000-0000E52A0000}"/>
    <cellStyle name="20% - Accent1 2 4 2 3 7 2" xfId="11170" xr:uid="{00000000-0005-0000-0000-0000E62A0000}"/>
    <cellStyle name="20% - Accent1 2 4 2 3 7 2 2" xfId="11171" xr:uid="{00000000-0005-0000-0000-0000E72A0000}"/>
    <cellStyle name="20% - Accent1 2 4 2 3 7 3" xfId="11172" xr:uid="{00000000-0005-0000-0000-0000E82A0000}"/>
    <cellStyle name="20% - Accent1 2 4 2 3 8" xfId="11173" xr:uid="{00000000-0005-0000-0000-0000E92A0000}"/>
    <cellStyle name="20% - Accent1 2 4 2 3 8 2" xfId="11174" xr:uid="{00000000-0005-0000-0000-0000EA2A0000}"/>
    <cellStyle name="20% - Accent1 2 4 2 3 8 2 2" xfId="11175" xr:uid="{00000000-0005-0000-0000-0000EB2A0000}"/>
    <cellStyle name="20% - Accent1 2 4 2 3 8 3" xfId="11176" xr:uid="{00000000-0005-0000-0000-0000EC2A0000}"/>
    <cellStyle name="20% - Accent1 2 4 2 3 9" xfId="11177" xr:uid="{00000000-0005-0000-0000-0000ED2A0000}"/>
    <cellStyle name="20% - Accent1 2 4 2 3 9 2" xfId="11178" xr:uid="{00000000-0005-0000-0000-0000EE2A0000}"/>
    <cellStyle name="20% - Accent1 2 4 2 4" xfId="11179" xr:uid="{00000000-0005-0000-0000-0000EF2A0000}"/>
    <cellStyle name="20% - Accent1 2 4 2 4 10" xfId="11180" xr:uid="{00000000-0005-0000-0000-0000F02A0000}"/>
    <cellStyle name="20% - Accent1 2 4 2 4 10 2" xfId="11181" xr:uid="{00000000-0005-0000-0000-0000F12A0000}"/>
    <cellStyle name="20% - Accent1 2 4 2 4 11" xfId="11182" xr:uid="{00000000-0005-0000-0000-0000F22A0000}"/>
    <cellStyle name="20% - Accent1 2 4 2 4 2" xfId="11183" xr:uid="{00000000-0005-0000-0000-0000F32A0000}"/>
    <cellStyle name="20% - Accent1 2 4 2 4 2 2" xfId="11184" xr:uid="{00000000-0005-0000-0000-0000F42A0000}"/>
    <cellStyle name="20% - Accent1 2 4 2 4 2 2 2" xfId="11185" xr:uid="{00000000-0005-0000-0000-0000F52A0000}"/>
    <cellStyle name="20% - Accent1 2 4 2 4 2 2 2 2" xfId="11186" xr:uid="{00000000-0005-0000-0000-0000F62A0000}"/>
    <cellStyle name="20% - Accent1 2 4 2 4 2 2 2 2 2" xfId="11187" xr:uid="{00000000-0005-0000-0000-0000F72A0000}"/>
    <cellStyle name="20% - Accent1 2 4 2 4 2 2 2 3" xfId="11188" xr:uid="{00000000-0005-0000-0000-0000F82A0000}"/>
    <cellStyle name="20% - Accent1 2 4 2 4 2 2 3" xfId="11189" xr:uid="{00000000-0005-0000-0000-0000F92A0000}"/>
    <cellStyle name="20% - Accent1 2 4 2 4 2 2 3 2" xfId="11190" xr:uid="{00000000-0005-0000-0000-0000FA2A0000}"/>
    <cellStyle name="20% - Accent1 2 4 2 4 2 2 4" xfId="11191" xr:uid="{00000000-0005-0000-0000-0000FB2A0000}"/>
    <cellStyle name="20% - Accent1 2 4 2 4 2 3" xfId="11192" xr:uid="{00000000-0005-0000-0000-0000FC2A0000}"/>
    <cellStyle name="20% - Accent1 2 4 2 4 2 3 2" xfId="11193" xr:uid="{00000000-0005-0000-0000-0000FD2A0000}"/>
    <cellStyle name="20% - Accent1 2 4 2 4 2 3 2 2" xfId="11194" xr:uid="{00000000-0005-0000-0000-0000FE2A0000}"/>
    <cellStyle name="20% - Accent1 2 4 2 4 2 3 2 2 2" xfId="11195" xr:uid="{00000000-0005-0000-0000-0000FF2A0000}"/>
    <cellStyle name="20% - Accent1 2 4 2 4 2 3 2 3" xfId="11196" xr:uid="{00000000-0005-0000-0000-0000002B0000}"/>
    <cellStyle name="20% - Accent1 2 4 2 4 2 3 3" xfId="11197" xr:uid="{00000000-0005-0000-0000-0000012B0000}"/>
    <cellStyle name="20% - Accent1 2 4 2 4 2 3 3 2" xfId="11198" xr:uid="{00000000-0005-0000-0000-0000022B0000}"/>
    <cellStyle name="20% - Accent1 2 4 2 4 2 3 4" xfId="11199" xr:uid="{00000000-0005-0000-0000-0000032B0000}"/>
    <cellStyle name="20% - Accent1 2 4 2 4 2 4" xfId="11200" xr:uid="{00000000-0005-0000-0000-0000042B0000}"/>
    <cellStyle name="20% - Accent1 2 4 2 4 2 4 2" xfId="11201" xr:uid="{00000000-0005-0000-0000-0000052B0000}"/>
    <cellStyle name="20% - Accent1 2 4 2 4 2 4 2 2" xfId="11202" xr:uid="{00000000-0005-0000-0000-0000062B0000}"/>
    <cellStyle name="20% - Accent1 2 4 2 4 2 4 2 2 2" xfId="11203" xr:uid="{00000000-0005-0000-0000-0000072B0000}"/>
    <cellStyle name="20% - Accent1 2 4 2 4 2 4 2 3" xfId="11204" xr:uid="{00000000-0005-0000-0000-0000082B0000}"/>
    <cellStyle name="20% - Accent1 2 4 2 4 2 4 3" xfId="11205" xr:uid="{00000000-0005-0000-0000-0000092B0000}"/>
    <cellStyle name="20% - Accent1 2 4 2 4 2 4 3 2" xfId="11206" xr:uid="{00000000-0005-0000-0000-00000A2B0000}"/>
    <cellStyle name="20% - Accent1 2 4 2 4 2 4 4" xfId="11207" xr:uid="{00000000-0005-0000-0000-00000B2B0000}"/>
    <cellStyle name="20% - Accent1 2 4 2 4 2 5" xfId="11208" xr:uid="{00000000-0005-0000-0000-00000C2B0000}"/>
    <cellStyle name="20% - Accent1 2 4 2 4 2 5 2" xfId="11209" xr:uid="{00000000-0005-0000-0000-00000D2B0000}"/>
    <cellStyle name="20% - Accent1 2 4 2 4 2 5 2 2" xfId="11210" xr:uid="{00000000-0005-0000-0000-00000E2B0000}"/>
    <cellStyle name="20% - Accent1 2 4 2 4 2 5 3" xfId="11211" xr:uid="{00000000-0005-0000-0000-00000F2B0000}"/>
    <cellStyle name="20% - Accent1 2 4 2 4 2 6" xfId="11212" xr:uid="{00000000-0005-0000-0000-0000102B0000}"/>
    <cellStyle name="20% - Accent1 2 4 2 4 2 6 2" xfId="11213" xr:uid="{00000000-0005-0000-0000-0000112B0000}"/>
    <cellStyle name="20% - Accent1 2 4 2 4 2 6 2 2" xfId="11214" xr:uid="{00000000-0005-0000-0000-0000122B0000}"/>
    <cellStyle name="20% - Accent1 2 4 2 4 2 6 3" xfId="11215" xr:uid="{00000000-0005-0000-0000-0000132B0000}"/>
    <cellStyle name="20% - Accent1 2 4 2 4 2 7" xfId="11216" xr:uid="{00000000-0005-0000-0000-0000142B0000}"/>
    <cellStyle name="20% - Accent1 2 4 2 4 2 7 2" xfId="11217" xr:uid="{00000000-0005-0000-0000-0000152B0000}"/>
    <cellStyle name="20% - Accent1 2 4 2 4 2 8" xfId="11218" xr:uid="{00000000-0005-0000-0000-0000162B0000}"/>
    <cellStyle name="20% - Accent1 2 4 2 4 2 8 2" xfId="11219" xr:uid="{00000000-0005-0000-0000-0000172B0000}"/>
    <cellStyle name="20% - Accent1 2 4 2 4 2 9" xfId="11220" xr:uid="{00000000-0005-0000-0000-0000182B0000}"/>
    <cellStyle name="20% - Accent1 2 4 2 4 3" xfId="11221" xr:uid="{00000000-0005-0000-0000-0000192B0000}"/>
    <cellStyle name="20% - Accent1 2 4 2 4 3 2" xfId="11222" xr:uid="{00000000-0005-0000-0000-00001A2B0000}"/>
    <cellStyle name="20% - Accent1 2 4 2 4 3 2 2" xfId="11223" xr:uid="{00000000-0005-0000-0000-00001B2B0000}"/>
    <cellStyle name="20% - Accent1 2 4 2 4 3 2 2 2" xfId="11224" xr:uid="{00000000-0005-0000-0000-00001C2B0000}"/>
    <cellStyle name="20% - Accent1 2 4 2 4 3 2 2 2 2" xfId="11225" xr:uid="{00000000-0005-0000-0000-00001D2B0000}"/>
    <cellStyle name="20% - Accent1 2 4 2 4 3 2 2 3" xfId="11226" xr:uid="{00000000-0005-0000-0000-00001E2B0000}"/>
    <cellStyle name="20% - Accent1 2 4 2 4 3 2 3" xfId="11227" xr:uid="{00000000-0005-0000-0000-00001F2B0000}"/>
    <cellStyle name="20% - Accent1 2 4 2 4 3 2 3 2" xfId="11228" xr:uid="{00000000-0005-0000-0000-0000202B0000}"/>
    <cellStyle name="20% - Accent1 2 4 2 4 3 2 4" xfId="11229" xr:uid="{00000000-0005-0000-0000-0000212B0000}"/>
    <cellStyle name="20% - Accent1 2 4 2 4 3 3" xfId="11230" xr:uid="{00000000-0005-0000-0000-0000222B0000}"/>
    <cellStyle name="20% - Accent1 2 4 2 4 3 3 2" xfId="11231" xr:uid="{00000000-0005-0000-0000-0000232B0000}"/>
    <cellStyle name="20% - Accent1 2 4 2 4 3 3 2 2" xfId="11232" xr:uid="{00000000-0005-0000-0000-0000242B0000}"/>
    <cellStyle name="20% - Accent1 2 4 2 4 3 3 2 2 2" xfId="11233" xr:uid="{00000000-0005-0000-0000-0000252B0000}"/>
    <cellStyle name="20% - Accent1 2 4 2 4 3 3 2 3" xfId="11234" xr:uid="{00000000-0005-0000-0000-0000262B0000}"/>
    <cellStyle name="20% - Accent1 2 4 2 4 3 3 3" xfId="11235" xr:uid="{00000000-0005-0000-0000-0000272B0000}"/>
    <cellStyle name="20% - Accent1 2 4 2 4 3 3 3 2" xfId="11236" xr:uid="{00000000-0005-0000-0000-0000282B0000}"/>
    <cellStyle name="20% - Accent1 2 4 2 4 3 3 4" xfId="11237" xr:uid="{00000000-0005-0000-0000-0000292B0000}"/>
    <cellStyle name="20% - Accent1 2 4 2 4 3 4" xfId="11238" xr:uid="{00000000-0005-0000-0000-00002A2B0000}"/>
    <cellStyle name="20% - Accent1 2 4 2 4 3 4 2" xfId="11239" xr:uid="{00000000-0005-0000-0000-00002B2B0000}"/>
    <cellStyle name="20% - Accent1 2 4 2 4 3 4 2 2" xfId="11240" xr:uid="{00000000-0005-0000-0000-00002C2B0000}"/>
    <cellStyle name="20% - Accent1 2 4 2 4 3 4 2 2 2" xfId="11241" xr:uid="{00000000-0005-0000-0000-00002D2B0000}"/>
    <cellStyle name="20% - Accent1 2 4 2 4 3 4 2 3" xfId="11242" xr:uid="{00000000-0005-0000-0000-00002E2B0000}"/>
    <cellStyle name="20% - Accent1 2 4 2 4 3 4 3" xfId="11243" xr:uid="{00000000-0005-0000-0000-00002F2B0000}"/>
    <cellStyle name="20% - Accent1 2 4 2 4 3 4 3 2" xfId="11244" xr:uid="{00000000-0005-0000-0000-0000302B0000}"/>
    <cellStyle name="20% - Accent1 2 4 2 4 3 4 4" xfId="11245" xr:uid="{00000000-0005-0000-0000-0000312B0000}"/>
    <cellStyle name="20% - Accent1 2 4 2 4 3 5" xfId="11246" xr:uid="{00000000-0005-0000-0000-0000322B0000}"/>
    <cellStyle name="20% - Accent1 2 4 2 4 3 5 2" xfId="11247" xr:uid="{00000000-0005-0000-0000-0000332B0000}"/>
    <cellStyle name="20% - Accent1 2 4 2 4 3 5 2 2" xfId="11248" xr:uid="{00000000-0005-0000-0000-0000342B0000}"/>
    <cellStyle name="20% - Accent1 2 4 2 4 3 5 3" xfId="11249" xr:uid="{00000000-0005-0000-0000-0000352B0000}"/>
    <cellStyle name="20% - Accent1 2 4 2 4 3 6" xfId="11250" xr:uid="{00000000-0005-0000-0000-0000362B0000}"/>
    <cellStyle name="20% - Accent1 2 4 2 4 3 6 2" xfId="11251" xr:uid="{00000000-0005-0000-0000-0000372B0000}"/>
    <cellStyle name="20% - Accent1 2 4 2 4 3 6 2 2" xfId="11252" xr:uid="{00000000-0005-0000-0000-0000382B0000}"/>
    <cellStyle name="20% - Accent1 2 4 2 4 3 6 3" xfId="11253" xr:uid="{00000000-0005-0000-0000-0000392B0000}"/>
    <cellStyle name="20% - Accent1 2 4 2 4 3 7" xfId="11254" xr:uid="{00000000-0005-0000-0000-00003A2B0000}"/>
    <cellStyle name="20% - Accent1 2 4 2 4 3 7 2" xfId="11255" xr:uid="{00000000-0005-0000-0000-00003B2B0000}"/>
    <cellStyle name="20% - Accent1 2 4 2 4 3 8" xfId="11256" xr:uid="{00000000-0005-0000-0000-00003C2B0000}"/>
    <cellStyle name="20% - Accent1 2 4 2 4 3 8 2" xfId="11257" xr:uid="{00000000-0005-0000-0000-00003D2B0000}"/>
    <cellStyle name="20% - Accent1 2 4 2 4 3 9" xfId="11258" xr:uid="{00000000-0005-0000-0000-00003E2B0000}"/>
    <cellStyle name="20% - Accent1 2 4 2 4 4" xfId="11259" xr:uid="{00000000-0005-0000-0000-00003F2B0000}"/>
    <cellStyle name="20% - Accent1 2 4 2 4 4 2" xfId="11260" xr:uid="{00000000-0005-0000-0000-0000402B0000}"/>
    <cellStyle name="20% - Accent1 2 4 2 4 4 2 2" xfId="11261" xr:uid="{00000000-0005-0000-0000-0000412B0000}"/>
    <cellStyle name="20% - Accent1 2 4 2 4 4 2 2 2" xfId="11262" xr:uid="{00000000-0005-0000-0000-0000422B0000}"/>
    <cellStyle name="20% - Accent1 2 4 2 4 4 2 3" xfId="11263" xr:uid="{00000000-0005-0000-0000-0000432B0000}"/>
    <cellStyle name="20% - Accent1 2 4 2 4 4 3" xfId="11264" xr:uid="{00000000-0005-0000-0000-0000442B0000}"/>
    <cellStyle name="20% - Accent1 2 4 2 4 4 3 2" xfId="11265" xr:uid="{00000000-0005-0000-0000-0000452B0000}"/>
    <cellStyle name="20% - Accent1 2 4 2 4 4 4" xfId="11266" xr:uid="{00000000-0005-0000-0000-0000462B0000}"/>
    <cellStyle name="20% - Accent1 2 4 2 4 5" xfId="11267" xr:uid="{00000000-0005-0000-0000-0000472B0000}"/>
    <cellStyle name="20% - Accent1 2 4 2 4 5 2" xfId="11268" xr:uid="{00000000-0005-0000-0000-0000482B0000}"/>
    <cellStyle name="20% - Accent1 2 4 2 4 5 2 2" xfId="11269" xr:uid="{00000000-0005-0000-0000-0000492B0000}"/>
    <cellStyle name="20% - Accent1 2 4 2 4 5 2 2 2" xfId="11270" xr:uid="{00000000-0005-0000-0000-00004A2B0000}"/>
    <cellStyle name="20% - Accent1 2 4 2 4 5 2 3" xfId="11271" xr:uid="{00000000-0005-0000-0000-00004B2B0000}"/>
    <cellStyle name="20% - Accent1 2 4 2 4 5 3" xfId="11272" xr:uid="{00000000-0005-0000-0000-00004C2B0000}"/>
    <cellStyle name="20% - Accent1 2 4 2 4 5 3 2" xfId="11273" xr:uid="{00000000-0005-0000-0000-00004D2B0000}"/>
    <cellStyle name="20% - Accent1 2 4 2 4 5 4" xfId="11274" xr:uid="{00000000-0005-0000-0000-00004E2B0000}"/>
    <cellStyle name="20% - Accent1 2 4 2 4 6" xfId="11275" xr:uid="{00000000-0005-0000-0000-00004F2B0000}"/>
    <cellStyle name="20% - Accent1 2 4 2 4 6 2" xfId="11276" xr:uid="{00000000-0005-0000-0000-0000502B0000}"/>
    <cellStyle name="20% - Accent1 2 4 2 4 6 2 2" xfId="11277" xr:uid="{00000000-0005-0000-0000-0000512B0000}"/>
    <cellStyle name="20% - Accent1 2 4 2 4 6 2 2 2" xfId="11278" xr:uid="{00000000-0005-0000-0000-0000522B0000}"/>
    <cellStyle name="20% - Accent1 2 4 2 4 6 2 3" xfId="11279" xr:uid="{00000000-0005-0000-0000-0000532B0000}"/>
    <cellStyle name="20% - Accent1 2 4 2 4 6 3" xfId="11280" xr:uid="{00000000-0005-0000-0000-0000542B0000}"/>
    <cellStyle name="20% - Accent1 2 4 2 4 6 3 2" xfId="11281" xr:uid="{00000000-0005-0000-0000-0000552B0000}"/>
    <cellStyle name="20% - Accent1 2 4 2 4 6 4" xfId="11282" xr:uid="{00000000-0005-0000-0000-0000562B0000}"/>
    <cellStyle name="20% - Accent1 2 4 2 4 7" xfId="11283" xr:uid="{00000000-0005-0000-0000-0000572B0000}"/>
    <cellStyle name="20% - Accent1 2 4 2 4 7 2" xfId="11284" xr:uid="{00000000-0005-0000-0000-0000582B0000}"/>
    <cellStyle name="20% - Accent1 2 4 2 4 7 2 2" xfId="11285" xr:uid="{00000000-0005-0000-0000-0000592B0000}"/>
    <cellStyle name="20% - Accent1 2 4 2 4 7 3" xfId="11286" xr:uid="{00000000-0005-0000-0000-00005A2B0000}"/>
    <cellStyle name="20% - Accent1 2 4 2 4 8" xfId="11287" xr:uid="{00000000-0005-0000-0000-00005B2B0000}"/>
    <cellStyle name="20% - Accent1 2 4 2 4 8 2" xfId="11288" xr:uid="{00000000-0005-0000-0000-00005C2B0000}"/>
    <cellStyle name="20% - Accent1 2 4 2 4 8 2 2" xfId="11289" xr:uid="{00000000-0005-0000-0000-00005D2B0000}"/>
    <cellStyle name="20% - Accent1 2 4 2 4 8 3" xfId="11290" xr:uid="{00000000-0005-0000-0000-00005E2B0000}"/>
    <cellStyle name="20% - Accent1 2 4 2 4 9" xfId="11291" xr:uid="{00000000-0005-0000-0000-00005F2B0000}"/>
    <cellStyle name="20% - Accent1 2 4 2 4 9 2" xfId="11292" xr:uid="{00000000-0005-0000-0000-0000602B0000}"/>
    <cellStyle name="20% - Accent1 2 4 2 5" xfId="11293" xr:uid="{00000000-0005-0000-0000-0000612B0000}"/>
    <cellStyle name="20% - Accent1 2 4 2 5 10" xfId="11294" xr:uid="{00000000-0005-0000-0000-0000622B0000}"/>
    <cellStyle name="20% - Accent1 2 4 2 5 10 2" xfId="11295" xr:uid="{00000000-0005-0000-0000-0000632B0000}"/>
    <cellStyle name="20% - Accent1 2 4 2 5 11" xfId="11296" xr:uid="{00000000-0005-0000-0000-0000642B0000}"/>
    <cellStyle name="20% - Accent1 2 4 2 5 2" xfId="11297" xr:uid="{00000000-0005-0000-0000-0000652B0000}"/>
    <cellStyle name="20% - Accent1 2 4 2 5 2 2" xfId="11298" xr:uid="{00000000-0005-0000-0000-0000662B0000}"/>
    <cellStyle name="20% - Accent1 2 4 2 5 2 2 2" xfId="11299" xr:uid="{00000000-0005-0000-0000-0000672B0000}"/>
    <cellStyle name="20% - Accent1 2 4 2 5 2 2 2 2" xfId="11300" xr:uid="{00000000-0005-0000-0000-0000682B0000}"/>
    <cellStyle name="20% - Accent1 2 4 2 5 2 2 2 2 2" xfId="11301" xr:uid="{00000000-0005-0000-0000-0000692B0000}"/>
    <cellStyle name="20% - Accent1 2 4 2 5 2 2 2 3" xfId="11302" xr:uid="{00000000-0005-0000-0000-00006A2B0000}"/>
    <cellStyle name="20% - Accent1 2 4 2 5 2 2 3" xfId="11303" xr:uid="{00000000-0005-0000-0000-00006B2B0000}"/>
    <cellStyle name="20% - Accent1 2 4 2 5 2 2 3 2" xfId="11304" xr:uid="{00000000-0005-0000-0000-00006C2B0000}"/>
    <cellStyle name="20% - Accent1 2 4 2 5 2 2 4" xfId="11305" xr:uid="{00000000-0005-0000-0000-00006D2B0000}"/>
    <cellStyle name="20% - Accent1 2 4 2 5 2 3" xfId="11306" xr:uid="{00000000-0005-0000-0000-00006E2B0000}"/>
    <cellStyle name="20% - Accent1 2 4 2 5 2 3 2" xfId="11307" xr:uid="{00000000-0005-0000-0000-00006F2B0000}"/>
    <cellStyle name="20% - Accent1 2 4 2 5 2 3 2 2" xfId="11308" xr:uid="{00000000-0005-0000-0000-0000702B0000}"/>
    <cellStyle name="20% - Accent1 2 4 2 5 2 3 2 2 2" xfId="11309" xr:uid="{00000000-0005-0000-0000-0000712B0000}"/>
    <cellStyle name="20% - Accent1 2 4 2 5 2 3 2 3" xfId="11310" xr:uid="{00000000-0005-0000-0000-0000722B0000}"/>
    <cellStyle name="20% - Accent1 2 4 2 5 2 3 3" xfId="11311" xr:uid="{00000000-0005-0000-0000-0000732B0000}"/>
    <cellStyle name="20% - Accent1 2 4 2 5 2 3 3 2" xfId="11312" xr:uid="{00000000-0005-0000-0000-0000742B0000}"/>
    <cellStyle name="20% - Accent1 2 4 2 5 2 3 4" xfId="11313" xr:uid="{00000000-0005-0000-0000-0000752B0000}"/>
    <cellStyle name="20% - Accent1 2 4 2 5 2 4" xfId="11314" xr:uid="{00000000-0005-0000-0000-0000762B0000}"/>
    <cellStyle name="20% - Accent1 2 4 2 5 2 4 2" xfId="11315" xr:uid="{00000000-0005-0000-0000-0000772B0000}"/>
    <cellStyle name="20% - Accent1 2 4 2 5 2 4 2 2" xfId="11316" xr:uid="{00000000-0005-0000-0000-0000782B0000}"/>
    <cellStyle name="20% - Accent1 2 4 2 5 2 4 2 2 2" xfId="11317" xr:uid="{00000000-0005-0000-0000-0000792B0000}"/>
    <cellStyle name="20% - Accent1 2 4 2 5 2 4 2 3" xfId="11318" xr:uid="{00000000-0005-0000-0000-00007A2B0000}"/>
    <cellStyle name="20% - Accent1 2 4 2 5 2 4 3" xfId="11319" xr:uid="{00000000-0005-0000-0000-00007B2B0000}"/>
    <cellStyle name="20% - Accent1 2 4 2 5 2 4 3 2" xfId="11320" xr:uid="{00000000-0005-0000-0000-00007C2B0000}"/>
    <cellStyle name="20% - Accent1 2 4 2 5 2 4 4" xfId="11321" xr:uid="{00000000-0005-0000-0000-00007D2B0000}"/>
    <cellStyle name="20% - Accent1 2 4 2 5 2 5" xfId="11322" xr:uid="{00000000-0005-0000-0000-00007E2B0000}"/>
    <cellStyle name="20% - Accent1 2 4 2 5 2 5 2" xfId="11323" xr:uid="{00000000-0005-0000-0000-00007F2B0000}"/>
    <cellStyle name="20% - Accent1 2 4 2 5 2 5 2 2" xfId="11324" xr:uid="{00000000-0005-0000-0000-0000802B0000}"/>
    <cellStyle name="20% - Accent1 2 4 2 5 2 5 3" xfId="11325" xr:uid="{00000000-0005-0000-0000-0000812B0000}"/>
    <cellStyle name="20% - Accent1 2 4 2 5 2 6" xfId="11326" xr:uid="{00000000-0005-0000-0000-0000822B0000}"/>
    <cellStyle name="20% - Accent1 2 4 2 5 2 6 2" xfId="11327" xr:uid="{00000000-0005-0000-0000-0000832B0000}"/>
    <cellStyle name="20% - Accent1 2 4 2 5 2 6 2 2" xfId="11328" xr:uid="{00000000-0005-0000-0000-0000842B0000}"/>
    <cellStyle name="20% - Accent1 2 4 2 5 2 6 3" xfId="11329" xr:uid="{00000000-0005-0000-0000-0000852B0000}"/>
    <cellStyle name="20% - Accent1 2 4 2 5 2 7" xfId="11330" xr:uid="{00000000-0005-0000-0000-0000862B0000}"/>
    <cellStyle name="20% - Accent1 2 4 2 5 2 7 2" xfId="11331" xr:uid="{00000000-0005-0000-0000-0000872B0000}"/>
    <cellStyle name="20% - Accent1 2 4 2 5 2 8" xfId="11332" xr:uid="{00000000-0005-0000-0000-0000882B0000}"/>
    <cellStyle name="20% - Accent1 2 4 2 5 2 8 2" xfId="11333" xr:uid="{00000000-0005-0000-0000-0000892B0000}"/>
    <cellStyle name="20% - Accent1 2 4 2 5 2 9" xfId="11334" xr:uid="{00000000-0005-0000-0000-00008A2B0000}"/>
    <cellStyle name="20% - Accent1 2 4 2 5 3" xfId="11335" xr:uid="{00000000-0005-0000-0000-00008B2B0000}"/>
    <cellStyle name="20% - Accent1 2 4 2 5 3 2" xfId="11336" xr:uid="{00000000-0005-0000-0000-00008C2B0000}"/>
    <cellStyle name="20% - Accent1 2 4 2 5 3 2 2" xfId="11337" xr:uid="{00000000-0005-0000-0000-00008D2B0000}"/>
    <cellStyle name="20% - Accent1 2 4 2 5 3 2 2 2" xfId="11338" xr:uid="{00000000-0005-0000-0000-00008E2B0000}"/>
    <cellStyle name="20% - Accent1 2 4 2 5 3 2 2 2 2" xfId="11339" xr:uid="{00000000-0005-0000-0000-00008F2B0000}"/>
    <cellStyle name="20% - Accent1 2 4 2 5 3 2 2 3" xfId="11340" xr:uid="{00000000-0005-0000-0000-0000902B0000}"/>
    <cellStyle name="20% - Accent1 2 4 2 5 3 2 3" xfId="11341" xr:uid="{00000000-0005-0000-0000-0000912B0000}"/>
    <cellStyle name="20% - Accent1 2 4 2 5 3 2 3 2" xfId="11342" xr:uid="{00000000-0005-0000-0000-0000922B0000}"/>
    <cellStyle name="20% - Accent1 2 4 2 5 3 2 4" xfId="11343" xr:uid="{00000000-0005-0000-0000-0000932B0000}"/>
    <cellStyle name="20% - Accent1 2 4 2 5 3 3" xfId="11344" xr:uid="{00000000-0005-0000-0000-0000942B0000}"/>
    <cellStyle name="20% - Accent1 2 4 2 5 3 3 2" xfId="11345" xr:uid="{00000000-0005-0000-0000-0000952B0000}"/>
    <cellStyle name="20% - Accent1 2 4 2 5 3 3 2 2" xfId="11346" xr:uid="{00000000-0005-0000-0000-0000962B0000}"/>
    <cellStyle name="20% - Accent1 2 4 2 5 3 3 2 2 2" xfId="11347" xr:uid="{00000000-0005-0000-0000-0000972B0000}"/>
    <cellStyle name="20% - Accent1 2 4 2 5 3 3 2 3" xfId="11348" xr:uid="{00000000-0005-0000-0000-0000982B0000}"/>
    <cellStyle name="20% - Accent1 2 4 2 5 3 3 3" xfId="11349" xr:uid="{00000000-0005-0000-0000-0000992B0000}"/>
    <cellStyle name="20% - Accent1 2 4 2 5 3 3 3 2" xfId="11350" xr:uid="{00000000-0005-0000-0000-00009A2B0000}"/>
    <cellStyle name="20% - Accent1 2 4 2 5 3 3 4" xfId="11351" xr:uid="{00000000-0005-0000-0000-00009B2B0000}"/>
    <cellStyle name="20% - Accent1 2 4 2 5 3 4" xfId="11352" xr:uid="{00000000-0005-0000-0000-00009C2B0000}"/>
    <cellStyle name="20% - Accent1 2 4 2 5 3 4 2" xfId="11353" xr:uid="{00000000-0005-0000-0000-00009D2B0000}"/>
    <cellStyle name="20% - Accent1 2 4 2 5 3 4 2 2" xfId="11354" xr:uid="{00000000-0005-0000-0000-00009E2B0000}"/>
    <cellStyle name="20% - Accent1 2 4 2 5 3 4 2 2 2" xfId="11355" xr:uid="{00000000-0005-0000-0000-00009F2B0000}"/>
    <cellStyle name="20% - Accent1 2 4 2 5 3 4 2 3" xfId="11356" xr:uid="{00000000-0005-0000-0000-0000A02B0000}"/>
    <cellStyle name="20% - Accent1 2 4 2 5 3 4 3" xfId="11357" xr:uid="{00000000-0005-0000-0000-0000A12B0000}"/>
    <cellStyle name="20% - Accent1 2 4 2 5 3 4 3 2" xfId="11358" xr:uid="{00000000-0005-0000-0000-0000A22B0000}"/>
    <cellStyle name="20% - Accent1 2 4 2 5 3 4 4" xfId="11359" xr:uid="{00000000-0005-0000-0000-0000A32B0000}"/>
    <cellStyle name="20% - Accent1 2 4 2 5 3 5" xfId="11360" xr:uid="{00000000-0005-0000-0000-0000A42B0000}"/>
    <cellStyle name="20% - Accent1 2 4 2 5 3 5 2" xfId="11361" xr:uid="{00000000-0005-0000-0000-0000A52B0000}"/>
    <cellStyle name="20% - Accent1 2 4 2 5 3 5 2 2" xfId="11362" xr:uid="{00000000-0005-0000-0000-0000A62B0000}"/>
    <cellStyle name="20% - Accent1 2 4 2 5 3 5 3" xfId="11363" xr:uid="{00000000-0005-0000-0000-0000A72B0000}"/>
    <cellStyle name="20% - Accent1 2 4 2 5 3 6" xfId="11364" xr:uid="{00000000-0005-0000-0000-0000A82B0000}"/>
    <cellStyle name="20% - Accent1 2 4 2 5 3 6 2" xfId="11365" xr:uid="{00000000-0005-0000-0000-0000A92B0000}"/>
    <cellStyle name="20% - Accent1 2 4 2 5 3 6 2 2" xfId="11366" xr:uid="{00000000-0005-0000-0000-0000AA2B0000}"/>
    <cellStyle name="20% - Accent1 2 4 2 5 3 6 3" xfId="11367" xr:uid="{00000000-0005-0000-0000-0000AB2B0000}"/>
    <cellStyle name="20% - Accent1 2 4 2 5 3 7" xfId="11368" xr:uid="{00000000-0005-0000-0000-0000AC2B0000}"/>
    <cellStyle name="20% - Accent1 2 4 2 5 3 7 2" xfId="11369" xr:uid="{00000000-0005-0000-0000-0000AD2B0000}"/>
    <cellStyle name="20% - Accent1 2 4 2 5 3 8" xfId="11370" xr:uid="{00000000-0005-0000-0000-0000AE2B0000}"/>
    <cellStyle name="20% - Accent1 2 4 2 5 3 8 2" xfId="11371" xr:uid="{00000000-0005-0000-0000-0000AF2B0000}"/>
    <cellStyle name="20% - Accent1 2 4 2 5 3 9" xfId="11372" xr:uid="{00000000-0005-0000-0000-0000B02B0000}"/>
    <cellStyle name="20% - Accent1 2 4 2 5 4" xfId="11373" xr:uid="{00000000-0005-0000-0000-0000B12B0000}"/>
    <cellStyle name="20% - Accent1 2 4 2 5 4 2" xfId="11374" xr:uid="{00000000-0005-0000-0000-0000B22B0000}"/>
    <cellStyle name="20% - Accent1 2 4 2 5 4 2 2" xfId="11375" xr:uid="{00000000-0005-0000-0000-0000B32B0000}"/>
    <cellStyle name="20% - Accent1 2 4 2 5 4 2 2 2" xfId="11376" xr:uid="{00000000-0005-0000-0000-0000B42B0000}"/>
    <cellStyle name="20% - Accent1 2 4 2 5 4 2 3" xfId="11377" xr:uid="{00000000-0005-0000-0000-0000B52B0000}"/>
    <cellStyle name="20% - Accent1 2 4 2 5 4 3" xfId="11378" xr:uid="{00000000-0005-0000-0000-0000B62B0000}"/>
    <cellStyle name="20% - Accent1 2 4 2 5 4 3 2" xfId="11379" xr:uid="{00000000-0005-0000-0000-0000B72B0000}"/>
    <cellStyle name="20% - Accent1 2 4 2 5 4 4" xfId="11380" xr:uid="{00000000-0005-0000-0000-0000B82B0000}"/>
    <cellStyle name="20% - Accent1 2 4 2 5 5" xfId="11381" xr:uid="{00000000-0005-0000-0000-0000B92B0000}"/>
    <cellStyle name="20% - Accent1 2 4 2 5 5 2" xfId="11382" xr:uid="{00000000-0005-0000-0000-0000BA2B0000}"/>
    <cellStyle name="20% - Accent1 2 4 2 5 5 2 2" xfId="11383" xr:uid="{00000000-0005-0000-0000-0000BB2B0000}"/>
    <cellStyle name="20% - Accent1 2 4 2 5 5 2 2 2" xfId="11384" xr:uid="{00000000-0005-0000-0000-0000BC2B0000}"/>
    <cellStyle name="20% - Accent1 2 4 2 5 5 2 3" xfId="11385" xr:uid="{00000000-0005-0000-0000-0000BD2B0000}"/>
    <cellStyle name="20% - Accent1 2 4 2 5 5 3" xfId="11386" xr:uid="{00000000-0005-0000-0000-0000BE2B0000}"/>
    <cellStyle name="20% - Accent1 2 4 2 5 5 3 2" xfId="11387" xr:uid="{00000000-0005-0000-0000-0000BF2B0000}"/>
    <cellStyle name="20% - Accent1 2 4 2 5 5 4" xfId="11388" xr:uid="{00000000-0005-0000-0000-0000C02B0000}"/>
    <cellStyle name="20% - Accent1 2 4 2 5 6" xfId="11389" xr:uid="{00000000-0005-0000-0000-0000C12B0000}"/>
    <cellStyle name="20% - Accent1 2 4 2 5 6 2" xfId="11390" xr:uid="{00000000-0005-0000-0000-0000C22B0000}"/>
    <cellStyle name="20% - Accent1 2 4 2 5 6 2 2" xfId="11391" xr:uid="{00000000-0005-0000-0000-0000C32B0000}"/>
    <cellStyle name="20% - Accent1 2 4 2 5 6 2 2 2" xfId="11392" xr:uid="{00000000-0005-0000-0000-0000C42B0000}"/>
    <cellStyle name="20% - Accent1 2 4 2 5 6 2 3" xfId="11393" xr:uid="{00000000-0005-0000-0000-0000C52B0000}"/>
    <cellStyle name="20% - Accent1 2 4 2 5 6 3" xfId="11394" xr:uid="{00000000-0005-0000-0000-0000C62B0000}"/>
    <cellStyle name="20% - Accent1 2 4 2 5 6 3 2" xfId="11395" xr:uid="{00000000-0005-0000-0000-0000C72B0000}"/>
    <cellStyle name="20% - Accent1 2 4 2 5 6 4" xfId="11396" xr:uid="{00000000-0005-0000-0000-0000C82B0000}"/>
    <cellStyle name="20% - Accent1 2 4 2 5 7" xfId="11397" xr:uid="{00000000-0005-0000-0000-0000C92B0000}"/>
    <cellStyle name="20% - Accent1 2 4 2 5 7 2" xfId="11398" xr:uid="{00000000-0005-0000-0000-0000CA2B0000}"/>
    <cellStyle name="20% - Accent1 2 4 2 5 7 2 2" xfId="11399" xr:uid="{00000000-0005-0000-0000-0000CB2B0000}"/>
    <cellStyle name="20% - Accent1 2 4 2 5 7 3" xfId="11400" xr:uid="{00000000-0005-0000-0000-0000CC2B0000}"/>
    <cellStyle name="20% - Accent1 2 4 2 5 8" xfId="11401" xr:uid="{00000000-0005-0000-0000-0000CD2B0000}"/>
    <cellStyle name="20% - Accent1 2 4 2 5 8 2" xfId="11402" xr:uid="{00000000-0005-0000-0000-0000CE2B0000}"/>
    <cellStyle name="20% - Accent1 2 4 2 5 8 2 2" xfId="11403" xr:uid="{00000000-0005-0000-0000-0000CF2B0000}"/>
    <cellStyle name="20% - Accent1 2 4 2 5 8 3" xfId="11404" xr:uid="{00000000-0005-0000-0000-0000D02B0000}"/>
    <cellStyle name="20% - Accent1 2 4 2 5 9" xfId="11405" xr:uid="{00000000-0005-0000-0000-0000D12B0000}"/>
    <cellStyle name="20% - Accent1 2 4 2 5 9 2" xfId="11406" xr:uid="{00000000-0005-0000-0000-0000D22B0000}"/>
    <cellStyle name="20% - Accent1 2 4 2 6" xfId="11407" xr:uid="{00000000-0005-0000-0000-0000D32B0000}"/>
    <cellStyle name="20% - Accent1 2 4 2 6 2" xfId="11408" xr:uid="{00000000-0005-0000-0000-0000D42B0000}"/>
    <cellStyle name="20% - Accent1 2 4 2 6 2 2" xfId="11409" xr:uid="{00000000-0005-0000-0000-0000D52B0000}"/>
    <cellStyle name="20% - Accent1 2 4 2 6 2 2 2" xfId="11410" xr:uid="{00000000-0005-0000-0000-0000D62B0000}"/>
    <cellStyle name="20% - Accent1 2 4 2 6 2 2 2 2" xfId="11411" xr:uid="{00000000-0005-0000-0000-0000D72B0000}"/>
    <cellStyle name="20% - Accent1 2 4 2 6 2 2 3" xfId="11412" xr:uid="{00000000-0005-0000-0000-0000D82B0000}"/>
    <cellStyle name="20% - Accent1 2 4 2 6 2 3" xfId="11413" xr:uid="{00000000-0005-0000-0000-0000D92B0000}"/>
    <cellStyle name="20% - Accent1 2 4 2 6 2 3 2" xfId="11414" xr:uid="{00000000-0005-0000-0000-0000DA2B0000}"/>
    <cellStyle name="20% - Accent1 2 4 2 6 2 4" xfId="11415" xr:uid="{00000000-0005-0000-0000-0000DB2B0000}"/>
    <cellStyle name="20% - Accent1 2 4 2 6 3" xfId="11416" xr:uid="{00000000-0005-0000-0000-0000DC2B0000}"/>
    <cellStyle name="20% - Accent1 2 4 2 6 3 2" xfId="11417" xr:uid="{00000000-0005-0000-0000-0000DD2B0000}"/>
    <cellStyle name="20% - Accent1 2 4 2 6 3 2 2" xfId="11418" xr:uid="{00000000-0005-0000-0000-0000DE2B0000}"/>
    <cellStyle name="20% - Accent1 2 4 2 6 3 2 2 2" xfId="11419" xr:uid="{00000000-0005-0000-0000-0000DF2B0000}"/>
    <cellStyle name="20% - Accent1 2 4 2 6 3 2 3" xfId="11420" xr:uid="{00000000-0005-0000-0000-0000E02B0000}"/>
    <cellStyle name="20% - Accent1 2 4 2 6 3 3" xfId="11421" xr:uid="{00000000-0005-0000-0000-0000E12B0000}"/>
    <cellStyle name="20% - Accent1 2 4 2 6 3 3 2" xfId="11422" xr:uid="{00000000-0005-0000-0000-0000E22B0000}"/>
    <cellStyle name="20% - Accent1 2 4 2 6 3 4" xfId="11423" xr:uid="{00000000-0005-0000-0000-0000E32B0000}"/>
    <cellStyle name="20% - Accent1 2 4 2 6 4" xfId="11424" xr:uid="{00000000-0005-0000-0000-0000E42B0000}"/>
    <cellStyle name="20% - Accent1 2 4 2 6 4 2" xfId="11425" xr:uid="{00000000-0005-0000-0000-0000E52B0000}"/>
    <cellStyle name="20% - Accent1 2 4 2 6 4 2 2" xfId="11426" xr:uid="{00000000-0005-0000-0000-0000E62B0000}"/>
    <cellStyle name="20% - Accent1 2 4 2 6 4 2 2 2" xfId="11427" xr:uid="{00000000-0005-0000-0000-0000E72B0000}"/>
    <cellStyle name="20% - Accent1 2 4 2 6 4 2 3" xfId="11428" xr:uid="{00000000-0005-0000-0000-0000E82B0000}"/>
    <cellStyle name="20% - Accent1 2 4 2 6 4 3" xfId="11429" xr:uid="{00000000-0005-0000-0000-0000E92B0000}"/>
    <cellStyle name="20% - Accent1 2 4 2 6 4 3 2" xfId="11430" xr:uid="{00000000-0005-0000-0000-0000EA2B0000}"/>
    <cellStyle name="20% - Accent1 2 4 2 6 4 4" xfId="11431" xr:uid="{00000000-0005-0000-0000-0000EB2B0000}"/>
    <cellStyle name="20% - Accent1 2 4 2 6 5" xfId="11432" xr:uid="{00000000-0005-0000-0000-0000EC2B0000}"/>
    <cellStyle name="20% - Accent1 2 4 2 6 5 2" xfId="11433" xr:uid="{00000000-0005-0000-0000-0000ED2B0000}"/>
    <cellStyle name="20% - Accent1 2 4 2 6 5 2 2" xfId="11434" xr:uid="{00000000-0005-0000-0000-0000EE2B0000}"/>
    <cellStyle name="20% - Accent1 2 4 2 6 5 3" xfId="11435" xr:uid="{00000000-0005-0000-0000-0000EF2B0000}"/>
    <cellStyle name="20% - Accent1 2 4 2 6 6" xfId="11436" xr:uid="{00000000-0005-0000-0000-0000F02B0000}"/>
    <cellStyle name="20% - Accent1 2 4 2 6 6 2" xfId="11437" xr:uid="{00000000-0005-0000-0000-0000F12B0000}"/>
    <cellStyle name="20% - Accent1 2 4 2 6 6 2 2" xfId="11438" xr:uid="{00000000-0005-0000-0000-0000F22B0000}"/>
    <cellStyle name="20% - Accent1 2 4 2 6 6 3" xfId="11439" xr:uid="{00000000-0005-0000-0000-0000F32B0000}"/>
    <cellStyle name="20% - Accent1 2 4 2 6 7" xfId="11440" xr:uid="{00000000-0005-0000-0000-0000F42B0000}"/>
    <cellStyle name="20% - Accent1 2 4 2 6 7 2" xfId="11441" xr:uid="{00000000-0005-0000-0000-0000F52B0000}"/>
    <cellStyle name="20% - Accent1 2 4 2 6 8" xfId="11442" xr:uid="{00000000-0005-0000-0000-0000F62B0000}"/>
    <cellStyle name="20% - Accent1 2 4 2 6 8 2" xfId="11443" xr:uid="{00000000-0005-0000-0000-0000F72B0000}"/>
    <cellStyle name="20% - Accent1 2 4 2 6 9" xfId="11444" xr:uid="{00000000-0005-0000-0000-0000F82B0000}"/>
    <cellStyle name="20% - Accent1 2 4 2 7" xfId="11445" xr:uid="{00000000-0005-0000-0000-0000F92B0000}"/>
    <cellStyle name="20% - Accent1 2 4 2 7 2" xfId="11446" xr:uid="{00000000-0005-0000-0000-0000FA2B0000}"/>
    <cellStyle name="20% - Accent1 2 4 2 7 2 2" xfId="11447" xr:uid="{00000000-0005-0000-0000-0000FB2B0000}"/>
    <cellStyle name="20% - Accent1 2 4 2 7 2 2 2" xfId="11448" xr:uid="{00000000-0005-0000-0000-0000FC2B0000}"/>
    <cellStyle name="20% - Accent1 2 4 2 7 2 2 2 2" xfId="11449" xr:uid="{00000000-0005-0000-0000-0000FD2B0000}"/>
    <cellStyle name="20% - Accent1 2 4 2 7 2 2 3" xfId="11450" xr:uid="{00000000-0005-0000-0000-0000FE2B0000}"/>
    <cellStyle name="20% - Accent1 2 4 2 7 2 3" xfId="11451" xr:uid="{00000000-0005-0000-0000-0000FF2B0000}"/>
    <cellStyle name="20% - Accent1 2 4 2 7 2 3 2" xfId="11452" xr:uid="{00000000-0005-0000-0000-0000002C0000}"/>
    <cellStyle name="20% - Accent1 2 4 2 7 2 4" xfId="11453" xr:uid="{00000000-0005-0000-0000-0000012C0000}"/>
    <cellStyle name="20% - Accent1 2 4 2 7 3" xfId="11454" xr:uid="{00000000-0005-0000-0000-0000022C0000}"/>
    <cellStyle name="20% - Accent1 2 4 2 7 3 2" xfId="11455" xr:uid="{00000000-0005-0000-0000-0000032C0000}"/>
    <cellStyle name="20% - Accent1 2 4 2 7 3 2 2" xfId="11456" xr:uid="{00000000-0005-0000-0000-0000042C0000}"/>
    <cellStyle name="20% - Accent1 2 4 2 7 3 2 2 2" xfId="11457" xr:uid="{00000000-0005-0000-0000-0000052C0000}"/>
    <cellStyle name="20% - Accent1 2 4 2 7 3 2 3" xfId="11458" xr:uid="{00000000-0005-0000-0000-0000062C0000}"/>
    <cellStyle name="20% - Accent1 2 4 2 7 3 3" xfId="11459" xr:uid="{00000000-0005-0000-0000-0000072C0000}"/>
    <cellStyle name="20% - Accent1 2 4 2 7 3 3 2" xfId="11460" xr:uid="{00000000-0005-0000-0000-0000082C0000}"/>
    <cellStyle name="20% - Accent1 2 4 2 7 3 4" xfId="11461" xr:uid="{00000000-0005-0000-0000-0000092C0000}"/>
    <cellStyle name="20% - Accent1 2 4 2 7 4" xfId="11462" xr:uid="{00000000-0005-0000-0000-00000A2C0000}"/>
    <cellStyle name="20% - Accent1 2 4 2 7 4 2" xfId="11463" xr:uid="{00000000-0005-0000-0000-00000B2C0000}"/>
    <cellStyle name="20% - Accent1 2 4 2 7 4 2 2" xfId="11464" xr:uid="{00000000-0005-0000-0000-00000C2C0000}"/>
    <cellStyle name="20% - Accent1 2 4 2 7 4 2 2 2" xfId="11465" xr:uid="{00000000-0005-0000-0000-00000D2C0000}"/>
    <cellStyle name="20% - Accent1 2 4 2 7 4 2 3" xfId="11466" xr:uid="{00000000-0005-0000-0000-00000E2C0000}"/>
    <cellStyle name="20% - Accent1 2 4 2 7 4 3" xfId="11467" xr:uid="{00000000-0005-0000-0000-00000F2C0000}"/>
    <cellStyle name="20% - Accent1 2 4 2 7 4 3 2" xfId="11468" xr:uid="{00000000-0005-0000-0000-0000102C0000}"/>
    <cellStyle name="20% - Accent1 2 4 2 7 4 4" xfId="11469" xr:uid="{00000000-0005-0000-0000-0000112C0000}"/>
    <cellStyle name="20% - Accent1 2 4 2 7 5" xfId="11470" xr:uid="{00000000-0005-0000-0000-0000122C0000}"/>
    <cellStyle name="20% - Accent1 2 4 2 7 5 2" xfId="11471" xr:uid="{00000000-0005-0000-0000-0000132C0000}"/>
    <cellStyle name="20% - Accent1 2 4 2 7 5 2 2" xfId="11472" xr:uid="{00000000-0005-0000-0000-0000142C0000}"/>
    <cellStyle name="20% - Accent1 2 4 2 7 5 3" xfId="11473" xr:uid="{00000000-0005-0000-0000-0000152C0000}"/>
    <cellStyle name="20% - Accent1 2 4 2 7 6" xfId="11474" xr:uid="{00000000-0005-0000-0000-0000162C0000}"/>
    <cellStyle name="20% - Accent1 2 4 2 7 6 2" xfId="11475" xr:uid="{00000000-0005-0000-0000-0000172C0000}"/>
    <cellStyle name="20% - Accent1 2 4 2 7 6 2 2" xfId="11476" xr:uid="{00000000-0005-0000-0000-0000182C0000}"/>
    <cellStyle name="20% - Accent1 2 4 2 7 6 3" xfId="11477" xr:uid="{00000000-0005-0000-0000-0000192C0000}"/>
    <cellStyle name="20% - Accent1 2 4 2 7 7" xfId="11478" xr:uid="{00000000-0005-0000-0000-00001A2C0000}"/>
    <cellStyle name="20% - Accent1 2 4 2 7 7 2" xfId="11479" xr:uid="{00000000-0005-0000-0000-00001B2C0000}"/>
    <cellStyle name="20% - Accent1 2 4 2 7 8" xfId="11480" xr:uid="{00000000-0005-0000-0000-00001C2C0000}"/>
    <cellStyle name="20% - Accent1 2 4 2 7 8 2" xfId="11481" xr:uid="{00000000-0005-0000-0000-00001D2C0000}"/>
    <cellStyle name="20% - Accent1 2 4 2 7 9" xfId="11482" xr:uid="{00000000-0005-0000-0000-00001E2C0000}"/>
    <cellStyle name="20% - Accent1 2 4 2 8" xfId="11483" xr:uid="{00000000-0005-0000-0000-00001F2C0000}"/>
    <cellStyle name="20% - Accent1 2 4 2 8 2" xfId="11484" xr:uid="{00000000-0005-0000-0000-0000202C0000}"/>
    <cellStyle name="20% - Accent1 2 4 2 8 2 2" xfId="11485" xr:uid="{00000000-0005-0000-0000-0000212C0000}"/>
    <cellStyle name="20% - Accent1 2 4 2 8 2 2 2" xfId="11486" xr:uid="{00000000-0005-0000-0000-0000222C0000}"/>
    <cellStyle name="20% - Accent1 2 4 2 8 2 3" xfId="11487" xr:uid="{00000000-0005-0000-0000-0000232C0000}"/>
    <cellStyle name="20% - Accent1 2 4 2 8 3" xfId="11488" xr:uid="{00000000-0005-0000-0000-0000242C0000}"/>
    <cellStyle name="20% - Accent1 2 4 2 8 3 2" xfId="11489" xr:uid="{00000000-0005-0000-0000-0000252C0000}"/>
    <cellStyle name="20% - Accent1 2 4 2 8 4" xfId="11490" xr:uid="{00000000-0005-0000-0000-0000262C0000}"/>
    <cellStyle name="20% - Accent1 2 4 2 9" xfId="11491" xr:uid="{00000000-0005-0000-0000-0000272C0000}"/>
    <cellStyle name="20% - Accent1 2 4 2 9 2" xfId="11492" xr:uid="{00000000-0005-0000-0000-0000282C0000}"/>
    <cellStyle name="20% - Accent1 2 4 2 9 2 2" xfId="11493" xr:uid="{00000000-0005-0000-0000-0000292C0000}"/>
    <cellStyle name="20% - Accent1 2 4 2 9 2 2 2" xfId="11494" xr:uid="{00000000-0005-0000-0000-00002A2C0000}"/>
    <cellStyle name="20% - Accent1 2 4 2 9 2 3" xfId="11495" xr:uid="{00000000-0005-0000-0000-00002B2C0000}"/>
    <cellStyle name="20% - Accent1 2 4 2 9 3" xfId="11496" xr:uid="{00000000-0005-0000-0000-00002C2C0000}"/>
    <cellStyle name="20% - Accent1 2 4 2 9 3 2" xfId="11497" xr:uid="{00000000-0005-0000-0000-00002D2C0000}"/>
    <cellStyle name="20% - Accent1 2 4 2 9 4" xfId="11498" xr:uid="{00000000-0005-0000-0000-00002E2C0000}"/>
    <cellStyle name="20% - Accent1 2 4 3" xfId="11499" xr:uid="{00000000-0005-0000-0000-00002F2C0000}"/>
    <cellStyle name="20% - Accent1 2 4 3 10" xfId="11500" xr:uid="{00000000-0005-0000-0000-0000302C0000}"/>
    <cellStyle name="20% - Accent1 2 4 3 10 2" xfId="11501" xr:uid="{00000000-0005-0000-0000-0000312C0000}"/>
    <cellStyle name="20% - Accent1 2 4 3 10 2 2" xfId="11502" xr:uid="{00000000-0005-0000-0000-0000322C0000}"/>
    <cellStyle name="20% - Accent1 2 4 3 10 3" xfId="11503" xr:uid="{00000000-0005-0000-0000-0000332C0000}"/>
    <cellStyle name="20% - Accent1 2 4 3 11" xfId="11504" xr:uid="{00000000-0005-0000-0000-0000342C0000}"/>
    <cellStyle name="20% - Accent1 2 4 3 11 2" xfId="11505" xr:uid="{00000000-0005-0000-0000-0000352C0000}"/>
    <cellStyle name="20% - Accent1 2 4 3 11 2 2" xfId="11506" xr:uid="{00000000-0005-0000-0000-0000362C0000}"/>
    <cellStyle name="20% - Accent1 2 4 3 11 3" xfId="11507" xr:uid="{00000000-0005-0000-0000-0000372C0000}"/>
    <cellStyle name="20% - Accent1 2 4 3 12" xfId="11508" xr:uid="{00000000-0005-0000-0000-0000382C0000}"/>
    <cellStyle name="20% - Accent1 2 4 3 12 2" xfId="11509" xr:uid="{00000000-0005-0000-0000-0000392C0000}"/>
    <cellStyle name="20% - Accent1 2 4 3 13" xfId="11510" xr:uid="{00000000-0005-0000-0000-00003A2C0000}"/>
    <cellStyle name="20% - Accent1 2 4 3 13 2" xfId="11511" xr:uid="{00000000-0005-0000-0000-00003B2C0000}"/>
    <cellStyle name="20% - Accent1 2 4 3 14" xfId="11512" xr:uid="{00000000-0005-0000-0000-00003C2C0000}"/>
    <cellStyle name="20% - Accent1 2 4 3 2" xfId="11513" xr:uid="{00000000-0005-0000-0000-00003D2C0000}"/>
    <cellStyle name="20% - Accent1 2 4 3 2 10" xfId="11514" xr:uid="{00000000-0005-0000-0000-00003E2C0000}"/>
    <cellStyle name="20% - Accent1 2 4 3 2 10 2" xfId="11515" xr:uid="{00000000-0005-0000-0000-00003F2C0000}"/>
    <cellStyle name="20% - Accent1 2 4 3 2 11" xfId="11516" xr:uid="{00000000-0005-0000-0000-0000402C0000}"/>
    <cellStyle name="20% - Accent1 2 4 3 2 2" xfId="11517" xr:uid="{00000000-0005-0000-0000-0000412C0000}"/>
    <cellStyle name="20% - Accent1 2 4 3 2 2 2" xfId="11518" xr:uid="{00000000-0005-0000-0000-0000422C0000}"/>
    <cellStyle name="20% - Accent1 2 4 3 2 2 2 2" xfId="11519" xr:uid="{00000000-0005-0000-0000-0000432C0000}"/>
    <cellStyle name="20% - Accent1 2 4 3 2 2 2 2 2" xfId="11520" xr:uid="{00000000-0005-0000-0000-0000442C0000}"/>
    <cellStyle name="20% - Accent1 2 4 3 2 2 2 2 2 2" xfId="11521" xr:uid="{00000000-0005-0000-0000-0000452C0000}"/>
    <cellStyle name="20% - Accent1 2 4 3 2 2 2 2 3" xfId="11522" xr:uid="{00000000-0005-0000-0000-0000462C0000}"/>
    <cellStyle name="20% - Accent1 2 4 3 2 2 2 3" xfId="11523" xr:uid="{00000000-0005-0000-0000-0000472C0000}"/>
    <cellStyle name="20% - Accent1 2 4 3 2 2 2 3 2" xfId="11524" xr:uid="{00000000-0005-0000-0000-0000482C0000}"/>
    <cellStyle name="20% - Accent1 2 4 3 2 2 2 4" xfId="11525" xr:uid="{00000000-0005-0000-0000-0000492C0000}"/>
    <cellStyle name="20% - Accent1 2 4 3 2 2 3" xfId="11526" xr:uid="{00000000-0005-0000-0000-00004A2C0000}"/>
    <cellStyle name="20% - Accent1 2 4 3 2 2 3 2" xfId="11527" xr:uid="{00000000-0005-0000-0000-00004B2C0000}"/>
    <cellStyle name="20% - Accent1 2 4 3 2 2 3 2 2" xfId="11528" xr:uid="{00000000-0005-0000-0000-00004C2C0000}"/>
    <cellStyle name="20% - Accent1 2 4 3 2 2 3 2 2 2" xfId="11529" xr:uid="{00000000-0005-0000-0000-00004D2C0000}"/>
    <cellStyle name="20% - Accent1 2 4 3 2 2 3 2 3" xfId="11530" xr:uid="{00000000-0005-0000-0000-00004E2C0000}"/>
    <cellStyle name="20% - Accent1 2 4 3 2 2 3 3" xfId="11531" xr:uid="{00000000-0005-0000-0000-00004F2C0000}"/>
    <cellStyle name="20% - Accent1 2 4 3 2 2 3 3 2" xfId="11532" xr:uid="{00000000-0005-0000-0000-0000502C0000}"/>
    <cellStyle name="20% - Accent1 2 4 3 2 2 3 4" xfId="11533" xr:uid="{00000000-0005-0000-0000-0000512C0000}"/>
    <cellStyle name="20% - Accent1 2 4 3 2 2 4" xfId="11534" xr:uid="{00000000-0005-0000-0000-0000522C0000}"/>
    <cellStyle name="20% - Accent1 2 4 3 2 2 4 2" xfId="11535" xr:uid="{00000000-0005-0000-0000-0000532C0000}"/>
    <cellStyle name="20% - Accent1 2 4 3 2 2 4 2 2" xfId="11536" xr:uid="{00000000-0005-0000-0000-0000542C0000}"/>
    <cellStyle name="20% - Accent1 2 4 3 2 2 4 2 2 2" xfId="11537" xr:uid="{00000000-0005-0000-0000-0000552C0000}"/>
    <cellStyle name="20% - Accent1 2 4 3 2 2 4 2 3" xfId="11538" xr:uid="{00000000-0005-0000-0000-0000562C0000}"/>
    <cellStyle name="20% - Accent1 2 4 3 2 2 4 3" xfId="11539" xr:uid="{00000000-0005-0000-0000-0000572C0000}"/>
    <cellStyle name="20% - Accent1 2 4 3 2 2 4 3 2" xfId="11540" xr:uid="{00000000-0005-0000-0000-0000582C0000}"/>
    <cellStyle name="20% - Accent1 2 4 3 2 2 4 4" xfId="11541" xr:uid="{00000000-0005-0000-0000-0000592C0000}"/>
    <cellStyle name="20% - Accent1 2 4 3 2 2 5" xfId="11542" xr:uid="{00000000-0005-0000-0000-00005A2C0000}"/>
    <cellStyle name="20% - Accent1 2 4 3 2 2 5 2" xfId="11543" xr:uid="{00000000-0005-0000-0000-00005B2C0000}"/>
    <cellStyle name="20% - Accent1 2 4 3 2 2 5 2 2" xfId="11544" xr:uid="{00000000-0005-0000-0000-00005C2C0000}"/>
    <cellStyle name="20% - Accent1 2 4 3 2 2 5 3" xfId="11545" xr:uid="{00000000-0005-0000-0000-00005D2C0000}"/>
    <cellStyle name="20% - Accent1 2 4 3 2 2 6" xfId="11546" xr:uid="{00000000-0005-0000-0000-00005E2C0000}"/>
    <cellStyle name="20% - Accent1 2 4 3 2 2 6 2" xfId="11547" xr:uid="{00000000-0005-0000-0000-00005F2C0000}"/>
    <cellStyle name="20% - Accent1 2 4 3 2 2 6 2 2" xfId="11548" xr:uid="{00000000-0005-0000-0000-0000602C0000}"/>
    <cellStyle name="20% - Accent1 2 4 3 2 2 6 3" xfId="11549" xr:uid="{00000000-0005-0000-0000-0000612C0000}"/>
    <cellStyle name="20% - Accent1 2 4 3 2 2 7" xfId="11550" xr:uid="{00000000-0005-0000-0000-0000622C0000}"/>
    <cellStyle name="20% - Accent1 2 4 3 2 2 7 2" xfId="11551" xr:uid="{00000000-0005-0000-0000-0000632C0000}"/>
    <cellStyle name="20% - Accent1 2 4 3 2 2 8" xfId="11552" xr:uid="{00000000-0005-0000-0000-0000642C0000}"/>
    <cellStyle name="20% - Accent1 2 4 3 2 2 8 2" xfId="11553" xr:uid="{00000000-0005-0000-0000-0000652C0000}"/>
    <cellStyle name="20% - Accent1 2 4 3 2 2 9" xfId="11554" xr:uid="{00000000-0005-0000-0000-0000662C0000}"/>
    <cellStyle name="20% - Accent1 2 4 3 2 3" xfId="11555" xr:uid="{00000000-0005-0000-0000-0000672C0000}"/>
    <cellStyle name="20% - Accent1 2 4 3 2 3 2" xfId="11556" xr:uid="{00000000-0005-0000-0000-0000682C0000}"/>
    <cellStyle name="20% - Accent1 2 4 3 2 3 2 2" xfId="11557" xr:uid="{00000000-0005-0000-0000-0000692C0000}"/>
    <cellStyle name="20% - Accent1 2 4 3 2 3 2 2 2" xfId="11558" xr:uid="{00000000-0005-0000-0000-00006A2C0000}"/>
    <cellStyle name="20% - Accent1 2 4 3 2 3 2 2 2 2" xfId="11559" xr:uid="{00000000-0005-0000-0000-00006B2C0000}"/>
    <cellStyle name="20% - Accent1 2 4 3 2 3 2 2 3" xfId="11560" xr:uid="{00000000-0005-0000-0000-00006C2C0000}"/>
    <cellStyle name="20% - Accent1 2 4 3 2 3 2 3" xfId="11561" xr:uid="{00000000-0005-0000-0000-00006D2C0000}"/>
    <cellStyle name="20% - Accent1 2 4 3 2 3 2 3 2" xfId="11562" xr:uid="{00000000-0005-0000-0000-00006E2C0000}"/>
    <cellStyle name="20% - Accent1 2 4 3 2 3 2 4" xfId="11563" xr:uid="{00000000-0005-0000-0000-00006F2C0000}"/>
    <cellStyle name="20% - Accent1 2 4 3 2 3 3" xfId="11564" xr:uid="{00000000-0005-0000-0000-0000702C0000}"/>
    <cellStyle name="20% - Accent1 2 4 3 2 3 3 2" xfId="11565" xr:uid="{00000000-0005-0000-0000-0000712C0000}"/>
    <cellStyle name="20% - Accent1 2 4 3 2 3 3 2 2" xfId="11566" xr:uid="{00000000-0005-0000-0000-0000722C0000}"/>
    <cellStyle name="20% - Accent1 2 4 3 2 3 3 2 2 2" xfId="11567" xr:uid="{00000000-0005-0000-0000-0000732C0000}"/>
    <cellStyle name="20% - Accent1 2 4 3 2 3 3 2 3" xfId="11568" xr:uid="{00000000-0005-0000-0000-0000742C0000}"/>
    <cellStyle name="20% - Accent1 2 4 3 2 3 3 3" xfId="11569" xr:uid="{00000000-0005-0000-0000-0000752C0000}"/>
    <cellStyle name="20% - Accent1 2 4 3 2 3 3 3 2" xfId="11570" xr:uid="{00000000-0005-0000-0000-0000762C0000}"/>
    <cellStyle name="20% - Accent1 2 4 3 2 3 3 4" xfId="11571" xr:uid="{00000000-0005-0000-0000-0000772C0000}"/>
    <cellStyle name="20% - Accent1 2 4 3 2 3 4" xfId="11572" xr:uid="{00000000-0005-0000-0000-0000782C0000}"/>
    <cellStyle name="20% - Accent1 2 4 3 2 3 4 2" xfId="11573" xr:uid="{00000000-0005-0000-0000-0000792C0000}"/>
    <cellStyle name="20% - Accent1 2 4 3 2 3 4 2 2" xfId="11574" xr:uid="{00000000-0005-0000-0000-00007A2C0000}"/>
    <cellStyle name="20% - Accent1 2 4 3 2 3 4 2 2 2" xfId="11575" xr:uid="{00000000-0005-0000-0000-00007B2C0000}"/>
    <cellStyle name="20% - Accent1 2 4 3 2 3 4 2 3" xfId="11576" xr:uid="{00000000-0005-0000-0000-00007C2C0000}"/>
    <cellStyle name="20% - Accent1 2 4 3 2 3 4 3" xfId="11577" xr:uid="{00000000-0005-0000-0000-00007D2C0000}"/>
    <cellStyle name="20% - Accent1 2 4 3 2 3 4 3 2" xfId="11578" xr:uid="{00000000-0005-0000-0000-00007E2C0000}"/>
    <cellStyle name="20% - Accent1 2 4 3 2 3 4 4" xfId="11579" xr:uid="{00000000-0005-0000-0000-00007F2C0000}"/>
    <cellStyle name="20% - Accent1 2 4 3 2 3 5" xfId="11580" xr:uid="{00000000-0005-0000-0000-0000802C0000}"/>
    <cellStyle name="20% - Accent1 2 4 3 2 3 5 2" xfId="11581" xr:uid="{00000000-0005-0000-0000-0000812C0000}"/>
    <cellStyle name="20% - Accent1 2 4 3 2 3 5 2 2" xfId="11582" xr:uid="{00000000-0005-0000-0000-0000822C0000}"/>
    <cellStyle name="20% - Accent1 2 4 3 2 3 5 3" xfId="11583" xr:uid="{00000000-0005-0000-0000-0000832C0000}"/>
    <cellStyle name="20% - Accent1 2 4 3 2 3 6" xfId="11584" xr:uid="{00000000-0005-0000-0000-0000842C0000}"/>
    <cellStyle name="20% - Accent1 2 4 3 2 3 6 2" xfId="11585" xr:uid="{00000000-0005-0000-0000-0000852C0000}"/>
    <cellStyle name="20% - Accent1 2 4 3 2 3 6 2 2" xfId="11586" xr:uid="{00000000-0005-0000-0000-0000862C0000}"/>
    <cellStyle name="20% - Accent1 2 4 3 2 3 6 3" xfId="11587" xr:uid="{00000000-0005-0000-0000-0000872C0000}"/>
    <cellStyle name="20% - Accent1 2 4 3 2 3 7" xfId="11588" xr:uid="{00000000-0005-0000-0000-0000882C0000}"/>
    <cellStyle name="20% - Accent1 2 4 3 2 3 7 2" xfId="11589" xr:uid="{00000000-0005-0000-0000-0000892C0000}"/>
    <cellStyle name="20% - Accent1 2 4 3 2 3 8" xfId="11590" xr:uid="{00000000-0005-0000-0000-00008A2C0000}"/>
    <cellStyle name="20% - Accent1 2 4 3 2 3 8 2" xfId="11591" xr:uid="{00000000-0005-0000-0000-00008B2C0000}"/>
    <cellStyle name="20% - Accent1 2 4 3 2 3 9" xfId="11592" xr:uid="{00000000-0005-0000-0000-00008C2C0000}"/>
    <cellStyle name="20% - Accent1 2 4 3 2 4" xfId="11593" xr:uid="{00000000-0005-0000-0000-00008D2C0000}"/>
    <cellStyle name="20% - Accent1 2 4 3 2 4 2" xfId="11594" xr:uid="{00000000-0005-0000-0000-00008E2C0000}"/>
    <cellStyle name="20% - Accent1 2 4 3 2 4 2 2" xfId="11595" xr:uid="{00000000-0005-0000-0000-00008F2C0000}"/>
    <cellStyle name="20% - Accent1 2 4 3 2 4 2 2 2" xfId="11596" xr:uid="{00000000-0005-0000-0000-0000902C0000}"/>
    <cellStyle name="20% - Accent1 2 4 3 2 4 2 3" xfId="11597" xr:uid="{00000000-0005-0000-0000-0000912C0000}"/>
    <cellStyle name="20% - Accent1 2 4 3 2 4 3" xfId="11598" xr:uid="{00000000-0005-0000-0000-0000922C0000}"/>
    <cellStyle name="20% - Accent1 2 4 3 2 4 3 2" xfId="11599" xr:uid="{00000000-0005-0000-0000-0000932C0000}"/>
    <cellStyle name="20% - Accent1 2 4 3 2 4 4" xfId="11600" xr:uid="{00000000-0005-0000-0000-0000942C0000}"/>
    <cellStyle name="20% - Accent1 2 4 3 2 5" xfId="11601" xr:uid="{00000000-0005-0000-0000-0000952C0000}"/>
    <cellStyle name="20% - Accent1 2 4 3 2 5 2" xfId="11602" xr:uid="{00000000-0005-0000-0000-0000962C0000}"/>
    <cellStyle name="20% - Accent1 2 4 3 2 5 2 2" xfId="11603" xr:uid="{00000000-0005-0000-0000-0000972C0000}"/>
    <cellStyle name="20% - Accent1 2 4 3 2 5 2 2 2" xfId="11604" xr:uid="{00000000-0005-0000-0000-0000982C0000}"/>
    <cellStyle name="20% - Accent1 2 4 3 2 5 2 3" xfId="11605" xr:uid="{00000000-0005-0000-0000-0000992C0000}"/>
    <cellStyle name="20% - Accent1 2 4 3 2 5 3" xfId="11606" xr:uid="{00000000-0005-0000-0000-00009A2C0000}"/>
    <cellStyle name="20% - Accent1 2 4 3 2 5 3 2" xfId="11607" xr:uid="{00000000-0005-0000-0000-00009B2C0000}"/>
    <cellStyle name="20% - Accent1 2 4 3 2 5 4" xfId="11608" xr:uid="{00000000-0005-0000-0000-00009C2C0000}"/>
    <cellStyle name="20% - Accent1 2 4 3 2 6" xfId="11609" xr:uid="{00000000-0005-0000-0000-00009D2C0000}"/>
    <cellStyle name="20% - Accent1 2 4 3 2 6 2" xfId="11610" xr:uid="{00000000-0005-0000-0000-00009E2C0000}"/>
    <cellStyle name="20% - Accent1 2 4 3 2 6 2 2" xfId="11611" xr:uid="{00000000-0005-0000-0000-00009F2C0000}"/>
    <cellStyle name="20% - Accent1 2 4 3 2 6 2 2 2" xfId="11612" xr:uid="{00000000-0005-0000-0000-0000A02C0000}"/>
    <cellStyle name="20% - Accent1 2 4 3 2 6 2 3" xfId="11613" xr:uid="{00000000-0005-0000-0000-0000A12C0000}"/>
    <cellStyle name="20% - Accent1 2 4 3 2 6 3" xfId="11614" xr:uid="{00000000-0005-0000-0000-0000A22C0000}"/>
    <cellStyle name="20% - Accent1 2 4 3 2 6 3 2" xfId="11615" xr:uid="{00000000-0005-0000-0000-0000A32C0000}"/>
    <cellStyle name="20% - Accent1 2 4 3 2 6 4" xfId="11616" xr:uid="{00000000-0005-0000-0000-0000A42C0000}"/>
    <cellStyle name="20% - Accent1 2 4 3 2 7" xfId="11617" xr:uid="{00000000-0005-0000-0000-0000A52C0000}"/>
    <cellStyle name="20% - Accent1 2 4 3 2 7 2" xfId="11618" xr:uid="{00000000-0005-0000-0000-0000A62C0000}"/>
    <cellStyle name="20% - Accent1 2 4 3 2 7 2 2" xfId="11619" xr:uid="{00000000-0005-0000-0000-0000A72C0000}"/>
    <cellStyle name="20% - Accent1 2 4 3 2 7 3" xfId="11620" xr:uid="{00000000-0005-0000-0000-0000A82C0000}"/>
    <cellStyle name="20% - Accent1 2 4 3 2 8" xfId="11621" xr:uid="{00000000-0005-0000-0000-0000A92C0000}"/>
    <cellStyle name="20% - Accent1 2 4 3 2 8 2" xfId="11622" xr:uid="{00000000-0005-0000-0000-0000AA2C0000}"/>
    <cellStyle name="20% - Accent1 2 4 3 2 8 2 2" xfId="11623" xr:uid="{00000000-0005-0000-0000-0000AB2C0000}"/>
    <cellStyle name="20% - Accent1 2 4 3 2 8 3" xfId="11624" xr:uid="{00000000-0005-0000-0000-0000AC2C0000}"/>
    <cellStyle name="20% - Accent1 2 4 3 2 9" xfId="11625" xr:uid="{00000000-0005-0000-0000-0000AD2C0000}"/>
    <cellStyle name="20% - Accent1 2 4 3 2 9 2" xfId="11626" xr:uid="{00000000-0005-0000-0000-0000AE2C0000}"/>
    <cellStyle name="20% - Accent1 2 4 3 3" xfId="11627" xr:uid="{00000000-0005-0000-0000-0000AF2C0000}"/>
    <cellStyle name="20% - Accent1 2 4 3 3 10" xfId="11628" xr:uid="{00000000-0005-0000-0000-0000B02C0000}"/>
    <cellStyle name="20% - Accent1 2 4 3 3 10 2" xfId="11629" xr:uid="{00000000-0005-0000-0000-0000B12C0000}"/>
    <cellStyle name="20% - Accent1 2 4 3 3 11" xfId="11630" xr:uid="{00000000-0005-0000-0000-0000B22C0000}"/>
    <cellStyle name="20% - Accent1 2 4 3 3 2" xfId="11631" xr:uid="{00000000-0005-0000-0000-0000B32C0000}"/>
    <cellStyle name="20% - Accent1 2 4 3 3 2 2" xfId="11632" xr:uid="{00000000-0005-0000-0000-0000B42C0000}"/>
    <cellStyle name="20% - Accent1 2 4 3 3 2 2 2" xfId="11633" xr:uid="{00000000-0005-0000-0000-0000B52C0000}"/>
    <cellStyle name="20% - Accent1 2 4 3 3 2 2 2 2" xfId="11634" xr:uid="{00000000-0005-0000-0000-0000B62C0000}"/>
    <cellStyle name="20% - Accent1 2 4 3 3 2 2 2 2 2" xfId="11635" xr:uid="{00000000-0005-0000-0000-0000B72C0000}"/>
    <cellStyle name="20% - Accent1 2 4 3 3 2 2 2 3" xfId="11636" xr:uid="{00000000-0005-0000-0000-0000B82C0000}"/>
    <cellStyle name="20% - Accent1 2 4 3 3 2 2 3" xfId="11637" xr:uid="{00000000-0005-0000-0000-0000B92C0000}"/>
    <cellStyle name="20% - Accent1 2 4 3 3 2 2 3 2" xfId="11638" xr:uid="{00000000-0005-0000-0000-0000BA2C0000}"/>
    <cellStyle name="20% - Accent1 2 4 3 3 2 2 4" xfId="11639" xr:uid="{00000000-0005-0000-0000-0000BB2C0000}"/>
    <cellStyle name="20% - Accent1 2 4 3 3 2 3" xfId="11640" xr:uid="{00000000-0005-0000-0000-0000BC2C0000}"/>
    <cellStyle name="20% - Accent1 2 4 3 3 2 3 2" xfId="11641" xr:uid="{00000000-0005-0000-0000-0000BD2C0000}"/>
    <cellStyle name="20% - Accent1 2 4 3 3 2 3 2 2" xfId="11642" xr:uid="{00000000-0005-0000-0000-0000BE2C0000}"/>
    <cellStyle name="20% - Accent1 2 4 3 3 2 3 2 2 2" xfId="11643" xr:uid="{00000000-0005-0000-0000-0000BF2C0000}"/>
    <cellStyle name="20% - Accent1 2 4 3 3 2 3 2 3" xfId="11644" xr:uid="{00000000-0005-0000-0000-0000C02C0000}"/>
    <cellStyle name="20% - Accent1 2 4 3 3 2 3 3" xfId="11645" xr:uid="{00000000-0005-0000-0000-0000C12C0000}"/>
    <cellStyle name="20% - Accent1 2 4 3 3 2 3 3 2" xfId="11646" xr:uid="{00000000-0005-0000-0000-0000C22C0000}"/>
    <cellStyle name="20% - Accent1 2 4 3 3 2 3 4" xfId="11647" xr:uid="{00000000-0005-0000-0000-0000C32C0000}"/>
    <cellStyle name="20% - Accent1 2 4 3 3 2 4" xfId="11648" xr:uid="{00000000-0005-0000-0000-0000C42C0000}"/>
    <cellStyle name="20% - Accent1 2 4 3 3 2 4 2" xfId="11649" xr:uid="{00000000-0005-0000-0000-0000C52C0000}"/>
    <cellStyle name="20% - Accent1 2 4 3 3 2 4 2 2" xfId="11650" xr:uid="{00000000-0005-0000-0000-0000C62C0000}"/>
    <cellStyle name="20% - Accent1 2 4 3 3 2 4 2 2 2" xfId="11651" xr:uid="{00000000-0005-0000-0000-0000C72C0000}"/>
    <cellStyle name="20% - Accent1 2 4 3 3 2 4 2 3" xfId="11652" xr:uid="{00000000-0005-0000-0000-0000C82C0000}"/>
    <cellStyle name="20% - Accent1 2 4 3 3 2 4 3" xfId="11653" xr:uid="{00000000-0005-0000-0000-0000C92C0000}"/>
    <cellStyle name="20% - Accent1 2 4 3 3 2 4 3 2" xfId="11654" xr:uid="{00000000-0005-0000-0000-0000CA2C0000}"/>
    <cellStyle name="20% - Accent1 2 4 3 3 2 4 4" xfId="11655" xr:uid="{00000000-0005-0000-0000-0000CB2C0000}"/>
    <cellStyle name="20% - Accent1 2 4 3 3 2 5" xfId="11656" xr:uid="{00000000-0005-0000-0000-0000CC2C0000}"/>
    <cellStyle name="20% - Accent1 2 4 3 3 2 5 2" xfId="11657" xr:uid="{00000000-0005-0000-0000-0000CD2C0000}"/>
    <cellStyle name="20% - Accent1 2 4 3 3 2 5 2 2" xfId="11658" xr:uid="{00000000-0005-0000-0000-0000CE2C0000}"/>
    <cellStyle name="20% - Accent1 2 4 3 3 2 5 3" xfId="11659" xr:uid="{00000000-0005-0000-0000-0000CF2C0000}"/>
    <cellStyle name="20% - Accent1 2 4 3 3 2 6" xfId="11660" xr:uid="{00000000-0005-0000-0000-0000D02C0000}"/>
    <cellStyle name="20% - Accent1 2 4 3 3 2 6 2" xfId="11661" xr:uid="{00000000-0005-0000-0000-0000D12C0000}"/>
    <cellStyle name="20% - Accent1 2 4 3 3 2 6 2 2" xfId="11662" xr:uid="{00000000-0005-0000-0000-0000D22C0000}"/>
    <cellStyle name="20% - Accent1 2 4 3 3 2 6 3" xfId="11663" xr:uid="{00000000-0005-0000-0000-0000D32C0000}"/>
    <cellStyle name="20% - Accent1 2 4 3 3 2 7" xfId="11664" xr:uid="{00000000-0005-0000-0000-0000D42C0000}"/>
    <cellStyle name="20% - Accent1 2 4 3 3 2 7 2" xfId="11665" xr:uid="{00000000-0005-0000-0000-0000D52C0000}"/>
    <cellStyle name="20% - Accent1 2 4 3 3 2 8" xfId="11666" xr:uid="{00000000-0005-0000-0000-0000D62C0000}"/>
    <cellStyle name="20% - Accent1 2 4 3 3 2 8 2" xfId="11667" xr:uid="{00000000-0005-0000-0000-0000D72C0000}"/>
    <cellStyle name="20% - Accent1 2 4 3 3 2 9" xfId="11668" xr:uid="{00000000-0005-0000-0000-0000D82C0000}"/>
    <cellStyle name="20% - Accent1 2 4 3 3 3" xfId="11669" xr:uid="{00000000-0005-0000-0000-0000D92C0000}"/>
    <cellStyle name="20% - Accent1 2 4 3 3 3 2" xfId="11670" xr:uid="{00000000-0005-0000-0000-0000DA2C0000}"/>
    <cellStyle name="20% - Accent1 2 4 3 3 3 2 2" xfId="11671" xr:uid="{00000000-0005-0000-0000-0000DB2C0000}"/>
    <cellStyle name="20% - Accent1 2 4 3 3 3 2 2 2" xfId="11672" xr:uid="{00000000-0005-0000-0000-0000DC2C0000}"/>
    <cellStyle name="20% - Accent1 2 4 3 3 3 2 2 2 2" xfId="11673" xr:uid="{00000000-0005-0000-0000-0000DD2C0000}"/>
    <cellStyle name="20% - Accent1 2 4 3 3 3 2 2 3" xfId="11674" xr:uid="{00000000-0005-0000-0000-0000DE2C0000}"/>
    <cellStyle name="20% - Accent1 2 4 3 3 3 2 3" xfId="11675" xr:uid="{00000000-0005-0000-0000-0000DF2C0000}"/>
    <cellStyle name="20% - Accent1 2 4 3 3 3 2 3 2" xfId="11676" xr:uid="{00000000-0005-0000-0000-0000E02C0000}"/>
    <cellStyle name="20% - Accent1 2 4 3 3 3 2 4" xfId="11677" xr:uid="{00000000-0005-0000-0000-0000E12C0000}"/>
    <cellStyle name="20% - Accent1 2 4 3 3 3 3" xfId="11678" xr:uid="{00000000-0005-0000-0000-0000E22C0000}"/>
    <cellStyle name="20% - Accent1 2 4 3 3 3 3 2" xfId="11679" xr:uid="{00000000-0005-0000-0000-0000E32C0000}"/>
    <cellStyle name="20% - Accent1 2 4 3 3 3 3 2 2" xfId="11680" xr:uid="{00000000-0005-0000-0000-0000E42C0000}"/>
    <cellStyle name="20% - Accent1 2 4 3 3 3 3 2 2 2" xfId="11681" xr:uid="{00000000-0005-0000-0000-0000E52C0000}"/>
    <cellStyle name="20% - Accent1 2 4 3 3 3 3 2 3" xfId="11682" xr:uid="{00000000-0005-0000-0000-0000E62C0000}"/>
    <cellStyle name="20% - Accent1 2 4 3 3 3 3 3" xfId="11683" xr:uid="{00000000-0005-0000-0000-0000E72C0000}"/>
    <cellStyle name="20% - Accent1 2 4 3 3 3 3 3 2" xfId="11684" xr:uid="{00000000-0005-0000-0000-0000E82C0000}"/>
    <cellStyle name="20% - Accent1 2 4 3 3 3 3 4" xfId="11685" xr:uid="{00000000-0005-0000-0000-0000E92C0000}"/>
    <cellStyle name="20% - Accent1 2 4 3 3 3 4" xfId="11686" xr:uid="{00000000-0005-0000-0000-0000EA2C0000}"/>
    <cellStyle name="20% - Accent1 2 4 3 3 3 4 2" xfId="11687" xr:uid="{00000000-0005-0000-0000-0000EB2C0000}"/>
    <cellStyle name="20% - Accent1 2 4 3 3 3 4 2 2" xfId="11688" xr:uid="{00000000-0005-0000-0000-0000EC2C0000}"/>
    <cellStyle name="20% - Accent1 2 4 3 3 3 4 2 2 2" xfId="11689" xr:uid="{00000000-0005-0000-0000-0000ED2C0000}"/>
    <cellStyle name="20% - Accent1 2 4 3 3 3 4 2 3" xfId="11690" xr:uid="{00000000-0005-0000-0000-0000EE2C0000}"/>
    <cellStyle name="20% - Accent1 2 4 3 3 3 4 3" xfId="11691" xr:uid="{00000000-0005-0000-0000-0000EF2C0000}"/>
    <cellStyle name="20% - Accent1 2 4 3 3 3 4 3 2" xfId="11692" xr:uid="{00000000-0005-0000-0000-0000F02C0000}"/>
    <cellStyle name="20% - Accent1 2 4 3 3 3 4 4" xfId="11693" xr:uid="{00000000-0005-0000-0000-0000F12C0000}"/>
    <cellStyle name="20% - Accent1 2 4 3 3 3 5" xfId="11694" xr:uid="{00000000-0005-0000-0000-0000F22C0000}"/>
    <cellStyle name="20% - Accent1 2 4 3 3 3 5 2" xfId="11695" xr:uid="{00000000-0005-0000-0000-0000F32C0000}"/>
    <cellStyle name="20% - Accent1 2 4 3 3 3 5 2 2" xfId="11696" xr:uid="{00000000-0005-0000-0000-0000F42C0000}"/>
    <cellStyle name="20% - Accent1 2 4 3 3 3 5 3" xfId="11697" xr:uid="{00000000-0005-0000-0000-0000F52C0000}"/>
    <cellStyle name="20% - Accent1 2 4 3 3 3 6" xfId="11698" xr:uid="{00000000-0005-0000-0000-0000F62C0000}"/>
    <cellStyle name="20% - Accent1 2 4 3 3 3 6 2" xfId="11699" xr:uid="{00000000-0005-0000-0000-0000F72C0000}"/>
    <cellStyle name="20% - Accent1 2 4 3 3 3 6 2 2" xfId="11700" xr:uid="{00000000-0005-0000-0000-0000F82C0000}"/>
    <cellStyle name="20% - Accent1 2 4 3 3 3 6 3" xfId="11701" xr:uid="{00000000-0005-0000-0000-0000F92C0000}"/>
    <cellStyle name="20% - Accent1 2 4 3 3 3 7" xfId="11702" xr:uid="{00000000-0005-0000-0000-0000FA2C0000}"/>
    <cellStyle name="20% - Accent1 2 4 3 3 3 7 2" xfId="11703" xr:uid="{00000000-0005-0000-0000-0000FB2C0000}"/>
    <cellStyle name="20% - Accent1 2 4 3 3 3 8" xfId="11704" xr:uid="{00000000-0005-0000-0000-0000FC2C0000}"/>
    <cellStyle name="20% - Accent1 2 4 3 3 3 8 2" xfId="11705" xr:uid="{00000000-0005-0000-0000-0000FD2C0000}"/>
    <cellStyle name="20% - Accent1 2 4 3 3 3 9" xfId="11706" xr:uid="{00000000-0005-0000-0000-0000FE2C0000}"/>
    <cellStyle name="20% - Accent1 2 4 3 3 4" xfId="11707" xr:uid="{00000000-0005-0000-0000-0000FF2C0000}"/>
    <cellStyle name="20% - Accent1 2 4 3 3 4 2" xfId="11708" xr:uid="{00000000-0005-0000-0000-0000002D0000}"/>
    <cellStyle name="20% - Accent1 2 4 3 3 4 2 2" xfId="11709" xr:uid="{00000000-0005-0000-0000-0000012D0000}"/>
    <cellStyle name="20% - Accent1 2 4 3 3 4 2 2 2" xfId="11710" xr:uid="{00000000-0005-0000-0000-0000022D0000}"/>
    <cellStyle name="20% - Accent1 2 4 3 3 4 2 3" xfId="11711" xr:uid="{00000000-0005-0000-0000-0000032D0000}"/>
    <cellStyle name="20% - Accent1 2 4 3 3 4 3" xfId="11712" xr:uid="{00000000-0005-0000-0000-0000042D0000}"/>
    <cellStyle name="20% - Accent1 2 4 3 3 4 3 2" xfId="11713" xr:uid="{00000000-0005-0000-0000-0000052D0000}"/>
    <cellStyle name="20% - Accent1 2 4 3 3 4 4" xfId="11714" xr:uid="{00000000-0005-0000-0000-0000062D0000}"/>
    <cellStyle name="20% - Accent1 2 4 3 3 5" xfId="11715" xr:uid="{00000000-0005-0000-0000-0000072D0000}"/>
    <cellStyle name="20% - Accent1 2 4 3 3 5 2" xfId="11716" xr:uid="{00000000-0005-0000-0000-0000082D0000}"/>
    <cellStyle name="20% - Accent1 2 4 3 3 5 2 2" xfId="11717" xr:uid="{00000000-0005-0000-0000-0000092D0000}"/>
    <cellStyle name="20% - Accent1 2 4 3 3 5 2 2 2" xfId="11718" xr:uid="{00000000-0005-0000-0000-00000A2D0000}"/>
    <cellStyle name="20% - Accent1 2 4 3 3 5 2 3" xfId="11719" xr:uid="{00000000-0005-0000-0000-00000B2D0000}"/>
    <cellStyle name="20% - Accent1 2 4 3 3 5 3" xfId="11720" xr:uid="{00000000-0005-0000-0000-00000C2D0000}"/>
    <cellStyle name="20% - Accent1 2 4 3 3 5 3 2" xfId="11721" xr:uid="{00000000-0005-0000-0000-00000D2D0000}"/>
    <cellStyle name="20% - Accent1 2 4 3 3 5 4" xfId="11722" xr:uid="{00000000-0005-0000-0000-00000E2D0000}"/>
    <cellStyle name="20% - Accent1 2 4 3 3 6" xfId="11723" xr:uid="{00000000-0005-0000-0000-00000F2D0000}"/>
    <cellStyle name="20% - Accent1 2 4 3 3 6 2" xfId="11724" xr:uid="{00000000-0005-0000-0000-0000102D0000}"/>
    <cellStyle name="20% - Accent1 2 4 3 3 6 2 2" xfId="11725" xr:uid="{00000000-0005-0000-0000-0000112D0000}"/>
    <cellStyle name="20% - Accent1 2 4 3 3 6 2 2 2" xfId="11726" xr:uid="{00000000-0005-0000-0000-0000122D0000}"/>
    <cellStyle name="20% - Accent1 2 4 3 3 6 2 3" xfId="11727" xr:uid="{00000000-0005-0000-0000-0000132D0000}"/>
    <cellStyle name="20% - Accent1 2 4 3 3 6 3" xfId="11728" xr:uid="{00000000-0005-0000-0000-0000142D0000}"/>
    <cellStyle name="20% - Accent1 2 4 3 3 6 3 2" xfId="11729" xr:uid="{00000000-0005-0000-0000-0000152D0000}"/>
    <cellStyle name="20% - Accent1 2 4 3 3 6 4" xfId="11730" xr:uid="{00000000-0005-0000-0000-0000162D0000}"/>
    <cellStyle name="20% - Accent1 2 4 3 3 7" xfId="11731" xr:uid="{00000000-0005-0000-0000-0000172D0000}"/>
    <cellStyle name="20% - Accent1 2 4 3 3 7 2" xfId="11732" xr:uid="{00000000-0005-0000-0000-0000182D0000}"/>
    <cellStyle name="20% - Accent1 2 4 3 3 7 2 2" xfId="11733" xr:uid="{00000000-0005-0000-0000-0000192D0000}"/>
    <cellStyle name="20% - Accent1 2 4 3 3 7 3" xfId="11734" xr:uid="{00000000-0005-0000-0000-00001A2D0000}"/>
    <cellStyle name="20% - Accent1 2 4 3 3 8" xfId="11735" xr:uid="{00000000-0005-0000-0000-00001B2D0000}"/>
    <cellStyle name="20% - Accent1 2 4 3 3 8 2" xfId="11736" xr:uid="{00000000-0005-0000-0000-00001C2D0000}"/>
    <cellStyle name="20% - Accent1 2 4 3 3 8 2 2" xfId="11737" xr:uid="{00000000-0005-0000-0000-00001D2D0000}"/>
    <cellStyle name="20% - Accent1 2 4 3 3 8 3" xfId="11738" xr:uid="{00000000-0005-0000-0000-00001E2D0000}"/>
    <cellStyle name="20% - Accent1 2 4 3 3 9" xfId="11739" xr:uid="{00000000-0005-0000-0000-00001F2D0000}"/>
    <cellStyle name="20% - Accent1 2 4 3 3 9 2" xfId="11740" xr:uid="{00000000-0005-0000-0000-0000202D0000}"/>
    <cellStyle name="20% - Accent1 2 4 3 4" xfId="11741" xr:uid="{00000000-0005-0000-0000-0000212D0000}"/>
    <cellStyle name="20% - Accent1 2 4 3 4 10" xfId="11742" xr:uid="{00000000-0005-0000-0000-0000222D0000}"/>
    <cellStyle name="20% - Accent1 2 4 3 4 10 2" xfId="11743" xr:uid="{00000000-0005-0000-0000-0000232D0000}"/>
    <cellStyle name="20% - Accent1 2 4 3 4 11" xfId="11744" xr:uid="{00000000-0005-0000-0000-0000242D0000}"/>
    <cellStyle name="20% - Accent1 2 4 3 4 2" xfId="11745" xr:uid="{00000000-0005-0000-0000-0000252D0000}"/>
    <cellStyle name="20% - Accent1 2 4 3 4 2 2" xfId="11746" xr:uid="{00000000-0005-0000-0000-0000262D0000}"/>
    <cellStyle name="20% - Accent1 2 4 3 4 2 2 2" xfId="11747" xr:uid="{00000000-0005-0000-0000-0000272D0000}"/>
    <cellStyle name="20% - Accent1 2 4 3 4 2 2 2 2" xfId="11748" xr:uid="{00000000-0005-0000-0000-0000282D0000}"/>
    <cellStyle name="20% - Accent1 2 4 3 4 2 2 2 2 2" xfId="11749" xr:uid="{00000000-0005-0000-0000-0000292D0000}"/>
    <cellStyle name="20% - Accent1 2 4 3 4 2 2 2 3" xfId="11750" xr:uid="{00000000-0005-0000-0000-00002A2D0000}"/>
    <cellStyle name="20% - Accent1 2 4 3 4 2 2 3" xfId="11751" xr:uid="{00000000-0005-0000-0000-00002B2D0000}"/>
    <cellStyle name="20% - Accent1 2 4 3 4 2 2 3 2" xfId="11752" xr:uid="{00000000-0005-0000-0000-00002C2D0000}"/>
    <cellStyle name="20% - Accent1 2 4 3 4 2 2 4" xfId="11753" xr:uid="{00000000-0005-0000-0000-00002D2D0000}"/>
    <cellStyle name="20% - Accent1 2 4 3 4 2 3" xfId="11754" xr:uid="{00000000-0005-0000-0000-00002E2D0000}"/>
    <cellStyle name="20% - Accent1 2 4 3 4 2 3 2" xfId="11755" xr:uid="{00000000-0005-0000-0000-00002F2D0000}"/>
    <cellStyle name="20% - Accent1 2 4 3 4 2 3 2 2" xfId="11756" xr:uid="{00000000-0005-0000-0000-0000302D0000}"/>
    <cellStyle name="20% - Accent1 2 4 3 4 2 3 2 2 2" xfId="11757" xr:uid="{00000000-0005-0000-0000-0000312D0000}"/>
    <cellStyle name="20% - Accent1 2 4 3 4 2 3 2 3" xfId="11758" xr:uid="{00000000-0005-0000-0000-0000322D0000}"/>
    <cellStyle name="20% - Accent1 2 4 3 4 2 3 3" xfId="11759" xr:uid="{00000000-0005-0000-0000-0000332D0000}"/>
    <cellStyle name="20% - Accent1 2 4 3 4 2 3 3 2" xfId="11760" xr:uid="{00000000-0005-0000-0000-0000342D0000}"/>
    <cellStyle name="20% - Accent1 2 4 3 4 2 3 4" xfId="11761" xr:uid="{00000000-0005-0000-0000-0000352D0000}"/>
    <cellStyle name="20% - Accent1 2 4 3 4 2 4" xfId="11762" xr:uid="{00000000-0005-0000-0000-0000362D0000}"/>
    <cellStyle name="20% - Accent1 2 4 3 4 2 4 2" xfId="11763" xr:uid="{00000000-0005-0000-0000-0000372D0000}"/>
    <cellStyle name="20% - Accent1 2 4 3 4 2 4 2 2" xfId="11764" xr:uid="{00000000-0005-0000-0000-0000382D0000}"/>
    <cellStyle name="20% - Accent1 2 4 3 4 2 4 2 2 2" xfId="11765" xr:uid="{00000000-0005-0000-0000-0000392D0000}"/>
    <cellStyle name="20% - Accent1 2 4 3 4 2 4 2 3" xfId="11766" xr:uid="{00000000-0005-0000-0000-00003A2D0000}"/>
    <cellStyle name="20% - Accent1 2 4 3 4 2 4 3" xfId="11767" xr:uid="{00000000-0005-0000-0000-00003B2D0000}"/>
    <cellStyle name="20% - Accent1 2 4 3 4 2 4 3 2" xfId="11768" xr:uid="{00000000-0005-0000-0000-00003C2D0000}"/>
    <cellStyle name="20% - Accent1 2 4 3 4 2 4 4" xfId="11769" xr:uid="{00000000-0005-0000-0000-00003D2D0000}"/>
    <cellStyle name="20% - Accent1 2 4 3 4 2 5" xfId="11770" xr:uid="{00000000-0005-0000-0000-00003E2D0000}"/>
    <cellStyle name="20% - Accent1 2 4 3 4 2 5 2" xfId="11771" xr:uid="{00000000-0005-0000-0000-00003F2D0000}"/>
    <cellStyle name="20% - Accent1 2 4 3 4 2 5 2 2" xfId="11772" xr:uid="{00000000-0005-0000-0000-0000402D0000}"/>
    <cellStyle name="20% - Accent1 2 4 3 4 2 5 3" xfId="11773" xr:uid="{00000000-0005-0000-0000-0000412D0000}"/>
    <cellStyle name="20% - Accent1 2 4 3 4 2 6" xfId="11774" xr:uid="{00000000-0005-0000-0000-0000422D0000}"/>
    <cellStyle name="20% - Accent1 2 4 3 4 2 6 2" xfId="11775" xr:uid="{00000000-0005-0000-0000-0000432D0000}"/>
    <cellStyle name="20% - Accent1 2 4 3 4 2 6 2 2" xfId="11776" xr:uid="{00000000-0005-0000-0000-0000442D0000}"/>
    <cellStyle name="20% - Accent1 2 4 3 4 2 6 3" xfId="11777" xr:uid="{00000000-0005-0000-0000-0000452D0000}"/>
    <cellStyle name="20% - Accent1 2 4 3 4 2 7" xfId="11778" xr:uid="{00000000-0005-0000-0000-0000462D0000}"/>
    <cellStyle name="20% - Accent1 2 4 3 4 2 7 2" xfId="11779" xr:uid="{00000000-0005-0000-0000-0000472D0000}"/>
    <cellStyle name="20% - Accent1 2 4 3 4 2 8" xfId="11780" xr:uid="{00000000-0005-0000-0000-0000482D0000}"/>
    <cellStyle name="20% - Accent1 2 4 3 4 2 8 2" xfId="11781" xr:uid="{00000000-0005-0000-0000-0000492D0000}"/>
    <cellStyle name="20% - Accent1 2 4 3 4 2 9" xfId="11782" xr:uid="{00000000-0005-0000-0000-00004A2D0000}"/>
    <cellStyle name="20% - Accent1 2 4 3 4 3" xfId="11783" xr:uid="{00000000-0005-0000-0000-00004B2D0000}"/>
    <cellStyle name="20% - Accent1 2 4 3 4 3 2" xfId="11784" xr:uid="{00000000-0005-0000-0000-00004C2D0000}"/>
    <cellStyle name="20% - Accent1 2 4 3 4 3 2 2" xfId="11785" xr:uid="{00000000-0005-0000-0000-00004D2D0000}"/>
    <cellStyle name="20% - Accent1 2 4 3 4 3 2 2 2" xfId="11786" xr:uid="{00000000-0005-0000-0000-00004E2D0000}"/>
    <cellStyle name="20% - Accent1 2 4 3 4 3 2 2 2 2" xfId="11787" xr:uid="{00000000-0005-0000-0000-00004F2D0000}"/>
    <cellStyle name="20% - Accent1 2 4 3 4 3 2 2 3" xfId="11788" xr:uid="{00000000-0005-0000-0000-0000502D0000}"/>
    <cellStyle name="20% - Accent1 2 4 3 4 3 2 3" xfId="11789" xr:uid="{00000000-0005-0000-0000-0000512D0000}"/>
    <cellStyle name="20% - Accent1 2 4 3 4 3 2 3 2" xfId="11790" xr:uid="{00000000-0005-0000-0000-0000522D0000}"/>
    <cellStyle name="20% - Accent1 2 4 3 4 3 2 4" xfId="11791" xr:uid="{00000000-0005-0000-0000-0000532D0000}"/>
    <cellStyle name="20% - Accent1 2 4 3 4 3 3" xfId="11792" xr:uid="{00000000-0005-0000-0000-0000542D0000}"/>
    <cellStyle name="20% - Accent1 2 4 3 4 3 3 2" xfId="11793" xr:uid="{00000000-0005-0000-0000-0000552D0000}"/>
    <cellStyle name="20% - Accent1 2 4 3 4 3 3 2 2" xfId="11794" xr:uid="{00000000-0005-0000-0000-0000562D0000}"/>
    <cellStyle name="20% - Accent1 2 4 3 4 3 3 2 2 2" xfId="11795" xr:uid="{00000000-0005-0000-0000-0000572D0000}"/>
    <cellStyle name="20% - Accent1 2 4 3 4 3 3 2 3" xfId="11796" xr:uid="{00000000-0005-0000-0000-0000582D0000}"/>
    <cellStyle name="20% - Accent1 2 4 3 4 3 3 3" xfId="11797" xr:uid="{00000000-0005-0000-0000-0000592D0000}"/>
    <cellStyle name="20% - Accent1 2 4 3 4 3 3 3 2" xfId="11798" xr:uid="{00000000-0005-0000-0000-00005A2D0000}"/>
    <cellStyle name="20% - Accent1 2 4 3 4 3 3 4" xfId="11799" xr:uid="{00000000-0005-0000-0000-00005B2D0000}"/>
    <cellStyle name="20% - Accent1 2 4 3 4 3 4" xfId="11800" xr:uid="{00000000-0005-0000-0000-00005C2D0000}"/>
    <cellStyle name="20% - Accent1 2 4 3 4 3 4 2" xfId="11801" xr:uid="{00000000-0005-0000-0000-00005D2D0000}"/>
    <cellStyle name="20% - Accent1 2 4 3 4 3 4 2 2" xfId="11802" xr:uid="{00000000-0005-0000-0000-00005E2D0000}"/>
    <cellStyle name="20% - Accent1 2 4 3 4 3 4 2 2 2" xfId="11803" xr:uid="{00000000-0005-0000-0000-00005F2D0000}"/>
    <cellStyle name="20% - Accent1 2 4 3 4 3 4 2 3" xfId="11804" xr:uid="{00000000-0005-0000-0000-0000602D0000}"/>
    <cellStyle name="20% - Accent1 2 4 3 4 3 4 3" xfId="11805" xr:uid="{00000000-0005-0000-0000-0000612D0000}"/>
    <cellStyle name="20% - Accent1 2 4 3 4 3 4 3 2" xfId="11806" xr:uid="{00000000-0005-0000-0000-0000622D0000}"/>
    <cellStyle name="20% - Accent1 2 4 3 4 3 4 4" xfId="11807" xr:uid="{00000000-0005-0000-0000-0000632D0000}"/>
    <cellStyle name="20% - Accent1 2 4 3 4 3 5" xfId="11808" xr:uid="{00000000-0005-0000-0000-0000642D0000}"/>
    <cellStyle name="20% - Accent1 2 4 3 4 3 5 2" xfId="11809" xr:uid="{00000000-0005-0000-0000-0000652D0000}"/>
    <cellStyle name="20% - Accent1 2 4 3 4 3 5 2 2" xfId="11810" xr:uid="{00000000-0005-0000-0000-0000662D0000}"/>
    <cellStyle name="20% - Accent1 2 4 3 4 3 5 3" xfId="11811" xr:uid="{00000000-0005-0000-0000-0000672D0000}"/>
    <cellStyle name="20% - Accent1 2 4 3 4 3 6" xfId="11812" xr:uid="{00000000-0005-0000-0000-0000682D0000}"/>
    <cellStyle name="20% - Accent1 2 4 3 4 3 6 2" xfId="11813" xr:uid="{00000000-0005-0000-0000-0000692D0000}"/>
    <cellStyle name="20% - Accent1 2 4 3 4 3 6 2 2" xfId="11814" xr:uid="{00000000-0005-0000-0000-00006A2D0000}"/>
    <cellStyle name="20% - Accent1 2 4 3 4 3 6 3" xfId="11815" xr:uid="{00000000-0005-0000-0000-00006B2D0000}"/>
    <cellStyle name="20% - Accent1 2 4 3 4 3 7" xfId="11816" xr:uid="{00000000-0005-0000-0000-00006C2D0000}"/>
    <cellStyle name="20% - Accent1 2 4 3 4 3 7 2" xfId="11817" xr:uid="{00000000-0005-0000-0000-00006D2D0000}"/>
    <cellStyle name="20% - Accent1 2 4 3 4 3 8" xfId="11818" xr:uid="{00000000-0005-0000-0000-00006E2D0000}"/>
    <cellStyle name="20% - Accent1 2 4 3 4 3 8 2" xfId="11819" xr:uid="{00000000-0005-0000-0000-00006F2D0000}"/>
    <cellStyle name="20% - Accent1 2 4 3 4 3 9" xfId="11820" xr:uid="{00000000-0005-0000-0000-0000702D0000}"/>
    <cellStyle name="20% - Accent1 2 4 3 4 4" xfId="11821" xr:uid="{00000000-0005-0000-0000-0000712D0000}"/>
    <cellStyle name="20% - Accent1 2 4 3 4 4 2" xfId="11822" xr:uid="{00000000-0005-0000-0000-0000722D0000}"/>
    <cellStyle name="20% - Accent1 2 4 3 4 4 2 2" xfId="11823" xr:uid="{00000000-0005-0000-0000-0000732D0000}"/>
    <cellStyle name="20% - Accent1 2 4 3 4 4 2 2 2" xfId="11824" xr:uid="{00000000-0005-0000-0000-0000742D0000}"/>
    <cellStyle name="20% - Accent1 2 4 3 4 4 2 3" xfId="11825" xr:uid="{00000000-0005-0000-0000-0000752D0000}"/>
    <cellStyle name="20% - Accent1 2 4 3 4 4 3" xfId="11826" xr:uid="{00000000-0005-0000-0000-0000762D0000}"/>
    <cellStyle name="20% - Accent1 2 4 3 4 4 3 2" xfId="11827" xr:uid="{00000000-0005-0000-0000-0000772D0000}"/>
    <cellStyle name="20% - Accent1 2 4 3 4 4 4" xfId="11828" xr:uid="{00000000-0005-0000-0000-0000782D0000}"/>
    <cellStyle name="20% - Accent1 2 4 3 4 5" xfId="11829" xr:uid="{00000000-0005-0000-0000-0000792D0000}"/>
    <cellStyle name="20% - Accent1 2 4 3 4 5 2" xfId="11830" xr:uid="{00000000-0005-0000-0000-00007A2D0000}"/>
    <cellStyle name="20% - Accent1 2 4 3 4 5 2 2" xfId="11831" xr:uid="{00000000-0005-0000-0000-00007B2D0000}"/>
    <cellStyle name="20% - Accent1 2 4 3 4 5 2 2 2" xfId="11832" xr:uid="{00000000-0005-0000-0000-00007C2D0000}"/>
    <cellStyle name="20% - Accent1 2 4 3 4 5 2 3" xfId="11833" xr:uid="{00000000-0005-0000-0000-00007D2D0000}"/>
    <cellStyle name="20% - Accent1 2 4 3 4 5 3" xfId="11834" xr:uid="{00000000-0005-0000-0000-00007E2D0000}"/>
    <cellStyle name="20% - Accent1 2 4 3 4 5 3 2" xfId="11835" xr:uid="{00000000-0005-0000-0000-00007F2D0000}"/>
    <cellStyle name="20% - Accent1 2 4 3 4 5 4" xfId="11836" xr:uid="{00000000-0005-0000-0000-0000802D0000}"/>
    <cellStyle name="20% - Accent1 2 4 3 4 6" xfId="11837" xr:uid="{00000000-0005-0000-0000-0000812D0000}"/>
    <cellStyle name="20% - Accent1 2 4 3 4 6 2" xfId="11838" xr:uid="{00000000-0005-0000-0000-0000822D0000}"/>
    <cellStyle name="20% - Accent1 2 4 3 4 6 2 2" xfId="11839" xr:uid="{00000000-0005-0000-0000-0000832D0000}"/>
    <cellStyle name="20% - Accent1 2 4 3 4 6 2 2 2" xfId="11840" xr:uid="{00000000-0005-0000-0000-0000842D0000}"/>
    <cellStyle name="20% - Accent1 2 4 3 4 6 2 3" xfId="11841" xr:uid="{00000000-0005-0000-0000-0000852D0000}"/>
    <cellStyle name="20% - Accent1 2 4 3 4 6 3" xfId="11842" xr:uid="{00000000-0005-0000-0000-0000862D0000}"/>
    <cellStyle name="20% - Accent1 2 4 3 4 6 3 2" xfId="11843" xr:uid="{00000000-0005-0000-0000-0000872D0000}"/>
    <cellStyle name="20% - Accent1 2 4 3 4 6 4" xfId="11844" xr:uid="{00000000-0005-0000-0000-0000882D0000}"/>
    <cellStyle name="20% - Accent1 2 4 3 4 7" xfId="11845" xr:uid="{00000000-0005-0000-0000-0000892D0000}"/>
    <cellStyle name="20% - Accent1 2 4 3 4 7 2" xfId="11846" xr:uid="{00000000-0005-0000-0000-00008A2D0000}"/>
    <cellStyle name="20% - Accent1 2 4 3 4 7 2 2" xfId="11847" xr:uid="{00000000-0005-0000-0000-00008B2D0000}"/>
    <cellStyle name="20% - Accent1 2 4 3 4 7 3" xfId="11848" xr:uid="{00000000-0005-0000-0000-00008C2D0000}"/>
    <cellStyle name="20% - Accent1 2 4 3 4 8" xfId="11849" xr:uid="{00000000-0005-0000-0000-00008D2D0000}"/>
    <cellStyle name="20% - Accent1 2 4 3 4 8 2" xfId="11850" xr:uid="{00000000-0005-0000-0000-00008E2D0000}"/>
    <cellStyle name="20% - Accent1 2 4 3 4 8 2 2" xfId="11851" xr:uid="{00000000-0005-0000-0000-00008F2D0000}"/>
    <cellStyle name="20% - Accent1 2 4 3 4 8 3" xfId="11852" xr:uid="{00000000-0005-0000-0000-0000902D0000}"/>
    <cellStyle name="20% - Accent1 2 4 3 4 9" xfId="11853" xr:uid="{00000000-0005-0000-0000-0000912D0000}"/>
    <cellStyle name="20% - Accent1 2 4 3 4 9 2" xfId="11854" xr:uid="{00000000-0005-0000-0000-0000922D0000}"/>
    <cellStyle name="20% - Accent1 2 4 3 5" xfId="11855" xr:uid="{00000000-0005-0000-0000-0000932D0000}"/>
    <cellStyle name="20% - Accent1 2 4 3 5 2" xfId="11856" xr:uid="{00000000-0005-0000-0000-0000942D0000}"/>
    <cellStyle name="20% - Accent1 2 4 3 5 2 2" xfId="11857" xr:uid="{00000000-0005-0000-0000-0000952D0000}"/>
    <cellStyle name="20% - Accent1 2 4 3 5 2 2 2" xfId="11858" xr:uid="{00000000-0005-0000-0000-0000962D0000}"/>
    <cellStyle name="20% - Accent1 2 4 3 5 2 2 2 2" xfId="11859" xr:uid="{00000000-0005-0000-0000-0000972D0000}"/>
    <cellStyle name="20% - Accent1 2 4 3 5 2 2 3" xfId="11860" xr:uid="{00000000-0005-0000-0000-0000982D0000}"/>
    <cellStyle name="20% - Accent1 2 4 3 5 2 3" xfId="11861" xr:uid="{00000000-0005-0000-0000-0000992D0000}"/>
    <cellStyle name="20% - Accent1 2 4 3 5 2 3 2" xfId="11862" xr:uid="{00000000-0005-0000-0000-00009A2D0000}"/>
    <cellStyle name="20% - Accent1 2 4 3 5 2 4" xfId="11863" xr:uid="{00000000-0005-0000-0000-00009B2D0000}"/>
    <cellStyle name="20% - Accent1 2 4 3 5 3" xfId="11864" xr:uid="{00000000-0005-0000-0000-00009C2D0000}"/>
    <cellStyle name="20% - Accent1 2 4 3 5 3 2" xfId="11865" xr:uid="{00000000-0005-0000-0000-00009D2D0000}"/>
    <cellStyle name="20% - Accent1 2 4 3 5 3 2 2" xfId="11866" xr:uid="{00000000-0005-0000-0000-00009E2D0000}"/>
    <cellStyle name="20% - Accent1 2 4 3 5 3 2 2 2" xfId="11867" xr:uid="{00000000-0005-0000-0000-00009F2D0000}"/>
    <cellStyle name="20% - Accent1 2 4 3 5 3 2 3" xfId="11868" xr:uid="{00000000-0005-0000-0000-0000A02D0000}"/>
    <cellStyle name="20% - Accent1 2 4 3 5 3 3" xfId="11869" xr:uid="{00000000-0005-0000-0000-0000A12D0000}"/>
    <cellStyle name="20% - Accent1 2 4 3 5 3 3 2" xfId="11870" xr:uid="{00000000-0005-0000-0000-0000A22D0000}"/>
    <cellStyle name="20% - Accent1 2 4 3 5 3 4" xfId="11871" xr:uid="{00000000-0005-0000-0000-0000A32D0000}"/>
    <cellStyle name="20% - Accent1 2 4 3 5 4" xfId="11872" xr:uid="{00000000-0005-0000-0000-0000A42D0000}"/>
    <cellStyle name="20% - Accent1 2 4 3 5 4 2" xfId="11873" xr:uid="{00000000-0005-0000-0000-0000A52D0000}"/>
    <cellStyle name="20% - Accent1 2 4 3 5 4 2 2" xfId="11874" xr:uid="{00000000-0005-0000-0000-0000A62D0000}"/>
    <cellStyle name="20% - Accent1 2 4 3 5 4 2 2 2" xfId="11875" xr:uid="{00000000-0005-0000-0000-0000A72D0000}"/>
    <cellStyle name="20% - Accent1 2 4 3 5 4 2 3" xfId="11876" xr:uid="{00000000-0005-0000-0000-0000A82D0000}"/>
    <cellStyle name="20% - Accent1 2 4 3 5 4 3" xfId="11877" xr:uid="{00000000-0005-0000-0000-0000A92D0000}"/>
    <cellStyle name="20% - Accent1 2 4 3 5 4 3 2" xfId="11878" xr:uid="{00000000-0005-0000-0000-0000AA2D0000}"/>
    <cellStyle name="20% - Accent1 2 4 3 5 4 4" xfId="11879" xr:uid="{00000000-0005-0000-0000-0000AB2D0000}"/>
    <cellStyle name="20% - Accent1 2 4 3 5 5" xfId="11880" xr:uid="{00000000-0005-0000-0000-0000AC2D0000}"/>
    <cellStyle name="20% - Accent1 2 4 3 5 5 2" xfId="11881" xr:uid="{00000000-0005-0000-0000-0000AD2D0000}"/>
    <cellStyle name="20% - Accent1 2 4 3 5 5 2 2" xfId="11882" xr:uid="{00000000-0005-0000-0000-0000AE2D0000}"/>
    <cellStyle name="20% - Accent1 2 4 3 5 5 3" xfId="11883" xr:uid="{00000000-0005-0000-0000-0000AF2D0000}"/>
    <cellStyle name="20% - Accent1 2 4 3 5 6" xfId="11884" xr:uid="{00000000-0005-0000-0000-0000B02D0000}"/>
    <cellStyle name="20% - Accent1 2 4 3 5 6 2" xfId="11885" xr:uid="{00000000-0005-0000-0000-0000B12D0000}"/>
    <cellStyle name="20% - Accent1 2 4 3 5 6 2 2" xfId="11886" xr:uid="{00000000-0005-0000-0000-0000B22D0000}"/>
    <cellStyle name="20% - Accent1 2 4 3 5 6 3" xfId="11887" xr:uid="{00000000-0005-0000-0000-0000B32D0000}"/>
    <cellStyle name="20% - Accent1 2 4 3 5 7" xfId="11888" xr:uid="{00000000-0005-0000-0000-0000B42D0000}"/>
    <cellStyle name="20% - Accent1 2 4 3 5 7 2" xfId="11889" xr:uid="{00000000-0005-0000-0000-0000B52D0000}"/>
    <cellStyle name="20% - Accent1 2 4 3 5 8" xfId="11890" xr:uid="{00000000-0005-0000-0000-0000B62D0000}"/>
    <cellStyle name="20% - Accent1 2 4 3 5 8 2" xfId="11891" xr:uid="{00000000-0005-0000-0000-0000B72D0000}"/>
    <cellStyle name="20% - Accent1 2 4 3 5 9" xfId="11892" xr:uid="{00000000-0005-0000-0000-0000B82D0000}"/>
    <cellStyle name="20% - Accent1 2 4 3 6" xfId="11893" xr:uid="{00000000-0005-0000-0000-0000B92D0000}"/>
    <cellStyle name="20% - Accent1 2 4 3 6 2" xfId="11894" xr:uid="{00000000-0005-0000-0000-0000BA2D0000}"/>
    <cellStyle name="20% - Accent1 2 4 3 6 2 2" xfId="11895" xr:uid="{00000000-0005-0000-0000-0000BB2D0000}"/>
    <cellStyle name="20% - Accent1 2 4 3 6 2 2 2" xfId="11896" xr:uid="{00000000-0005-0000-0000-0000BC2D0000}"/>
    <cellStyle name="20% - Accent1 2 4 3 6 2 2 2 2" xfId="11897" xr:uid="{00000000-0005-0000-0000-0000BD2D0000}"/>
    <cellStyle name="20% - Accent1 2 4 3 6 2 2 3" xfId="11898" xr:uid="{00000000-0005-0000-0000-0000BE2D0000}"/>
    <cellStyle name="20% - Accent1 2 4 3 6 2 3" xfId="11899" xr:uid="{00000000-0005-0000-0000-0000BF2D0000}"/>
    <cellStyle name="20% - Accent1 2 4 3 6 2 3 2" xfId="11900" xr:uid="{00000000-0005-0000-0000-0000C02D0000}"/>
    <cellStyle name="20% - Accent1 2 4 3 6 2 4" xfId="11901" xr:uid="{00000000-0005-0000-0000-0000C12D0000}"/>
    <cellStyle name="20% - Accent1 2 4 3 6 3" xfId="11902" xr:uid="{00000000-0005-0000-0000-0000C22D0000}"/>
    <cellStyle name="20% - Accent1 2 4 3 6 3 2" xfId="11903" xr:uid="{00000000-0005-0000-0000-0000C32D0000}"/>
    <cellStyle name="20% - Accent1 2 4 3 6 3 2 2" xfId="11904" xr:uid="{00000000-0005-0000-0000-0000C42D0000}"/>
    <cellStyle name="20% - Accent1 2 4 3 6 3 2 2 2" xfId="11905" xr:uid="{00000000-0005-0000-0000-0000C52D0000}"/>
    <cellStyle name="20% - Accent1 2 4 3 6 3 2 3" xfId="11906" xr:uid="{00000000-0005-0000-0000-0000C62D0000}"/>
    <cellStyle name="20% - Accent1 2 4 3 6 3 3" xfId="11907" xr:uid="{00000000-0005-0000-0000-0000C72D0000}"/>
    <cellStyle name="20% - Accent1 2 4 3 6 3 3 2" xfId="11908" xr:uid="{00000000-0005-0000-0000-0000C82D0000}"/>
    <cellStyle name="20% - Accent1 2 4 3 6 3 4" xfId="11909" xr:uid="{00000000-0005-0000-0000-0000C92D0000}"/>
    <cellStyle name="20% - Accent1 2 4 3 6 4" xfId="11910" xr:uid="{00000000-0005-0000-0000-0000CA2D0000}"/>
    <cellStyle name="20% - Accent1 2 4 3 6 4 2" xfId="11911" xr:uid="{00000000-0005-0000-0000-0000CB2D0000}"/>
    <cellStyle name="20% - Accent1 2 4 3 6 4 2 2" xfId="11912" xr:uid="{00000000-0005-0000-0000-0000CC2D0000}"/>
    <cellStyle name="20% - Accent1 2 4 3 6 4 2 2 2" xfId="11913" xr:uid="{00000000-0005-0000-0000-0000CD2D0000}"/>
    <cellStyle name="20% - Accent1 2 4 3 6 4 2 3" xfId="11914" xr:uid="{00000000-0005-0000-0000-0000CE2D0000}"/>
    <cellStyle name="20% - Accent1 2 4 3 6 4 3" xfId="11915" xr:uid="{00000000-0005-0000-0000-0000CF2D0000}"/>
    <cellStyle name="20% - Accent1 2 4 3 6 4 3 2" xfId="11916" xr:uid="{00000000-0005-0000-0000-0000D02D0000}"/>
    <cellStyle name="20% - Accent1 2 4 3 6 4 4" xfId="11917" xr:uid="{00000000-0005-0000-0000-0000D12D0000}"/>
    <cellStyle name="20% - Accent1 2 4 3 6 5" xfId="11918" xr:uid="{00000000-0005-0000-0000-0000D22D0000}"/>
    <cellStyle name="20% - Accent1 2 4 3 6 5 2" xfId="11919" xr:uid="{00000000-0005-0000-0000-0000D32D0000}"/>
    <cellStyle name="20% - Accent1 2 4 3 6 5 2 2" xfId="11920" xr:uid="{00000000-0005-0000-0000-0000D42D0000}"/>
    <cellStyle name="20% - Accent1 2 4 3 6 5 3" xfId="11921" xr:uid="{00000000-0005-0000-0000-0000D52D0000}"/>
    <cellStyle name="20% - Accent1 2 4 3 6 6" xfId="11922" xr:uid="{00000000-0005-0000-0000-0000D62D0000}"/>
    <cellStyle name="20% - Accent1 2 4 3 6 6 2" xfId="11923" xr:uid="{00000000-0005-0000-0000-0000D72D0000}"/>
    <cellStyle name="20% - Accent1 2 4 3 6 6 2 2" xfId="11924" xr:uid="{00000000-0005-0000-0000-0000D82D0000}"/>
    <cellStyle name="20% - Accent1 2 4 3 6 6 3" xfId="11925" xr:uid="{00000000-0005-0000-0000-0000D92D0000}"/>
    <cellStyle name="20% - Accent1 2 4 3 6 7" xfId="11926" xr:uid="{00000000-0005-0000-0000-0000DA2D0000}"/>
    <cellStyle name="20% - Accent1 2 4 3 6 7 2" xfId="11927" xr:uid="{00000000-0005-0000-0000-0000DB2D0000}"/>
    <cellStyle name="20% - Accent1 2 4 3 6 8" xfId="11928" xr:uid="{00000000-0005-0000-0000-0000DC2D0000}"/>
    <cellStyle name="20% - Accent1 2 4 3 6 8 2" xfId="11929" xr:uid="{00000000-0005-0000-0000-0000DD2D0000}"/>
    <cellStyle name="20% - Accent1 2 4 3 6 9" xfId="11930" xr:uid="{00000000-0005-0000-0000-0000DE2D0000}"/>
    <cellStyle name="20% - Accent1 2 4 3 7" xfId="11931" xr:uid="{00000000-0005-0000-0000-0000DF2D0000}"/>
    <cellStyle name="20% - Accent1 2 4 3 7 2" xfId="11932" xr:uid="{00000000-0005-0000-0000-0000E02D0000}"/>
    <cellStyle name="20% - Accent1 2 4 3 7 2 2" xfId="11933" xr:uid="{00000000-0005-0000-0000-0000E12D0000}"/>
    <cellStyle name="20% - Accent1 2 4 3 7 2 2 2" xfId="11934" xr:uid="{00000000-0005-0000-0000-0000E22D0000}"/>
    <cellStyle name="20% - Accent1 2 4 3 7 2 3" xfId="11935" xr:uid="{00000000-0005-0000-0000-0000E32D0000}"/>
    <cellStyle name="20% - Accent1 2 4 3 7 3" xfId="11936" xr:uid="{00000000-0005-0000-0000-0000E42D0000}"/>
    <cellStyle name="20% - Accent1 2 4 3 7 3 2" xfId="11937" xr:uid="{00000000-0005-0000-0000-0000E52D0000}"/>
    <cellStyle name="20% - Accent1 2 4 3 7 4" xfId="11938" xr:uid="{00000000-0005-0000-0000-0000E62D0000}"/>
    <cellStyle name="20% - Accent1 2 4 3 8" xfId="11939" xr:uid="{00000000-0005-0000-0000-0000E72D0000}"/>
    <cellStyle name="20% - Accent1 2 4 3 8 2" xfId="11940" xr:uid="{00000000-0005-0000-0000-0000E82D0000}"/>
    <cellStyle name="20% - Accent1 2 4 3 8 2 2" xfId="11941" xr:uid="{00000000-0005-0000-0000-0000E92D0000}"/>
    <cellStyle name="20% - Accent1 2 4 3 8 2 2 2" xfId="11942" xr:uid="{00000000-0005-0000-0000-0000EA2D0000}"/>
    <cellStyle name="20% - Accent1 2 4 3 8 2 3" xfId="11943" xr:uid="{00000000-0005-0000-0000-0000EB2D0000}"/>
    <cellStyle name="20% - Accent1 2 4 3 8 3" xfId="11944" xr:uid="{00000000-0005-0000-0000-0000EC2D0000}"/>
    <cellStyle name="20% - Accent1 2 4 3 8 3 2" xfId="11945" xr:uid="{00000000-0005-0000-0000-0000ED2D0000}"/>
    <cellStyle name="20% - Accent1 2 4 3 8 4" xfId="11946" xr:uid="{00000000-0005-0000-0000-0000EE2D0000}"/>
    <cellStyle name="20% - Accent1 2 4 3 9" xfId="11947" xr:uid="{00000000-0005-0000-0000-0000EF2D0000}"/>
    <cellStyle name="20% - Accent1 2 4 3 9 2" xfId="11948" xr:uid="{00000000-0005-0000-0000-0000F02D0000}"/>
    <cellStyle name="20% - Accent1 2 4 3 9 2 2" xfId="11949" xr:uid="{00000000-0005-0000-0000-0000F12D0000}"/>
    <cellStyle name="20% - Accent1 2 4 3 9 2 2 2" xfId="11950" xr:uid="{00000000-0005-0000-0000-0000F22D0000}"/>
    <cellStyle name="20% - Accent1 2 4 3 9 2 3" xfId="11951" xr:uid="{00000000-0005-0000-0000-0000F32D0000}"/>
    <cellStyle name="20% - Accent1 2 4 3 9 3" xfId="11952" xr:uid="{00000000-0005-0000-0000-0000F42D0000}"/>
    <cellStyle name="20% - Accent1 2 4 3 9 3 2" xfId="11953" xr:uid="{00000000-0005-0000-0000-0000F52D0000}"/>
    <cellStyle name="20% - Accent1 2 4 3 9 4" xfId="11954" xr:uid="{00000000-0005-0000-0000-0000F62D0000}"/>
    <cellStyle name="20% - Accent1 2 4 4" xfId="11955" xr:uid="{00000000-0005-0000-0000-0000F72D0000}"/>
    <cellStyle name="20% - Accent1 2 4 4 10" xfId="11956" xr:uid="{00000000-0005-0000-0000-0000F82D0000}"/>
    <cellStyle name="20% - Accent1 2 4 4 10 2" xfId="11957" xr:uid="{00000000-0005-0000-0000-0000F92D0000}"/>
    <cellStyle name="20% - Accent1 2 4 4 11" xfId="11958" xr:uid="{00000000-0005-0000-0000-0000FA2D0000}"/>
    <cellStyle name="20% - Accent1 2 4 4 2" xfId="11959" xr:uid="{00000000-0005-0000-0000-0000FB2D0000}"/>
    <cellStyle name="20% - Accent1 2 4 4 2 2" xfId="11960" xr:uid="{00000000-0005-0000-0000-0000FC2D0000}"/>
    <cellStyle name="20% - Accent1 2 4 4 2 2 2" xfId="11961" xr:uid="{00000000-0005-0000-0000-0000FD2D0000}"/>
    <cellStyle name="20% - Accent1 2 4 4 2 2 2 2" xfId="11962" xr:uid="{00000000-0005-0000-0000-0000FE2D0000}"/>
    <cellStyle name="20% - Accent1 2 4 4 2 2 2 2 2" xfId="11963" xr:uid="{00000000-0005-0000-0000-0000FF2D0000}"/>
    <cellStyle name="20% - Accent1 2 4 4 2 2 2 3" xfId="11964" xr:uid="{00000000-0005-0000-0000-0000002E0000}"/>
    <cellStyle name="20% - Accent1 2 4 4 2 2 3" xfId="11965" xr:uid="{00000000-0005-0000-0000-0000012E0000}"/>
    <cellStyle name="20% - Accent1 2 4 4 2 2 3 2" xfId="11966" xr:uid="{00000000-0005-0000-0000-0000022E0000}"/>
    <cellStyle name="20% - Accent1 2 4 4 2 2 4" xfId="11967" xr:uid="{00000000-0005-0000-0000-0000032E0000}"/>
    <cellStyle name="20% - Accent1 2 4 4 2 3" xfId="11968" xr:uid="{00000000-0005-0000-0000-0000042E0000}"/>
    <cellStyle name="20% - Accent1 2 4 4 2 3 2" xfId="11969" xr:uid="{00000000-0005-0000-0000-0000052E0000}"/>
    <cellStyle name="20% - Accent1 2 4 4 2 3 2 2" xfId="11970" xr:uid="{00000000-0005-0000-0000-0000062E0000}"/>
    <cellStyle name="20% - Accent1 2 4 4 2 3 2 2 2" xfId="11971" xr:uid="{00000000-0005-0000-0000-0000072E0000}"/>
    <cellStyle name="20% - Accent1 2 4 4 2 3 2 3" xfId="11972" xr:uid="{00000000-0005-0000-0000-0000082E0000}"/>
    <cellStyle name="20% - Accent1 2 4 4 2 3 3" xfId="11973" xr:uid="{00000000-0005-0000-0000-0000092E0000}"/>
    <cellStyle name="20% - Accent1 2 4 4 2 3 3 2" xfId="11974" xr:uid="{00000000-0005-0000-0000-00000A2E0000}"/>
    <cellStyle name="20% - Accent1 2 4 4 2 3 4" xfId="11975" xr:uid="{00000000-0005-0000-0000-00000B2E0000}"/>
    <cellStyle name="20% - Accent1 2 4 4 2 4" xfId="11976" xr:uid="{00000000-0005-0000-0000-00000C2E0000}"/>
    <cellStyle name="20% - Accent1 2 4 4 2 4 2" xfId="11977" xr:uid="{00000000-0005-0000-0000-00000D2E0000}"/>
    <cellStyle name="20% - Accent1 2 4 4 2 4 2 2" xfId="11978" xr:uid="{00000000-0005-0000-0000-00000E2E0000}"/>
    <cellStyle name="20% - Accent1 2 4 4 2 4 2 2 2" xfId="11979" xr:uid="{00000000-0005-0000-0000-00000F2E0000}"/>
    <cellStyle name="20% - Accent1 2 4 4 2 4 2 3" xfId="11980" xr:uid="{00000000-0005-0000-0000-0000102E0000}"/>
    <cellStyle name="20% - Accent1 2 4 4 2 4 3" xfId="11981" xr:uid="{00000000-0005-0000-0000-0000112E0000}"/>
    <cellStyle name="20% - Accent1 2 4 4 2 4 3 2" xfId="11982" xr:uid="{00000000-0005-0000-0000-0000122E0000}"/>
    <cellStyle name="20% - Accent1 2 4 4 2 4 4" xfId="11983" xr:uid="{00000000-0005-0000-0000-0000132E0000}"/>
    <cellStyle name="20% - Accent1 2 4 4 2 5" xfId="11984" xr:uid="{00000000-0005-0000-0000-0000142E0000}"/>
    <cellStyle name="20% - Accent1 2 4 4 2 5 2" xfId="11985" xr:uid="{00000000-0005-0000-0000-0000152E0000}"/>
    <cellStyle name="20% - Accent1 2 4 4 2 5 2 2" xfId="11986" xr:uid="{00000000-0005-0000-0000-0000162E0000}"/>
    <cellStyle name="20% - Accent1 2 4 4 2 5 3" xfId="11987" xr:uid="{00000000-0005-0000-0000-0000172E0000}"/>
    <cellStyle name="20% - Accent1 2 4 4 2 6" xfId="11988" xr:uid="{00000000-0005-0000-0000-0000182E0000}"/>
    <cellStyle name="20% - Accent1 2 4 4 2 6 2" xfId="11989" xr:uid="{00000000-0005-0000-0000-0000192E0000}"/>
    <cellStyle name="20% - Accent1 2 4 4 2 6 2 2" xfId="11990" xr:uid="{00000000-0005-0000-0000-00001A2E0000}"/>
    <cellStyle name="20% - Accent1 2 4 4 2 6 3" xfId="11991" xr:uid="{00000000-0005-0000-0000-00001B2E0000}"/>
    <cellStyle name="20% - Accent1 2 4 4 2 7" xfId="11992" xr:uid="{00000000-0005-0000-0000-00001C2E0000}"/>
    <cellStyle name="20% - Accent1 2 4 4 2 7 2" xfId="11993" xr:uid="{00000000-0005-0000-0000-00001D2E0000}"/>
    <cellStyle name="20% - Accent1 2 4 4 2 8" xfId="11994" xr:uid="{00000000-0005-0000-0000-00001E2E0000}"/>
    <cellStyle name="20% - Accent1 2 4 4 2 8 2" xfId="11995" xr:uid="{00000000-0005-0000-0000-00001F2E0000}"/>
    <cellStyle name="20% - Accent1 2 4 4 2 9" xfId="11996" xr:uid="{00000000-0005-0000-0000-0000202E0000}"/>
    <cellStyle name="20% - Accent1 2 4 4 3" xfId="11997" xr:uid="{00000000-0005-0000-0000-0000212E0000}"/>
    <cellStyle name="20% - Accent1 2 4 4 3 2" xfId="11998" xr:uid="{00000000-0005-0000-0000-0000222E0000}"/>
    <cellStyle name="20% - Accent1 2 4 4 3 2 2" xfId="11999" xr:uid="{00000000-0005-0000-0000-0000232E0000}"/>
    <cellStyle name="20% - Accent1 2 4 4 3 2 2 2" xfId="12000" xr:uid="{00000000-0005-0000-0000-0000242E0000}"/>
    <cellStyle name="20% - Accent1 2 4 4 3 2 2 2 2" xfId="12001" xr:uid="{00000000-0005-0000-0000-0000252E0000}"/>
    <cellStyle name="20% - Accent1 2 4 4 3 2 2 3" xfId="12002" xr:uid="{00000000-0005-0000-0000-0000262E0000}"/>
    <cellStyle name="20% - Accent1 2 4 4 3 2 3" xfId="12003" xr:uid="{00000000-0005-0000-0000-0000272E0000}"/>
    <cellStyle name="20% - Accent1 2 4 4 3 2 3 2" xfId="12004" xr:uid="{00000000-0005-0000-0000-0000282E0000}"/>
    <cellStyle name="20% - Accent1 2 4 4 3 2 4" xfId="12005" xr:uid="{00000000-0005-0000-0000-0000292E0000}"/>
    <cellStyle name="20% - Accent1 2 4 4 3 3" xfId="12006" xr:uid="{00000000-0005-0000-0000-00002A2E0000}"/>
    <cellStyle name="20% - Accent1 2 4 4 3 3 2" xfId="12007" xr:uid="{00000000-0005-0000-0000-00002B2E0000}"/>
    <cellStyle name="20% - Accent1 2 4 4 3 3 2 2" xfId="12008" xr:uid="{00000000-0005-0000-0000-00002C2E0000}"/>
    <cellStyle name="20% - Accent1 2 4 4 3 3 2 2 2" xfId="12009" xr:uid="{00000000-0005-0000-0000-00002D2E0000}"/>
    <cellStyle name="20% - Accent1 2 4 4 3 3 2 3" xfId="12010" xr:uid="{00000000-0005-0000-0000-00002E2E0000}"/>
    <cellStyle name="20% - Accent1 2 4 4 3 3 3" xfId="12011" xr:uid="{00000000-0005-0000-0000-00002F2E0000}"/>
    <cellStyle name="20% - Accent1 2 4 4 3 3 3 2" xfId="12012" xr:uid="{00000000-0005-0000-0000-0000302E0000}"/>
    <cellStyle name="20% - Accent1 2 4 4 3 3 4" xfId="12013" xr:uid="{00000000-0005-0000-0000-0000312E0000}"/>
    <cellStyle name="20% - Accent1 2 4 4 3 4" xfId="12014" xr:uid="{00000000-0005-0000-0000-0000322E0000}"/>
    <cellStyle name="20% - Accent1 2 4 4 3 4 2" xfId="12015" xr:uid="{00000000-0005-0000-0000-0000332E0000}"/>
    <cellStyle name="20% - Accent1 2 4 4 3 4 2 2" xfId="12016" xr:uid="{00000000-0005-0000-0000-0000342E0000}"/>
    <cellStyle name="20% - Accent1 2 4 4 3 4 2 2 2" xfId="12017" xr:uid="{00000000-0005-0000-0000-0000352E0000}"/>
    <cellStyle name="20% - Accent1 2 4 4 3 4 2 3" xfId="12018" xr:uid="{00000000-0005-0000-0000-0000362E0000}"/>
    <cellStyle name="20% - Accent1 2 4 4 3 4 3" xfId="12019" xr:uid="{00000000-0005-0000-0000-0000372E0000}"/>
    <cellStyle name="20% - Accent1 2 4 4 3 4 3 2" xfId="12020" xr:uid="{00000000-0005-0000-0000-0000382E0000}"/>
    <cellStyle name="20% - Accent1 2 4 4 3 4 4" xfId="12021" xr:uid="{00000000-0005-0000-0000-0000392E0000}"/>
    <cellStyle name="20% - Accent1 2 4 4 3 5" xfId="12022" xr:uid="{00000000-0005-0000-0000-00003A2E0000}"/>
    <cellStyle name="20% - Accent1 2 4 4 3 5 2" xfId="12023" xr:uid="{00000000-0005-0000-0000-00003B2E0000}"/>
    <cellStyle name="20% - Accent1 2 4 4 3 5 2 2" xfId="12024" xr:uid="{00000000-0005-0000-0000-00003C2E0000}"/>
    <cellStyle name="20% - Accent1 2 4 4 3 5 3" xfId="12025" xr:uid="{00000000-0005-0000-0000-00003D2E0000}"/>
    <cellStyle name="20% - Accent1 2 4 4 3 6" xfId="12026" xr:uid="{00000000-0005-0000-0000-00003E2E0000}"/>
    <cellStyle name="20% - Accent1 2 4 4 3 6 2" xfId="12027" xr:uid="{00000000-0005-0000-0000-00003F2E0000}"/>
    <cellStyle name="20% - Accent1 2 4 4 3 6 2 2" xfId="12028" xr:uid="{00000000-0005-0000-0000-0000402E0000}"/>
    <cellStyle name="20% - Accent1 2 4 4 3 6 3" xfId="12029" xr:uid="{00000000-0005-0000-0000-0000412E0000}"/>
    <cellStyle name="20% - Accent1 2 4 4 3 7" xfId="12030" xr:uid="{00000000-0005-0000-0000-0000422E0000}"/>
    <cellStyle name="20% - Accent1 2 4 4 3 7 2" xfId="12031" xr:uid="{00000000-0005-0000-0000-0000432E0000}"/>
    <cellStyle name="20% - Accent1 2 4 4 3 8" xfId="12032" xr:uid="{00000000-0005-0000-0000-0000442E0000}"/>
    <cellStyle name="20% - Accent1 2 4 4 3 8 2" xfId="12033" xr:uid="{00000000-0005-0000-0000-0000452E0000}"/>
    <cellStyle name="20% - Accent1 2 4 4 3 9" xfId="12034" xr:uid="{00000000-0005-0000-0000-0000462E0000}"/>
    <cellStyle name="20% - Accent1 2 4 4 4" xfId="12035" xr:uid="{00000000-0005-0000-0000-0000472E0000}"/>
    <cellStyle name="20% - Accent1 2 4 4 4 2" xfId="12036" xr:uid="{00000000-0005-0000-0000-0000482E0000}"/>
    <cellStyle name="20% - Accent1 2 4 4 4 2 2" xfId="12037" xr:uid="{00000000-0005-0000-0000-0000492E0000}"/>
    <cellStyle name="20% - Accent1 2 4 4 4 2 2 2" xfId="12038" xr:uid="{00000000-0005-0000-0000-00004A2E0000}"/>
    <cellStyle name="20% - Accent1 2 4 4 4 2 3" xfId="12039" xr:uid="{00000000-0005-0000-0000-00004B2E0000}"/>
    <cellStyle name="20% - Accent1 2 4 4 4 3" xfId="12040" xr:uid="{00000000-0005-0000-0000-00004C2E0000}"/>
    <cellStyle name="20% - Accent1 2 4 4 4 3 2" xfId="12041" xr:uid="{00000000-0005-0000-0000-00004D2E0000}"/>
    <cellStyle name="20% - Accent1 2 4 4 4 4" xfId="12042" xr:uid="{00000000-0005-0000-0000-00004E2E0000}"/>
    <cellStyle name="20% - Accent1 2 4 4 5" xfId="12043" xr:uid="{00000000-0005-0000-0000-00004F2E0000}"/>
    <cellStyle name="20% - Accent1 2 4 4 5 2" xfId="12044" xr:uid="{00000000-0005-0000-0000-0000502E0000}"/>
    <cellStyle name="20% - Accent1 2 4 4 5 2 2" xfId="12045" xr:uid="{00000000-0005-0000-0000-0000512E0000}"/>
    <cellStyle name="20% - Accent1 2 4 4 5 2 2 2" xfId="12046" xr:uid="{00000000-0005-0000-0000-0000522E0000}"/>
    <cellStyle name="20% - Accent1 2 4 4 5 2 3" xfId="12047" xr:uid="{00000000-0005-0000-0000-0000532E0000}"/>
    <cellStyle name="20% - Accent1 2 4 4 5 3" xfId="12048" xr:uid="{00000000-0005-0000-0000-0000542E0000}"/>
    <cellStyle name="20% - Accent1 2 4 4 5 3 2" xfId="12049" xr:uid="{00000000-0005-0000-0000-0000552E0000}"/>
    <cellStyle name="20% - Accent1 2 4 4 5 4" xfId="12050" xr:uid="{00000000-0005-0000-0000-0000562E0000}"/>
    <cellStyle name="20% - Accent1 2 4 4 6" xfId="12051" xr:uid="{00000000-0005-0000-0000-0000572E0000}"/>
    <cellStyle name="20% - Accent1 2 4 4 6 2" xfId="12052" xr:uid="{00000000-0005-0000-0000-0000582E0000}"/>
    <cellStyle name="20% - Accent1 2 4 4 6 2 2" xfId="12053" xr:uid="{00000000-0005-0000-0000-0000592E0000}"/>
    <cellStyle name="20% - Accent1 2 4 4 6 2 2 2" xfId="12054" xr:uid="{00000000-0005-0000-0000-00005A2E0000}"/>
    <cellStyle name="20% - Accent1 2 4 4 6 2 3" xfId="12055" xr:uid="{00000000-0005-0000-0000-00005B2E0000}"/>
    <cellStyle name="20% - Accent1 2 4 4 6 3" xfId="12056" xr:uid="{00000000-0005-0000-0000-00005C2E0000}"/>
    <cellStyle name="20% - Accent1 2 4 4 6 3 2" xfId="12057" xr:uid="{00000000-0005-0000-0000-00005D2E0000}"/>
    <cellStyle name="20% - Accent1 2 4 4 6 4" xfId="12058" xr:uid="{00000000-0005-0000-0000-00005E2E0000}"/>
    <cellStyle name="20% - Accent1 2 4 4 7" xfId="12059" xr:uid="{00000000-0005-0000-0000-00005F2E0000}"/>
    <cellStyle name="20% - Accent1 2 4 4 7 2" xfId="12060" xr:uid="{00000000-0005-0000-0000-0000602E0000}"/>
    <cellStyle name="20% - Accent1 2 4 4 7 2 2" xfId="12061" xr:uid="{00000000-0005-0000-0000-0000612E0000}"/>
    <cellStyle name="20% - Accent1 2 4 4 7 3" xfId="12062" xr:uid="{00000000-0005-0000-0000-0000622E0000}"/>
    <cellStyle name="20% - Accent1 2 4 4 8" xfId="12063" xr:uid="{00000000-0005-0000-0000-0000632E0000}"/>
    <cellStyle name="20% - Accent1 2 4 4 8 2" xfId="12064" xr:uid="{00000000-0005-0000-0000-0000642E0000}"/>
    <cellStyle name="20% - Accent1 2 4 4 8 2 2" xfId="12065" xr:uid="{00000000-0005-0000-0000-0000652E0000}"/>
    <cellStyle name="20% - Accent1 2 4 4 8 3" xfId="12066" xr:uid="{00000000-0005-0000-0000-0000662E0000}"/>
    <cellStyle name="20% - Accent1 2 4 4 9" xfId="12067" xr:uid="{00000000-0005-0000-0000-0000672E0000}"/>
    <cellStyle name="20% - Accent1 2 4 4 9 2" xfId="12068" xr:uid="{00000000-0005-0000-0000-0000682E0000}"/>
    <cellStyle name="20% - Accent1 2 4 5" xfId="12069" xr:uid="{00000000-0005-0000-0000-0000692E0000}"/>
    <cellStyle name="20% - Accent1 2 4 5 10" xfId="12070" xr:uid="{00000000-0005-0000-0000-00006A2E0000}"/>
    <cellStyle name="20% - Accent1 2 4 5 10 2" xfId="12071" xr:uid="{00000000-0005-0000-0000-00006B2E0000}"/>
    <cellStyle name="20% - Accent1 2 4 5 11" xfId="12072" xr:uid="{00000000-0005-0000-0000-00006C2E0000}"/>
    <cellStyle name="20% - Accent1 2 4 5 2" xfId="12073" xr:uid="{00000000-0005-0000-0000-00006D2E0000}"/>
    <cellStyle name="20% - Accent1 2 4 5 2 2" xfId="12074" xr:uid="{00000000-0005-0000-0000-00006E2E0000}"/>
    <cellStyle name="20% - Accent1 2 4 5 2 2 2" xfId="12075" xr:uid="{00000000-0005-0000-0000-00006F2E0000}"/>
    <cellStyle name="20% - Accent1 2 4 5 2 2 2 2" xfId="12076" xr:uid="{00000000-0005-0000-0000-0000702E0000}"/>
    <cellStyle name="20% - Accent1 2 4 5 2 2 2 2 2" xfId="12077" xr:uid="{00000000-0005-0000-0000-0000712E0000}"/>
    <cellStyle name="20% - Accent1 2 4 5 2 2 2 3" xfId="12078" xr:uid="{00000000-0005-0000-0000-0000722E0000}"/>
    <cellStyle name="20% - Accent1 2 4 5 2 2 3" xfId="12079" xr:uid="{00000000-0005-0000-0000-0000732E0000}"/>
    <cellStyle name="20% - Accent1 2 4 5 2 2 3 2" xfId="12080" xr:uid="{00000000-0005-0000-0000-0000742E0000}"/>
    <cellStyle name="20% - Accent1 2 4 5 2 2 4" xfId="12081" xr:uid="{00000000-0005-0000-0000-0000752E0000}"/>
    <cellStyle name="20% - Accent1 2 4 5 2 3" xfId="12082" xr:uid="{00000000-0005-0000-0000-0000762E0000}"/>
    <cellStyle name="20% - Accent1 2 4 5 2 3 2" xfId="12083" xr:uid="{00000000-0005-0000-0000-0000772E0000}"/>
    <cellStyle name="20% - Accent1 2 4 5 2 3 2 2" xfId="12084" xr:uid="{00000000-0005-0000-0000-0000782E0000}"/>
    <cellStyle name="20% - Accent1 2 4 5 2 3 2 2 2" xfId="12085" xr:uid="{00000000-0005-0000-0000-0000792E0000}"/>
    <cellStyle name="20% - Accent1 2 4 5 2 3 2 3" xfId="12086" xr:uid="{00000000-0005-0000-0000-00007A2E0000}"/>
    <cellStyle name="20% - Accent1 2 4 5 2 3 3" xfId="12087" xr:uid="{00000000-0005-0000-0000-00007B2E0000}"/>
    <cellStyle name="20% - Accent1 2 4 5 2 3 3 2" xfId="12088" xr:uid="{00000000-0005-0000-0000-00007C2E0000}"/>
    <cellStyle name="20% - Accent1 2 4 5 2 3 4" xfId="12089" xr:uid="{00000000-0005-0000-0000-00007D2E0000}"/>
    <cellStyle name="20% - Accent1 2 4 5 2 4" xfId="12090" xr:uid="{00000000-0005-0000-0000-00007E2E0000}"/>
    <cellStyle name="20% - Accent1 2 4 5 2 4 2" xfId="12091" xr:uid="{00000000-0005-0000-0000-00007F2E0000}"/>
    <cellStyle name="20% - Accent1 2 4 5 2 4 2 2" xfId="12092" xr:uid="{00000000-0005-0000-0000-0000802E0000}"/>
    <cellStyle name="20% - Accent1 2 4 5 2 4 2 2 2" xfId="12093" xr:uid="{00000000-0005-0000-0000-0000812E0000}"/>
    <cellStyle name="20% - Accent1 2 4 5 2 4 2 3" xfId="12094" xr:uid="{00000000-0005-0000-0000-0000822E0000}"/>
    <cellStyle name="20% - Accent1 2 4 5 2 4 3" xfId="12095" xr:uid="{00000000-0005-0000-0000-0000832E0000}"/>
    <cellStyle name="20% - Accent1 2 4 5 2 4 3 2" xfId="12096" xr:uid="{00000000-0005-0000-0000-0000842E0000}"/>
    <cellStyle name="20% - Accent1 2 4 5 2 4 4" xfId="12097" xr:uid="{00000000-0005-0000-0000-0000852E0000}"/>
    <cellStyle name="20% - Accent1 2 4 5 2 5" xfId="12098" xr:uid="{00000000-0005-0000-0000-0000862E0000}"/>
    <cellStyle name="20% - Accent1 2 4 5 2 5 2" xfId="12099" xr:uid="{00000000-0005-0000-0000-0000872E0000}"/>
    <cellStyle name="20% - Accent1 2 4 5 2 5 2 2" xfId="12100" xr:uid="{00000000-0005-0000-0000-0000882E0000}"/>
    <cellStyle name="20% - Accent1 2 4 5 2 5 3" xfId="12101" xr:uid="{00000000-0005-0000-0000-0000892E0000}"/>
    <cellStyle name="20% - Accent1 2 4 5 2 6" xfId="12102" xr:uid="{00000000-0005-0000-0000-00008A2E0000}"/>
    <cellStyle name="20% - Accent1 2 4 5 2 6 2" xfId="12103" xr:uid="{00000000-0005-0000-0000-00008B2E0000}"/>
    <cellStyle name="20% - Accent1 2 4 5 2 6 2 2" xfId="12104" xr:uid="{00000000-0005-0000-0000-00008C2E0000}"/>
    <cellStyle name="20% - Accent1 2 4 5 2 6 3" xfId="12105" xr:uid="{00000000-0005-0000-0000-00008D2E0000}"/>
    <cellStyle name="20% - Accent1 2 4 5 2 7" xfId="12106" xr:uid="{00000000-0005-0000-0000-00008E2E0000}"/>
    <cellStyle name="20% - Accent1 2 4 5 2 7 2" xfId="12107" xr:uid="{00000000-0005-0000-0000-00008F2E0000}"/>
    <cellStyle name="20% - Accent1 2 4 5 2 8" xfId="12108" xr:uid="{00000000-0005-0000-0000-0000902E0000}"/>
    <cellStyle name="20% - Accent1 2 4 5 2 8 2" xfId="12109" xr:uid="{00000000-0005-0000-0000-0000912E0000}"/>
    <cellStyle name="20% - Accent1 2 4 5 2 9" xfId="12110" xr:uid="{00000000-0005-0000-0000-0000922E0000}"/>
    <cellStyle name="20% - Accent1 2 4 5 3" xfId="12111" xr:uid="{00000000-0005-0000-0000-0000932E0000}"/>
    <cellStyle name="20% - Accent1 2 4 5 3 2" xfId="12112" xr:uid="{00000000-0005-0000-0000-0000942E0000}"/>
    <cellStyle name="20% - Accent1 2 4 5 3 2 2" xfId="12113" xr:uid="{00000000-0005-0000-0000-0000952E0000}"/>
    <cellStyle name="20% - Accent1 2 4 5 3 2 2 2" xfId="12114" xr:uid="{00000000-0005-0000-0000-0000962E0000}"/>
    <cellStyle name="20% - Accent1 2 4 5 3 2 2 2 2" xfId="12115" xr:uid="{00000000-0005-0000-0000-0000972E0000}"/>
    <cellStyle name="20% - Accent1 2 4 5 3 2 2 3" xfId="12116" xr:uid="{00000000-0005-0000-0000-0000982E0000}"/>
    <cellStyle name="20% - Accent1 2 4 5 3 2 3" xfId="12117" xr:uid="{00000000-0005-0000-0000-0000992E0000}"/>
    <cellStyle name="20% - Accent1 2 4 5 3 2 3 2" xfId="12118" xr:uid="{00000000-0005-0000-0000-00009A2E0000}"/>
    <cellStyle name="20% - Accent1 2 4 5 3 2 4" xfId="12119" xr:uid="{00000000-0005-0000-0000-00009B2E0000}"/>
    <cellStyle name="20% - Accent1 2 4 5 3 3" xfId="12120" xr:uid="{00000000-0005-0000-0000-00009C2E0000}"/>
    <cellStyle name="20% - Accent1 2 4 5 3 3 2" xfId="12121" xr:uid="{00000000-0005-0000-0000-00009D2E0000}"/>
    <cellStyle name="20% - Accent1 2 4 5 3 3 2 2" xfId="12122" xr:uid="{00000000-0005-0000-0000-00009E2E0000}"/>
    <cellStyle name="20% - Accent1 2 4 5 3 3 2 2 2" xfId="12123" xr:uid="{00000000-0005-0000-0000-00009F2E0000}"/>
    <cellStyle name="20% - Accent1 2 4 5 3 3 2 3" xfId="12124" xr:uid="{00000000-0005-0000-0000-0000A02E0000}"/>
    <cellStyle name="20% - Accent1 2 4 5 3 3 3" xfId="12125" xr:uid="{00000000-0005-0000-0000-0000A12E0000}"/>
    <cellStyle name="20% - Accent1 2 4 5 3 3 3 2" xfId="12126" xr:uid="{00000000-0005-0000-0000-0000A22E0000}"/>
    <cellStyle name="20% - Accent1 2 4 5 3 3 4" xfId="12127" xr:uid="{00000000-0005-0000-0000-0000A32E0000}"/>
    <cellStyle name="20% - Accent1 2 4 5 3 4" xfId="12128" xr:uid="{00000000-0005-0000-0000-0000A42E0000}"/>
    <cellStyle name="20% - Accent1 2 4 5 3 4 2" xfId="12129" xr:uid="{00000000-0005-0000-0000-0000A52E0000}"/>
    <cellStyle name="20% - Accent1 2 4 5 3 4 2 2" xfId="12130" xr:uid="{00000000-0005-0000-0000-0000A62E0000}"/>
    <cellStyle name="20% - Accent1 2 4 5 3 4 2 2 2" xfId="12131" xr:uid="{00000000-0005-0000-0000-0000A72E0000}"/>
    <cellStyle name="20% - Accent1 2 4 5 3 4 2 3" xfId="12132" xr:uid="{00000000-0005-0000-0000-0000A82E0000}"/>
    <cellStyle name="20% - Accent1 2 4 5 3 4 3" xfId="12133" xr:uid="{00000000-0005-0000-0000-0000A92E0000}"/>
    <cellStyle name="20% - Accent1 2 4 5 3 4 3 2" xfId="12134" xr:uid="{00000000-0005-0000-0000-0000AA2E0000}"/>
    <cellStyle name="20% - Accent1 2 4 5 3 4 4" xfId="12135" xr:uid="{00000000-0005-0000-0000-0000AB2E0000}"/>
    <cellStyle name="20% - Accent1 2 4 5 3 5" xfId="12136" xr:uid="{00000000-0005-0000-0000-0000AC2E0000}"/>
    <cellStyle name="20% - Accent1 2 4 5 3 5 2" xfId="12137" xr:uid="{00000000-0005-0000-0000-0000AD2E0000}"/>
    <cellStyle name="20% - Accent1 2 4 5 3 5 2 2" xfId="12138" xr:uid="{00000000-0005-0000-0000-0000AE2E0000}"/>
    <cellStyle name="20% - Accent1 2 4 5 3 5 3" xfId="12139" xr:uid="{00000000-0005-0000-0000-0000AF2E0000}"/>
    <cellStyle name="20% - Accent1 2 4 5 3 6" xfId="12140" xr:uid="{00000000-0005-0000-0000-0000B02E0000}"/>
    <cellStyle name="20% - Accent1 2 4 5 3 6 2" xfId="12141" xr:uid="{00000000-0005-0000-0000-0000B12E0000}"/>
    <cellStyle name="20% - Accent1 2 4 5 3 6 2 2" xfId="12142" xr:uid="{00000000-0005-0000-0000-0000B22E0000}"/>
    <cellStyle name="20% - Accent1 2 4 5 3 6 3" xfId="12143" xr:uid="{00000000-0005-0000-0000-0000B32E0000}"/>
    <cellStyle name="20% - Accent1 2 4 5 3 7" xfId="12144" xr:uid="{00000000-0005-0000-0000-0000B42E0000}"/>
    <cellStyle name="20% - Accent1 2 4 5 3 7 2" xfId="12145" xr:uid="{00000000-0005-0000-0000-0000B52E0000}"/>
    <cellStyle name="20% - Accent1 2 4 5 3 8" xfId="12146" xr:uid="{00000000-0005-0000-0000-0000B62E0000}"/>
    <cellStyle name="20% - Accent1 2 4 5 3 8 2" xfId="12147" xr:uid="{00000000-0005-0000-0000-0000B72E0000}"/>
    <cellStyle name="20% - Accent1 2 4 5 3 9" xfId="12148" xr:uid="{00000000-0005-0000-0000-0000B82E0000}"/>
    <cellStyle name="20% - Accent1 2 4 5 4" xfId="12149" xr:uid="{00000000-0005-0000-0000-0000B92E0000}"/>
    <cellStyle name="20% - Accent1 2 4 5 4 2" xfId="12150" xr:uid="{00000000-0005-0000-0000-0000BA2E0000}"/>
    <cellStyle name="20% - Accent1 2 4 5 4 2 2" xfId="12151" xr:uid="{00000000-0005-0000-0000-0000BB2E0000}"/>
    <cellStyle name="20% - Accent1 2 4 5 4 2 2 2" xfId="12152" xr:uid="{00000000-0005-0000-0000-0000BC2E0000}"/>
    <cellStyle name="20% - Accent1 2 4 5 4 2 3" xfId="12153" xr:uid="{00000000-0005-0000-0000-0000BD2E0000}"/>
    <cellStyle name="20% - Accent1 2 4 5 4 3" xfId="12154" xr:uid="{00000000-0005-0000-0000-0000BE2E0000}"/>
    <cellStyle name="20% - Accent1 2 4 5 4 3 2" xfId="12155" xr:uid="{00000000-0005-0000-0000-0000BF2E0000}"/>
    <cellStyle name="20% - Accent1 2 4 5 4 4" xfId="12156" xr:uid="{00000000-0005-0000-0000-0000C02E0000}"/>
    <cellStyle name="20% - Accent1 2 4 5 5" xfId="12157" xr:uid="{00000000-0005-0000-0000-0000C12E0000}"/>
    <cellStyle name="20% - Accent1 2 4 5 5 2" xfId="12158" xr:uid="{00000000-0005-0000-0000-0000C22E0000}"/>
    <cellStyle name="20% - Accent1 2 4 5 5 2 2" xfId="12159" xr:uid="{00000000-0005-0000-0000-0000C32E0000}"/>
    <cellStyle name="20% - Accent1 2 4 5 5 2 2 2" xfId="12160" xr:uid="{00000000-0005-0000-0000-0000C42E0000}"/>
    <cellStyle name="20% - Accent1 2 4 5 5 2 3" xfId="12161" xr:uid="{00000000-0005-0000-0000-0000C52E0000}"/>
    <cellStyle name="20% - Accent1 2 4 5 5 3" xfId="12162" xr:uid="{00000000-0005-0000-0000-0000C62E0000}"/>
    <cellStyle name="20% - Accent1 2 4 5 5 3 2" xfId="12163" xr:uid="{00000000-0005-0000-0000-0000C72E0000}"/>
    <cellStyle name="20% - Accent1 2 4 5 5 4" xfId="12164" xr:uid="{00000000-0005-0000-0000-0000C82E0000}"/>
    <cellStyle name="20% - Accent1 2 4 5 6" xfId="12165" xr:uid="{00000000-0005-0000-0000-0000C92E0000}"/>
    <cellStyle name="20% - Accent1 2 4 5 6 2" xfId="12166" xr:uid="{00000000-0005-0000-0000-0000CA2E0000}"/>
    <cellStyle name="20% - Accent1 2 4 5 6 2 2" xfId="12167" xr:uid="{00000000-0005-0000-0000-0000CB2E0000}"/>
    <cellStyle name="20% - Accent1 2 4 5 6 2 2 2" xfId="12168" xr:uid="{00000000-0005-0000-0000-0000CC2E0000}"/>
    <cellStyle name="20% - Accent1 2 4 5 6 2 3" xfId="12169" xr:uid="{00000000-0005-0000-0000-0000CD2E0000}"/>
    <cellStyle name="20% - Accent1 2 4 5 6 3" xfId="12170" xr:uid="{00000000-0005-0000-0000-0000CE2E0000}"/>
    <cellStyle name="20% - Accent1 2 4 5 6 3 2" xfId="12171" xr:uid="{00000000-0005-0000-0000-0000CF2E0000}"/>
    <cellStyle name="20% - Accent1 2 4 5 6 4" xfId="12172" xr:uid="{00000000-0005-0000-0000-0000D02E0000}"/>
    <cellStyle name="20% - Accent1 2 4 5 7" xfId="12173" xr:uid="{00000000-0005-0000-0000-0000D12E0000}"/>
    <cellStyle name="20% - Accent1 2 4 5 7 2" xfId="12174" xr:uid="{00000000-0005-0000-0000-0000D22E0000}"/>
    <cellStyle name="20% - Accent1 2 4 5 7 2 2" xfId="12175" xr:uid="{00000000-0005-0000-0000-0000D32E0000}"/>
    <cellStyle name="20% - Accent1 2 4 5 7 3" xfId="12176" xr:uid="{00000000-0005-0000-0000-0000D42E0000}"/>
    <cellStyle name="20% - Accent1 2 4 5 8" xfId="12177" xr:uid="{00000000-0005-0000-0000-0000D52E0000}"/>
    <cellStyle name="20% - Accent1 2 4 5 8 2" xfId="12178" xr:uid="{00000000-0005-0000-0000-0000D62E0000}"/>
    <cellStyle name="20% - Accent1 2 4 5 8 2 2" xfId="12179" xr:uid="{00000000-0005-0000-0000-0000D72E0000}"/>
    <cellStyle name="20% - Accent1 2 4 5 8 3" xfId="12180" xr:uid="{00000000-0005-0000-0000-0000D82E0000}"/>
    <cellStyle name="20% - Accent1 2 4 5 9" xfId="12181" xr:uid="{00000000-0005-0000-0000-0000D92E0000}"/>
    <cellStyle name="20% - Accent1 2 4 5 9 2" xfId="12182" xr:uid="{00000000-0005-0000-0000-0000DA2E0000}"/>
    <cellStyle name="20% - Accent1 2 4 6" xfId="12183" xr:uid="{00000000-0005-0000-0000-0000DB2E0000}"/>
    <cellStyle name="20% - Accent1 2 4 6 10" xfId="12184" xr:uid="{00000000-0005-0000-0000-0000DC2E0000}"/>
    <cellStyle name="20% - Accent1 2 4 6 10 2" xfId="12185" xr:uid="{00000000-0005-0000-0000-0000DD2E0000}"/>
    <cellStyle name="20% - Accent1 2 4 6 11" xfId="12186" xr:uid="{00000000-0005-0000-0000-0000DE2E0000}"/>
    <cellStyle name="20% - Accent1 2 4 6 2" xfId="12187" xr:uid="{00000000-0005-0000-0000-0000DF2E0000}"/>
    <cellStyle name="20% - Accent1 2 4 6 2 2" xfId="12188" xr:uid="{00000000-0005-0000-0000-0000E02E0000}"/>
    <cellStyle name="20% - Accent1 2 4 6 2 2 2" xfId="12189" xr:uid="{00000000-0005-0000-0000-0000E12E0000}"/>
    <cellStyle name="20% - Accent1 2 4 6 2 2 2 2" xfId="12190" xr:uid="{00000000-0005-0000-0000-0000E22E0000}"/>
    <cellStyle name="20% - Accent1 2 4 6 2 2 2 2 2" xfId="12191" xr:uid="{00000000-0005-0000-0000-0000E32E0000}"/>
    <cellStyle name="20% - Accent1 2 4 6 2 2 2 3" xfId="12192" xr:uid="{00000000-0005-0000-0000-0000E42E0000}"/>
    <cellStyle name="20% - Accent1 2 4 6 2 2 3" xfId="12193" xr:uid="{00000000-0005-0000-0000-0000E52E0000}"/>
    <cellStyle name="20% - Accent1 2 4 6 2 2 3 2" xfId="12194" xr:uid="{00000000-0005-0000-0000-0000E62E0000}"/>
    <cellStyle name="20% - Accent1 2 4 6 2 2 4" xfId="12195" xr:uid="{00000000-0005-0000-0000-0000E72E0000}"/>
    <cellStyle name="20% - Accent1 2 4 6 2 3" xfId="12196" xr:uid="{00000000-0005-0000-0000-0000E82E0000}"/>
    <cellStyle name="20% - Accent1 2 4 6 2 3 2" xfId="12197" xr:uid="{00000000-0005-0000-0000-0000E92E0000}"/>
    <cellStyle name="20% - Accent1 2 4 6 2 3 2 2" xfId="12198" xr:uid="{00000000-0005-0000-0000-0000EA2E0000}"/>
    <cellStyle name="20% - Accent1 2 4 6 2 3 2 2 2" xfId="12199" xr:uid="{00000000-0005-0000-0000-0000EB2E0000}"/>
    <cellStyle name="20% - Accent1 2 4 6 2 3 2 3" xfId="12200" xr:uid="{00000000-0005-0000-0000-0000EC2E0000}"/>
    <cellStyle name="20% - Accent1 2 4 6 2 3 3" xfId="12201" xr:uid="{00000000-0005-0000-0000-0000ED2E0000}"/>
    <cellStyle name="20% - Accent1 2 4 6 2 3 3 2" xfId="12202" xr:uid="{00000000-0005-0000-0000-0000EE2E0000}"/>
    <cellStyle name="20% - Accent1 2 4 6 2 3 4" xfId="12203" xr:uid="{00000000-0005-0000-0000-0000EF2E0000}"/>
    <cellStyle name="20% - Accent1 2 4 6 2 4" xfId="12204" xr:uid="{00000000-0005-0000-0000-0000F02E0000}"/>
    <cellStyle name="20% - Accent1 2 4 6 2 4 2" xfId="12205" xr:uid="{00000000-0005-0000-0000-0000F12E0000}"/>
    <cellStyle name="20% - Accent1 2 4 6 2 4 2 2" xfId="12206" xr:uid="{00000000-0005-0000-0000-0000F22E0000}"/>
    <cellStyle name="20% - Accent1 2 4 6 2 4 2 2 2" xfId="12207" xr:uid="{00000000-0005-0000-0000-0000F32E0000}"/>
    <cellStyle name="20% - Accent1 2 4 6 2 4 2 3" xfId="12208" xr:uid="{00000000-0005-0000-0000-0000F42E0000}"/>
    <cellStyle name="20% - Accent1 2 4 6 2 4 3" xfId="12209" xr:uid="{00000000-0005-0000-0000-0000F52E0000}"/>
    <cellStyle name="20% - Accent1 2 4 6 2 4 3 2" xfId="12210" xr:uid="{00000000-0005-0000-0000-0000F62E0000}"/>
    <cellStyle name="20% - Accent1 2 4 6 2 4 4" xfId="12211" xr:uid="{00000000-0005-0000-0000-0000F72E0000}"/>
    <cellStyle name="20% - Accent1 2 4 6 2 5" xfId="12212" xr:uid="{00000000-0005-0000-0000-0000F82E0000}"/>
    <cellStyle name="20% - Accent1 2 4 6 2 5 2" xfId="12213" xr:uid="{00000000-0005-0000-0000-0000F92E0000}"/>
    <cellStyle name="20% - Accent1 2 4 6 2 5 2 2" xfId="12214" xr:uid="{00000000-0005-0000-0000-0000FA2E0000}"/>
    <cellStyle name="20% - Accent1 2 4 6 2 5 3" xfId="12215" xr:uid="{00000000-0005-0000-0000-0000FB2E0000}"/>
    <cellStyle name="20% - Accent1 2 4 6 2 6" xfId="12216" xr:uid="{00000000-0005-0000-0000-0000FC2E0000}"/>
    <cellStyle name="20% - Accent1 2 4 6 2 6 2" xfId="12217" xr:uid="{00000000-0005-0000-0000-0000FD2E0000}"/>
    <cellStyle name="20% - Accent1 2 4 6 2 6 2 2" xfId="12218" xr:uid="{00000000-0005-0000-0000-0000FE2E0000}"/>
    <cellStyle name="20% - Accent1 2 4 6 2 6 3" xfId="12219" xr:uid="{00000000-0005-0000-0000-0000FF2E0000}"/>
    <cellStyle name="20% - Accent1 2 4 6 2 7" xfId="12220" xr:uid="{00000000-0005-0000-0000-0000002F0000}"/>
    <cellStyle name="20% - Accent1 2 4 6 2 7 2" xfId="12221" xr:uid="{00000000-0005-0000-0000-0000012F0000}"/>
    <cellStyle name="20% - Accent1 2 4 6 2 8" xfId="12222" xr:uid="{00000000-0005-0000-0000-0000022F0000}"/>
    <cellStyle name="20% - Accent1 2 4 6 2 8 2" xfId="12223" xr:uid="{00000000-0005-0000-0000-0000032F0000}"/>
    <cellStyle name="20% - Accent1 2 4 6 2 9" xfId="12224" xr:uid="{00000000-0005-0000-0000-0000042F0000}"/>
    <cellStyle name="20% - Accent1 2 4 6 3" xfId="12225" xr:uid="{00000000-0005-0000-0000-0000052F0000}"/>
    <cellStyle name="20% - Accent1 2 4 6 3 2" xfId="12226" xr:uid="{00000000-0005-0000-0000-0000062F0000}"/>
    <cellStyle name="20% - Accent1 2 4 6 3 2 2" xfId="12227" xr:uid="{00000000-0005-0000-0000-0000072F0000}"/>
    <cellStyle name="20% - Accent1 2 4 6 3 2 2 2" xfId="12228" xr:uid="{00000000-0005-0000-0000-0000082F0000}"/>
    <cellStyle name="20% - Accent1 2 4 6 3 2 2 2 2" xfId="12229" xr:uid="{00000000-0005-0000-0000-0000092F0000}"/>
    <cellStyle name="20% - Accent1 2 4 6 3 2 2 3" xfId="12230" xr:uid="{00000000-0005-0000-0000-00000A2F0000}"/>
    <cellStyle name="20% - Accent1 2 4 6 3 2 3" xfId="12231" xr:uid="{00000000-0005-0000-0000-00000B2F0000}"/>
    <cellStyle name="20% - Accent1 2 4 6 3 2 3 2" xfId="12232" xr:uid="{00000000-0005-0000-0000-00000C2F0000}"/>
    <cellStyle name="20% - Accent1 2 4 6 3 2 4" xfId="12233" xr:uid="{00000000-0005-0000-0000-00000D2F0000}"/>
    <cellStyle name="20% - Accent1 2 4 6 3 3" xfId="12234" xr:uid="{00000000-0005-0000-0000-00000E2F0000}"/>
    <cellStyle name="20% - Accent1 2 4 6 3 3 2" xfId="12235" xr:uid="{00000000-0005-0000-0000-00000F2F0000}"/>
    <cellStyle name="20% - Accent1 2 4 6 3 3 2 2" xfId="12236" xr:uid="{00000000-0005-0000-0000-0000102F0000}"/>
    <cellStyle name="20% - Accent1 2 4 6 3 3 2 2 2" xfId="12237" xr:uid="{00000000-0005-0000-0000-0000112F0000}"/>
    <cellStyle name="20% - Accent1 2 4 6 3 3 2 3" xfId="12238" xr:uid="{00000000-0005-0000-0000-0000122F0000}"/>
    <cellStyle name="20% - Accent1 2 4 6 3 3 3" xfId="12239" xr:uid="{00000000-0005-0000-0000-0000132F0000}"/>
    <cellStyle name="20% - Accent1 2 4 6 3 3 3 2" xfId="12240" xr:uid="{00000000-0005-0000-0000-0000142F0000}"/>
    <cellStyle name="20% - Accent1 2 4 6 3 3 4" xfId="12241" xr:uid="{00000000-0005-0000-0000-0000152F0000}"/>
    <cellStyle name="20% - Accent1 2 4 6 3 4" xfId="12242" xr:uid="{00000000-0005-0000-0000-0000162F0000}"/>
    <cellStyle name="20% - Accent1 2 4 6 3 4 2" xfId="12243" xr:uid="{00000000-0005-0000-0000-0000172F0000}"/>
    <cellStyle name="20% - Accent1 2 4 6 3 4 2 2" xfId="12244" xr:uid="{00000000-0005-0000-0000-0000182F0000}"/>
    <cellStyle name="20% - Accent1 2 4 6 3 4 2 2 2" xfId="12245" xr:uid="{00000000-0005-0000-0000-0000192F0000}"/>
    <cellStyle name="20% - Accent1 2 4 6 3 4 2 3" xfId="12246" xr:uid="{00000000-0005-0000-0000-00001A2F0000}"/>
    <cellStyle name="20% - Accent1 2 4 6 3 4 3" xfId="12247" xr:uid="{00000000-0005-0000-0000-00001B2F0000}"/>
    <cellStyle name="20% - Accent1 2 4 6 3 4 3 2" xfId="12248" xr:uid="{00000000-0005-0000-0000-00001C2F0000}"/>
    <cellStyle name="20% - Accent1 2 4 6 3 4 4" xfId="12249" xr:uid="{00000000-0005-0000-0000-00001D2F0000}"/>
    <cellStyle name="20% - Accent1 2 4 6 3 5" xfId="12250" xr:uid="{00000000-0005-0000-0000-00001E2F0000}"/>
    <cellStyle name="20% - Accent1 2 4 6 3 5 2" xfId="12251" xr:uid="{00000000-0005-0000-0000-00001F2F0000}"/>
    <cellStyle name="20% - Accent1 2 4 6 3 5 2 2" xfId="12252" xr:uid="{00000000-0005-0000-0000-0000202F0000}"/>
    <cellStyle name="20% - Accent1 2 4 6 3 5 3" xfId="12253" xr:uid="{00000000-0005-0000-0000-0000212F0000}"/>
    <cellStyle name="20% - Accent1 2 4 6 3 6" xfId="12254" xr:uid="{00000000-0005-0000-0000-0000222F0000}"/>
    <cellStyle name="20% - Accent1 2 4 6 3 6 2" xfId="12255" xr:uid="{00000000-0005-0000-0000-0000232F0000}"/>
    <cellStyle name="20% - Accent1 2 4 6 3 6 2 2" xfId="12256" xr:uid="{00000000-0005-0000-0000-0000242F0000}"/>
    <cellStyle name="20% - Accent1 2 4 6 3 6 3" xfId="12257" xr:uid="{00000000-0005-0000-0000-0000252F0000}"/>
    <cellStyle name="20% - Accent1 2 4 6 3 7" xfId="12258" xr:uid="{00000000-0005-0000-0000-0000262F0000}"/>
    <cellStyle name="20% - Accent1 2 4 6 3 7 2" xfId="12259" xr:uid="{00000000-0005-0000-0000-0000272F0000}"/>
    <cellStyle name="20% - Accent1 2 4 6 3 8" xfId="12260" xr:uid="{00000000-0005-0000-0000-0000282F0000}"/>
    <cellStyle name="20% - Accent1 2 4 6 3 8 2" xfId="12261" xr:uid="{00000000-0005-0000-0000-0000292F0000}"/>
    <cellStyle name="20% - Accent1 2 4 6 3 9" xfId="12262" xr:uid="{00000000-0005-0000-0000-00002A2F0000}"/>
    <cellStyle name="20% - Accent1 2 4 6 4" xfId="12263" xr:uid="{00000000-0005-0000-0000-00002B2F0000}"/>
    <cellStyle name="20% - Accent1 2 4 6 4 2" xfId="12264" xr:uid="{00000000-0005-0000-0000-00002C2F0000}"/>
    <cellStyle name="20% - Accent1 2 4 6 4 2 2" xfId="12265" xr:uid="{00000000-0005-0000-0000-00002D2F0000}"/>
    <cellStyle name="20% - Accent1 2 4 6 4 2 2 2" xfId="12266" xr:uid="{00000000-0005-0000-0000-00002E2F0000}"/>
    <cellStyle name="20% - Accent1 2 4 6 4 2 3" xfId="12267" xr:uid="{00000000-0005-0000-0000-00002F2F0000}"/>
    <cellStyle name="20% - Accent1 2 4 6 4 3" xfId="12268" xr:uid="{00000000-0005-0000-0000-0000302F0000}"/>
    <cellStyle name="20% - Accent1 2 4 6 4 3 2" xfId="12269" xr:uid="{00000000-0005-0000-0000-0000312F0000}"/>
    <cellStyle name="20% - Accent1 2 4 6 4 4" xfId="12270" xr:uid="{00000000-0005-0000-0000-0000322F0000}"/>
    <cellStyle name="20% - Accent1 2 4 6 5" xfId="12271" xr:uid="{00000000-0005-0000-0000-0000332F0000}"/>
    <cellStyle name="20% - Accent1 2 4 6 5 2" xfId="12272" xr:uid="{00000000-0005-0000-0000-0000342F0000}"/>
    <cellStyle name="20% - Accent1 2 4 6 5 2 2" xfId="12273" xr:uid="{00000000-0005-0000-0000-0000352F0000}"/>
    <cellStyle name="20% - Accent1 2 4 6 5 2 2 2" xfId="12274" xr:uid="{00000000-0005-0000-0000-0000362F0000}"/>
    <cellStyle name="20% - Accent1 2 4 6 5 2 3" xfId="12275" xr:uid="{00000000-0005-0000-0000-0000372F0000}"/>
    <cellStyle name="20% - Accent1 2 4 6 5 3" xfId="12276" xr:uid="{00000000-0005-0000-0000-0000382F0000}"/>
    <cellStyle name="20% - Accent1 2 4 6 5 3 2" xfId="12277" xr:uid="{00000000-0005-0000-0000-0000392F0000}"/>
    <cellStyle name="20% - Accent1 2 4 6 5 4" xfId="12278" xr:uid="{00000000-0005-0000-0000-00003A2F0000}"/>
    <cellStyle name="20% - Accent1 2 4 6 6" xfId="12279" xr:uid="{00000000-0005-0000-0000-00003B2F0000}"/>
    <cellStyle name="20% - Accent1 2 4 6 6 2" xfId="12280" xr:uid="{00000000-0005-0000-0000-00003C2F0000}"/>
    <cellStyle name="20% - Accent1 2 4 6 6 2 2" xfId="12281" xr:uid="{00000000-0005-0000-0000-00003D2F0000}"/>
    <cellStyle name="20% - Accent1 2 4 6 6 2 2 2" xfId="12282" xr:uid="{00000000-0005-0000-0000-00003E2F0000}"/>
    <cellStyle name="20% - Accent1 2 4 6 6 2 3" xfId="12283" xr:uid="{00000000-0005-0000-0000-00003F2F0000}"/>
    <cellStyle name="20% - Accent1 2 4 6 6 3" xfId="12284" xr:uid="{00000000-0005-0000-0000-0000402F0000}"/>
    <cellStyle name="20% - Accent1 2 4 6 6 3 2" xfId="12285" xr:uid="{00000000-0005-0000-0000-0000412F0000}"/>
    <cellStyle name="20% - Accent1 2 4 6 6 4" xfId="12286" xr:uid="{00000000-0005-0000-0000-0000422F0000}"/>
    <cellStyle name="20% - Accent1 2 4 6 7" xfId="12287" xr:uid="{00000000-0005-0000-0000-0000432F0000}"/>
    <cellStyle name="20% - Accent1 2 4 6 7 2" xfId="12288" xr:uid="{00000000-0005-0000-0000-0000442F0000}"/>
    <cellStyle name="20% - Accent1 2 4 6 7 2 2" xfId="12289" xr:uid="{00000000-0005-0000-0000-0000452F0000}"/>
    <cellStyle name="20% - Accent1 2 4 6 7 3" xfId="12290" xr:uid="{00000000-0005-0000-0000-0000462F0000}"/>
    <cellStyle name="20% - Accent1 2 4 6 8" xfId="12291" xr:uid="{00000000-0005-0000-0000-0000472F0000}"/>
    <cellStyle name="20% - Accent1 2 4 6 8 2" xfId="12292" xr:uid="{00000000-0005-0000-0000-0000482F0000}"/>
    <cellStyle name="20% - Accent1 2 4 6 8 2 2" xfId="12293" xr:uid="{00000000-0005-0000-0000-0000492F0000}"/>
    <cellStyle name="20% - Accent1 2 4 6 8 3" xfId="12294" xr:uid="{00000000-0005-0000-0000-00004A2F0000}"/>
    <cellStyle name="20% - Accent1 2 4 6 9" xfId="12295" xr:uid="{00000000-0005-0000-0000-00004B2F0000}"/>
    <cellStyle name="20% - Accent1 2 4 6 9 2" xfId="12296" xr:uid="{00000000-0005-0000-0000-00004C2F0000}"/>
    <cellStyle name="20% - Accent1 2 4 7" xfId="12297" xr:uid="{00000000-0005-0000-0000-00004D2F0000}"/>
    <cellStyle name="20% - Accent1 2 4 7 2" xfId="12298" xr:uid="{00000000-0005-0000-0000-00004E2F0000}"/>
    <cellStyle name="20% - Accent1 2 4 7 2 2" xfId="12299" xr:uid="{00000000-0005-0000-0000-00004F2F0000}"/>
    <cellStyle name="20% - Accent1 2 4 7 2 2 2" xfId="12300" xr:uid="{00000000-0005-0000-0000-0000502F0000}"/>
    <cellStyle name="20% - Accent1 2 4 7 2 2 2 2" xfId="12301" xr:uid="{00000000-0005-0000-0000-0000512F0000}"/>
    <cellStyle name="20% - Accent1 2 4 7 2 2 3" xfId="12302" xr:uid="{00000000-0005-0000-0000-0000522F0000}"/>
    <cellStyle name="20% - Accent1 2 4 7 2 3" xfId="12303" xr:uid="{00000000-0005-0000-0000-0000532F0000}"/>
    <cellStyle name="20% - Accent1 2 4 7 2 3 2" xfId="12304" xr:uid="{00000000-0005-0000-0000-0000542F0000}"/>
    <cellStyle name="20% - Accent1 2 4 7 2 4" xfId="12305" xr:uid="{00000000-0005-0000-0000-0000552F0000}"/>
    <cellStyle name="20% - Accent1 2 4 7 3" xfId="12306" xr:uid="{00000000-0005-0000-0000-0000562F0000}"/>
    <cellStyle name="20% - Accent1 2 4 7 3 2" xfId="12307" xr:uid="{00000000-0005-0000-0000-0000572F0000}"/>
    <cellStyle name="20% - Accent1 2 4 7 3 2 2" xfId="12308" xr:uid="{00000000-0005-0000-0000-0000582F0000}"/>
    <cellStyle name="20% - Accent1 2 4 7 3 2 2 2" xfId="12309" xr:uid="{00000000-0005-0000-0000-0000592F0000}"/>
    <cellStyle name="20% - Accent1 2 4 7 3 2 3" xfId="12310" xr:uid="{00000000-0005-0000-0000-00005A2F0000}"/>
    <cellStyle name="20% - Accent1 2 4 7 3 3" xfId="12311" xr:uid="{00000000-0005-0000-0000-00005B2F0000}"/>
    <cellStyle name="20% - Accent1 2 4 7 3 3 2" xfId="12312" xr:uid="{00000000-0005-0000-0000-00005C2F0000}"/>
    <cellStyle name="20% - Accent1 2 4 7 3 4" xfId="12313" xr:uid="{00000000-0005-0000-0000-00005D2F0000}"/>
    <cellStyle name="20% - Accent1 2 4 7 4" xfId="12314" xr:uid="{00000000-0005-0000-0000-00005E2F0000}"/>
    <cellStyle name="20% - Accent1 2 4 7 4 2" xfId="12315" xr:uid="{00000000-0005-0000-0000-00005F2F0000}"/>
    <cellStyle name="20% - Accent1 2 4 7 4 2 2" xfId="12316" xr:uid="{00000000-0005-0000-0000-0000602F0000}"/>
    <cellStyle name="20% - Accent1 2 4 7 4 2 2 2" xfId="12317" xr:uid="{00000000-0005-0000-0000-0000612F0000}"/>
    <cellStyle name="20% - Accent1 2 4 7 4 2 3" xfId="12318" xr:uid="{00000000-0005-0000-0000-0000622F0000}"/>
    <cellStyle name="20% - Accent1 2 4 7 4 3" xfId="12319" xr:uid="{00000000-0005-0000-0000-0000632F0000}"/>
    <cellStyle name="20% - Accent1 2 4 7 4 3 2" xfId="12320" xr:uid="{00000000-0005-0000-0000-0000642F0000}"/>
    <cellStyle name="20% - Accent1 2 4 7 4 4" xfId="12321" xr:uid="{00000000-0005-0000-0000-0000652F0000}"/>
    <cellStyle name="20% - Accent1 2 4 7 5" xfId="12322" xr:uid="{00000000-0005-0000-0000-0000662F0000}"/>
    <cellStyle name="20% - Accent1 2 4 7 5 2" xfId="12323" xr:uid="{00000000-0005-0000-0000-0000672F0000}"/>
    <cellStyle name="20% - Accent1 2 4 7 5 2 2" xfId="12324" xr:uid="{00000000-0005-0000-0000-0000682F0000}"/>
    <cellStyle name="20% - Accent1 2 4 7 5 3" xfId="12325" xr:uid="{00000000-0005-0000-0000-0000692F0000}"/>
    <cellStyle name="20% - Accent1 2 4 7 6" xfId="12326" xr:uid="{00000000-0005-0000-0000-00006A2F0000}"/>
    <cellStyle name="20% - Accent1 2 4 7 6 2" xfId="12327" xr:uid="{00000000-0005-0000-0000-00006B2F0000}"/>
    <cellStyle name="20% - Accent1 2 4 7 6 2 2" xfId="12328" xr:uid="{00000000-0005-0000-0000-00006C2F0000}"/>
    <cellStyle name="20% - Accent1 2 4 7 6 3" xfId="12329" xr:uid="{00000000-0005-0000-0000-00006D2F0000}"/>
    <cellStyle name="20% - Accent1 2 4 7 7" xfId="12330" xr:uid="{00000000-0005-0000-0000-00006E2F0000}"/>
    <cellStyle name="20% - Accent1 2 4 7 7 2" xfId="12331" xr:uid="{00000000-0005-0000-0000-00006F2F0000}"/>
    <cellStyle name="20% - Accent1 2 4 7 8" xfId="12332" xr:uid="{00000000-0005-0000-0000-0000702F0000}"/>
    <cellStyle name="20% - Accent1 2 4 7 8 2" xfId="12333" xr:uid="{00000000-0005-0000-0000-0000712F0000}"/>
    <cellStyle name="20% - Accent1 2 4 7 9" xfId="12334" xr:uid="{00000000-0005-0000-0000-0000722F0000}"/>
    <cellStyle name="20% - Accent1 2 4 8" xfId="12335" xr:uid="{00000000-0005-0000-0000-0000732F0000}"/>
    <cellStyle name="20% - Accent1 2 4 8 2" xfId="12336" xr:uid="{00000000-0005-0000-0000-0000742F0000}"/>
    <cellStyle name="20% - Accent1 2 4 8 2 2" xfId="12337" xr:uid="{00000000-0005-0000-0000-0000752F0000}"/>
    <cellStyle name="20% - Accent1 2 4 8 2 2 2" xfId="12338" xr:uid="{00000000-0005-0000-0000-0000762F0000}"/>
    <cellStyle name="20% - Accent1 2 4 8 2 2 2 2" xfId="12339" xr:uid="{00000000-0005-0000-0000-0000772F0000}"/>
    <cellStyle name="20% - Accent1 2 4 8 2 2 3" xfId="12340" xr:uid="{00000000-0005-0000-0000-0000782F0000}"/>
    <cellStyle name="20% - Accent1 2 4 8 2 3" xfId="12341" xr:uid="{00000000-0005-0000-0000-0000792F0000}"/>
    <cellStyle name="20% - Accent1 2 4 8 2 3 2" xfId="12342" xr:uid="{00000000-0005-0000-0000-00007A2F0000}"/>
    <cellStyle name="20% - Accent1 2 4 8 2 4" xfId="12343" xr:uid="{00000000-0005-0000-0000-00007B2F0000}"/>
    <cellStyle name="20% - Accent1 2 4 8 3" xfId="12344" xr:uid="{00000000-0005-0000-0000-00007C2F0000}"/>
    <cellStyle name="20% - Accent1 2 4 8 3 2" xfId="12345" xr:uid="{00000000-0005-0000-0000-00007D2F0000}"/>
    <cellStyle name="20% - Accent1 2 4 8 3 2 2" xfId="12346" xr:uid="{00000000-0005-0000-0000-00007E2F0000}"/>
    <cellStyle name="20% - Accent1 2 4 8 3 2 2 2" xfId="12347" xr:uid="{00000000-0005-0000-0000-00007F2F0000}"/>
    <cellStyle name="20% - Accent1 2 4 8 3 2 3" xfId="12348" xr:uid="{00000000-0005-0000-0000-0000802F0000}"/>
    <cellStyle name="20% - Accent1 2 4 8 3 3" xfId="12349" xr:uid="{00000000-0005-0000-0000-0000812F0000}"/>
    <cellStyle name="20% - Accent1 2 4 8 3 3 2" xfId="12350" xr:uid="{00000000-0005-0000-0000-0000822F0000}"/>
    <cellStyle name="20% - Accent1 2 4 8 3 4" xfId="12351" xr:uid="{00000000-0005-0000-0000-0000832F0000}"/>
    <cellStyle name="20% - Accent1 2 4 8 4" xfId="12352" xr:uid="{00000000-0005-0000-0000-0000842F0000}"/>
    <cellStyle name="20% - Accent1 2 4 8 4 2" xfId="12353" xr:uid="{00000000-0005-0000-0000-0000852F0000}"/>
    <cellStyle name="20% - Accent1 2 4 8 4 2 2" xfId="12354" xr:uid="{00000000-0005-0000-0000-0000862F0000}"/>
    <cellStyle name="20% - Accent1 2 4 8 4 2 2 2" xfId="12355" xr:uid="{00000000-0005-0000-0000-0000872F0000}"/>
    <cellStyle name="20% - Accent1 2 4 8 4 2 3" xfId="12356" xr:uid="{00000000-0005-0000-0000-0000882F0000}"/>
    <cellStyle name="20% - Accent1 2 4 8 4 3" xfId="12357" xr:uid="{00000000-0005-0000-0000-0000892F0000}"/>
    <cellStyle name="20% - Accent1 2 4 8 4 3 2" xfId="12358" xr:uid="{00000000-0005-0000-0000-00008A2F0000}"/>
    <cellStyle name="20% - Accent1 2 4 8 4 4" xfId="12359" xr:uid="{00000000-0005-0000-0000-00008B2F0000}"/>
    <cellStyle name="20% - Accent1 2 4 8 5" xfId="12360" xr:uid="{00000000-0005-0000-0000-00008C2F0000}"/>
    <cellStyle name="20% - Accent1 2 4 8 5 2" xfId="12361" xr:uid="{00000000-0005-0000-0000-00008D2F0000}"/>
    <cellStyle name="20% - Accent1 2 4 8 5 2 2" xfId="12362" xr:uid="{00000000-0005-0000-0000-00008E2F0000}"/>
    <cellStyle name="20% - Accent1 2 4 8 5 3" xfId="12363" xr:uid="{00000000-0005-0000-0000-00008F2F0000}"/>
    <cellStyle name="20% - Accent1 2 4 8 6" xfId="12364" xr:uid="{00000000-0005-0000-0000-0000902F0000}"/>
    <cellStyle name="20% - Accent1 2 4 8 6 2" xfId="12365" xr:uid="{00000000-0005-0000-0000-0000912F0000}"/>
    <cellStyle name="20% - Accent1 2 4 8 6 2 2" xfId="12366" xr:uid="{00000000-0005-0000-0000-0000922F0000}"/>
    <cellStyle name="20% - Accent1 2 4 8 6 3" xfId="12367" xr:uid="{00000000-0005-0000-0000-0000932F0000}"/>
    <cellStyle name="20% - Accent1 2 4 8 7" xfId="12368" xr:uid="{00000000-0005-0000-0000-0000942F0000}"/>
    <cellStyle name="20% - Accent1 2 4 8 7 2" xfId="12369" xr:uid="{00000000-0005-0000-0000-0000952F0000}"/>
    <cellStyle name="20% - Accent1 2 4 8 8" xfId="12370" xr:uid="{00000000-0005-0000-0000-0000962F0000}"/>
    <cellStyle name="20% - Accent1 2 4 8 8 2" xfId="12371" xr:uid="{00000000-0005-0000-0000-0000972F0000}"/>
    <cellStyle name="20% - Accent1 2 4 8 9" xfId="12372" xr:uid="{00000000-0005-0000-0000-0000982F0000}"/>
    <cellStyle name="20% - Accent1 2 4 9" xfId="12373" xr:uid="{00000000-0005-0000-0000-0000992F0000}"/>
    <cellStyle name="20% - Accent1 2 4 9 2" xfId="12374" xr:uid="{00000000-0005-0000-0000-00009A2F0000}"/>
    <cellStyle name="20% - Accent1 2 4 9 2 2" xfId="12375" xr:uid="{00000000-0005-0000-0000-00009B2F0000}"/>
    <cellStyle name="20% - Accent1 2 4 9 2 2 2" xfId="12376" xr:uid="{00000000-0005-0000-0000-00009C2F0000}"/>
    <cellStyle name="20% - Accent1 2 4 9 2 3" xfId="12377" xr:uid="{00000000-0005-0000-0000-00009D2F0000}"/>
    <cellStyle name="20% - Accent1 2 4 9 3" xfId="12378" xr:uid="{00000000-0005-0000-0000-00009E2F0000}"/>
    <cellStyle name="20% - Accent1 2 4 9 3 2" xfId="12379" xr:uid="{00000000-0005-0000-0000-00009F2F0000}"/>
    <cellStyle name="20% - Accent1 2 4 9 4" xfId="12380" xr:uid="{00000000-0005-0000-0000-0000A02F0000}"/>
    <cellStyle name="20% - Accent1 2 5" xfId="12381" xr:uid="{00000000-0005-0000-0000-0000A12F0000}"/>
    <cellStyle name="20% - Accent1 2 5 10" xfId="12382" xr:uid="{00000000-0005-0000-0000-0000A22F0000}"/>
    <cellStyle name="20% - Accent1 2 5 10 2" xfId="12383" xr:uid="{00000000-0005-0000-0000-0000A32F0000}"/>
    <cellStyle name="20% - Accent1 2 5 10 2 2" xfId="12384" xr:uid="{00000000-0005-0000-0000-0000A42F0000}"/>
    <cellStyle name="20% - Accent1 2 5 10 2 2 2" xfId="12385" xr:uid="{00000000-0005-0000-0000-0000A52F0000}"/>
    <cellStyle name="20% - Accent1 2 5 10 2 3" xfId="12386" xr:uid="{00000000-0005-0000-0000-0000A62F0000}"/>
    <cellStyle name="20% - Accent1 2 5 10 3" xfId="12387" xr:uid="{00000000-0005-0000-0000-0000A72F0000}"/>
    <cellStyle name="20% - Accent1 2 5 10 3 2" xfId="12388" xr:uid="{00000000-0005-0000-0000-0000A82F0000}"/>
    <cellStyle name="20% - Accent1 2 5 10 4" xfId="12389" xr:uid="{00000000-0005-0000-0000-0000A92F0000}"/>
    <cellStyle name="20% - Accent1 2 5 11" xfId="12390" xr:uid="{00000000-0005-0000-0000-0000AA2F0000}"/>
    <cellStyle name="20% - Accent1 2 5 11 2" xfId="12391" xr:uid="{00000000-0005-0000-0000-0000AB2F0000}"/>
    <cellStyle name="20% - Accent1 2 5 11 2 2" xfId="12392" xr:uid="{00000000-0005-0000-0000-0000AC2F0000}"/>
    <cellStyle name="20% - Accent1 2 5 11 2 2 2" xfId="12393" xr:uid="{00000000-0005-0000-0000-0000AD2F0000}"/>
    <cellStyle name="20% - Accent1 2 5 11 2 3" xfId="12394" xr:uid="{00000000-0005-0000-0000-0000AE2F0000}"/>
    <cellStyle name="20% - Accent1 2 5 11 3" xfId="12395" xr:uid="{00000000-0005-0000-0000-0000AF2F0000}"/>
    <cellStyle name="20% - Accent1 2 5 11 3 2" xfId="12396" xr:uid="{00000000-0005-0000-0000-0000B02F0000}"/>
    <cellStyle name="20% - Accent1 2 5 11 4" xfId="12397" xr:uid="{00000000-0005-0000-0000-0000B12F0000}"/>
    <cellStyle name="20% - Accent1 2 5 12" xfId="12398" xr:uid="{00000000-0005-0000-0000-0000B22F0000}"/>
    <cellStyle name="20% - Accent1 2 5 12 2" xfId="12399" xr:uid="{00000000-0005-0000-0000-0000B32F0000}"/>
    <cellStyle name="20% - Accent1 2 5 12 2 2" xfId="12400" xr:uid="{00000000-0005-0000-0000-0000B42F0000}"/>
    <cellStyle name="20% - Accent1 2 5 12 3" xfId="12401" xr:uid="{00000000-0005-0000-0000-0000B52F0000}"/>
    <cellStyle name="20% - Accent1 2 5 13" xfId="12402" xr:uid="{00000000-0005-0000-0000-0000B62F0000}"/>
    <cellStyle name="20% - Accent1 2 5 13 2" xfId="12403" xr:uid="{00000000-0005-0000-0000-0000B72F0000}"/>
    <cellStyle name="20% - Accent1 2 5 13 2 2" xfId="12404" xr:uid="{00000000-0005-0000-0000-0000B82F0000}"/>
    <cellStyle name="20% - Accent1 2 5 13 3" xfId="12405" xr:uid="{00000000-0005-0000-0000-0000B92F0000}"/>
    <cellStyle name="20% - Accent1 2 5 14" xfId="12406" xr:uid="{00000000-0005-0000-0000-0000BA2F0000}"/>
    <cellStyle name="20% - Accent1 2 5 14 2" xfId="12407" xr:uid="{00000000-0005-0000-0000-0000BB2F0000}"/>
    <cellStyle name="20% - Accent1 2 5 15" xfId="12408" xr:uid="{00000000-0005-0000-0000-0000BC2F0000}"/>
    <cellStyle name="20% - Accent1 2 5 15 2" xfId="12409" xr:uid="{00000000-0005-0000-0000-0000BD2F0000}"/>
    <cellStyle name="20% - Accent1 2 5 16" xfId="12410" xr:uid="{00000000-0005-0000-0000-0000BE2F0000}"/>
    <cellStyle name="20% - Accent1 2 5 2" xfId="12411" xr:uid="{00000000-0005-0000-0000-0000BF2F0000}"/>
    <cellStyle name="20% - Accent1 2 5 2 10" xfId="12412" xr:uid="{00000000-0005-0000-0000-0000C02F0000}"/>
    <cellStyle name="20% - Accent1 2 5 2 10 2" xfId="12413" xr:uid="{00000000-0005-0000-0000-0000C12F0000}"/>
    <cellStyle name="20% - Accent1 2 5 2 10 2 2" xfId="12414" xr:uid="{00000000-0005-0000-0000-0000C22F0000}"/>
    <cellStyle name="20% - Accent1 2 5 2 10 2 2 2" xfId="12415" xr:uid="{00000000-0005-0000-0000-0000C32F0000}"/>
    <cellStyle name="20% - Accent1 2 5 2 10 2 3" xfId="12416" xr:uid="{00000000-0005-0000-0000-0000C42F0000}"/>
    <cellStyle name="20% - Accent1 2 5 2 10 3" xfId="12417" xr:uid="{00000000-0005-0000-0000-0000C52F0000}"/>
    <cellStyle name="20% - Accent1 2 5 2 10 3 2" xfId="12418" xr:uid="{00000000-0005-0000-0000-0000C62F0000}"/>
    <cellStyle name="20% - Accent1 2 5 2 10 4" xfId="12419" xr:uid="{00000000-0005-0000-0000-0000C72F0000}"/>
    <cellStyle name="20% - Accent1 2 5 2 11" xfId="12420" xr:uid="{00000000-0005-0000-0000-0000C82F0000}"/>
    <cellStyle name="20% - Accent1 2 5 2 11 2" xfId="12421" xr:uid="{00000000-0005-0000-0000-0000C92F0000}"/>
    <cellStyle name="20% - Accent1 2 5 2 11 2 2" xfId="12422" xr:uid="{00000000-0005-0000-0000-0000CA2F0000}"/>
    <cellStyle name="20% - Accent1 2 5 2 11 3" xfId="12423" xr:uid="{00000000-0005-0000-0000-0000CB2F0000}"/>
    <cellStyle name="20% - Accent1 2 5 2 12" xfId="12424" xr:uid="{00000000-0005-0000-0000-0000CC2F0000}"/>
    <cellStyle name="20% - Accent1 2 5 2 12 2" xfId="12425" xr:uid="{00000000-0005-0000-0000-0000CD2F0000}"/>
    <cellStyle name="20% - Accent1 2 5 2 12 2 2" xfId="12426" xr:uid="{00000000-0005-0000-0000-0000CE2F0000}"/>
    <cellStyle name="20% - Accent1 2 5 2 12 3" xfId="12427" xr:uid="{00000000-0005-0000-0000-0000CF2F0000}"/>
    <cellStyle name="20% - Accent1 2 5 2 13" xfId="12428" xr:uid="{00000000-0005-0000-0000-0000D02F0000}"/>
    <cellStyle name="20% - Accent1 2 5 2 13 2" xfId="12429" xr:uid="{00000000-0005-0000-0000-0000D12F0000}"/>
    <cellStyle name="20% - Accent1 2 5 2 14" xfId="12430" xr:uid="{00000000-0005-0000-0000-0000D22F0000}"/>
    <cellStyle name="20% - Accent1 2 5 2 14 2" xfId="12431" xr:uid="{00000000-0005-0000-0000-0000D32F0000}"/>
    <cellStyle name="20% - Accent1 2 5 2 15" xfId="12432" xr:uid="{00000000-0005-0000-0000-0000D42F0000}"/>
    <cellStyle name="20% - Accent1 2 5 2 2" xfId="12433" xr:uid="{00000000-0005-0000-0000-0000D52F0000}"/>
    <cellStyle name="20% - Accent1 2 5 2 2 10" xfId="12434" xr:uid="{00000000-0005-0000-0000-0000D62F0000}"/>
    <cellStyle name="20% - Accent1 2 5 2 2 10 2" xfId="12435" xr:uid="{00000000-0005-0000-0000-0000D72F0000}"/>
    <cellStyle name="20% - Accent1 2 5 2 2 10 2 2" xfId="12436" xr:uid="{00000000-0005-0000-0000-0000D82F0000}"/>
    <cellStyle name="20% - Accent1 2 5 2 2 10 3" xfId="12437" xr:uid="{00000000-0005-0000-0000-0000D92F0000}"/>
    <cellStyle name="20% - Accent1 2 5 2 2 11" xfId="12438" xr:uid="{00000000-0005-0000-0000-0000DA2F0000}"/>
    <cellStyle name="20% - Accent1 2 5 2 2 11 2" xfId="12439" xr:uid="{00000000-0005-0000-0000-0000DB2F0000}"/>
    <cellStyle name="20% - Accent1 2 5 2 2 11 2 2" xfId="12440" xr:uid="{00000000-0005-0000-0000-0000DC2F0000}"/>
    <cellStyle name="20% - Accent1 2 5 2 2 11 3" xfId="12441" xr:uid="{00000000-0005-0000-0000-0000DD2F0000}"/>
    <cellStyle name="20% - Accent1 2 5 2 2 12" xfId="12442" xr:uid="{00000000-0005-0000-0000-0000DE2F0000}"/>
    <cellStyle name="20% - Accent1 2 5 2 2 12 2" xfId="12443" xr:uid="{00000000-0005-0000-0000-0000DF2F0000}"/>
    <cellStyle name="20% - Accent1 2 5 2 2 13" xfId="12444" xr:uid="{00000000-0005-0000-0000-0000E02F0000}"/>
    <cellStyle name="20% - Accent1 2 5 2 2 13 2" xfId="12445" xr:uid="{00000000-0005-0000-0000-0000E12F0000}"/>
    <cellStyle name="20% - Accent1 2 5 2 2 14" xfId="12446" xr:uid="{00000000-0005-0000-0000-0000E22F0000}"/>
    <cellStyle name="20% - Accent1 2 5 2 2 2" xfId="12447" xr:uid="{00000000-0005-0000-0000-0000E32F0000}"/>
    <cellStyle name="20% - Accent1 2 5 2 2 2 10" xfId="12448" xr:uid="{00000000-0005-0000-0000-0000E42F0000}"/>
    <cellStyle name="20% - Accent1 2 5 2 2 2 10 2" xfId="12449" xr:uid="{00000000-0005-0000-0000-0000E52F0000}"/>
    <cellStyle name="20% - Accent1 2 5 2 2 2 11" xfId="12450" xr:uid="{00000000-0005-0000-0000-0000E62F0000}"/>
    <cellStyle name="20% - Accent1 2 5 2 2 2 2" xfId="12451" xr:uid="{00000000-0005-0000-0000-0000E72F0000}"/>
    <cellStyle name="20% - Accent1 2 5 2 2 2 2 2" xfId="12452" xr:uid="{00000000-0005-0000-0000-0000E82F0000}"/>
    <cellStyle name="20% - Accent1 2 5 2 2 2 2 2 2" xfId="12453" xr:uid="{00000000-0005-0000-0000-0000E92F0000}"/>
    <cellStyle name="20% - Accent1 2 5 2 2 2 2 2 2 2" xfId="12454" xr:uid="{00000000-0005-0000-0000-0000EA2F0000}"/>
    <cellStyle name="20% - Accent1 2 5 2 2 2 2 2 2 2 2" xfId="12455" xr:uid="{00000000-0005-0000-0000-0000EB2F0000}"/>
    <cellStyle name="20% - Accent1 2 5 2 2 2 2 2 2 3" xfId="12456" xr:uid="{00000000-0005-0000-0000-0000EC2F0000}"/>
    <cellStyle name="20% - Accent1 2 5 2 2 2 2 2 3" xfId="12457" xr:uid="{00000000-0005-0000-0000-0000ED2F0000}"/>
    <cellStyle name="20% - Accent1 2 5 2 2 2 2 2 3 2" xfId="12458" xr:uid="{00000000-0005-0000-0000-0000EE2F0000}"/>
    <cellStyle name="20% - Accent1 2 5 2 2 2 2 2 4" xfId="12459" xr:uid="{00000000-0005-0000-0000-0000EF2F0000}"/>
    <cellStyle name="20% - Accent1 2 5 2 2 2 2 3" xfId="12460" xr:uid="{00000000-0005-0000-0000-0000F02F0000}"/>
    <cellStyle name="20% - Accent1 2 5 2 2 2 2 3 2" xfId="12461" xr:uid="{00000000-0005-0000-0000-0000F12F0000}"/>
    <cellStyle name="20% - Accent1 2 5 2 2 2 2 3 2 2" xfId="12462" xr:uid="{00000000-0005-0000-0000-0000F22F0000}"/>
    <cellStyle name="20% - Accent1 2 5 2 2 2 2 3 2 2 2" xfId="12463" xr:uid="{00000000-0005-0000-0000-0000F32F0000}"/>
    <cellStyle name="20% - Accent1 2 5 2 2 2 2 3 2 3" xfId="12464" xr:uid="{00000000-0005-0000-0000-0000F42F0000}"/>
    <cellStyle name="20% - Accent1 2 5 2 2 2 2 3 3" xfId="12465" xr:uid="{00000000-0005-0000-0000-0000F52F0000}"/>
    <cellStyle name="20% - Accent1 2 5 2 2 2 2 3 3 2" xfId="12466" xr:uid="{00000000-0005-0000-0000-0000F62F0000}"/>
    <cellStyle name="20% - Accent1 2 5 2 2 2 2 3 4" xfId="12467" xr:uid="{00000000-0005-0000-0000-0000F72F0000}"/>
    <cellStyle name="20% - Accent1 2 5 2 2 2 2 4" xfId="12468" xr:uid="{00000000-0005-0000-0000-0000F82F0000}"/>
    <cellStyle name="20% - Accent1 2 5 2 2 2 2 4 2" xfId="12469" xr:uid="{00000000-0005-0000-0000-0000F92F0000}"/>
    <cellStyle name="20% - Accent1 2 5 2 2 2 2 4 2 2" xfId="12470" xr:uid="{00000000-0005-0000-0000-0000FA2F0000}"/>
    <cellStyle name="20% - Accent1 2 5 2 2 2 2 4 2 2 2" xfId="12471" xr:uid="{00000000-0005-0000-0000-0000FB2F0000}"/>
    <cellStyle name="20% - Accent1 2 5 2 2 2 2 4 2 3" xfId="12472" xr:uid="{00000000-0005-0000-0000-0000FC2F0000}"/>
    <cellStyle name="20% - Accent1 2 5 2 2 2 2 4 3" xfId="12473" xr:uid="{00000000-0005-0000-0000-0000FD2F0000}"/>
    <cellStyle name="20% - Accent1 2 5 2 2 2 2 4 3 2" xfId="12474" xr:uid="{00000000-0005-0000-0000-0000FE2F0000}"/>
    <cellStyle name="20% - Accent1 2 5 2 2 2 2 4 4" xfId="12475" xr:uid="{00000000-0005-0000-0000-0000FF2F0000}"/>
    <cellStyle name="20% - Accent1 2 5 2 2 2 2 5" xfId="12476" xr:uid="{00000000-0005-0000-0000-000000300000}"/>
    <cellStyle name="20% - Accent1 2 5 2 2 2 2 5 2" xfId="12477" xr:uid="{00000000-0005-0000-0000-000001300000}"/>
    <cellStyle name="20% - Accent1 2 5 2 2 2 2 5 2 2" xfId="12478" xr:uid="{00000000-0005-0000-0000-000002300000}"/>
    <cellStyle name="20% - Accent1 2 5 2 2 2 2 5 3" xfId="12479" xr:uid="{00000000-0005-0000-0000-000003300000}"/>
    <cellStyle name="20% - Accent1 2 5 2 2 2 2 6" xfId="12480" xr:uid="{00000000-0005-0000-0000-000004300000}"/>
    <cellStyle name="20% - Accent1 2 5 2 2 2 2 6 2" xfId="12481" xr:uid="{00000000-0005-0000-0000-000005300000}"/>
    <cellStyle name="20% - Accent1 2 5 2 2 2 2 6 2 2" xfId="12482" xr:uid="{00000000-0005-0000-0000-000006300000}"/>
    <cellStyle name="20% - Accent1 2 5 2 2 2 2 6 3" xfId="12483" xr:uid="{00000000-0005-0000-0000-000007300000}"/>
    <cellStyle name="20% - Accent1 2 5 2 2 2 2 7" xfId="12484" xr:uid="{00000000-0005-0000-0000-000008300000}"/>
    <cellStyle name="20% - Accent1 2 5 2 2 2 2 7 2" xfId="12485" xr:uid="{00000000-0005-0000-0000-000009300000}"/>
    <cellStyle name="20% - Accent1 2 5 2 2 2 2 8" xfId="12486" xr:uid="{00000000-0005-0000-0000-00000A300000}"/>
    <cellStyle name="20% - Accent1 2 5 2 2 2 2 8 2" xfId="12487" xr:uid="{00000000-0005-0000-0000-00000B300000}"/>
    <cellStyle name="20% - Accent1 2 5 2 2 2 2 9" xfId="12488" xr:uid="{00000000-0005-0000-0000-00000C300000}"/>
    <cellStyle name="20% - Accent1 2 5 2 2 2 3" xfId="12489" xr:uid="{00000000-0005-0000-0000-00000D300000}"/>
    <cellStyle name="20% - Accent1 2 5 2 2 2 3 2" xfId="12490" xr:uid="{00000000-0005-0000-0000-00000E300000}"/>
    <cellStyle name="20% - Accent1 2 5 2 2 2 3 2 2" xfId="12491" xr:uid="{00000000-0005-0000-0000-00000F300000}"/>
    <cellStyle name="20% - Accent1 2 5 2 2 2 3 2 2 2" xfId="12492" xr:uid="{00000000-0005-0000-0000-000010300000}"/>
    <cellStyle name="20% - Accent1 2 5 2 2 2 3 2 2 2 2" xfId="12493" xr:uid="{00000000-0005-0000-0000-000011300000}"/>
    <cellStyle name="20% - Accent1 2 5 2 2 2 3 2 2 3" xfId="12494" xr:uid="{00000000-0005-0000-0000-000012300000}"/>
    <cellStyle name="20% - Accent1 2 5 2 2 2 3 2 3" xfId="12495" xr:uid="{00000000-0005-0000-0000-000013300000}"/>
    <cellStyle name="20% - Accent1 2 5 2 2 2 3 2 3 2" xfId="12496" xr:uid="{00000000-0005-0000-0000-000014300000}"/>
    <cellStyle name="20% - Accent1 2 5 2 2 2 3 2 4" xfId="12497" xr:uid="{00000000-0005-0000-0000-000015300000}"/>
    <cellStyle name="20% - Accent1 2 5 2 2 2 3 3" xfId="12498" xr:uid="{00000000-0005-0000-0000-000016300000}"/>
    <cellStyle name="20% - Accent1 2 5 2 2 2 3 3 2" xfId="12499" xr:uid="{00000000-0005-0000-0000-000017300000}"/>
    <cellStyle name="20% - Accent1 2 5 2 2 2 3 3 2 2" xfId="12500" xr:uid="{00000000-0005-0000-0000-000018300000}"/>
    <cellStyle name="20% - Accent1 2 5 2 2 2 3 3 2 2 2" xfId="12501" xr:uid="{00000000-0005-0000-0000-000019300000}"/>
    <cellStyle name="20% - Accent1 2 5 2 2 2 3 3 2 3" xfId="12502" xr:uid="{00000000-0005-0000-0000-00001A300000}"/>
    <cellStyle name="20% - Accent1 2 5 2 2 2 3 3 3" xfId="12503" xr:uid="{00000000-0005-0000-0000-00001B300000}"/>
    <cellStyle name="20% - Accent1 2 5 2 2 2 3 3 3 2" xfId="12504" xr:uid="{00000000-0005-0000-0000-00001C300000}"/>
    <cellStyle name="20% - Accent1 2 5 2 2 2 3 3 4" xfId="12505" xr:uid="{00000000-0005-0000-0000-00001D300000}"/>
    <cellStyle name="20% - Accent1 2 5 2 2 2 3 4" xfId="12506" xr:uid="{00000000-0005-0000-0000-00001E300000}"/>
    <cellStyle name="20% - Accent1 2 5 2 2 2 3 4 2" xfId="12507" xr:uid="{00000000-0005-0000-0000-00001F300000}"/>
    <cellStyle name="20% - Accent1 2 5 2 2 2 3 4 2 2" xfId="12508" xr:uid="{00000000-0005-0000-0000-000020300000}"/>
    <cellStyle name="20% - Accent1 2 5 2 2 2 3 4 2 2 2" xfId="12509" xr:uid="{00000000-0005-0000-0000-000021300000}"/>
    <cellStyle name="20% - Accent1 2 5 2 2 2 3 4 2 3" xfId="12510" xr:uid="{00000000-0005-0000-0000-000022300000}"/>
    <cellStyle name="20% - Accent1 2 5 2 2 2 3 4 3" xfId="12511" xr:uid="{00000000-0005-0000-0000-000023300000}"/>
    <cellStyle name="20% - Accent1 2 5 2 2 2 3 4 3 2" xfId="12512" xr:uid="{00000000-0005-0000-0000-000024300000}"/>
    <cellStyle name="20% - Accent1 2 5 2 2 2 3 4 4" xfId="12513" xr:uid="{00000000-0005-0000-0000-000025300000}"/>
    <cellStyle name="20% - Accent1 2 5 2 2 2 3 5" xfId="12514" xr:uid="{00000000-0005-0000-0000-000026300000}"/>
    <cellStyle name="20% - Accent1 2 5 2 2 2 3 5 2" xfId="12515" xr:uid="{00000000-0005-0000-0000-000027300000}"/>
    <cellStyle name="20% - Accent1 2 5 2 2 2 3 5 2 2" xfId="12516" xr:uid="{00000000-0005-0000-0000-000028300000}"/>
    <cellStyle name="20% - Accent1 2 5 2 2 2 3 5 3" xfId="12517" xr:uid="{00000000-0005-0000-0000-000029300000}"/>
    <cellStyle name="20% - Accent1 2 5 2 2 2 3 6" xfId="12518" xr:uid="{00000000-0005-0000-0000-00002A300000}"/>
    <cellStyle name="20% - Accent1 2 5 2 2 2 3 6 2" xfId="12519" xr:uid="{00000000-0005-0000-0000-00002B300000}"/>
    <cellStyle name="20% - Accent1 2 5 2 2 2 3 6 2 2" xfId="12520" xr:uid="{00000000-0005-0000-0000-00002C300000}"/>
    <cellStyle name="20% - Accent1 2 5 2 2 2 3 6 3" xfId="12521" xr:uid="{00000000-0005-0000-0000-00002D300000}"/>
    <cellStyle name="20% - Accent1 2 5 2 2 2 3 7" xfId="12522" xr:uid="{00000000-0005-0000-0000-00002E300000}"/>
    <cellStyle name="20% - Accent1 2 5 2 2 2 3 7 2" xfId="12523" xr:uid="{00000000-0005-0000-0000-00002F300000}"/>
    <cellStyle name="20% - Accent1 2 5 2 2 2 3 8" xfId="12524" xr:uid="{00000000-0005-0000-0000-000030300000}"/>
    <cellStyle name="20% - Accent1 2 5 2 2 2 3 8 2" xfId="12525" xr:uid="{00000000-0005-0000-0000-000031300000}"/>
    <cellStyle name="20% - Accent1 2 5 2 2 2 3 9" xfId="12526" xr:uid="{00000000-0005-0000-0000-000032300000}"/>
    <cellStyle name="20% - Accent1 2 5 2 2 2 4" xfId="12527" xr:uid="{00000000-0005-0000-0000-000033300000}"/>
    <cellStyle name="20% - Accent1 2 5 2 2 2 4 2" xfId="12528" xr:uid="{00000000-0005-0000-0000-000034300000}"/>
    <cellStyle name="20% - Accent1 2 5 2 2 2 4 2 2" xfId="12529" xr:uid="{00000000-0005-0000-0000-000035300000}"/>
    <cellStyle name="20% - Accent1 2 5 2 2 2 4 2 2 2" xfId="12530" xr:uid="{00000000-0005-0000-0000-000036300000}"/>
    <cellStyle name="20% - Accent1 2 5 2 2 2 4 2 3" xfId="12531" xr:uid="{00000000-0005-0000-0000-000037300000}"/>
    <cellStyle name="20% - Accent1 2 5 2 2 2 4 3" xfId="12532" xr:uid="{00000000-0005-0000-0000-000038300000}"/>
    <cellStyle name="20% - Accent1 2 5 2 2 2 4 3 2" xfId="12533" xr:uid="{00000000-0005-0000-0000-000039300000}"/>
    <cellStyle name="20% - Accent1 2 5 2 2 2 4 4" xfId="12534" xr:uid="{00000000-0005-0000-0000-00003A300000}"/>
    <cellStyle name="20% - Accent1 2 5 2 2 2 5" xfId="12535" xr:uid="{00000000-0005-0000-0000-00003B300000}"/>
    <cellStyle name="20% - Accent1 2 5 2 2 2 5 2" xfId="12536" xr:uid="{00000000-0005-0000-0000-00003C300000}"/>
    <cellStyle name="20% - Accent1 2 5 2 2 2 5 2 2" xfId="12537" xr:uid="{00000000-0005-0000-0000-00003D300000}"/>
    <cellStyle name="20% - Accent1 2 5 2 2 2 5 2 2 2" xfId="12538" xr:uid="{00000000-0005-0000-0000-00003E300000}"/>
    <cellStyle name="20% - Accent1 2 5 2 2 2 5 2 3" xfId="12539" xr:uid="{00000000-0005-0000-0000-00003F300000}"/>
    <cellStyle name="20% - Accent1 2 5 2 2 2 5 3" xfId="12540" xr:uid="{00000000-0005-0000-0000-000040300000}"/>
    <cellStyle name="20% - Accent1 2 5 2 2 2 5 3 2" xfId="12541" xr:uid="{00000000-0005-0000-0000-000041300000}"/>
    <cellStyle name="20% - Accent1 2 5 2 2 2 5 4" xfId="12542" xr:uid="{00000000-0005-0000-0000-000042300000}"/>
    <cellStyle name="20% - Accent1 2 5 2 2 2 6" xfId="12543" xr:uid="{00000000-0005-0000-0000-000043300000}"/>
    <cellStyle name="20% - Accent1 2 5 2 2 2 6 2" xfId="12544" xr:uid="{00000000-0005-0000-0000-000044300000}"/>
    <cellStyle name="20% - Accent1 2 5 2 2 2 6 2 2" xfId="12545" xr:uid="{00000000-0005-0000-0000-000045300000}"/>
    <cellStyle name="20% - Accent1 2 5 2 2 2 6 2 2 2" xfId="12546" xr:uid="{00000000-0005-0000-0000-000046300000}"/>
    <cellStyle name="20% - Accent1 2 5 2 2 2 6 2 3" xfId="12547" xr:uid="{00000000-0005-0000-0000-000047300000}"/>
    <cellStyle name="20% - Accent1 2 5 2 2 2 6 3" xfId="12548" xr:uid="{00000000-0005-0000-0000-000048300000}"/>
    <cellStyle name="20% - Accent1 2 5 2 2 2 6 3 2" xfId="12549" xr:uid="{00000000-0005-0000-0000-000049300000}"/>
    <cellStyle name="20% - Accent1 2 5 2 2 2 6 4" xfId="12550" xr:uid="{00000000-0005-0000-0000-00004A300000}"/>
    <cellStyle name="20% - Accent1 2 5 2 2 2 7" xfId="12551" xr:uid="{00000000-0005-0000-0000-00004B300000}"/>
    <cellStyle name="20% - Accent1 2 5 2 2 2 7 2" xfId="12552" xr:uid="{00000000-0005-0000-0000-00004C300000}"/>
    <cellStyle name="20% - Accent1 2 5 2 2 2 7 2 2" xfId="12553" xr:uid="{00000000-0005-0000-0000-00004D300000}"/>
    <cellStyle name="20% - Accent1 2 5 2 2 2 7 3" xfId="12554" xr:uid="{00000000-0005-0000-0000-00004E300000}"/>
    <cellStyle name="20% - Accent1 2 5 2 2 2 8" xfId="12555" xr:uid="{00000000-0005-0000-0000-00004F300000}"/>
    <cellStyle name="20% - Accent1 2 5 2 2 2 8 2" xfId="12556" xr:uid="{00000000-0005-0000-0000-000050300000}"/>
    <cellStyle name="20% - Accent1 2 5 2 2 2 8 2 2" xfId="12557" xr:uid="{00000000-0005-0000-0000-000051300000}"/>
    <cellStyle name="20% - Accent1 2 5 2 2 2 8 3" xfId="12558" xr:uid="{00000000-0005-0000-0000-000052300000}"/>
    <cellStyle name="20% - Accent1 2 5 2 2 2 9" xfId="12559" xr:uid="{00000000-0005-0000-0000-000053300000}"/>
    <cellStyle name="20% - Accent1 2 5 2 2 2 9 2" xfId="12560" xr:uid="{00000000-0005-0000-0000-000054300000}"/>
    <cellStyle name="20% - Accent1 2 5 2 2 3" xfId="12561" xr:uid="{00000000-0005-0000-0000-000055300000}"/>
    <cellStyle name="20% - Accent1 2 5 2 2 3 10" xfId="12562" xr:uid="{00000000-0005-0000-0000-000056300000}"/>
    <cellStyle name="20% - Accent1 2 5 2 2 3 10 2" xfId="12563" xr:uid="{00000000-0005-0000-0000-000057300000}"/>
    <cellStyle name="20% - Accent1 2 5 2 2 3 11" xfId="12564" xr:uid="{00000000-0005-0000-0000-000058300000}"/>
    <cellStyle name="20% - Accent1 2 5 2 2 3 2" xfId="12565" xr:uid="{00000000-0005-0000-0000-000059300000}"/>
    <cellStyle name="20% - Accent1 2 5 2 2 3 2 2" xfId="12566" xr:uid="{00000000-0005-0000-0000-00005A300000}"/>
    <cellStyle name="20% - Accent1 2 5 2 2 3 2 2 2" xfId="12567" xr:uid="{00000000-0005-0000-0000-00005B300000}"/>
    <cellStyle name="20% - Accent1 2 5 2 2 3 2 2 2 2" xfId="12568" xr:uid="{00000000-0005-0000-0000-00005C300000}"/>
    <cellStyle name="20% - Accent1 2 5 2 2 3 2 2 2 2 2" xfId="12569" xr:uid="{00000000-0005-0000-0000-00005D300000}"/>
    <cellStyle name="20% - Accent1 2 5 2 2 3 2 2 2 3" xfId="12570" xr:uid="{00000000-0005-0000-0000-00005E300000}"/>
    <cellStyle name="20% - Accent1 2 5 2 2 3 2 2 3" xfId="12571" xr:uid="{00000000-0005-0000-0000-00005F300000}"/>
    <cellStyle name="20% - Accent1 2 5 2 2 3 2 2 3 2" xfId="12572" xr:uid="{00000000-0005-0000-0000-000060300000}"/>
    <cellStyle name="20% - Accent1 2 5 2 2 3 2 2 4" xfId="12573" xr:uid="{00000000-0005-0000-0000-000061300000}"/>
    <cellStyle name="20% - Accent1 2 5 2 2 3 2 3" xfId="12574" xr:uid="{00000000-0005-0000-0000-000062300000}"/>
    <cellStyle name="20% - Accent1 2 5 2 2 3 2 3 2" xfId="12575" xr:uid="{00000000-0005-0000-0000-000063300000}"/>
    <cellStyle name="20% - Accent1 2 5 2 2 3 2 3 2 2" xfId="12576" xr:uid="{00000000-0005-0000-0000-000064300000}"/>
    <cellStyle name="20% - Accent1 2 5 2 2 3 2 3 2 2 2" xfId="12577" xr:uid="{00000000-0005-0000-0000-000065300000}"/>
    <cellStyle name="20% - Accent1 2 5 2 2 3 2 3 2 3" xfId="12578" xr:uid="{00000000-0005-0000-0000-000066300000}"/>
    <cellStyle name="20% - Accent1 2 5 2 2 3 2 3 3" xfId="12579" xr:uid="{00000000-0005-0000-0000-000067300000}"/>
    <cellStyle name="20% - Accent1 2 5 2 2 3 2 3 3 2" xfId="12580" xr:uid="{00000000-0005-0000-0000-000068300000}"/>
    <cellStyle name="20% - Accent1 2 5 2 2 3 2 3 4" xfId="12581" xr:uid="{00000000-0005-0000-0000-000069300000}"/>
    <cellStyle name="20% - Accent1 2 5 2 2 3 2 4" xfId="12582" xr:uid="{00000000-0005-0000-0000-00006A300000}"/>
    <cellStyle name="20% - Accent1 2 5 2 2 3 2 4 2" xfId="12583" xr:uid="{00000000-0005-0000-0000-00006B300000}"/>
    <cellStyle name="20% - Accent1 2 5 2 2 3 2 4 2 2" xfId="12584" xr:uid="{00000000-0005-0000-0000-00006C300000}"/>
    <cellStyle name="20% - Accent1 2 5 2 2 3 2 4 2 2 2" xfId="12585" xr:uid="{00000000-0005-0000-0000-00006D300000}"/>
    <cellStyle name="20% - Accent1 2 5 2 2 3 2 4 2 3" xfId="12586" xr:uid="{00000000-0005-0000-0000-00006E300000}"/>
    <cellStyle name="20% - Accent1 2 5 2 2 3 2 4 3" xfId="12587" xr:uid="{00000000-0005-0000-0000-00006F300000}"/>
    <cellStyle name="20% - Accent1 2 5 2 2 3 2 4 3 2" xfId="12588" xr:uid="{00000000-0005-0000-0000-000070300000}"/>
    <cellStyle name="20% - Accent1 2 5 2 2 3 2 4 4" xfId="12589" xr:uid="{00000000-0005-0000-0000-000071300000}"/>
    <cellStyle name="20% - Accent1 2 5 2 2 3 2 5" xfId="12590" xr:uid="{00000000-0005-0000-0000-000072300000}"/>
    <cellStyle name="20% - Accent1 2 5 2 2 3 2 5 2" xfId="12591" xr:uid="{00000000-0005-0000-0000-000073300000}"/>
    <cellStyle name="20% - Accent1 2 5 2 2 3 2 5 2 2" xfId="12592" xr:uid="{00000000-0005-0000-0000-000074300000}"/>
    <cellStyle name="20% - Accent1 2 5 2 2 3 2 5 3" xfId="12593" xr:uid="{00000000-0005-0000-0000-000075300000}"/>
    <cellStyle name="20% - Accent1 2 5 2 2 3 2 6" xfId="12594" xr:uid="{00000000-0005-0000-0000-000076300000}"/>
    <cellStyle name="20% - Accent1 2 5 2 2 3 2 6 2" xfId="12595" xr:uid="{00000000-0005-0000-0000-000077300000}"/>
    <cellStyle name="20% - Accent1 2 5 2 2 3 2 6 2 2" xfId="12596" xr:uid="{00000000-0005-0000-0000-000078300000}"/>
    <cellStyle name="20% - Accent1 2 5 2 2 3 2 6 3" xfId="12597" xr:uid="{00000000-0005-0000-0000-000079300000}"/>
    <cellStyle name="20% - Accent1 2 5 2 2 3 2 7" xfId="12598" xr:uid="{00000000-0005-0000-0000-00007A300000}"/>
    <cellStyle name="20% - Accent1 2 5 2 2 3 2 7 2" xfId="12599" xr:uid="{00000000-0005-0000-0000-00007B300000}"/>
    <cellStyle name="20% - Accent1 2 5 2 2 3 2 8" xfId="12600" xr:uid="{00000000-0005-0000-0000-00007C300000}"/>
    <cellStyle name="20% - Accent1 2 5 2 2 3 2 8 2" xfId="12601" xr:uid="{00000000-0005-0000-0000-00007D300000}"/>
    <cellStyle name="20% - Accent1 2 5 2 2 3 2 9" xfId="12602" xr:uid="{00000000-0005-0000-0000-00007E300000}"/>
    <cellStyle name="20% - Accent1 2 5 2 2 3 3" xfId="12603" xr:uid="{00000000-0005-0000-0000-00007F300000}"/>
    <cellStyle name="20% - Accent1 2 5 2 2 3 3 2" xfId="12604" xr:uid="{00000000-0005-0000-0000-000080300000}"/>
    <cellStyle name="20% - Accent1 2 5 2 2 3 3 2 2" xfId="12605" xr:uid="{00000000-0005-0000-0000-000081300000}"/>
    <cellStyle name="20% - Accent1 2 5 2 2 3 3 2 2 2" xfId="12606" xr:uid="{00000000-0005-0000-0000-000082300000}"/>
    <cellStyle name="20% - Accent1 2 5 2 2 3 3 2 2 2 2" xfId="12607" xr:uid="{00000000-0005-0000-0000-000083300000}"/>
    <cellStyle name="20% - Accent1 2 5 2 2 3 3 2 2 3" xfId="12608" xr:uid="{00000000-0005-0000-0000-000084300000}"/>
    <cellStyle name="20% - Accent1 2 5 2 2 3 3 2 3" xfId="12609" xr:uid="{00000000-0005-0000-0000-000085300000}"/>
    <cellStyle name="20% - Accent1 2 5 2 2 3 3 2 3 2" xfId="12610" xr:uid="{00000000-0005-0000-0000-000086300000}"/>
    <cellStyle name="20% - Accent1 2 5 2 2 3 3 2 4" xfId="12611" xr:uid="{00000000-0005-0000-0000-000087300000}"/>
    <cellStyle name="20% - Accent1 2 5 2 2 3 3 3" xfId="12612" xr:uid="{00000000-0005-0000-0000-000088300000}"/>
    <cellStyle name="20% - Accent1 2 5 2 2 3 3 3 2" xfId="12613" xr:uid="{00000000-0005-0000-0000-000089300000}"/>
    <cellStyle name="20% - Accent1 2 5 2 2 3 3 3 2 2" xfId="12614" xr:uid="{00000000-0005-0000-0000-00008A300000}"/>
    <cellStyle name="20% - Accent1 2 5 2 2 3 3 3 2 2 2" xfId="12615" xr:uid="{00000000-0005-0000-0000-00008B300000}"/>
    <cellStyle name="20% - Accent1 2 5 2 2 3 3 3 2 3" xfId="12616" xr:uid="{00000000-0005-0000-0000-00008C300000}"/>
    <cellStyle name="20% - Accent1 2 5 2 2 3 3 3 3" xfId="12617" xr:uid="{00000000-0005-0000-0000-00008D300000}"/>
    <cellStyle name="20% - Accent1 2 5 2 2 3 3 3 3 2" xfId="12618" xr:uid="{00000000-0005-0000-0000-00008E300000}"/>
    <cellStyle name="20% - Accent1 2 5 2 2 3 3 3 4" xfId="12619" xr:uid="{00000000-0005-0000-0000-00008F300000}"/>
    <cellStyle name="20% - Accent1 2 5 2 2 3 3 4" xfId="12620" xr:uid="{00000000-0005-0000-0000-000090300000}"/>
    <cellStyle name="20% - Accent1 2 5 2 2 3 3 4 2" xfId="12621" xr:uid="{00000000-0005-0000-0000-000091300000}"/>
    <cellStyle name="20% - Accent1 2 5 2 2 3 3 4 2 2" xfId="12622" xr:uid="{00000000-0005-0000-0000-000092300000}"/>
    <cellStyle name="20% - Accent1 2 5 2 2 3 3 4 2 2 2" xfId="12623" xr:uid="{00000000-0005-0000-0000-000093300000}"/>
    <cellStyle name="20% - Accent1 2 5 2 2 3 3 4 2 3" xfId="12624" xr:uid="{00000000-0005-0000-0000-000094300000}"/>
    <cellStyle name="20% - Accent1 2 5 2 2 3 3 4 3" xfId="12625" xr:uid="{00000000-0005-0000-0000-000095300000}"/>
    <cellStyle name="20% - Accent1 2 5 2 2 3 3 4 3 2" xfId="12626" xr:uid="{00000000-0005-0000-0000-000096300000}"/>
    <cellStyle name="20% - Accent1 2 5 2 2 3 3 4 4" xfId="12627" xr:uid="{00000000-0005-0000-0000-000097300000}"/>
    <cellStyle name="20% - Accent1 2 5 2 2 3 3 5" xfId="12628" xr:uid="{00000000-0005-0000-0000-000098300000}"/>
    <cellStyle name="20% - Accent1 2 5 2 2 3 3 5 2" xfId="12629" xr:uid="{00000000-0005-0000-0000-000099300000}"/>
    <cellStyle name="20% - Accent1 2 5 2 2 3 3 5 2 2" xfId="12630" xr:uid="{00000000-0005-0000-0000-00009A300000}"/>
    <cellStyle name="20% - Accent1 2 5 2 2 3 3 5 3" xfId="12631" xr:uid="{00000000-0005-0000-0000-00009B300000}"/>
    <cellStyle name="20% - Accent1 2 5 2 2 3 3 6" xfId="12632" xr:uid="{00000000-0005-0000-0000-00009C300000}"/>
    <cellStyle name="20% - Accent1 2 5 2 2 3 3 6 2" xfId="12633" xr:uid="{00000000-0005-0000-0000-00009D300000}"/>
    <cellStyle name="20% - Accent1 2 5 2 2 3 3 6 2 2" xfId="12634" xr:uid="{00000000-0005-0000-0000-00009E300000}"/>
    <cellStyle name="20% - Accent1 2 5 2 2 3 3 6 3" xfId="12635" xr:uid="{00000000-0005-0000-0000-00009F300000}"/>
    <cellStyle name="20% - Accent1 2 5 2 2 3 3 7" xfId="12636" xr:uid="{00000000-0005-0000-0000-0000A0300000}"/>
    <cellStyle name="20% - Accent1 2 5 2 2 3 3 7 2" xfId="12637" xr:uid="{00000000-0005-0000-0000-0000A1300000}"/>
    <cellStyle name="20% - Accent1 2 5 2 2 3 3 8" xfId="12638" xr:uid="{00000000-0005-0000-0000-0000A2300000}"/>
    <cellStyle name="20% - Accent1 2 5 2 2 3 3 8 2" xfId="12639" xr:uid="{00000000-0005-0000-0000-0000A3300000}"/>
    <cellStyle name="20% - Accent1 2 5 2 2 3 3 9" xfId="12640" xr:uid="{00000000-0005-0000-0000-0000A4300000}"/>
    <cellStyle name="20% - Accent1 2 5 2 2 3 4" xfId="12641" xr:uid="{00000000-0005-0000-0000-0000A5300000}"/>
    <cellStyle name="20% - Accent1 2 5 2 2 3 4 2" xfId="12642" xr:uid="{00000000-0005-0000-0000-0000A6300000}"/>
    <cellStyle name="20% - Accent1 2 5 2 2 3 4 2 2" xfId="12643" xr:uid="{00000000-0005-0000-0000-0000A7300000}"/>
    <cellStyle name="20% - Accent1 2 5 2 2 3 4 2 2 2" xfId="12644" xr:uid="{00000000-0005-0000-0000-0000A8300000}"/>
    <cellStyle name="20% - Accent1 2 5 2 2 3 4 2 3" xfId="12645" xr:uid="{00000000-0005-0000-0000-0000A9300000}"/>
    <cellStyle name="20% - Accent1 2 5 2 2 3 4 3" xfId="12646" xr:uid="{00000000-0005-0000-0000-0000AA300000}"/>
    <cellStyle name="20% - Accent1 2 5 2 2 3 4 3 2" xfId="12647" xr:uid="{00000000-0005-0000-0000-0000AB300000}"/>
    <cellStyle name="20% - Accent1 2 5 2 2 3 4 4" xfId="12648" xr:uid="{00000000-0005-0000-0000-0000AC300000}"/>
    <cellStyle name="20% - Accent1 2 5 2 2 3 5" xfId="12649" xr:uid="{00000000-0005-0000-0000-0000AD300000}"/>
    <cellStyle name="20% - Accent1 2 5 2 2 3 5 2" xfId="12650" xr:uid="{00000000-0005-0000-0000-0000AE300000}"/>
    <cellStyle name="20% - Accent1 2 5 2 2 3 5 2 2" xfId="12651" xr:uid="{00000000-0005-0000-0000-0000AF300000}"/>
    <cellStyle name="20% - Accent1 2 5 2 2 3 5 2 2 2" xfId="12652" xr:uid="{00000000-0005-0000-0000-0000B0300000}"/>
    <cellStyle name="20% - Accent1 2 5 2 2 3 5 2 3" xfId="12653" xr:uid="{00000000-0005-0000-0000-0000B1300000}"/>
    <cellStyle name="20% - Accent1 2 5 2 2 3 5 3" xfId="12654" xr:uid="{00000000-0005-0000-0000-0000B2300000}"/>
    <cellStyle name="20% - Accent1 2 5 2 2 3 5 3 2" xfId="12655" xr:uid="{00000000-0005-0000-0000-0000B3300000}"/>
    <cellStyle name="20% - Accent1 2 5 2 2 3 5 4" xfId="12656" xr:uid="{00000000-0005-0000-0000-0000B4300000}"/>
    <cellStyle name="20% - Accent1 2 5 2 2 3 6" xfId="12657" xr:uid="{00000000-0005-0000-0000-0000B5300000}"/>
    <cellStyle name="20% - Accent1 2 5 2 2 3 6 2" xfId="12658" xr:uid="{00000000-0005-0000-0000-0000B6300000}"/>
    <cellStyle name="20% - Accent1 2 5 2 2 3 6 2 2" xfId="12659" xr:uid="{00000000-0005-0000-0000-0000B7300000}"/>
    <cellStyle name="20% - Accent1 2 5 2 2 3 6 2 2 2" xfId="12660" xr:uid="{00000000-0005-0000-0000-0000B8300000}"/>
    <cellStyle name="20% - Accent1 2 5 2 2 3 6 2 3" xfId="12661" xr:uid="{00000000-0005-0000-0000-0000B9300000}"/>
    <cellStyle name="20% - Accent1 2 5 2 2 3 6 3" xfId="12662" xr:uid="{00000000-0005-0000-0000-0000BA300000}"/>
    <cellStyle name="20% - Accent1 2 5 2 2 3 6 3 2" xfId="12663" xr:uid="{00000000-0005-0000-0000-0000BB300000}"/>
    <cellStyle name="20% - Accent1 2 5 2 2 3 6 4" xfId="12664" xr:uid="{00000000-0005-0000-0000-0000BC300000}"/>
    <cellStyle name="20% - Accent1 2 5 2 2 3 7" xfId="12665" xr:uid="{00000000-0005-0000-0000-0000BD300000}"/>
    <cellStyle name="20% - Accent1 2 5 2 2 3 7 2" xfId="12666" xr:uid="{00000000-0005-0000-0000-0000BE300000}"/>
    <cellStyle name="20% - Accent1 2 5 2 2 3 7 2 2" xfId="12667" xr:uid="{00000000-0005-0000-0000-0000BF300000}"/>
    <cellStyle name="20% - Accent1 2 5 2 2 3 7 3" xfId="12668" xr:uid="{00000000-0005-0000-0000-0000C0300000}"/>
    <cellStyle name="20% - Accent1 2 5 2 2 3 8" xfId="12669" xr:uid="{00000000-0005-0000-0000-0000C1300000}"/>
    <cellStyle name="20% - Accent1 2 5 2 2 3 8 2" xfId="12670" xr:uid="{00000000-0005-0000-0000-0000C2300000}"/>
    <cellStyle name="20% - Accent1 2 5 2 2 3 8 2 2" xfId="12671" xr:uid="{00000000-0005-0000-0000-0000C3300000}"/>
    <cellStyle name="20% - Accent1 2 5 2 2 3 8 3" xfId="12672" xr:uid="{00000000-0005-0000-0000-0000C4300000}"/>
    <cellStyle name="20% - Accent1 2 5 2 2 3 9" xfId="12673" xr:uid="{00000000-0005-0000-0000-0000C5300000}"/>
    <cellStyle name="20% - Accent1 2 5 2 2 3 9 2" xfId="12674" xr:uid="{00000000-0005-0000-0000-0000C6300000}"/>
    <cellStyle name="20% - Accent1 2 5 2 2 4" xfId="12675" xr:uid="{00000000-0005-0000-0000-0000C7300000}"/>
    <cellStyle name="20% - Accent1 2 5 2 2 4 10" xfId="12676" xr:uid="{00000000-0005-0000-0000-0000C8300000}"/>
    <cellStyle name="20% - Accent1 2 5 2 2 4 10 2" xfId="12677" xr:uid="{00000000-0005-0000-0000-0000C9300000}"/>
    <cellStyle name="20% - Accent1 2 5 2 2 4 11" xfId="12678" xr:uid="{00000000-0005-0000-0000-0000CA300000}"/>
    <cellStyle name="20% - Accent1 2 5 2 2 4 2" xfId="12679" xr:uid="{00000000-0005-0000-0000-0000CB300000}"/>
    <cellStyle name="20% - Accent1 2 5 2 2 4 2 2" xfId="12680" xr:uid="{00000000-0005-0000-0000-0000CC300000}"/>
    <cellStyle name="20% - Accent1 2 5 2 2 4 2 2 2" xfId="12681" xr:uid="{00000000-0005-0000-0000-0000CD300000}"/>
    <cellStyle name="20% - Accent1 2 5 2 2 4 2 2 2 2" xfId="12682" xr:uid="{00000000-0005-0000-0000-0000CE300000}"/>
    <cellStyle name="20% - Accent1 2 5 2 2 4 2 2 2 2 2" xfId="12683" xr:uid="{00000000-0005-0000-0000-0000CF300000}"/>
    <cellStyle name="20% - Accent1 2 5 2 2 4 2 2 2 3" xfId="12684" xr:uid="{00000000-0005-0000-0000-0000D0300000}"/>
    <cellStyle name="20% - Accent1 2 5 2 2 4 2 2 3" xfId="12685" xr:uid="{00000000-0005-0000-0000-0000D1300000}"/>
    <cellStyle name="20% - Accent1 2 5 2 2 4 2 2 3 2" xfId="12686" xr:uid="{00000000-0005-0000-0000-0000D2300000}"/>
    <cellStyle name="20% - Accent1 2 5 2 2 4 2 2 4" xfId="12687" xr:uid="{00000000-0005-0000-0000-0000D3300000}"/>
    <cellStyle name="20% - Accent1 2 5 2 2 4 2 3" xfId="12688" xr:uid="{00000000-0005-0000-0000-0000D4300000}"/>
    <cellStyle name="20% - Accent1 2 5 2 2 4 2 3 2" xfId="12689" xr:uid="{00000000-0005-0000-0000-0000D5300000}"/>
    <cellStyle name="20% - Accent1 2 5 2 2 4 2 3 2 2" xfId="12690" xr:uid="{00000000-0005-0000-0000-0000D6300000}"/>
    <cellStyle name="20% - Accent1 2 5 2 2 4 2 3 2 2 2" xfId="12691" xr:uid="{00000000-0005-0000-0000-0000D7300000}"/>
    <cellStyle name="20% - Accent1 2 5 2 2 4 2 3 2 3" xfId="12692" xr:uid="{00000000-0005-0000-0000-0000D8300000}"/>
    <cellStyle name="20% - Accent1 2 5 2 2 4 2 3 3" xfId="12693" xr:uid="{00000000-0005-0000-0000-0000D9300000}"/>
    <cellStyle name="20% - Accent1 2 5 2 2 4 2 3 3 2" xfId="12694" xr:uid="{00000000-0005-0000-0000-0000DA300000}"/>
    <cellStyle name="20% - Accent1 2 5 2 2 4 2 3 4" xfId="12695" xr:uid="{00000000-0005-0000-0000-0000DB300000}"/>
    <cellStyle name="20% - Accent1 2 5 2 2 4 2 4" xfId="12696" xr:uid="{00000000-0005-0000-0000-0000DC300000}"/>
    <cellStyle name="20% - Accent1 2 5 2 2 4 2 4 2" xfId="12697" xr:uid="{00000000-0005-0000-0000-0000DD300000}"/>
    <cellStyle name="20% - Accent1 2 5 2 2 4 2 4 2 2" xfId="12698" xr:uid="{00000000-0005-0000-0000-0000DE300000}"/>
    <cellStyle name="20% - Accent1 2 5 2 2 4 2 4 2 2 2" xfId="12699" xr:uid="{00000000-0005-0000-0000-0000DF300000}"/>
    <cellStyle name="20% - Accent1 2 5 2 2 4 2 4 2 3" xfId="12700" xr:uid="{00000000-0005-0000-0000-0000E0300000}"/>
    <cellStyle name="20% - Accent1 2 5 2 2 4 2 4 3" xfId="12701" xr:uid="{00000000-0005-0000-0000-0000E1300000}"/>
    <cellStyle name="20% - Accent1 2 5 2 2 4 2 4 3 2" xfId="12702" xr:uid="{00000000-0005-0000-0000-0000E2300000}"/>
    <cellStyle name="20% - Accent1 2 5 2 2 4 2 4 4" xfId="12703" xr:uid="{00000000-0005-0000-0000-0000E3300000}"/>
    <cellStyle name="20% - Accent1 2 5 2 2 4 2 5" xfId="12704" xr:uid="{00000000-0005-0000-0000-0000E4300000}"/>
    <cellStyle name="20% - Accent1 2 5 2 2 4 2 5 2" xfId="12705" xr:uid="{00000000-0005-0000-0000-0000E5300000}"/>
    <cellStyle name="20% - Accent1 2 5 2 2 4 2 5 2 2" xfId="12706" xr:uid="{00000000-0005-0000-0000-0000E6300000}"/>
    <cellStyle name="20% - Accent1 2 5 2 2 4 2 5 3" xfId="12707" xr:uid="{00000000-0005-0000-0000-0000E7300000}"/>
    <cellStyle name="20% - Accent1 2 5 2 2 4 2 6" xfId="12708" xr:uid="{00000000-0005-0000-0000-0000E8300000}"/>
    <cellStyle name="20% - Accent1 2 5 2 2 4 2 6 2" xfId="12709" xr:uid="{00000000-0005-0000-0000-0000E9300000}"/>
    <cellStyle name="20% - Accent1 2 5 2 2 4 2 6 2 2" xfId="12710" xr:uid="{00000000-0005-0000-0000-0000EA300000}"/>
    <cellStyle name="20% - Accent1 2 5 2 2 4 2 6 3" xfId="12711" xr:uid="{00000000-0005-0000-0000-0000EB300000}"/>
    <cellStyle name="20% - Accent1 2 5 2 2 4 2 7" xfId="12712" xr:uid="{00000000-0005-0000-0000-0000EC300000}"/>
    <cellStyle name="20% - Accent1 2 5 2 2 4 2 7 2" xfId="12713" xr:uid="{00000000-0005-0000-0000-0000ED300000}"/>
    <cellStyle name="20% - Accent1 2 5 2 2 4 2 8" xfId="12714" xr:uid="{00000000-0005-0000-0000-0000EE300000}"/>
    <cellStyle name="20% - Accent1 2 5 2 2 4 2 8 2" xfId="12715" xr:uid="{00000000-0005-0000-0000-0000EF300000}"/>
    <cellStyle name="20% - Accent1 2 5 2 2 4 2 9" xfId="12716" xr:uid="{00000000-0005-0000-0000-0000F0300000}"/>
    <cellStyle name="20% - Accent1 2 5 2 2 4 3" xfId="12717" xr:uid="{00000000-0005-0000-0000-0000F1300000}"/>
    <cellStyle name="20% - Accent1 2 5 2 2 4 3 2" xfId="12718" xr:uid="{00000000-0005-0000-0000-0000F2300000}"/>
    <cellStyle name="20% - Accent1 2 5 2 2 4 3 2 2" xfId="12719" xr:uid="{00000000-0005-0000-0000-0000F3300000}"/>
    <cellStyle name="20% - Accent1 2 5 2 2 4 3 2 2 2" xfId="12720" xr:uid="{00000000-0005-0000-0000-0000F4300000}"/>
    <cellStyle name="20% - Accent1 2 5 2 2 4 3 2 2 2 2" xfId="12721" xr:uid="{00000000-0005-0000-0000-0000F5300000}"/>
    <cellStyle name="20% - Accent1 2 5 2 2 4 3 2 2 3" xfId="12722" xr:uid="{00000000-0005-0000-0000-0000F6300000}"/>
    <cellStyle name="20% - Accent1 2 5 2 2 4 3 2 3" xfId="12723" xr:uid="{00000000-0005-0000-0000-0000F7300000}"/>
    <cellStyle name="20% - Accent1 2 5 2 2 4 3 2 3 2" xfId="12724" xr:uid="{00000000-0005-0000-0000-0000F8300000}"/>
    <cellStyle name="20% - Accent1 2 5 2 2 4 3 2 4" xfId="12725" xr:uid="{00000000-0005-0000-0000-0000F9300000}"/>
    <cellStyle name="20% - Accent1 2 5 2 2 4 3 3" xfId="12726" xr:uid="{00000000-0005-0000-0000-0000FA300000}"/>
    <cellStyle name="20% - Accent1 2 5 2 2 4 3 3 2" xfId="12727" xr:uid="{00000000-0005-0000-0000-0000FB300000}"/>
    <cellStyle name="20% - Accent1 2 5 2 2 4 3 3 2 2" xfId="12728" xr:uid="{00000000-0005-0000-0000-0000FC300000}"/>
    <cellStyle name="20% - Accent1 2 5 2 2 4 3 3 2 2 2" xfId="12729" xr:uid="{00000000-0005-0000-0000-0000FD300000}"/>
    <cellStyle name="20% - Accent1 2 5 2 2 4 3 3 2 3" xfId="12730" xr:uid="{00000000-0005-0000-0000-0000FE300000}"/>
    <cellStyle name="20% - Accent1 2 5 2 2 4 3 3 3" xfId="12731" xr:uid="{00000000-0005-0000-0000-0000FF300000}"/>
    <cellStyle name="20% - Accent1 2 5 2 2 4 3 3 3 2" xfId="12732" xr:uid="{00000000-0005-0000-0000-000000310000}"/>
    <cellStyle name="20% - Accent1 2 5 2 2 4 3 3 4" xfId="12733" xr:uid="{00000000-0005-0000-0000-000001310000}"/>
    <cellStyle name="20% - Accent1 2 5 2 2 4 3 4" xfId="12734" xr:uid="{00000000-0005-0000-0000-000002310000}"/>
    <cellStyle name="20% - Accent1 2 5 2 2 4 3 4 2" xfId="12735" xr:uid="{00000000-0005-0000-0000-000003310000}"/>
    <cellStyle name="20% - Accent1 2 5 2 2 4 3 4 2 2" xfId="12736" xr:uid="{00000000-0005-0000-0000-000004310000}"/>
    <cellStyle name="20% - Accent1 2 5 2 2 4 3 4 2 2 2" xfId="12737" xr:uid="{00000000-0005-0000-0000-000005310000}"/>
    <cellStyle name="20% - Accent1 2 5 2 2 4 3 4 2 3" xfId="12738" xr:uid="{00000000-0005-0000-0000-000006310000}"/>
    <cellStyle name="20% - Accent1 2 5 2 2 4 3 4 3" xfId="12739" xr:uid="{00000000-0005-0000-0000-000007310000}"/>
    <cellStyle name="20% - Accent1 2 5 2 2 4 3 4 3 2" xfId="12740" xr:uid="{00000000-0005-0000-0000-000008310000}"/>
    <cellStyle name="20% - Accent1 2 5 2 2 4 3 4 4" xfId="12741" xr:uid="{00000000-0005-0000-0000-000009310000}"/>
    <cellStyle name="20% - Accent1 2 5 2 2 4 3 5" xfId="12742" xr:uid="{00000000-0005-0000-0000-00000A310000}"/>
    <cellStyle name="20% - Accent1 2 5 2 2 4 3 5 2" xfId="12743" xr:uid="{00000000-0005-0000-0000-00000B310000}"/>
    <cellStyle name="20% - Accent1 2 5 2 2 4 3 5 2 2" xfId="12744" xr:uid="{00000000-0005-0000-0000-00000C310000}"/>
    <cellStyle name="20% - Accent1 2 5 2 2 4 3 5 3" xfId="12745" xr:uid="{00000000-0005-0000-0000-00000D310000}"/>
    <cellStyle name="20% - Accent1 2 5 2 2 4 3 6" xfId="12746" xr:uid="{00000000-0005-0000-0000-00000E310000}"/>
    <cellStyle name="20% - Accent1 2 5 2 2 4 3 6 2" xfId="12747" xr:uid="{00000000-0005-0000-0000-00000F310000}"/>
    <cellStyle name="20% - Accent1 2 5 2 2 4 3 6 2 2" xfId="12748" xr:uid="{00000000-0005-0000-0000-000010310000}"/>
    <cellStyle name="20% - Accent1 2 5 2 2 4 3 6 3" xfId="12749" xr:uid="{00000000-0005-0000-0000-000011310000}"/>
    <cellStyle name="20% - Accent1 2 5 2 2 4 3 7" xfId="12750" xr:uid="{00000000-0005-0000-0000-000012310000}"/>
    <cellStyle name="20% - Accent1 2 5 2 2 4 3 7 2" xfId="12751" xr:uid="{00000000-0005-0000-0000-000013310000}"/>
    <cellStyle name="20% - Accent1 2 5 2 2 4 3 8" xfId="12752" xr:uid="{00000000-0005-0000-0000-000014310000}"/>
    <cellStyle name="20% - Accent1 2 5 2 2 4 3 8 2" xfId="12753" xr:uid="{00000000-0005-0000-0000-000015310000}"/>
    <cellStyle name="20% - Accent1 2 5 2 2 4 3 9" xfId="12754" xr:uid="{00000000-0005-0000-0000-000016310000}"/>
    <cellStyle name="20% - Accent1 2 5 2 2 4 4" xfId="12755" xr:uid="{00000000-0005-0000-0000-000017310000}"/>
    <cellStyle name="20% - Accent1 2 5 2 2 4 4 2" xfId="12756" xr:uid="{00000000-0005-0000-0000-000018310000}"/>
    <cellStyle name="20% - Accent1 2 5 2 2 4 4 2 2" xfId="12757" xr:uid="{00000000-0005-0000-0000-000019310000}"/>
    <cellStyle name="20% - Accent1 2 5 2 2 4 4 2 2 2" xfId="12758" xr:uid="{00000000-0005-0000-0000-00001A310000}"/>
    <cellStyle name="20% - Accent1 2 5 2 2 4 4 2 3" xfId="12759" xr:uid="{00000000-0005-0000-0000-00001B310000}"/>
    <cellStyle name="20% - Accent1 2 5 2 2 4 4 3" xfId="12760" xr:uid="{00000000-0005-0000-0000-00001C310000}"/>
    <cellStyle name="20% - Accent1 2 5 2 2 4 4 3 2" xfId="12761" xr:uid="{00000000-0005-0000-0000-00001D310000}"/>
    <cellStyle name="20% - Accent1 2 5 2 2 4 4 4" xfId="12762" xr:uid="{00000000-0005-0000-0000-00001E310000}"/>
    <cellStyle name="20% - Accent1 2 5 2 2 4 5" xfId="12763" xr:uid="{00000000-0005-0000-0000-00001F310000}"/>
    <cellStyle name="20% - Accent1 2 5 2 2 4 5 2" xfId="12764" xr:uid="{00000000-0005-0000-0000-000020310000}"/>
    <cellStyle name="20% - Accent1 2 5 2 2 4 5 2 2" xfId="12765" xr:uid="{00000000-0005-0000-0000-000021310000}"/>
    <cellStyle name="20% - Accent1 2 5 2 2 4 5 2 2 2" xfId="12766" xr:uid="{00000000-0005-0000-0000-000022310000}"/>
    <cellStyle name="20% - Accent1 2 5 2 2 4 5 2 3" xfId="12767" xr:uid="{00000000-0005-0000-0000-000023310000}"/>
    <cellStyle name="20% - Accent1 2 5 2 2 4 5 3" xfId="12768" xr:uid="{00000000-0005-0000-0000-000024310000}"/>
    <cellStyle name="20% - Accent1 2 5 2 2 4 5 3 2" xfId="12769" xr:uid="{00000000-0005-0000-0000-000025310000}"/>
    <cellStyle name="20% - Accent1 2 5 2 2 4 5 4" xfId="12770" xr:uid="{00000000-0005-0000-0000-000026310000}"/>
    <cellStyle name="20% - Accent1 2 5 2 2 4 6" xfId="12771" xr:uid="{00000000-0005-0000-0000-000027310000}"/>
    <cellStyle name="20% - Accent1 2 5 2 2 4 6 2" xfId="12772" xr:uid="{00000000-0005-0000-0000-000028310000}"/>
    <cellStyle name="20% - Accent1 2 5 2 2 4 6 2 2" xfId="12773" xr:uid="{00000000-0005-0000-0000-000029310000}"/>
    <cellStyle name="20% - Accent1 2 5 2 2 4 6 2 2 2" xfId="12774" xr:uid="{00000000-0005-0000-0000-00002A310000}"/>
    <cellStyle name="20% - Accent1 2 5 2 2 4 6 2 3" xfId="12775" xr:uid="{00000000-0005-0000-0000-00002B310000}"/>
    <cellStyle name="20% - Accent1 2 5 2 2 4 6 3" xfId="12776" xr:uid="{00000000-0005-0000-0000-00002C310000}"/>
    <cellStyle name="20% - Accent1 2 5 2 2 4 6 3 2" xfId="12777" xr:uid="{00000000-0005-0000-0000-00002D310000}"/>
    <cellStyle name="20% - Accent1 2 5 2 2 4 6 4" xfId="12778" xr:uid="{00000000-0005-0000-0000-00002E310000}"/>
    <cellStyle name="20% - Accent1 2 5 2 2 4 7" xfId="12779" xr:uid="{00000000-0005-0000-0000-00002F310000}"/>
    <cellStyle name="20% - Accent1 2 5 2 2 4 7 2" xfId="12780" xr:uid="{00000000-0005-0000-0000-000030310000}"/>
    <cellStyle name="20% - Accent1 2 5 2 2 4 7 2 2" xfId="12781" xr:uid="{00000000-0005-0000-0000-000031310000}"/>
    <cellStyle name="20% - Accent1 2 5 2 2 4 7 3" xfId="12782" xr:uid="{00000000-0005-0000-0000-000032310000}"/>
    <cellStyle name="20% - Accent1 2 5 2 2 4 8" xfId="12783" xr:uid="{00000000-0005-0000-0000-000033310000}"/>
    <cellStyle name="20% - Accent1 2 5 2 2 4 8 2" xfId="12784" xr:uid="{00000000-0005-0000-0000-000034310000}"/>
    <cellStyle name="20% - Accent1 2 5 2 2 4 8 2 2" xfId="12785" xr:uid="{00000000-0005-0000-0000-000035310000}"/>
    <cellStyle name="20% - Accent1 2 5 2 2 4 8 3" xfId="12786" xr:uid="{00000000-0005-0000-0000-000036310000}"/>
    <cellStyle name="20% - Accent1 2 5 2 2 4 9" xfId="12787" xr:uid="{00000000-0005-0000-0000-000037310000}"/>
    <cellStyle name="20% - Accent1 2 5 2 2 4 9 2" xfId="12788" xr:uid="{00000000-0005-0000-0000-000038310000}"/>
    <cellStyle name="20% - Accent1 2 5 2 2 5" xfId="12789" xr:uid="{00000000-0005-0000-0000-000039310000}"/>
    <cellStyle name="20% - Accent1 2 5 2 2 5 2" xfId="12790" xr:uid="{00000000-0005-0000-0000-00003A310000}"/>
    <cellStyle name="20% - Accent1 2 5 2 2 5 2 2" xfId="12791" xr:uid="{00000000-0005-0000-0000-00003B310000}"/>
    <cellStyle name="20% - Accent1 2 5 2 2 5 2 2 2" xfId="12792" xr:uid="{00000000-0005-0000-0000-00003C310000}"/>
    <cellStyle name="20% - Accent1 2 5 2 2 5 2 2 2 2" xfId="12793" xr:uid="{00000000-0005-0000-0000-00003D310000}"/>
    <cellStyle name="20% - Accent1 2 5 2 2 5 2 2 3" xfId="12794" xr:uid="{00000000-0005-0000-0000-00003E310000}"/>
    <cellStyle name="20% - Accent1 2 5 2 2 5 2 3" xfId="12795" xr:uid="{00000000-0005-0000-0000-00003F310000}"/>
    <cellStyle name="20% - Accent1 2 5 2 2 5 2 3 2" xfId="12796" xr:uid="{00000000-0005-0000-0000-000040310000}"/>
    <cellStyle name="20% - Accent1 2 5 2 2 5 2 4" xfId="12797" xr:uid="{00000000-0005-0000-0000-000041310000}"/>
    <cellStyle name="20% - Accent1 2 5 2 2 5 3" xfId="12798" xr:uid="{00000000-0005-0000-0000-000042310000}"/>
    <cellStyle name="20% - Accent1 2 5 2 2 5 3 2" xfId="12799" xr:uid="{00000000-0005-0000-0000-000043310000}"/>
    <cellStyle name="20% - Accent1 2 5 2 2 5 3 2 2" xfId="12800" xr:uid="{00000000-0005-0000-0000-000044310000}"/>
    <cellStyle name="20% - Accent1 2 5 2 2 5 3 2 2 2" xfId="12801" xr:uid="{00000000-0005-0000-0000-000045310000}"/>
    <cellStyle name="20% - Accent1 2 5 2 2 5 3 2 3" xfId="12802" xr:uid="{00000000-0005-0000-0000-000046310000}"/>
    <cellStyle name="20% - Accent1 2 5 2 2 5 3 3" xfId="12803" xr:uid="{00000000-0005-0000-0000-000047310000}"/>
    <cellStyle name="20% - Accent1 2 5 2 2 5 3 3 2" xfId="12804" xr:uid="{00000000-0005-0000-0000-000048310000}"/>
    <cellStyle name="20% - Accent1 2 5 2 2 5 3 4" xfId="12805" xr:uid="{00000000-0005-0000-0000-000049310000}"/>
    <cellStyle name="20% - Accent1 2 5 2 2 5 4" xfId="12806" xr:uid="{00000000-0005-0000-0000-00004A310000}"/>
    <cellStyle name="20% - Accent1 2 5 2 2 5 4 2" xfId="12807" xr:uid="{00000000-0005-0000-0000-00004B310000}"/>
    <cellStyle name="20% - Accent1 2 5 2 2 5 4 2 2" xfId="12808" xr:uid="{00000000-0005-0000-0000-00004C310000}"/>
    <cellStyle name="20% - Accent1 2 5 2 2 5 4 2 2 2" xfId="12809" xr:uid="{00000000-0005-0000-0000-00004D310000}"/>
    <cellStyle name="20% - Accent1 2 5 2 2 5 4 2 3" xfId="12810" xr:uid="{00000000-0005-0000-0000-00004E310000}"/>
    <cellStyle name="20% - Accent1 2 5 2 2 5 4 3" xfId="12811" xr:uid="{00000000-0005-0000-0000-00004F310000}"/>
    <cellStyle name="20% - Accent1 2 5 2 2 5 4 3 2" xfId="12812" xr:uid="{00000000-0005-0000-0000-000050310000}"/>
    <cellStyle name="20% - Accent1 2 5 2 2 5 4 4" xfId="12813" xr:uid="{00000000-0005-0000-0000-000051310000}"/>
    <cellStyle name="20% - Accent1 2 5 2 2 5 5" xfId="12814" xr:uid="{00000000-0005-0000-0000-000052310000}"/>
    <cellStyle name="20% - Accent1 2 5 2 2 5 5 2" xfId="12815" xr:uid="{00000000-0005-0000-0000-000053310000}"/>
    <cellStyle name="20% - Accent1 2 5 2 2 5 5 2 2" xfId="12816" xr:uid="{00000000-0005-0000-0000-000054310000}"/>
    <cellStyle name="20% - Accent1 2 5 2 2 5 5 3" xfId="12817" xr:uid="{00000000-0005-0000-0000-000055310000}"/>
    <cellStyle name="20% - Accent1 2 5 2 2 5 6" xfId="12818" xr:uid="{00000000-0005-0000-0000-000056310000}"/>
    <cellStyle name="20% - Accent1 2 5 2 2 5 6 2" xfId="12819" xr:uid="{00000000-0005-0000-0000-000057310000}"/>
    <cellStyle name="20% - Accent1 2 5 2 2 5 6 2 2" xfId="12820" xr:uid="{00000000-0005-0000-0000-000058310000}"/>
    <cellStyle name="20% - Accent1 2 5 2 2 5 6 3" xfId="12821" xr:uid="{00000000-0005-0000-0000-000059310000}"/>
    <cellStyle name="20% - Accent1 2 5 2 2 5 7" xfId="12822" xr:uid="{00000000-0005-0000-0000-00005A310000}"/>
    <cellStyle name="20% - Accent1 2 5 2 2 5 7 2" xfId="12823" xr:uid="{00000000-0005-0000-0000-00005B310000}"/>
    <cellStyle name="20% - Accent1 2 5 2 2 5 8" xfId="12824" xr:uid="{00000000-0005-0000-0000-00005C310000}"/>
    <cellStyle name="20% - Accent1 2 5 2 2 5 8 2" xfId="12825" xr:uid="{00000000-0005-0000-0000-00005D310000}"/>
    <cellStyle name="20% - Accent1 2 5 2 2 5 9" xfId="12826" xr:uid="{00000000-0005-0000-0000-00005E310000}"/>
    <cellStyle name="20% - Accent1 2 5 2 2 6" xfId="12827" xr:uid="{00000000-0005-0000-0000-00005F310000}"/>
    <cellStyle name="20% - Accent1 2 5 2 2 6 2" xfId="12828" xr:uid="{00000000-0005-0000-0000-000060310000}"/>
    <cellStyle name="20% - Accent1 2 5 2 2 6 2 2" xfId="12829" xr:uid="{00000000-0005-0000-0000-000061310000}"/>
    <cellStyle name="20% - Accent1 2 5 2 2 6 2 2 2" xfId="12830" xr:uid="{00000000-0005-0000-0000-000062310000}"/>
    <cellStyle name="20% - Accent1 2 5 2 2 6 2 2 2 2" xfId="12831" xr:uid="{00000000-0005-0000-0000-000063310000}"/>
    <cellStyle name="20% - Accent1 2 5 2 2 6 2 2 3" xfId="12832" xr:uid="{00000000-0005-0000-0000-000064310000}"/>
    <cellStyle name="20% - Accent1 2 5 2 2 6 2 3" xfId="12833" xr:uid="{00000000-0005-0000-0000-000065310000}"/>
    <cellStyle name="20% - Accent1 2 5 2 2 6 2 3 2" xfId="12834" xr:uid="{00000000-0005-0000-0000-000066310000}"/>
    <cellStyle name="20% - Accent1 2 5 2 2 6 2 4" xfId="12835" xr:uid="{00000000-0005-0000-0000-000067310000}"/>
    <cellStyle name="20% - Accent1 2 5 2 2 6 3" xfId="12836" xr:uid="{00000000-0005-0000-0000-000068310000}"/>
    <cellStyle name="20% - Accent1 2 5 2 2 6 3 2" xfId="12837" xr:uid="{00000000-0005-0000-0000-000069310000}"/>
    <cellStyle name="20% - Accent1 2 5 2 2 6 3 2 2" xfId="12838" xr:uid="{00000000-0005-0000-0000-00006A310000}"/>
    <cellStyle name="20% - Accent1 2 5 2 2 6 3 2 2 2" xfId="12839" xr:uid="{00000000-0005-0000-0000-00006B310000}"/>
    <cellStyle name="20% - Accent1 2 5 2 2 6 3 2 3" xfId="12840" xr:uid="{00000000-0005-0000-0000-00006C310000}"/>
    <cellStyle name="20% - Accent1 2 5 2 2 6 3 3" xfId="12841" xr:uid="{00000000-0005-0000-0000-00006D310000}"/>
    <cellStyle name="20% - Accent1 2 5 2 2 6 3 3 2" xfId="12842" xr:uid="{00000000-0005-0000-0000-00006E310000}"/>
    <cellStyle name="20% - Accent1 2 5 2 2 6 3 4" xfId="12843" xr:uid="{00000000-0005-0000-0000-00006F310000}"/>
    <cellStyle name="20% - Accent1 2 5 2 2 6 4" xfId="12844" xr:uid="{00000000-0005-0000-0000-000070310000}"/>
    <cellStyle name="20% - Accent1 2 5 2 2 6 4 2" xfId="12845" xr:uid="{00000000-0005-0000-0000-000071310000}"/>
    <cellStyle name="20% - Accent1 2 5 2 2 6 4 2 2" xfId="12846" xr:uid="{00000000-0005-0000-0000-000072310000}"/>
    <cellStyle name="20% - Accent1 2 5 2 2 6 4 2 2 2" xfId="12847" xr:uid="{00000000-0005-0000-0000-000073310000}"/>
    <cellStyle name="20% - Accent1 2 5 2 2 6 4 2 3" xfId="12848" xr:uid="{00000000-0005-0000-0000-000074310000}"/>
    <cellStyle name="20% - Accent1 2 5 2 2 6 4 3" xfId="12849" xr:uid="{00000000-0005-0000-0000-000075310000}"/>
    <cellStyle name="20% - Accent1 2 5 2 2 6 4 3 2" xfId="12850" xr:uid="{00000000-0005-0000-0000-000076310000}"/>
    <cellStyle name="20% - Accent1 2 5 2 2 6 4 4" xfId="12851" xr:uid="{00000000-0005-0000-0000-000077310000}"/>
    <cellStyle name="20% - Accent1 2 5 2 2 6 5" xfId="12852" xr:uid="{00000000-0005-0000-0000-000078310000}"/>
    <cellStyle name="20% - Accent1 2 5 2 2 6 5 2" xfId="12853" xr:uid="{00000000-0005-0000-0000-000079310000}"/>
    <cellStyle name="20% - Accent1 2 5 2 2 6 5 2 2" xfId="12854" xr:uid="{00000000-0005-0000-0000-00007A310000}"/>
    <cellStyle name="20% - Accent1 2 5 2 2 6 5 3" xfId="12855" xr:uid="{00000000-0005-0000-0000-00007B310000}"/>
    <cellStyle name="20% - Accent1 2 5 2 2 6 6" xfId="12856" xr:uid="{00000000-0005-0000-0000-00007C310000}"/>
    <cellStyle name="20% - Accent1 2 5 2 2 6 6 2" xfId="12857" xr:uid="{00000000-0005-0000-0000-00007D310000}"/>
    <cellStyle name="20% - Accent1 2 5 2 2 6 6 2 2" xfId="12858" xr:uid="{00000000-0005-0000-0000-00007E310000}"/>
    <cellStyle name="20% - Accent1 2 5 2 2 6 6 3" xfId="12859" xr:uid="{00000000-0005-0000-0000-00007F310000}"/>
    <cellStyle name="20% - Accent1 2 5 2 2 6 7" xfId="12860" xr:uid="{00000000-0005-0000-0000-000080310000}"/>
    <cellStyle name="20% - Accent1 2 5 2 2 6 7 2" xfId="12861" xr:uid="{00000000-0005-0000-0000-000081310000}"/>
    <cellStyle name="20% - Accent1 2 5 2 2 6 8" xfId="12862" xr:uid="{00000000-0005-0000-0000-000082310000}"/>
    <cellStyle name="20% - Accent1 2 5 2 2 6 8 2" xfId="12863" xr:uid="{00000000-0005-0000-0000-000083310000}"/>
    <cellStyle name="20% - Accent1 2 5 2 2 6 9" xfId="12864" xr:uid="{00000000-0005-0000-0000-000084310000}"/>
    <cellStyle name="20% - Accent1 2 5 2 2 7" xfId="12865" xr:uid="{00000000-0005-0000-0000-000085310000}"/>
    <cellStyle name="20% - Accent1 2 5 2 2 7 2" xfId="12866" xr:uid="{00000000-0005-0000-0000-000086310000}"/>
    <cellStyle name="20% - Accent1 2 5 2 2 7 2 2" xfId="12867" xr:uid="{00000000-0005-0000-0000-000087310000}"/>
    <cellStyle name="20% - Accent1 2 5 2 2 7 2 2 2" xfId="12868" xr:uid="{00000000-0005-0000-0000-000088310000}"/>
    <cellStyle name="20% - Accent1 2 5 2 2 7 2 3" xfId="12869" xr:uid="{00000000-0005-0000-0000-000089310000}"/>
    <cellStyle name="20% - Accent1 2 5 2 2 7 3" xfId="12870" xr:uid="{00000000-0005-0000-0000-00008A310000}"/>
    <cellStyle name="20% - Accent1 2 5 2 2 7 3 2" xfId="12871" xr:uid="{00000000-0005-0000-0000-00008B310000}"/>
    <cellStyle name="20% - Accent1 2 5 2 2 7 4" xfId="12872" xr:uid="{00000000-0005-0000-0000-00008C310000}"/>
    <cellStyle name="20% - Accent1 2 5 2 2 8" xfId="12873" xr:uid="{00000000-0005-0000-0000-00008D310000}"/>
    <cellStyle name="20% - Accent1 2 5 2 2 8 2" xfId="12874" xr:uid="{00000000-0005-0000-0000-00008E310000}"/>
    <cellStyle name="20% - Accent1 2 5 2 2 8 2 2" xfId="12875" xr:uid="{00000000-0005-0000-0000-00008F310000}"/>
    <cellStyle name="20% - Accent1 2 5 2 2 8 2 2 2" xfId="12876" xr:uid="{00000000-0005-0000-0000-000090310000}"/>
    <cellStyle name="20% - Accent1 2 5 2 2 8 2 3" xfId="12877" xr:uid="{00000000-0005-0000-0000-000091310000}"/>
    <cellStyle name="20% - Accent1 2 5 2 2 8 3" xfId="12878" xr:uid="{00000000-0005-0000-0000-000092310000}"/>
    <cellStyle name="20% - Accent1 2 5 2 2 8 3 2" xfId="12879" xr:uid="{00000000-0005-0000-0000-000093310000}"/>
    <cellStyle name="20% - Accent1 2 5 2 2 8 4" xfId="12880" xr:uid="{00000000-0005-0000-0000-000094310000}"/>
    <cellStyle name="20% - Accent1 2 5 2 2 9" xfId="12881" xr:uid="{00000000-0005-0000-0000-000095310000}"/>
    <cellStyle name="20% - Accent1 2 5 2 2 9 2" xfId="12882" xr:uid="{00000000-0005-0000-0000-000096310000}"/>
    <cellStyle name="20% - Accent1 2 5 2 2 9 2 2" xfId="12883" xr:uid="{00000000-0005-0000-0000-000097310000}"/>
    <cellStyle name="20% - Accent1 2 5 2 2 9 2 2 2" xfId="12884" xr:uid="{00000000-0005-0000-0000-000098310000}"/>
    <cellStyle name="20% - Accent1 2 5 2 2 9 2 3" xfId="12885" xr:uid="{00000000-0005-0000-0000-000099310000}"/>
    <cellStyle name="20% - Accent1 2 5 2 2 9 3" xfId="12886" xr:uid="{00000000-0005-0000-0000-00009A310000}"/>
    <cellStyle name="20% - Accent1 2 5 2 2 9 3 2" xfId="12887" xr:uid="{00000000-0005-0000-0000-00009B310000}"/>
    <cellStyle name="20% - Accent1 2 5 2 2 9 4" xfId="12888" xr:uid="{00000000-0005-0000-0000-00009C310000}"/>
    <cellStyle name="20% - Accent1 2 5 2 3" xfId="12889" xr:uid="{00000000-0005-0000-0000-00009D310000}"/>
    <cellStyle name="20% - Accent1 2 5 2 3 10" xfId="12890" xr:uid="{00000000-0005-0000-0000-00009E310000}"/>
    <cellStyle name="20% - Accent1 2 5 2 3 10 2" xfId="12891" xr:uid="{00000000-0005-0000-0000-00009F310000}"/>
    <cellStyle name="20% - Accent1 2 5 2 3 11" xfId="12892" xr:uid="{00000000-0005-0000-0000-0000A0310000}"/>
    <cellStyle name="20% - Accent1 2 5 2 3 2" xfId="12893" xr:uid="{00000000-0005-0000-0000-0000A1310000}"/>
    <cellStyle name="20% - Accent1 2 5 2 3 2 2" xfId="12894" xr:uid="{00000000-0005-0000-0000-0000A2310000}"/>
    <cellStyle name="20% - Accent1 2 5 2 3 2 2 2" xfId="12895" xr:uid="{00000000-0005-0000-0000-0000A3310000}"/>
    <cellStyle name="20% - Accent1 2 5 2 3 2 2 2 2" xfId="12896" xr:uid="{00000000-0005-0000-0000-0000A4310000}"/>
    <cellStyle name="20% - Accent1 2 5 2 3 2 2 2 2 2" xfId="12897" xr:uid="{00000000-0005-0000-0000-0000A5310000}"/>
    <cellStyle name="20% - Accent1 2 5 2 3 2 2 2 3" xfId="12898" xr:uid="{00000000-0005-0000-0000-0000A6310000}"/>
    <cellStyle name="20% - Accent1 2 5 2 3 2 2 3" xfId="12899" xr:uid="{00000000-0005-0000-0000-0000A7310000}"/>
    <cellStyle name="20% - Accent1 2 5 2 3 2 2 3 2" xfId="12900" xr:uid="{00000000-0005-0000-0000-0000A8310000}"/>
    <cellStyle name="20% - Accent1 2 5 2 3 2 2 4" xfId="12901" xr:uid="{00000000-0005-0000-0000-0000A9310000}"/>
    <cellStyle name="20% - Accent1 2 5 2 3 2 3" xfId="12902" xr:uid="{00000000-0005-0000-0000-0000AA310000}"/>
    <cellStyle name="20% - Accent1 2 5 2 3 2 3 2" xfId="12903" xr:uid="{00000000-0005-0000-0000-0000AB310000}"/>
    <cellStyle name="20% - Accent1 2 5 2 3 2 3 2 2" xfId="12904" xr:uid="{00000000-0005-0000-0000-0000AC310000}"/>
    <cellStyle name="20% - Accent1 2 5 2 3 2 3 2 2 2" xfId="12905" xr:uid="{00000000-0005-0000-0000-0000AD310000}"/>
    <cellStyle name="20% - Accent1 2 5 2 3 2 3 2 3" xfId="12906" xr:uid="{00000000-0005-0000-0000-0000AE310000}"/>
    <cellStyle name="20% - Accent1 2 5 2 3 2 3 3" xfId="12907" xr:uid="{00000000-0005-0000-0000-0000AF310000}"/>
    <cellStyle name="20% - Accent1 2 5 2 3 2 3 3 2" xfId="12908" xr:uid="{00000000-0005-0000-0000-0000B0310000}"/>
    <cellStyle name="20% - Accent1 2 5 2 3 2 3 4" xfId="12909" xr:uid="{00000000-0005-0000-0000-0000B1310000}"/>
    <cellStyle name="20% - Accent1 2 5 2 3 2 4" xfId="12910" xr:uid="{00000000-0005-0000-0000-0000B2310000}"/>
    <cellStyle name="20% - Accent1 2 5 2 3 2 4 2" xfId="12911" xr:uid="{00000000-0005-0000-0000-0000B3310000}"/>
    <cellStyle name="20% - Accent1 2 5 2 3 2 4 2 2" xfId="12912" xr:uid="{00000000-0005-0000-0000-0000B4310000}"/>
    <cellStyle name="20% - Accent1 2 5 2 3 2 4 2 2 2" xfId="12913" xr:uid="{00000000-0005-0000-0000-0000B5310000}"/>
    <cellStyle name="20% - Accent1 2 5 2 3 2 4 2 3" xfId="12914" xr:uid="{00000000-0005-0000-0000-0000B6310000}"/>
    <cellStyle name="20% - Accent1 2 5 2 3 2 4 3" xfId="12915" xr:uid="{00000000-0005-0000-0000-0000B7310000}"/>
    <cellStyle name="20% - Accent1 2 5 2 3 2 4 3 2" xfId="12916" xr:uid="{00000000-0005-0000-0000-0000B8310000}"/>
    <cellStyle name="20% - Accent1 2 5 2 3 2 4 4" xfId="12917" xr:uid="{00000000-0005-0000-0000-0000B9310000}"/>
    <cellStyle name="20% - Accent1 2 5 2 3 2 5" xfId="12918" xr:uid="{00000000-0005-0000-0000-0000BA310000}"/>
    <cellStyle name="20% - Accent1 2 5 2 3 2 5 2" xfId="12919" xr:uid="{00000000-0005-0000-0000-0000BB310000}"/>
    <cellStyle name="20% - Accent1 2 5 2 3 2 5 2 2" xfId="12920" xr:uid="{00000000-0005-0000-0000-0000BC310000}"/>
    <cellStyle name="20% - Accent1 2 5 2 3 2 5 3" xfId="12921" xr:uid="{00000000-0005-0000-0000-0000BD310000}"/>
    <cellStyle name="20% - Accent1 2 5 2 3 2 6" xfId="12922" xr:uid="{00000000-0005-0000-0000-0000BE310000}"/>
    <cellStyle name="20% - Accent1 2 5 2 3 2 6 2" xfId="12923" xr:uid="{00000000-0005-0000-0000-0000BF310000}"/>
    <cellStyle name="20% - Accent1 2 5 2 3 2 6 2 2" xfId="12924" xr:uid="{00000000-0005-0000-0000-0000C0310000}"/>
    <cellStyle name="20% - Accent1 2 5 2 3 2 6 3" xfId="12925" xr:uid="{00000000-0005-0000-0000-0000C1310000}"/>
    <cellStyle name="20% - Accent1 2 5 2 3 2 7" xfId="12926" xr:uid="{00000000-0005-0000-0000-0000C2310000}"/>
    <cellStyle name="20% - Accent1 2 5 2 3 2 7 2" xfId="12927" xr:uid="{00000000-0005-0000-0000-0000C3310000}"/>
    <cellStyle name="20% - Accent1 2 5 2 3 2 8" xfId="12928" xr:uid="{00000000-0005-0000-0000-0000C4310000}"/>
    <cellStyle name="20% - Accent1 2 5 2 3 2 8 2" xfId="12929" xr:uid="{00000000-0005-0000-0000-0000C5310000}"/>
    <cellStyle name="20% - Accent1 2 5 2 3 2 9" xfId="12930" xr:uid="{00000000-0005-0000-0000-0000C6310000}"/>
    <cellStyle name="20% - Accent1 2 5 2 3 3" xfId="12931" xr:uid="{00000000-0005-0000-0000-0000C7310000}"/>
    <cellStyle name="20% - Accent1 2 5 2 3 3 2" xfId="12932" xr:uid="{00000000-0005-0000-0000-0000C8310000}"/>
    <cellStyle name="20% - Accent1 2 5 2 3 3 2 2" xfId="12933" xr:uid="{00000000-0005-0000-0000-0000C9310000}"/>
    <cellStyle name="20% - Accent1 2 5 2 3 3 2 2 2" xfId="12934" xr:uid="{00000000-0005-0000-0000-0000CA310000}"/>
    <cellStyle name="20% - Accent1 2 5 2 3 3 2 2 2 2" xfId="12935" xr:uid="{00000000-0005-0000-0000-0000CB310000}"/>
    <cellStyle name="20% - Accent1 2 5 2 3 3 2 2 3" xfId="12936" xr:uid="{00000000-0005-0000-0000-0000CC310000}"/>
    <cellStyle name="20% - Accent1 2 5 2 3 3 2 3" xfId="12937" xr:uid="{00000000-0005-0000-0000-0000CD310000}"/>
    <cellStyle name="20% - Accent1 2 5 2 3 3 2 3 2" xfId="12938" xr:uid="{00000000-0005-0000-0000-0000CE310000}"/>
    <cellStyle name="20% - Accent1 2 5 2 3 3 2 4" xfId="12939" xr:uid="{00000000-0005-0000-0000-0000CF310000}"/>
    <cellStyle name="20% - Accent1 2 5 2 3 3 3" xfId="12940" xr:uid="{00000000-0005-0000-0000-0000D0310000}"/>
    <cellStyle name="20% - Accent1 2 5 2 3 3 3 2" xfId="12941" xr:uid="{00000000-0005-0000-0000-0000D1310000}"/>
    <cellStyle name="20% - Accent1 2 5 2 3 3 3 2 2" xfId="12942" xr:uid="{00000000-0005-0000-0000-0000D2310000}"/>
    <cellStyle name="20% - Accent1 2 5 2 3 3 3 2 2 2" xfId="12943" xr:uid="{00000000-0005-0000-0000-0000D3310000}"/>
    <cellStyle name="20% - Accent1 2 5 2 3 3 3 2 3" xfId="12944" xr:uid="{00000000-0005-0000-0000-0000D4310000}"/>
    <cellStyle name="20% - Accent1 2 5 2 3 3 3 3" xfId="12945" xr:uid="{00000000-0005-0000-0000-0000D5310000}"/>
    <cellStyle name="20% - Accent1 2 5 2 3 3 3 3 2" xfId="12946" xr:uid="{00000000-0005-0000-0000-0000D6310000}"/>
    <cellStyle name="20% - Accent1 2 5 2 3 3 3 4" xfId="12947" xr:uid="{00000000-0005-0000-0000-0000D7310000}"/>
    <cellStyle name="20% - Accent1 2 5 2 3 3 4" xfId="12948" xr:uid="{00000000-0005-0000-0000-0000D8310000}"/>
    <cellStyle name="20% - Accent1 2 5 2 3 3 4 2" xfId="12949" xr:uid="{00000000-0005-0000-0000-0000D9310000}"/>
    <cellStyle name="20% - Accent1 2 5 2 3 3 4 2 2" xfId="12950" xr:uid="{00000000-0005-0000-0000-0000DA310000}"/>
    <cellStyle name="20% - Accent1 2 5 2 3 3 4 2 2 2" xfId="12951" xr:uid="{00000000-0005-0000-0000-0000DB310000}"/>
    <cellStyle name="20% - Accent1 2 5 2 3 3 4 2 3" xfId="12952" xr:uid="{00000000-0005-0000-0000-0000DC310000}"/>
    <cellStyle name="20% - Accent1 2 5 2 3 3 4 3" xfId="12953" xr:uid="{00000000-0005-0000-0000-0000DD310000}"/>
    <cellStyle name="20% - Accent1 2 5 2 3 3 4 3 2" xfId="12954" xr:uid="{00000000-0005-0000-0000-0000DE310000}"/>
    <cellStyle name="20% - Accent1 2 5 2 3 3 4 4" xfId="12955" xr:uid="{00000000-0005-0000-0000-0000DF310000}"/>
    <cellStyle name="20% - Accent1 2 5 2 3 3 5" xfId="12956" xr:uid="{00000000-0005-0000-0000-0000E0310000}"/>
    <cellStyle name="20% - Accent1 2 5 2 3 3 5 2" xfId="12957" xr:uid="{00000000-0005-0000-0000-0000E1310000}"/>
    <cellStyle name="20% - Accent1 2 5 2 3 3 5 2 2" xfId="12958" xr:uid="{00000000-0005-0000-0000-0000E2310000}"/>
    <cellStyle name="20% - Accent1 2 5 2 3 3 5 3" xfId="12959" xr:uid="{00000000-0005-0000-0000-0000E3310000}"/>
    <cellStyle name="20% - Accent1 2 5 2 3 3 6" xfId="12960" xr:uid="{00000000-0005-0000-0000-0000E4310000}"/>
    <cellStyle name="20% - Accent1 2 5 2 3 3 6 2" xfId="12961" xr:uid="{00000000-0005-0000-0000-0000E5310000}"/>
    <cellStyle name="20% - Accent1 2 5 2 3 3 6 2 2" xfId="12962" xr:uid="{00000000-0005-0000-0000-0000E6310000}"/>
    <cellStyle name="20% - Accent1 2 5 2 3 3 6 3" xfId="12963" xr:uid="{00000000-0005-0000-0000-0000E7310000}"/>
    <cellStyle name="20% - Accent1 2 5 2 3 3 7" xfId="12964" xr:uid="{00000000-0005-0000-0000-0000E8310000}"/>
    <cellStyle name="20% - Accent1 2 5 2 3 3 7 2" xfId="12965" xr:uid="{00000000-0005-0000-0000-0000E9310000}"/>
    <cellStyle name="20% - Accent1 2 5 2 3 3 8" xfId="12966" xr:uid="{00000000-0005-0000-0000-0000EA310000}"/>
    <cellStyle name="20% - Accent1 2 5 2 3 3 8 2" xfId="12967" xr:uid="{00000000-0005-0000-0000-0000EB310000}"/>
    <cellStyle name="20% - Accent1 2 5 2 3 3 9" xfId="12968" xr:uid="{00000000-0005-0000-0000-0000EC310000}"/>
    <cellStyle name="20% - Accent1 2 5 2 3 4" xfId="12969" xr:uid="{00000000-0005-0000-0000-0000ED310000}"/>
    <cellStyle name="20% - Accent1 2 5 2 3 4 2" xfId="12970" xr:uid="{00000000-0005-0000-0000-0000EE310000}"/>
    <cellStyle name="20% - Accent1 2 5 2 3 4 2 2" xfId="12971" xr:uid="{00000000-0005-0000-0000-0000EF310000}"/>
    <cellStyle name="20% - Accent1 2 5 2 3 4 2 2 2" xfId="12972" xr:uid="{00000000-0005-0000-0000-0000F0310000}"/>
    <cellStyle name="20% - Accent1 2 5 2 3 4 2 3" xfId="12973" xr:uid="{00000000-0005-0000-0000-0000F1310000}"/>
    <cellStyle name="20% - Accent1 2 5 2 3 4 3" xfId="12974" xr:uid="{00000000-0005-0000-0000-0000F2310000}"/>
    <cellStyle name="20% - Accent1 2 5 2 3 4 3 2" xfId="12975" xr:uid="{00000000-0005-0000-0000-0000F3310000}"/>
    <cellStyle name="20% - Accent1 2 5 2 3 4 4" xfId="12976" xr:uid="{00000000-0005-0000-0000-0000F4310000}"/>
    <cellStyle name="20% - Accent1 2 5 2 3 5" xfId="12977" xr:uid="{00000000-0005-0000-0000-0000F5310000}"/>
    <cellStyle name="20% - Accent1 2 5 2 3 5 2" xfId="12978" xr:uid="{00000000-0005-0000-0000-0000F6310000}"/>
    <cellStyle name="20% - Accent1 2 5 2 3 5 2 2" xfId="12979" xr:uid="{00000000-0005-0000-0000-0000F7310000}"/>
    <cellStyle name="20% - Accent1 2 5 2 3 5 2 2 2" xfId="12980" xr:uid="{00000000-0005-0000-0000-0000F8310000}"/>
    <cellStyle name="20% - Accent1 2 5 2 3 5 2 3" xfId="12981" xr:uid="{00000000-0005-0000-0000-0000F9310000}"/>
    <cellStyle name="20% - Accent1 2 5 2 3 5 3" xfId="12982" xr:uid="{00000000-0005-0000-0000-0000FA310000}"/>
    <cellStyle name="20% - Accent1 2 5 2 3 5 3 2" xfId="12983" xr:uid="{00000000-0005-0000-0000-0000FB310000}"/>
    <cellStyle name="20% - Accent1 2 5 2 3 5 4" xfId="12984" xr:uid="{00000000-0005-0000-0000-0000FC310000}"/>
    <cellStyle name="20% - Accent1 2 5 2 3 6" xfId="12985" xr:uid="{00000000-0005-0000-0000-0000FD310000}"/>
    <cellStyle name="20% - Accent1 2 5 2 3 6 2" xfId="12986" xr:uid="{00000000-0005-0000-0000-0000FE310000}"/>
    <cellStyle name="20% - Accent1 2 5 2 3 6 2 2" xfId="12987" xr:uid="{00000000-0005-0000-0000-0000FF310000}"/>
    <cellStyle name="20% - Accent1 2 5 2 3 6 2 2 2" xfId="12988" xr:uid="{00000000-0005-0000-0000-000000320000}"/>
    <cellStyle name="20% - Accent1 2 5 2 3 6 2 3" xfId="12989" xr:uid="{00000000-0005-0000-0000-000001320000}"/>
    <cellStyle name="20% - Accent1 2 5 2 3 6 3" xfId="12990" xr:uid="{00000000-0005-0000-0000-000002320000}"/>
    <cellStyle name="20% - Accent1 2 5 2 3 6 3 2" xfId="12991" xr:uid="{00000000-0005-0000-0000-000003320000}"/>
    <cellStyle name="20% - Accent1 2 5 2 3 6 4" xfId="12992" xr:uid="{00000000-0005-0000-0000-000004320000}"/>
    <cellStyle name="20% - Accent1 2 5 2 3 7" xfId="12993" xr:uid="{00000000-0005-0000-0000-000005320000}"/>
    <cellStyle name="20% - Accent1 2 5 2 3 7 2" xfId="12994" xr:uid="{00000000-0005-0000-0000-000006320000}"/>
    <cellStyle name="20% - Accent1 2 5 2 3 7 2 2" xfId="12995" xr:uid="{00000000-0005-0000-0000-000007320000}"/>
    <cellStyle name="20% - Accent1 2 5 2 3 7 3" xfId="12996" xr:uid="{00000000-0005-0000-0000-000008320000}"/>
    <cellStyle name="20% - Accent1 2 5 2 3 8" xfId="12997" xr:uid="{00000000-0005-0000-0000-000009320000}"/>
    <cellStyle name="20% - Accent1 2 5 2 3 8 2" xfId="12998" xr:uid="{00000000-0005-0000-0000-00000A320000}"/>
    <cellStyle name="20% - Accent1 2 5 2 3 8 2 2" xfId="12999" xr:uid="{00000000-0005-0000-0000-00000B320000}"/>
    <cellStyle name="20% - Accent1 2 5 2 3 8 3" xfId="13000" xr:uid="{00000000-0005-0000-0000-00000C320000}"/>
    <cellStyle name="20% - Accent1 2 5 2 3 9" xfId="13001" xr:uid="{00000000-0005-0000-0000-00000D320000}"/>
    <cellStyle name="20% - Accent1 2 5 2 3 9 2" xfId="13002" xr:uid="{00000000-0005-0000-0000-00000E320000}"/>
    <cellStyle name="20% - Accent1 2 5 2 4" xfId="13003" xr:uid="{00000000-0005-0000-0000-00000F320000}"/>
    <cellStyle name="20% - Accent1 2 5 2 4 10" xfId="13004" xr:uid="{00000000-0005-0000-0000-000010320000}"/>
    <cellStyle name="20% - Accent1 2 5 2 4 10 2" xfId="13005" xr:uid="{00000000-0005-0000-0000-000011320000}"/>
    <cellStyle name="20% - Accent1 2 5 2 4 11" xfId="13006" xr:uid="{00000000-0005-0000-0000-000012320000}"/>
    <cellStyle name="20% - Accent1 2 5 2 4 2" xfId="13007" xr:uid="{00000000-0005-0000-0000-000013320000}"/>
    <cellStyle name="20% - Accent1 2 5 2 4 2 2" xfId="13008" xr:uid="{00000000-0005-0000-0000-000014320000}"/>
    <cellStyle name="20% - Accent1 2 5 2 4 2 2 2" xfId="13009" xr:uid="{00000000-0005-0000-0000-000015320000}"/>
    <cellStyle name="20% - Accent1 2 5 2 4 2 2 2 2" xfId="13010" xr:uid="{00000000-0005-0000-0000-000016320000}"/>
    <cellStyle name="20% - Accent1 2 5 2 4 2 2 2 2 2" xfId="13011" xr:uid="{00000000-0005-0000-0000-000017320000}"/>
    <cellStyle name="20% - Accent1 2 5 2 4 2 2 2 3" xfId="13012" xr:uid="{00000000-0005-0000-0000-000018320000}"/>
    <cellStyle name="20% - Accent1 2 5 2 4 2 2 3" xfId="13013" xr:uid="{00000000-0005-0000-0000-000019320000}"/>
    <cellStyle name="20% - Accent1 2 5 2 4 2 2 3 2" xfId="13014" xr:uid="{00000000-0005-0000-0000-00001A320000}"/>
    <cellStyle name="20% - Accent1 2 5 2 4 2 2 4" xfId="13015" xr:uid="{00000000-0005-0000-0000-00001B320000}"/>
    <cellStyle name="20% - Accent1 2 5 2 4 2 3" xfId="13016" xr:uid="{00000000-0005-0000-0000-00001C320000}"/>
    <cellStyle name="20% - Accent1 2 5 2 4 2 3 2" xfId="13017" xr:uid="{00000000-0005-0000-0000-00001D320000}"/>
    <cellStyle name="20% - Accent1 2 5 2 4 2 3 2 2" xfId="13018" xr:uid="{00000000-0005-0000-0000-00001E320000}"/>
    <cellStyle name="20% - Accent1 2 5 2 4 2 3 2 2 2" xfId="13019" xr:uid="{00000000-0005-0000-0000-00001F320000}"/>
    <cellStyle name="20% - Accent1 2 5 2 4 2 3 2 3" xfId="13020" xr:uid="{00000000-0005-0000-0000-000020320000}"/>
    <cellStyle name="20% - Accent1 2 5 2 4 2 3 3" xfId="13021" xr:uid="{00000000-0005-0000-0000-000021320000}"/>
    <cellStyle name="20% - Accent1 2 5 2 4 2 3 3 2" xfId="13022" xr:uid="{00000000-0005-0000-0000-000022320000}"/>
    <cellStyle name="20% - Accent1 2 5 2 4 2 3 4" xfId="13023" xr:uid="{00000000-0005-0000-0000-000023320000}"/>
    <cellStyle name="20% - Accent1 2 5 2 4 2 4" xfId="13024" xr:uid="{00000000-0005-0000-0000-000024320000}"/>
    <cellStyle name="20% - Accent1 2 5 2 4 2 4 2" xfId="13025" xr:uid="{00000000-0005-0000-0000-000025320000}"/>
    <cellStyle name="20% - Accent1 2 5 2 4 2 4 2 2" xfId="13026" xr:uid="{00000000-0005-0000-0000-000026320000}"/>
    <cellStyle name="20% - Accent1 2 5 2 4 2 4 2 2 2" xfId="13027" xr:uid="{00000000-0005-0000-0000-000027320000}"/>
    <cellStyle name="20% - Accent1 2 5 2 4 2 4 2 3" xfId="13028" xr:uid="{00000000-0005-0000-0000-000028320000}"/>
    <cellStyle name="20% - Accent1 2 5 2 4 2 4 3" xfId="13029" xr:uid="{00000000-0005-0000-0000-000029320000}"/>
    <cellStyle name="20% - Accent1 2 5 2 4 2 4 3 2" xfId="13030" xr:uid="{00000000-0005-0000-0000-00002A320000}"/>
    <cellStyle name="20% - Accent1 2 5 2 4 2 4 4" xfId="13031" xr:uid="{00000000-0005-0000-0000-00002B320000}"/>
    <cellStyle name="20% - Accent1 2 5 2 4 2 5" xfId="13032" xr:uid="{00000000-0005-0000-0000-00002C320000}"/>
    <cellStyle name="20% - Accent1 2 5 2 4 2 5 2" xfId="13033" xr:uid="{00000000-0005-0000-0000-00002D320000}"/>
    <cellStyle name="20% - Accent1 2 5 2 4 2 5 2 2" xfId="13034" xr:uid="{00000000-0005-0000-0000-00002E320000}"/>
    <cellStyle name="20% - Accent1 2 5 2 4 2 5 3" xfId="13035" xr:uid="{00000000-0005-0000-0000-00002F320000}"/>
    <cellStyle name="20% - Accent1 2 5 2 4 2 6" xfId="13036" xr:uid="{00000000-0005-0000-0000-000030320000}"/>
    <cellStyle name="20% - Accent1 2 5 2 4 2 6 2" xfId="13037" xr:uid="{00000000-0005-0000-0000-000031320000}"/>
    <cellStyle name="20% - Accent1 2 5 2 4 2 6 2 2" xfId="13038" xr:uid="{00000000-0005-0000-0000-000032320000}"/>
    <cellStyle name="20% - Accent1 2 5 2 4 2 6 3" xfId="13039" xr:uid="{00000000-0005-0000-0000-000033320000}"/>
    <cellStyle name="20% - Accent1 2 5 2 4 2 7" xfId="13040" xr:uid="{00000000-0005-0000-0000-000034320000}"/>
    <cellStyle name="20% - Accent1 2 5 2 4 2 7 2" xfId="13041" xr:uid="{00000000-0005-0000-0000-000035320000}"/>
    <cellStyle name="20% - Accent1 2 5 2 4 2 8" xfId="13042" xr:uid="{00000000-0005-0000-0000-000036320000}"/>
    <cellStyle name="20% - Accent1 2 5 2 4 2 8 2" xfId="13043" xr:uid="{00000000-0005-0000-0000-000037320000}"/>
    <cellStyle name="20% - Accent1 2 5 2 4 2 9" xfId="13044" xr:uid="{00000000-0005-0000-0000-000038320000}"/>
    <cellStyle name="20% - Accent1 2 5 2 4 3" xfId="13045" xr:uid="{00000000-0005-0000-0000-000039320000}"/>
    <cellStyle name="20% - Accent1 2 5 2 4 3 2" xfId="13046" xr:uid="{00000000-0005-0000-0000-00003A320000}"/>
    <cellStyle name="20% - Accent1 2 5 2 4 3 2 2" xfId="13047" xr:uid="{00000000-0005-0000-0000-00003B320000}"/>
    <cellStyle name="20% - Accent1 2 5 2 4 3 2 2 2" xfId="13048" xr:uid="{00000000-0005-0000-0000-00003C320000}"/>
    <cellStyle name="20% - Accent1 2 5 2 4 3 2 2 2 2" xfId="13049" xr:uid="{00000000-0005-0000-0000-00003D320000}"/>
    <cellStyle name="20% - Accent1 2 5 2 4 3 2 2 3" xfId="13050" xr:uid="{00000000-0005-0000-0000-00003E320000}"/>
    <cellStyle name="20% - Accent1 2 5 2 4 3 2 3" xfId="13051" xr:uid="{00000000-0005-0000-0000-00003F320000}"/>
    <cellStyle name="20% - Accent1 2 5 2 4 3 2 3 2" xfId="13052" xr:uid="{00000000-0005-0000-0000-000040320000}"/>
    <cellStyle name="20% - Accent1 2 5 2 4 3 2 4" xfId="13053" xr:uid="{00000000-0005-0000-0000-000041320000}"/>
    <cellStyle name="20% - Accent1 2 5 2 4 3 3" xfId="13054" xr:uid="{00000000-0005-0000-0000-000042320000}"/>
    <cellStyle name="20% - Accent1 2 5 2 4 3 3 2" xfId="13055" xr:uid="{00000000-0005-0000-0000-000043320000}"/>
    <cellStyle name="20% - Accent1 2 5 2 4 3 3 2 2" xfId="13056" xr:uid="{00000000-0005-0000-0000-000044320000}"/>
    <cellStyle name="20% - Accent1 2 5 2 4 3 3 2 2 2" xfId="13057" xr:uid="{00000000-0005-0000-0000-000045320000}"/>
    <cellStyle name="20% - Accent1 2 5 2 4 3 3 2 3" xfId="13058" xr:uid="{00000000-0005-0000-0000-000046320000}"/>
    <cellStyle name="20% - Accent1 2 5 2 4 3 3 3" xfId="13059" xr:uid="{00000000-0005-0000-0000-000047320000}"/>
    <cellStyle name="20% - Accent1 2 5 2 4 3 3 3 2" xfId="13060" xr:uid="{00000000-0005-0000-0000-000048320000}"/>
    <cellStyle name="20% - Accent1 2 5 2 4 3 3 4" xfId="13061" xr:uid="{00000000-0005-0000-0000-000049320000}"/>
    <cellStyle name="20% - Accent1 2 5 2 4 3 4" xfId="13062" xr:uid="{00000000-0005-0000-0000-00004A320000}"/>
    <cellStyle name="20% - Accent1 2 5 2 4 3 4 2" xfId="13063" xr:uid="{00000000-0005-0000-0000-00004B320000}"/>
    <cellStyle name="20% - Accent1 2 5 2 4 3 4 2 2" xfId="13064" xr:uid="{00000000-0005-0000-0000-00004C320000}"/>
    <cellStyle name="20% - Accent1 2 5 2 4 3 4 2 2 2" xfId="13065" xr:uid="{00000000-0005-0000-0000-00004D320000}"/>
    <cellStyle name="20% - Accent1 2 5 2 4 3 4 2 3" xfId="13066" xr:uid="{00000000-0005-0000-0000-00004E320000}"/>
    <cellStyle name="20% - Accent1 2 5 2 4 3 4 3" xfId="13067" xr:uid="{00000000-0005-0000-0000-00004F320000}"/>
    <cellStyle name="20% - Accent1 2 5 2 4 3 4 3 2" xfId="13068" xr:uid="{00000000-0005-0000-0000-000050320000}"/>
    <cellStyle name="20% - Accent1 2 5 2 4 3 4 4" xfId="13069" xr:uid="{00000000-0005-0000-0000-000051320000}"/>
    <cellStyle name="20% - Accent1 2 5 2 4 3 5" xfId="13070" xr:uid="{00000000-0005-0000-0000-000052320000}"/>
    <cellStyle name="20% - Accent1 2 5 2 4 3 5 2" xfId="13071" xr:uid="{00000000-0005-0000-0000-000053320000}"/>
    <cellStyle name="20% - Accent1 2 5 2 4 3 5 2 2" xfId="13072" xr:uid="{00000000-0005-0000-0000-000054320000}"/>
    <cellStyle name="20% - Accent1 2 5 2 4 3 5 3" xfId="13073" xr:uid="{00000000-0005-0000-0000-000055320000}"/>
    <cellStyle name="20% - Accent1 2 5 2 4 3 6" xfId="13074" xr:uid="{00000000-0005-0000-0000-000056320000}"/>
    <cellStyle name="20% - Accent1 2 5 2 4 3 6 2" xfId="13075" xr:uid="{00000000-0005-0000-0000-000057320000}"/>
    <cellStyle name="20% - Accent1 2 5 2 4 3 6 2 2" xfId="13076" xr:uid="{00000000-0005-0000-0000-000058320000}"/>
    <cellStyle name="20% - Accent1 2 5 2 4 3 6 3" xfId="13077" xr:uid="{00000000-0005-0000-0000-000059320000}"/>
    <cellStyle name="20% - Accent1 2 5 2 4 3 7" xfId="13078" xr:uid="{00000000-0005-0000-0000-00005A320000}"/>
    <cellStyle name="20% - Accent1 2 5 2 4 3 7 2" xfId="13079" xr:uid="{00000000-0005-0000-0000-00005B320000}"/>
    <cellStyle name="20% - Accent1 2 5 2 4 3 8" xfId="13080" xr:uid="{00000000-0005-0000-0000-00005C320000}"/>
    <cellStyle name="20% - Accent1 2 5 2 4 3 8 2" xfId="13081" xr:uid="{00000000-0005-0000-0000-00005D320000}"/>
    <cellStyle name="20% - Accent1 2 5 2 4 3 9" xfId="13082" xr:uid="{00000000-0005-0000-0000-00005E320000}"/>
    <cellStyle name="20% - Accent1 2 5 2 4 4" xfId="13083" xr:uid="{00000000-0005-0000-0000-00005F320000}"/>
    <cellStyle name="20% - Accent1 2 5 2 4 4 2" xfId="13084" xr:uid="{00000000-0005-0000-0000-000060320000}"/>
    <cellStyle name="20% - Accent1 2 5 2 4 4 2 2" xfId="13085" xr:uid="{00000000-0005-0000-0000-000061320000}"/>
    <cellStyle name="20% - Accent1 2 5 2 4 4 2 2 2" xfId="13086" xr:uid="{00000000-0005-0000-0000-000062320000}"/>
    <cellStyle name="20% - Accent1 2 5 2 4 4 2 3" xfId="13087" xr:uid="{00000000-0005-0000-0000-000063320000}"/>
    <cellStyle name="20% - Accent1 2 5 2 4 4 3" xfId="13088" xr:uid="{00000000-0005-0000-0000-000064320000}"/>
    <cellStyle name="20% - Accent1 2 5 2 4 4 3 2" xfId="13089" xr:uid="{00000000-0005-0000-0000-000065320000}"/>
    <cellStyle name="20% - Accent1 2 5 2 4 4 4" xfId="13090" xr:uid="{00000000-0005-0000-0000-000066320000}"/>
    <cellStyle name="20% - Accent1 2 5 2 4 5" xfId="13091" xr:uid="{00000000-0005-0000-0000-000067320000}"/>
    <cellStyle name="20% - Accent1 2 5 2 4 5 2" xfId="13092" xr:uid="{00000000-0005-0000-0000-000068320000}"/>
    <cellStyle name="20% - Accent1 2 5 2 4 5 2 2" xfId="13093" xr:uid="{00000000-0005-0000-0000-000069320000}"/>
    <cellStyle name="20% - Accent1 2 5 2 4 5 2 2 2" xfId="13094" xr:uid="{00000000-0005-0000-0000-00006A320000}"/>
    <cellStyle name="20% - Accent1 2 5 2 4 5 2 3" xfId="13095" xr:uid="{00000000-0005-0000-0000-00006B320000}"/>
    <cellStyle name="20% - Accent1 2 5 2 4 5 3" xfId="13096" xr:uid="{00000000-0005-0000-0000-00006C320000}"/>
    <cellStyle name="20% - Accent1 2 5 2 4 5 3 2" xfId="13097" xr:uid="{00000000-0005-0000-0000-00006D320000}"/>
    <cellStyle name="20% - Accent1 2 5 2 4 5 4" xfId="13098" xr:uid="{00000000-0005-0000-0000-00006E320000}"/>
    <cellStyle name="20% - Accent1 2 5 2 4 6" xfId="13099" xr:uid="{00000000-0005-0000-0000-00006F320000}"/>
    <cellStyle name="20% - Accent1 2 5 2 4 6 2" xfId="13100" xr:uid="{00000000-0005-0000-0000-000070320000}"/>
    <cellStyle name="20% - Accent1 2 5 2 4 6 2 2" xfId="13101" xr:uid="{00000000-0005-0000-0000-000071320000}"/>
    <cellStyle name="20% - Accent1 2 5 2 4 6 2 2 2" xfId="13102" xr:uid="{00000000-0005-0000-0000-000072320000}"/>
    <cellStyle name="20% - Accent1 2 5 2 4 6 2 3" xfId="13103" xr:uid="{00000000-0005-0000-0000-000073320000}"/>
    <cellStyle name="20% - Accent1 2 5 2 4 6 3" xfId="13104" xr:uid="{00000000-0005-0000-0000-000074320000}"/>
    <cellStyle name="20% - Accent1 2 5 2 4 6 3 2" xfId="13105" xr:uid="{00000000-0005-0000-0000-000075320000}"/>
    <cellStyle name="20% - Accent1 2 5 2 4 6 4" xfId="13106" xr:uid="{00000000-0005-0000-0000-000076320000}"/>
    <cellStyle name="20% - Accent1 2 5 2 4 7" xfId="13107" xr:uid="{00000000-0005-0000-0000-000077320000}"/>
    <cellStyle name="20% - Accent1 2 5 2 4 7 2" xfId="13108" xr:uid="{00000000-0005-0000-0000-000078320000}"/>
    <cellStyle name="20% - Accent1 2 5 2 4 7 2 2" xfId="13109" xr:uid="{00000000-0005-0000-0000-000079320000}"/>
    <cellStyle name="20% - Accent1 2 5 2 4 7 3" xfId="13110" xr:uid="{00000000-0005-0000-0000-00007A320000}"/>
    <cellStyle name="20% - Accent1 2 5 2 4 8" xfId="13111" xr:uid="{00000000-0005-0000-0000-00007B320000}"/>
    <cellStyle name="20% - Accent1 2 5 2 4 8 2" xfId="13112" xr:uid="{00000000-0005-0000-0000-00007C320000}"/>
    <cellStyle name="20% - Accent1 2 5 2 4 8 2 2" xfId="13113" xr:uid="{00000000-0005-0000-0000-00007D320000}"/>
    <cellStyle name="20% - Accent1 2 5 2 4 8 3" xfId="13114" xr:uid="{00000000-0005-0000-0000-00007E320000}"/>
    <cellStyle name="20% - Accent1 2 5 2 4 9" xfId="13115" xr:uid="{00000000-0005-0000-0000-00007F320000}"/>
    <cellStyle name="20% - Accent1 2 5 2 4 9 2" xfId="13116" xr:uid="{00000000-0005-0000-0000-000080320000}"/>
    <cellStyle name="20% - Accent1 2 5 2 5" xfId="13117" xr:uid="{00000000-0005-0000-0000-000081320000}"/>
    <cellStyle name="20% - Accent1 2 5 2 5 10" xfId="13118" xr:uid="{00000000-0005-0000-0000-000082320000}"/>
    <cellStyle name="20% - Accent1 2 5 2 5 10 2" xfId="13119" xr:uid="{00000000-0005-0000-0000-000083320000}"/>
    <cellStyle name="20% - Accent1 2 5 2 5 11" xfId="13120" xr:uid="{00000000-0005-0000-0000-000084320000}"/>
    <cellStyle name="20% - Accent1 2 5 2 5 2" xfId="13121" xr:uid="{00000000-0005-0000-0000-000085320000}"/>
    <cellStyle name="20% - Accent1 2 5 2 5 2 2" xfId="13122" xr:uid="{00000000-0005-0000-0000-000086320000}"/>
    <cellStyle name="20% - Accent1 2 5 2 5 2 2 2" xfId="13123" xr:uid="{00000000-0005-0000-0000-000087320000}"/>
    <cellStyle name="20% - Accent1 2 5 2 5 2 2 2 2" xfId="13124" xr:uid="{00000000-0005-0000-0000-000088320000}"/>
    <cellStyle name="20% - Accent1 2 5 2 5 2 2 2 2 2" xfId="13125" xr:uid="{00000000-0005-0000-0000-000089320000}"/>
    <cellStyle name="20% - Accent1 2 5 2 5 2 2 2 3" xfId="13126" xr:uid="{00000000-0005-0000-0000-00008A320000}"/>
    <cellStyle name="20% - Accent1 2 5 2 5 2 2 3" xfId="13127" xr:uid="{00000000-0005-0000-0000-00008B320000}"/>
    <cellStyle name="20% - Accent1 2 5 2 5 2 2 3 2" xfId="13128" xr:uid="{00000000-0005-0000-0000-00008C320000}"/>
    <cellStyle name="20% - Accent1 2 5 2 5 2 2 4" xfId="13129" xr:uid="{00000000-0005-0000-0000-00008D320000}"/>
    <cellStyle name="20% - Accent1 2 5 2 5 2 3" xfId="13130" xr:uid="{00000000-0005-0000-0000-00008E320000}"/>
    <cellStyle name="20% - Accent1 2 5 2 5 2 3 2" xfId="13131" xr:uid="{00000000-0005-0000-0000-00008F320000}"/>
    <cellStyle name="20% - Accent1 2 5 2 5 2 3 2 2" xfId="13132" xr:uid="{00000000-0005-0000-0000-000090320000}"/>
    <cellStyle name="20% - Accent1 2 5 2 5 2 3 2 2 2" xfId="13133" xr:uid="{00000000-0005-0000-0000-000091320000}"/>
    <cellStyle name="20% - Accent1 2 5 2 5 2 3 2 3" xfId="13134" xr:uid="{00000000-0005-0000-0000-000092320000}"/>
    <cellStyle name="20% - Accent1 2 5 2 5 2 3 3" xfId="13135" xr:uid="{00000000-0005-0000-0000-000093320000}"/>
    <cellStyle name="20% - Accent1 2 5 2 5 2 3 3 2" xfId="13136" xr:uid="{00000000-0005-0000-0000-000094320000}"/>
    <cellStyle name="20% - Accent1 2 5 2 5 2 3 4" xfId="13137" xr:uid="{00000000-0005-0000-0000-000095320000}"/>
    <cellStyle name="20% - Accent1 2 5 2 5 2 4" xfId="13138" xr:uid="{00000000-0005-0000-0000-000096320000}"/>
    <cellStyle name="20% - Accent1 2 5 2 5 2 4 2" xfId="13139" xr:uid="{00000000-0005-0000-0000-000097320000}"/>
    <cellStyle name="20% - Accent1 2 5 2 5 2 4 2 2" xfId="13140" xr:uid="{00000000-0005-0000-0000-000098320000}"/>
    <cellStyle name="20% - Accent1 2 5 2 5 2 4 2 2 2" xfId="13141" xr:uid="{00000000-0005-0000-0000-000099320000}"/>
    <cellStyle name="20% - Accent1 2 5 2 5 2 4 2 3" xfId="13142" xr:uid="{00000000-0005-0000-0000-00009A320000}"/>
    <cellStyle name="20% - Accent1 2 5 2 5 2 4 3" xfId="13143" xr:uid="{00000000-0005-0000-0000-00009B320000}"/>
    <cellStyle name="20% - Accent1 2 5 2 5 2 4 3 2" xfId="13144" xr:uid="{00000000-0005-0000-0000-00009C320000}"/>
    <cellStyle name="20% - Accent1 2 5 2 5 2 4 4" xfId="13145" xr:uid="{00000000-0005-0000-0000-00009D320000}"/>
    <cellStyle name="20% - Accent1 2 5 2 5 2 5" xfId="13146" xr:uid="{00000000-0005-0000-0000-00009E320000}"/>
    <cellStyle name="20% - Accent1 2 5 2 5 2 5 2" xfId="13147" xr:uid="{00000000-0005-0000-0000-00009F320000}"/>
    <cellStyle name="20% - Accent1 2 5 2 5 2 5 2 2" xfId="13148" xr:uid="{00000000-0005-0000-0000-0000A0320000}"/>
    <cellStyle name="20% - Accent1 2 5 2 5 2 5 3" xfId="13149" xr:uid="{00000000-0005-0000-0000-0000A1320000}"/>
    <cellStyle name="20% - Accent1 2 5 2 5 2 6" xfId="13150" xr:uid="{00000000-0005-0000-0000-0000A2320000}"/>
    <cellStyle name="20% - Accent1 2 5 2 5 2 6 2" xfId="13151" xr:uid="{00000000-0005-0000-0000-0000A3320000}"/>
    <cellStyle name="20% - Accent1 2 5 2 5 2 6 2 2" xfId="13152" xr:uid="{00000000-0005-0000-0000-0000A4320000}"/>
    <cellStyle name="20% - Accent1 2 5 2 5 2 6 3" xfId="13153" xr:uid="{00000000-0005-0000-0000-0000A5320000}"/>
    <cellStyle name="20% - Accent1 2 5 2 5 2 7" xfId="13154" xr:uid="{00000000-0005-0000-0000-0000A6320000}"/>
    <cellStyle name="20% - Accent1 2 5 2 5 2 7 2" xfId="13155" xr:uid="{00000000-0005-0000-0000-0000A7320000}"/>
    <cellStyle name="20% - Accent1 2 5 2 5 2 8" xfId="13156" xr:uid="{00000000-0005-0000-0000-0000A8320000}"/>
    <cellStyle name="20% - Accent1 2 5 2 5 2 8 2" xfId="13157" xr:uid="{00000000-0005-0000-0000-0000A9320000}"/>
    <cellStyle name="20% - Accent1 2 5 2 5 2 9" xfId="13158" xr:uid="{00000000-0005-0000-0000-0000AA320000}"/>
    <cellStyle name="20% - Accent1 2 5 2 5 3" xfId="13159" xr:uid="{00000000-0005-0000-0000-0000AB320000}"/>
    <cellStyle name="20% - Accent1 2 5 2 5 3 2" xfId="13160" xr:uid="{00000000-0005-0000-0000-0000AC320000}"/>
    <cellStyle name="20% - Accent1 2 5 2 5 3 2 2" xfId="13161" xr:uid="{00000000-0005-0000-0000-0000AD320000}"/>
    <cellStyle name="20% - Accent1 2 5 2 5 3 2 2 2" xfId="13162" xr:uid="{00000000-0005-0000-0000-0000AE320000}"/>
    <cellStyle name="20% - Accent1 2 5 2 5 3 2 2 2 2" xfId="13163" xr:uid="{00000000-0005-0000-0000-0000AF320000}"/>
    <cellStyle name="20% - Accent1 2 5 2 5 3 2 2 3" xfId="13164" xr:uid="{00000000-0005-0000-0000-0000B0320000}"/>
    <cellStyle name="20% - Accent1 2 5 2 5 3 2 3" xfId="13165" xr:uid="{00000000-0005-0000-0000-0000B1320000}"/>
    <cellStyle name="20% - Accent1 2 5 2 5 3 2 3 2" xfId="13166" xr:uid="{00000000-0005-0000-0000-0000B2320000}"/>
    <cellStyle name="20% - Accent1 2 5 2 5 3 2 4" xfId="13167" xr:uid="{00000000-0005-0000-0000-0000B3320000}"/>
    <cellStyle name="20% - Accent1 2 5 2 5 3 3" xfId="13168" xr:uid="{00000000-0005-0000-0000-0000B4320000}"/>
    <cellStyle name="20% - Accent1 2 5 2 5 3 3 2" xfId="13169" xr:uid="{00000000-0005-0000-0000-0000B5320000}"/>
    <cellStyle name="20% - Accent1 2 5 2 5 3 3 2 2" xfId="13170" xr:uid="{00000000-0005-0000-0000-0000B6320000}"/>
    <cellStyle name="20% - Accent1 2 5 2 5 3 3 2 2 2" xfId="13171" xr:uid="{00000000-0005-0000-0000-0000B7320000}"/>
    <cellStyle name="20% - Accent1 2 5 2 5 3 3 2 3" xfId="13172" xr:uid="{00000000-0005-0000-0000-0000B8320000}"/>
    <cellStyle name="20% - Accent1 2 5 2 5 3 3 3" xfId="13173" xr:uid="{00000000-0005-0000-0000-0000B9320000}"/>
    <cellStyle name="20% - Accent1 2 5 2 5 3 3 3 2" xfId="13174" xr:uid="{00000000-0005-0000-0000-0000BA320000}"/>
    <cellStyle name="20% - Accent1 2 5 2 5 3 3 4" xfId="13175" xr:uid="{00000000-0005-0000-0000-0000BB320000}"/>
    <cellStyle name="20% - Accent1 2 5 2 5 3 4" xfId="13176" xr:uid="{00000000-0005-0000-0000-0000BC320000}"/>
    <cellStyle name="20% - Accent1 2 5 2 5 3 4 2" xfId="13177" xr:uid="{00000000-0005-0000-0000-0000BD320000}"/>
    <cellStyle name="20% - Accent1 2 5 2 5 3 4 2 2" xfId="13178" xr:uid="{00000000-0005-0000-0000-0000BE320000}"/>
    <cellStyle name="20% - Accent1 2 5 2 5 3 4 2 2 2" xfId="13179" xr:uid="{00000000-0005-0000-0000-0000BF320000}"/>
    <cellStyle name="20% - Accent1 2 5 2 5 3 4 2 3" xfId="13180" xr:uid="{00000000-0005-0000-0000-0000C0320000}"/>
    <cellStyle name="20% - Accent1 2 5 2 5 3 4 3" xfId="13181" xr:uid="{00000000-0005-0000-0000-0000C1320000}"/>
    <cellStyle name="20% - Accent1 2 5 2 5 3 4 3 2" xfId="13182" xr:uid="{00000000-0005-0000-0000-0000C2320000}"/>
    <cellStyle name="20% - Accent1 2 5 2 5 3 4 4" xfId="13183" xr:uid="{00000000-0005-0000-0000-0000C3320000}"/>
    <cellStyle name="20% - Accent1 2 5 2 5 3 5" xfId="13184" xr:uid="{00000000-0005-0000-0000-0000C4320000}"/>
    <cellStyle name="20% - Accent1 2 5 2 5 3 5 2" xfId="13185" xr:uid="{00000000-0005-0000-0000-0000C5320000}"/>
    <cellStyle name="20% - Accent1 2 5 2 5 3 5 2 2" xfId="13186" xr:uid="{00000000-0005-0000-0000-0000C6320000}"/>
    <cellStyle name="20% - Accent1 2 5 2 5 3 5 3" xfId="13187" xr:uid="{00000000-0005-0000-0000-0000C7320000}"/>
    <cellStyle name="20% - Accent1 2 5 2 5 3 6" xfId="13188" xr:uid="{00000000-0005-0000-0000-0000C8320000}"/>
    <cellStyle name="20% - Accent1 2 5 2 5 3 6 2" xfId="13189" xr:uid="{00000000-0005-0000-0000-0000C9320000}"/>
    <cellStyle name="20% - Accent1 2 5 2 5 3 6 2 2" xfId="13190" xr:uid="{00000000-0005-0000-0000-0000CA320000}"/>
    <cellStyle name="20% - Accent1 2 5 2 5 3 6 3" xfId="13191" xr:uid="{00000000-0005-0000-0000-0000CB320000}"/>
    <cellStyle name="20% - Accent1 2 5 2 5 3 7" xfId="13192" xr:uid="{00000000-0005-0000-0000-0000CC320000}"/>
    <cellStyle name="20% - Accent1 2 5 2 5 3 7 2" xfId="13193" xr:uid="{00000000-0005-0000-0000-0000CD320000}"/>
    <cellStyle name="20% - Accent1 2 5 2 5 3 8" xfId="13194" xr:uid="{00000000-0005-0000-0000-0000CE320000}"/>
    <cellStyle name="20% - Accent1 2 5 2 5 3 8 2" xfId="13195" xr:uid="{00000000-0005-0000-0000-0000CF320000}"/>
    <cellStyle name="20% - Accent1 2 5 2 5 3 9" xfId="13196" xr:uid="{00000000-0005-0000-0000-0000D0320000}"/>
    <cellStyle name="20% - Accent1 2 5 2 5 4" xfId="13197" xr:uid="{00000000-0005-0000-0000-0000D1320000}"/>
    <cellStyle name="20% - Accent1 2 5 2 5 4 2" xfId="13198" xr:uid="{00000000-0005-0000-0000-0000D2320000}"/>
    <cellStyle name="20% - Accent1 2 5 2 5 4 2 2" xfId="13199" xr:uid="{00000000-0005-0000-0000-0000D3320000}"/>
    <cellStyle name="20% - Accent1 2 5 2 5 4 2 2 2" xfId="13200" xr:uid="{00000000-0005-0000-0000-0000D4320000}"/>
    <cellStyle name="20% - Accent1 2 5 2 5 4 2 3" xfId="13201" xr:uid="{00000000-0005-0000-0000-0000D5320000}"/>
    <cellStyle name="20% - Accent1 2 5 2 5 4 3" xfId="13202" xr:uid="{00000000-0005-0000-0000-0000D6320000}"/>
    <cellStyle name="20% - Accent1 2 5 2 5 4 3 2" xfId="13203" xr:uid="{00000000-0005-0000-0000-0000D7320000}"/>
    <cellStyle name="20% - Accent1 2 5 2 5 4 4" xfId="13204" xr:uid="{00000000-0005-0000-0000-0000D8320000}"/>
    <cellStyle name="20% - Accent1 2 5 2 5 5" xfId="13205" xr:uid="{00000000-0005-0000-0000-0000D9320000}"/>
    <cellStyle name="20% - Accent1 2 5 2 5 5 2" xfId="13206" xr:uid="{00000000-0005-0000-0000-0000DA320000}"/>
    <cellStyle name="20% - Accent1 2 5 2 5 5 2 2" xfId="13207" xr:uid="{00000000-0005-0000-0000-0000DB320000}"/>
    <cellStyle name="20% - Accent1 2 5 2 5 5 2 2 2" xfId="13208" xr:uid="{00000000-0005-0000-0000-0000DC320000}"/>
    <cellStyle name="20% - Accent1 2 5 2 5 5 2 3" xfId="13209" xr:uid="{00000000-0005-0000-0000-0000DD320000}"/>
    <cellStyle name="20% - Accent1 2 5 2 5 5 3" xfId="13210" xr:uid="{00000000-0005-0000-0000-0000DE320000}"/>
    <cellStyle name="20% - Accent1 2 5 2 5 5 3 2" xfId="13211" xr:uid="{00000000-0005-0000-0000-0000DF320000}"/>
    <cellStyle name="20% - Accent1 2 5 2 5 5 4" xfId="13212" xr:uid="{00000000-0005-0000-0000-0000E0320000}"/>
    <cellStyle name="20% - Accent1 2 5 2 5 6" xfId="13213" xr:uid="{00000000-0005-0000-0000-0000E1320000}"/>
    <cellStyle name="20% - Accent1 2 5 2 5 6 2" xfId="13214" xr:uid="{00000000-0005-0000-0000-0000E2320000}"/>
    <cellStyle name="20% - Accent1 2 5 2 5 6 2 2" xfId="13215" xr:uid="{00000000-0005-0000-0000-0000E3320000}"/>
    <cellStyle name="20% - Accent1 2 5 2 5 6 2 2 2" xfId="13216" xr:uid="{00000000-0005-0000-0000-0000E4320000}"/>
    <cellStyle name="20% - Accent1 2 5 2 5 6 2 3" xfId="13217" xr:uid="{00000000-0005-0000-0000-0000E5320000}"/>
    <cellStyle name="20% - Accent1 2 5 2 5 6 3" xfId="13218" xr:uid="{00000000-0005-0000-0000-0000E6320000}"/>
    <cellStyle name="20% - Accent1 2 5 2 5 6 3 2" xfId="13219" xr:uid="{00000000-0005-0000-0000-0000E7320000}"/>
    <cellStyle name="20% - Accent1 2 5 2 5 6 4" xfId="13220" xr:uid="{00000000-0005-0000-0000-0000E8320000}"/>
    <cellStyle name="20% - Accent1 2 5 2 5 7" xfId="13221" xr:uid="{00000000-0005-0000-0000-0000E9320000}"/>
    <cellStyle name="20% - Accent1 2 5 2 5 7 2" xfId="13222" xr:uid="{00000000-0005-0000-0000-0000EA320000}"/>
    <cellStyle name="20% - Accent1 2 5 2 5 7 2 2" xfId="13223" xr:uid="{00000000-0005-0000-0000-0000EB320000}"/>
    <cellStyle name="20% - Accent1 2 5 2 5 7 3" xfId="13224" xr:uid="{00000000-0005-0000-0000-0000EC320000}"/>
    <cellStyle name="20% - Accent1 2 5 2 5 8" xfId="13225" xr:uid="{00000000-0005-0000-0000-0000ED320000}"/>
    <cellStyle name="20% - Accent1 2 5 2 5 8 2" xfId="13226" xr:uid="{00000000-0005-0000-0000-0000EE320000}"/>
    <cellStyle name="20% - Accent1 2 5 2 5 8 2 2" xfId="13227" xr:uid="{00000000-0005-0000-0000-0000EF320000}"/>
    <cellStyle name="20% - Accent1 2 5 2 5 8 3" xfId="13228" xr:uid="{00000000-0005-0000-0000-0000F0320000}"/>
    <cellStyle name="20% - Accent1 2 5 2 5 9" xfId="13229" xr:uid="{00000000-0005-0000-0000-0000F1320000}"/>
    <cellStyle name="20% - Accent1 2 5 2 5 9 2" xfId="13230" xr:uid="{00000000-0005-0000-0000-0000F2320000}"/>
    <cellStyle name="20% - Accent1 2 5 2 6" xfId="13231" xr:uid="{00000000-0005-0000-0000-0000F3320000}"/>
    <cellStyle name="20% - Accent1 2 5 2 6 2" xfId="13232" xr:uid="{00000000-0005-0000-0000-0000F4320000}"/>
    <cellStyle name="20% - Accent1 2 5 2 6 2 2" xfId="13233" xr:uid="{00000000-0005-0000-0000-0000F5320000}"/>
    <cellStyle name="20% - Accent1 2 5 2 6 2 2 2" xfId="13234" xr:uid="{00000000-0005-0000-0000-0000F6320000}"/>
    <cellStyle name="20% - Accent1 2 5 2 6 2 2 2 2" xfId="13235" xr:uid="{00000000-0005-0000-0000-0000F7320000}"/>
    <cellStyle name="20% - Accent1 2 5 2 6 2 2 3" xfId="13236" xr:uid="{00000000-0005-0000-0000-0000F8320000}"/>
    <cellStyle name="20% - Accent1 2 5 2 6 2 3" xfId="13237" xr:uid="{00000000-0005-0000-0000-0000F9320000}"/>
    <cellStyle name="20% - Accent1 2 5 2 6 2 3 2" xfId="13238" xr:uid="{00000000-0005-0000-0000-0000FA320000}"/>
    <cellStyle name="20% - Accent1 2 5 2 6 2 4" xfId="13239" xr:uid="{00000000-0005-0000-0000-0000FB320000}"/>
    <cellStyle name="20% - Accent1 2 5 2 6 3" xfId="13240" xr:uid="{00000000-0005-0000-0000-0000FC320000}"/>
    <cellStyle name="20% - Accent1 2 5 2 6 3 2" xfId="13241" xr:uid="{00000000-0005-0000-0000-0000FD320000}"/>
    <cellStyle name="20% - Accent1 2 5 2 6 3 2 2" xfId="13242" xr:uid="{00000000-0005-0000-0000-0000FE320000}"/>
    <cellStyle name="20% - Accent1 2 5 2 6 3 2 2 2" xfId="13243" xr:uid="{00000000-0005-0000-0000-0000FF320000}"/>
    <cellStyle name="20% - Accent1 2 5 2 6 3 2 3" xfId="13244" xr:uid="{00000000-0005-0000-0000-000000330000}"/>
    <cellStyle name="20% - Accent1 2 5 2 6 3 3" xfId="13245" xr:uid="{00000000-0005-0000-0000-000001330000}"/>
    <cellStyle name="20% - Accent1 2 5 2 6 3 3 2" xfId="13246" xr:uid="{00000000-0005-0000-0000-000002330000}"/>
    <cellStyle name="20% - Accent1 2 5 2 6 3 4" xfId="13247" xr:uid="{00000000-0005-0000-0000-000003330000}"/>
    <cellStyle name="20% - Accent1 2 5 2 6 4" xfId="13248" xr:uid="{00000000-0005-0000-0000-000004330000}"/>
    <cellStyle name="20% - Accent1 2 5 2 6 4 2" xfId="13249" xr:uid="{00000000-0005-0000-0000-000005330000}"/>
    <cellStyle name="20% - Accent1 2 5 2 6 4 2 2" xfId="13250" xr:uid="{00000000-0005-0000-0000-000006330000}"/>
    <cellStyle name="20% - Accent1 2 5 2 6 4 2 2 2" xfId="13251" xr:uid="{00000000-0005-0000-0000-000007330000}"/>
    <cellStyle name="20% - Accent1 2 5 2 6 4 2 3" xfId="13252" xr:uid="{00000000-0005-0000-0000-000008330000}"/>
    <cellStyle name="20% - Accent1 2 5 2 6 4 3" xfId="13253" xr:uid="{00000000-0005-0000-0000-000009330000}"/>
    <cellStyle name="20% - Accent1 2 5 2 6 4 3 2" xfId="13254" xr:uid="{00000000-0005-0000-0000-00000A330000}"/>
    <cellStyle name="20% - Accent1 2 5 2 6 4 4" xfId="13255" xr:uid="{00000000-0005-0000-0000-00000B330000}"/>
    <cellStyle name="20% - Accent1 2 5 2 6 5" xfId="13256" xr:uid="{00000000-0005-0000-0000-00000C330000}"/>
    <cellStyle name="20% - Accent1 2 5 2 6 5 2" xfId="13257" xr:uid="{00000000-0005-0000-0000-00000D330000}"/>
    <cellStyle name="20% - Accent1 2 5 2 6 5 2 2" xfId="13258" xr:uid="{00000000-0005-0000-0000-00000E330000}"/>
    <cellStyle name="20% - Accent1 2 5 2 6 5 3" xfId="13259" xr:uid="{00000000-0005-0000-0000-00000F330000}"/>
    <cellStyle name="20% - Accent1 2 5 2 6 6" xfId="13260" xr:uid="{00000000-0005-0000-0000-000010330000}"/>
    <cellStyle name="20% - Accent1 2 5 2 6 6 2" xfId="13261" xr:uid="{00000000-0005-0000-0000-000011330000}"/>
    <cellStyle name="20% - Accent1 2 5 2 6 6 2 2" xfId="13262" xr:uid="{00000000-0005-0000-0000-000012330000}"/>
    <cellStyle name="20% - Accent1 2 5 2 6 6 3" xfId="13263" xr:uid="{00000000-0005-0000-0000-000013330000}"/>
    <cellStyle name="20% - Accent1 2 5 2 6 7" xfId="13264" xr:uid="{00000000-0005-0000-0000-000014330000}"/>
    <cellStyle name="20% - Accent1 2 5 2 6 7 2" xfId="13265" xr:uid="{00000000-0005-0000-0000-000015330000}"/>
    <cellStyle name="20% - Accent1 2 5 2 6 8" xfId="13266" xr:uid="{00000000-0005-0000-0000-000016330000}"/>
    <cellStyle name="20% - Accent1 2 5 2 6 8 2" xfId="13267" xr:uid="{00000000-0005-0000-0000-000017330000}"/>
    <cellStyle name="20% - Accent1 2 5 2 6 9" xfId="13268" xr:uid="{00000000-0005-0000-0000-000018330000}"/>
    <cellStyle name="20% - Accent1 2 5 2 7" xfId="13269" xr:uid="{00000000-0005-0000-0000-000019330000}"/>
    <cellStyle name="20% - Accent1 2 5 2 7 2" xfId="13270" xr:uid="{00000000-0005-0000-0000-00001A330000}"/>
    <cellStyle name="20% - Accent1 2 5 2 7 2 2" xfId="13271" xr:uid="{00000000-0005-0000-0000-00001B330000}"/>
    <cellStyle name="20% - Accent1 2 5 2 7 2 2 2" xfId="13272" xr:uid="{00000000-0005-0000-0000-00001C330000}"/>
    <cellStyle name="20% - Accent1 2 5 2 7 2 2 2 2" xfId="13273" xr:uid="{00000000-0005-0000-0000-00001D330000}"/>
    <cellStyle name="20% - Accent1 2 5 2 7 2 2 3" xfId="13274" xr:uid="{00000000-0005-0000-0000-00001E330000}"/>
    <cellStyle name="20% - Accent1 2 5 2 7 2 3" xfId="13275" xr:uid="{00000000-0005-0000-0000-00001F330000}"/>
    <cellStyle name="20% - Accent1 2 5 2 7 2 3 2" xfId="13276" xr:uid="{00000000-0005-0000-0000-000020330000}"/>
    <cellStyle name="20% - Accent1 2 5 2 7 2 4" xfId="13277" xr:uid="{00000000-0005-0000-0000-000021330000}"/>
    <cellStyle name="20% - Accent1 2 5 2 7 3" xfId="13278" xr:uid="{00000000-0005-0000-0000-000022330000}"/>
    <cellStyle name="20% - Accent1 2 5 2 7 3 2" xfId="13279" xr:uid="{00000000-0005-0000-0000-000023330000}"/>
    <cellStyle name="20% - Accent1 2 5 2 7 3 2 2" xfId="13280" xr:uid="{00000000-0005-0000-0000-000024330000}"/>
    <cellStyle name="20% - Accent1 2 5 2 7 3 2 2 2" xfId="13281" xr:uid="{00000000-0005-0000-0000-000025330000}"/>
    <cellStyle name="20% - Accent1 2 5 2 7 3 2 3" xfId="13282" xr:uid="{00000000-0005-0000-0000-000026330000}"/>
    <cellStyle name="20% - Accent1 2 5 2 7 3 3" xfId="13283" xr:uid="{00000000-0005-0000-0000-000027330000}"/>
    <cellStyle name="20% - Accent1 2 5 2 7 3 3 2" xfId="13284" xr:uid="{00000000-0005-0000-0000-000028330000}"/>
    <cellStyle name="20% - Accent1 2 5 2 7 3 4" xfId="13285" xr:uid="{00000000-0005-0000-0000-000029330000}"/>
    <cellStyle name="20% - Accent1 2 5 2 7 4" xfId="13286" xr:uid="{00000000-0005-0000-0000-00002A330000}"/>
    <cellStyle name="20% - Accent1 2 5 2 7 4 2" xfId="13287" xr:uid="{00000000-0005-0000-0000-00002B330000}"/>
    <cellStyle name="20% - Accent1 2 5 2 7 4 2 2" xfId="13288" xr:uid="{00000000-0005-0000-0000-00002C330000}"/>
    <cellStyle name="20% - Accent1 2 5 2 7 4 2 2 2" xfId="13289" xr:uid="{00000000-0005-0000-0000-00002D330000}"/>
    <cellStyle name="20% - Accent1 2 5 2 7 4 2 3" xfId="13290" xr:uid="{00000000-0005-0000-0000-00002E330000}"/>
    <cellStyle name="20% - Accent1 2 5 2 7 4 3" xfId="13291" xr:uid="{00000000-0005-0000-0000-00002F330000}"/>
    <cellStyle name="20% - Accent1 2 5 2 7 4 3 2" xfId="13292" xr:uid="{00000000-0005-0000-0000-000030330000}"/>
    <cellStyle name="20% - Accent1 2 5 2 7 4 4" xfId="13293" xr:uid="{00000000-0005-0000-0000-000031330000}"/>
    <cellStyle name="20% - Accent1 2 5 2 7 5" xfId="13294" xr:uid="{00000000-0005-0000-0000-000032330000}"/>
    <cellStyle name="20% - Accent1 2 5 2 7 5 2" xfId="13295" xr:uid="{00000000-0005-0000-0000-000033330000}"/>
    <cellStyle name="20% - Accent1 2 5 2 7 5 2 2" xfId="13296" xr:uid="{00000000-0005-0000-0000-000034330000}"/>
    <cellStyle name="20% - Accent1 2 5 2 7 5 3" xfId="13297" xr:uid="{00000000-0005-0000-0000-000035330000}"/>
    <cellStyle name="20% - Accent1 2 5 2 7 6" xfId="13298" xr:uid="{00000000-0005-0000-0000-000036330000}"/>
    <cellStyle name="20% - Accent1 2 5 2 7 6 2" xfId="13299" xr:uid="{00000000-0005-0000-0000-000037330000}"/>
    <cellStyle name="20% - Accent1 2 5 2 7 6 2 2" xfId="13300" xr:uid="{00000000-0005-0000-0000-000038330000}"/>
    <cellStyle name="20% - Accent1 2 5 2 7 6 3" xfId="13301" xr:uid="{00000000-0005-0000-0000-000039330000}"/>
    <cellStyle name="20% - Accent1 2 5 2 7 7" xfId="13302" xr:uid="{00000000-0005-0000-0000-00003A330000}"/>
    <cellStyle name="20% - Accent1 2 5 2 7 7 2" xfId="13303" xr:uid="{00000000-0005-0000-0000-00003B330000}"/>
    <cellStyle name="20% - Accent1 2 5 2 7 8" xfId="13304" xr:uid="{00000000-0005-0000-0000-00003C330000}"/>
    <cellStyle name="20% - Accent1 2 5 2 7 8 2" xfId="13305" xr:uid="{00000000-0005-0000-0000-00003D330000}"/>
    <cellStyle name="20% - Accent1 2 5 2 7 9" xfId="13306" xr:uid="{00000000-0005-0000-0000-00003E330000}"/>
    <cellStyle name="20% - Accent1 2 5 2 8" xfId="13307" xr:uid="{00000000-0005-0000-0000-00003F330000}"/>
    <cellStyle name="20% - Accent1 2 5 2 8 2" xfId="13308" xr:uid="{00000000-0005-0000-0000-000040330000}"/>
    <cellStyle name="20% - Accent1 2 5 2 8 2 2" xfId="13309" xr:uid="{00000000-0005-0000-0000-000041330000}"/>
    <cellStyle name="20% - Accent1 2 5 2 8 2 2 2" xfId="13310" xr:uid="{00000000-0005-0000-0000-000042330000}"/>
    <cellStyle name="20% - Accent1 2 5 2 8 2 3" xfId="13311" xr:uid="{00000000-0005-0000-0000-000043330000}"/>
    <cellStyle name="20% - Accent1 2 5 2 8 3" xfId="13312" xr:uid="{00000000-0005-0000-0000-000044330000}"/>
    <cellStyle name="20% - Accent1 2 5 2 8 3 2" xfId="13313" xr:uid="{00000000-0005-0000-0000-000045330000}"/>
    <cellStyle name="20% - Accent1 2 5 2 8 4" xfId="13314" xr:uid="{00000000-0005-0000-0000-000046330000}"/>
    <cellStyle name="20% - Accent1 2 5 2 9" xfId="13315" xr:uid="{00000000-0005-0000-0000-000047330000}"/>
    <cellStyle name="20% - Accent1 2 5 2 9 2" xfId="13316" xr:uid="{00000000-0005-0000-0000-000048330000}"/>
    <cellStyle name="20% - Accent1 2 5 2 9 2 2" xfId="13317" xr:uid="{00000000-0005-0000-0000-000049330000}"/>
    <cellStyle name="20% - Accent1 2 5 2 9 2 2 2" xfId="13318" xr:uid="{00000000-0005-0000-0000-00004A330000}"/>
    <cellStyle name="20% - Accent1 2 5 2 9 2 3" xfId="13319" xr:uid="{00000000-0005-0000-0000-00004B330000}"/>
    <cellStyle name="20% - Accent1 2 5 2 9 3" xfId="13320" xr:uid="{00000000-0005-0000-0000-00004C330000}"/>
    <cellStyle name="20% - Accent1 2 5 2 9 3 2" xfId="13321" xr:uid="{00000000-0005-0000-0000-00004D330000}"/>
    <cellStyle name="20% - Accent1 2 5 2 9 4" xfId="13322" xr:uid="{00000000-0005-0000-0000-00004E330000}"/>
    <cellStyle name="20% - Accent1 2 5 3" xfId="13323" xr:uid="{00000000-0005-0000-0000-00004F330000}"/>
    <cellStyle name="20% - Accent1 2 5 3 10" xfId="13324" xr:uid="{00000000-0005-0000-0000-000050330000}"/>
    <cellStyle name="20% - Accent1 2 5 3 10 2" xfId="13325" xr:uid="{00000000-0005-0000-0000-000051330000}"/>
    <cellStyle name="20% - Accent1 2 5 3 10 2 2" xfId="13326" xr:uid="{00000000-0005-0000-0000-000052330000}"/>
    <cellStyle name="20% - Accent1 2 5 3 10 3" xfId="13327" xr:uid="{00000000-0005-0000-0000-000053330000}"/>
    <cellStyle name="20% - Accent1 2 5 3 11" xfId="13328" xr:uid="{00000000-0005-0000-0000-000054330000}"/>
    <cellStyle name="20% - Accent1 2 5 3 11 2" xfId="13329" xr:uid="{00000000-0005-0000-0000-000055330000}"/>
    <cellStyle name="20% - Accent1 2 5 3 11 2 2" xfId="13330" xr:uid="{00000000-0005-0000-0000-000056330000}"/>
    <cellStyle name="20% - Accent1 2 5 3 11 3" xfId="13331" xr:uid="{00000000-0005-0000-0000-000057330000}"/>
    <cellStyle name="20% - Accent1 2 5 3 12" xfId="13332" xr:uid="{00000000-0005-0000-0000-000058330000}"/>
    <cellStyle name="20% - Accent1 2 5 3 12 2" xfId="13333" xr:uid="{00000000-0005-0000-0000-000059330000}"/>
    <cellStyle name="20% - Accent1 2 5 3 13" xfId="13334" xr:uid="{00000000-0005-0000-0000-00005A330000}"/>
    <cellStyle name="20% - Accent1 2 5 3 13 2" xfId="13335" xr:uid="{00000000-0005-0000-0000-00005B330000}"/>
    <cellStyle name="20% - Accent1 2 5 3 14" xfId="13336" xr:uid="{00000000-0005-0000-0000-00005C330000}"/>
    <cellStyle name="20% - Accent1 2 5 3 2" xfId="13337" xr:uid="{00000000-0005-0000-0000-00005D330000}"/>
    <cellStyle name="20% - Accent1 2 5 3 2 10" xfId="13338" xr:uid="{00000000-0005-0000-0000-00005E330000}"/>
    <cellStyle name="20% - Accent1 2 5 3 2 10 2" xfId="13339" xr:uid="{00000000-0005-0000-0000-00005F330000}"/>
    <cellStyle name="20% - Accent1 2 5 3 2 11" xfId="13340" xr:uid="{00000000-0005-0000-0000-000060330000}"/>
    <cellStyle name="20% - Accent1 2 5 3 2 2" xfId="13341" xr:uid="{00000000-0005-0000-0000-000061330000}"/>
    <cellStyle name="20% - Accent1 2 5 3 2 2 2" xfId="13342" xr:uid="{00000000-0005-0000-0000-000062330000}"/>
    <cellStyle name="20% - Accent1 2 5 3 2 2 2 2" xfId="13343" xr:uid="{00000000-0005-0000-0000-000063330000}"/>
    <cellStyle name="20% - Accent1 2 5 3 2 2 2 2 2" xfId="13344" xr:uid="{00000000-0005-0000-0000-000064330000}"/>
    <cellStyle name="20% - Accent1 2 5 3 2 2 2 2 2 2" xfId="13345" xr:uid="{00000000-0005-0000-0000-000065330000}"/>
    <cellStyle name="20% - Accent1 2 5 3 2 2 2 2 3" xfId="13346" xr:uid="{00000000-0005-0000-0000-000066330000}"/>
    <cellStyle name="20% - Accent1 2 5 3 2 2 2 3" xfId="13347" xr:uid="{00000000-0005-0000-0000-000067330000}"/>
    <cellStyle name="20% - Accent1 2 5 3 2 2 2 3 2" xfId="13348" xr:uid="{00000000-0005-0000-0000-000068330000}"/>
    <cellStyle name="20% - Accent1 2 5 3 2 2 2 4" xfId="13349" xr:uid="{00000000-0005-0000-0000-000069330000}"/>
    <cellStyle name="20% - Accent1 2 5 3 2 2 3" xfId="13350" xr:uid="{00000000-0005-0000-0000-00006A330000}"/>
    <cellStyle name="20% - Accent1 2 5 3 2 2 3 2" xfId="13351" xr:uid="{00000000-0005-0000-0000-00006B330000}"/>
    <cellStyle name="20% - Accent1 2 5 3 2 2 3 2 2" xfId="13352" xr:uid="{00000000-0005-0000-0000-00006C330000}"/>
    <cellStyle name="20% - Accent1 2 5 3 2 2 3 2 2 2" xfId="13353" xr:uid="{00000000-0005-0000-0000-00006D330000}"/>
    <cellStyle name="20% - Accent1 2 5 3 2 2 3 2 3" xfId="13354" xr:uid="{00000000-0005-0000-0000-00006E330000}"/>
    <cellStyle name="20% - Accent1 2 5 3 2 2 3 3" xfId="13355" xr:uid="{00000000-0005-0000-0000-00006F330000}"/>
    <cellStyle name="20% - Accent1 2 5 3 2 2 3 3 2" xfId="13356" xr:uid="{00000000-0005-0000-0000-000070330000}"/>
    <cellStyle name="20% - Accent1 2 5 3 2 2 3 4" xfId="13357" xr:uid="{00000000-0005-0000-0000-000071330000}"/>
    <cellStyle name="20% - Accent1 2 5 3 2 2 4" xfId="13358" xr:uid="{00000000-0005-0000-0000-000072330000}"/>
    <cellStyle name="20% - Accent1 2 5 3 2 2 4 2" xfId="13359" xr:uid="{00000000-0005-0000-0000-000073330000}"/>
    <cellStyle name="20% - Accent1 2 5 3 2 2 4 2 2" xfId="13360" xr:uid="{00000000-0005-0000-0000-000074330000}"/>
    <cellStyle name="20% - Accent1 2 5 3 2 2 4 2 2 2" xfId="13361" xr:uid="{00000000-0005-0000-0000-000075330000}"/>
    <cellStyle name="20% - Accent1 2 5 3 2 2 4 2 3" xfId="13362" xr:uid="{00000000-0005-0000-0000-000076330000}"/>
    <cellStyle name="20% - Accent1 2 5 3 2 2 4 3" xfId="13363" xr:uid="{00000000-0005-0000-0000-000077330000}"/>
    <cellStyle name="20% - Accent1 2 5 3 2 2 4 3 2" xfId="13364" xr:uid="{00000000-0005-0000-0000-000078330000}"/>
    <cellStyle name="20% - Accent1 2 5 3 2 2 4 4" xfId="13365" xr:uid="{00000000-0005-0000-0000-000079330000}"/>
    <cellStyle name="20% - Accent1 2 5 3 2 2 5" xfId="13366" xr:uid="{00000000-0005-0000-0000-00007A330000}"/>
    <cellStyle name="20% - Accent1 2 5 3 2 2 5 2" xfId="13367" xr:uid="{00000000-0005-0000-0000-00007B330000}"/>
    <cellStyle name="20% - Accent1 2 5 3 2 2 5 2 2" xfId="13368" xr:uid="{00000000-0005-0000-0000-00007C330000}"/>
    <cellStyle name="20% - Accent1 2 5 3 2 2 5 3" xfId="13369" xr:uid="{00000000-0005-0000-0000-00007D330000}"/>
    <cellStyle name="20% - Accent1 2 5 3 2 2 6" xfId="13370" xr:uid="{00000000-0005-0000-0000-00007E330000}"/>
    <cellStyle name="20% - Accent1 2 5 3 2 2 6 2" xfId="13371" xr:uid="{00000000-0005-0000-0000-00007F330000}"/>
    <cellStyle name="20% - Accent1 2 5 3 2 2 6 2 2" xfId="13372" xr:uid="{00000000-0005-0000-0000-000080330000}"/>
    <cellStyle name="20% - Accent1 2 5 3 2 2 6 3" xfId="13373" xr:uid="{00000000-0005-0000-0000-000081330000}"/>
    <cellStyle name="20% - Accent1 2 5 3 2 2 7" xfId="13374" xr:uid="{00000000-0005-0000-0000-000082330000}"/>
    <cellStyle name="20% - Accent1 2 5 3 2 2 7 2" xfId="13375" xr:uid="{00000000-0005-0000-0000-000083330000}"/>
    <cellStyle name="20% - Accent1 2 5 3 2 2 8" xfId="13376" xr:uid="{00000000-0005-0000-0000-000084330000}"/>
    <cellStyle name="20% - Accent1 2 5 3 2 2 8 2" xfId="13377" xr:uid="{00000000-0005-0000-0000-000085330000}"/>
    <cellStyle name="20% - Accent1 2 5 3 2 2 9" xfId="13378" xr:uid="{00000000-0005-0000-0000-000086330000}"/>
    <cellStyle name="20% - Accent1 2 5 3 2 3" xfId="13379" xr:uid="{00000000-0005-0000-0000-000087330000}"/>
    <cellStyle name="20% - Accent1 2 5 3 2 3 2" xfId="13380" xr:uid="{00000000-0005-0000-0000-000088330000}"/>
    <cellStyle name="20% - Accent1 2 5 3 2 3 2 2" xfId="13381" xr:uid="{00000000-0005-0000-0000-000089330000}"/>
    <cellStyle name="20% - Accent1 2 5 3 2 3 2 2 2" xfId="13382" xr:uid="{00000000-0005-0000-0000-00008A330000}"/>
    <cellStyle name="20% - Accent1 2 5 3 2 3 2 2 2 2" xfId="13383" xr:uid="{00000000-0005-0000-0000-00008B330000}"/>
    <cellStyle name="20% - Accent1 2 5 3 2 3 2 2 3" xfId="13384" xr:uid="{00000000-0005-0000-0000-00008C330000}"/>
    <cellStyle name="20% - Accent1 2 5 3 2 3 2 3" xfId="13385" xr:uid="{00000000-0005-0000-0000-00008D330000}"/>
    <cellStyle name="20% - Accent1 2 5 3 2 3 2 3 2" xfId="13386" xr:uid="{00000000-0005-0000-0000-00008E330000}"/>
    <cellStyle name="20% - Accent1 2 5 3 2 3 2 4" xfId="13387" xr:uid="{00000000-0005-0000-0000-00008F330000}"/>
    <cellStyle name="20% - Accent1 2 5 3 2 3 3" xfId="13388" xr:uid="{00000000-0005-0000-0000-000090330000}"/>
    <cellStyle name="20% - Accent1 2 5 3 2 3 3 2" xfId="13389" xr:uid="{00000000-0005-0000-0000-000091330000}"/>
    <cellStyle name="20% - Accent1 2 5 3 2 3 3 2 2" xfId="13390" xr:uid="{00000000-0005-0000-0000-000092330000}"/>
    <cellStyle name="20% - Accent1 2 5 3 2 3 3 2 2 2" xfId="13391" xr:uid="{00000000-0005-0000-0000-000093330000}"/>
    <cellStyle name="20% - Accent1 2 5 3 2 3 3 2 3" xfId="13392" xr:uid="{00000000-0005-0000-0000-000094330000}"/>
    <cellStyle name="20% - Accent1 2 5 3 2 3 3 3" xfId="13393" xr:uid="{00000000-0005-0000-0000-000095330000}"/>
    <cellStyle name="20% - Accent1 2 5 3 2 3 3 3 2" xfId="13394" xr:uid="{00000000-0005-0000-0000-000096330000}"/>
    <cellStyle name="20% - Accent1 2 5 3 2 3 3 4" xfId="13395" xr:uid="{00000000-0005-0000-0000-000097330000}"/>
    <cellStyle name="20% - Accent1 2 5 3 2 3 4" xfId="13396" xr:uid="{00000000-0005-0000-0000-000098330000}"/>
    <cellStyle name="20% - Accent1 2 5 3 2 3 4 2" xfId="13397" xr:uid="{00000000-0005-0000-0000-000099330000}"/>
    <cellStyle name="20% - Accent1 2 5 3 2 3 4 2 2" xfId="13398" xr:uid="{00000000-0005-0000-0000-00009A330000}"/>
    <cellStyle name="20% - Accent1 2 5 3 2 3 4 2 2 2" xfId="13399" xr:uid="{00000000-0005-0000-0000-00009B330000}"/>
    <cellStyle name="20% - Accent1 2 5 3 2 3 4 2 3" xfId="13400" xr:uid="{00000000-0005-0000-0000-00009C330000}"/>
    <cellStyle name="20% - Accent1 2 5 3 2 3 4 3" xfId="13401" xr:uid="{00000000-0005-0000-0000-00009D330000}"/>
    <cellStyle name="20% - Accent1 2 5 3 2 3 4 3 2" xfId="13402" xr:uid="{00000000-0005-0000-0000-00009E330000}"/>
    <cellStyle name="20% - Accent1 2 5 3 2 3 4 4" xfId="13403" xr:uid="{00000000-0005-0000-0000-00009F330000}"/>
    <cellStyle name="20% - Accent1 2 5 3 2 3 5" xfId="13404" xr:uid="{00000000-0005-0000-0000-0000A0330000}"/>
    <cellStyle name="20% - Accent1 2 5 3 2 3 5 2" xfId="13405" xr:uid="{00000000-0005-0000-0000-0000A1330000}"/>
    <cellStyle name="20% - Accent1 2 5 3 2 3 5 2 2" xfId="13406" xr:uid="{00000000-0005-0000-0000-0000A2330000}"/>
    <cellStyle name="20% - Accent1 2 5 3 2 3 5 3" xfId="13407" xr:uid="{00000000-0005-0000-0000-0000A3330000}"/>
    <cellStyle name="20% - Accent1 2 5 3 2 3 6" xfId="13408" xr:uid="{00000000-0005-0000-0000-0000A4330000}"/>
    <cellStyle name="20% - Accent1 2 5 3 2 3 6 2" xfId="13409" xr:uid="{00000000-0005-0000-0000-0000A5330000}"/>
    <cellStyle name="20% - Accent1 2 5 3 2 3 6 2 2" xfId="13410" xr:uid="{00000000-0005-0000-0000-0000A6330000}"/>
    <cellStyle name="20% - Accent1 2 5 3 2 3 6 3" xfId="13411" xr:uid="{00000000-0005-0000-0000-0000A7330000}"/>
    <cellStyle name="20% - Accent1 2 5 3 2 3 7" xfId="13412" xr:uid="{00000000-0005-0000-0000-0000A8330000}"/>
    <cellStyle name="20% - Accent1 2 5 3 2 3 7 2" xfId="13413" xr:uid="{00000000-0005-0000-0000-0000A9330000}"/>
    <cellStyle name="20% - Accent1 2 5 3 2 3 8" xfId="13414" xr:uid="{00000000-0005-0000-0000-0000AA330000}"/>
    <cellStyle name="20% - Accent1 2 5 3 2 3 8 2" xfId="13415" xr:uid="{00000000-0005-0000-0000-0000AB330000}"/>
    <cellStyle name="20% - Accent1 2 5 3 2 3 9" xfId="13416" xr:uid="{00000000-0005-0000-0000-0000AC330000}"/>
    <cellStyle name="20% - Accent1 2 5 3 2 4" xfId="13417" xr:uid="{00000000-0005-0000-0000-0000AD330000}"/>
    <cellStyle name="20% - Accent1 2 5 3 2 4 2" xfId="13418" xr:uid="{00000000-0005-0000-0000-0000AE330000}"/>
    <cellStyle name="20% - Accent1 2 5 3 2 4 2 2" xfId="13419" xr:uid="{00000000-0005-0000-0000-0000AF330000}"/>
    <cellStyle name="20% - Accent1 2 5 3 2 4 2 2 2" xfId="13420" xr:uid="{00000000-0005-0000-0000-0000B0330000}"/>
    <cellStyle name="20% - Accent1 2 5 3 2 4 2 3" xfId="13421" xr:uid="{00000000-0005-0000-0000-0000B1330000}"/>
    <cellStyle name="20% - Accent1 2 5 3 2 4 3" xfId="13422" xr:uid="{00000000-0005-0000-0000-0000B2330000}"/>
    <cellStyle name="20% - Accent1 2 5 3 2 4 3 2" xfId="13423" xr:uid="{00000000-0005-0000-0000-0000B3330000}"/>
    <cellStyle name="20% - Accent1 2 5 3 2 4 4" xfId="13424" xr:uid="{00000000-0005-0000-0000-0000B4330000}"/>
    <cellStyle name="20% - Accent1 2 5 3 2 5" xfId="13425" xr:uid="{00000000-0005-0000-0000-0000B5330000}"/>
    <cellStyle name="20% - Accent1 2 5 3 2 5 2" xfId="13426" xr:uid="{00000000-0005-0000-0000-0000B6330000}"/>
    <cellStyle name="20% - Accent1 2 5 3 2 5 2 2" xfId="13427" xr:uid="{00000000-0005-0000-0000-0000B7330000}"/>
    <cellStyle name="20% - Accent1 2 5 3 2 5 2 2 2" xfId="13428" xr:uid="{00000000-0005-0000-0000-0000B8330000}"/>
    <cellStyle name="20% - Accent1 2 5 3 2 5 2 3" xfId="13429" xr:uid="{00000000-0005-0000-0000-0000B9330000}"/>
    <cellStyle name="20% - Accent1 2 5 3 2 5 3" xfId="13430" xr:uid="{00000000-0005-0000-0000-0000BA330000}"/>
    <cellStyle name="20% - Accent1 2 5 3 2 5 3 2" xfId="13431" xr:uid="{00000000-0005-0000-0000-0000BB330000}"/>
    <cellStyle name="20% - Accent1 2 5 3 2 5 4" xfId="13432" xr:uid="{00000000-0005-0000-0000-0000BC330000}"/>
    <cellStyle name="20% - Accent1 2 5 3 2 6" xfId="13433" xr:uid="{00000000-0005-0000-0000-0000BD330000}"/>
    <cellStyle name="20% - Accent1 2 5 3 2 6 2" xfId="13434" xr:uid="{00000000-0005-0000-0000-0000BE330000}"/>
    <cellStyle name="20% - Accent1 2 5 3 2 6 2 2" xfId="13435" xr:uid="{00000000-0005-0000-0000-0000BF330000}"/>
    <cellStyle name="20% - Accent1 2 5 3 2 6 2 2 2" xfId="13436" xr:uid="{00000000-0005-0000-0000-0000C0330000}"/>
    <cellStyle name="20% - Accent1 2 5 3 2 6 2 3" xfId="13437" xr:uid="{00000000-0005-0000-0000-0000C1330000}"/>
    <cellStyle name="20% - Accent1 2 5 3 2 6 3" xfId="13438" xr:uid="{00000000-0005-0000-0000-0000C2330000}"/>
    <cellStyle name="20% - Accent1 2 5 3 2 6 3 2" xfId="13439" xr:uid="{00000000-0005-0000-0000-0000C3330000}"/>
    <cellStyle name="20% - Accent1 2 5 3 2 6 4" xfId="13440" xr:uid="{00000000-0005-0000-0000-0000C4330000}"/>
    <cellStyle name="20% - Accent1 2 5 3 2 7" xfId="13441" xr:uid="{00000000-0005-0000-0000-0000C5330000}"/>
    <cellStyle name="20% - Accent1 2 5 3 2 7 2" xfId="13442" xr:uid="{00000000-0005-0000-0000-0000C6330000}"/>
    <cellStyle name="20% - Accent1 2 5 3 2 7 2 2" xfId="13443" xr:uid="{00000000-0005-0000-0000-0000C7330000}"/>
    <cellStyle name="20% - Accent1 2 5 3 2 7 3" xfId="13444" xr:uid="{00000000-0005-0000-0000-0000C8330000}"/>
    <cellStyle name="20% - Accent1 2 5 3 2 8" xfId="13445" xr:uid="{00000000-0005-0000-0000-0000C9330000}"/>
    <cellStyle name="20% - Accent1 2 5 3 2 8 2" xfId="13446" xr:uid="{00000000-0005-0000-0000-0000CA330000}"/>
    <cellStyle name="20% - Accent1 2 5 3 2 8 2 2" xfId="13447" xr:uid="{00000000-0005-0000-0000-0000CB330000}"/>
    <cellStyle name="20% - Accent1 2 5 3 2 8 3" xfId="13448" xr:uid="{00000000-0005-0000-0000-0000CC330000}"/>
    <cellStyle name="20% - Accent1 2 5 3 2 9" xfId="13449" xr:uid="{00000000-0005-0000-0000-0000CD330000}"/>
    <cellStyle name="20% - Accent1 2 5 3 2 9 2" xfId="13450" xr:uid="{00000000-0005-0000-0000-0000CE330000}"/>
    <cellStyle name="20% - Accent1 2 5 3 3" xfId="13451" xr:uid="{00000000-0005-0000-0000-0000CF330000}"/>
    <cellStyle name="20% - Accent1 2 5 3 3 10" xfId="13452" xr:uid="{00000000-0005-0000-0000-0000D0330000}"/>
    <cellStyle name="20% - Accent1 2 5 3 3 10 2" xfId="13453" xr:uid="{00000000-0005-0000-0000-0000D1330000}"/>
    <cellStyle name="20% - Accent1 2 5 3 3 11" xfId="13454" xr:uid="{00000000-0005-0000-0000-0000D2330000}"/>
    <cellStyle name="20% - Accent1 2 5 3 3 2" xfId="13455" xr:uid="{00000000-0005-0000-0000-0000D3330000}"/>
    <cellStyle name="20% - Accent1 2 5 3 3 2 2" xfId="13456" xr:uid="{00000000-0005-0000-0000-0000D4330000}"/>
    <cellStyle name="20% - Accent1 2 5 3 3 2 2 2" xfId="13457" xr:uid="{00000000-0005-0000-0000-0000D5330000}"/>
    <cellStyle name="20% - Accent1 2 5 3 3 2 2 2 2" xfId="13458" xr:uid="{00000000-0005-0000-0000-0000D6330000}"/>
    <cellStyle name="20% - Accent1 2 5 3 3 2 2 2 2 2" xfId="13459" xr:uid="{00000000-0005-0000-0000-0000D7330000}"/>
    <cellStyle name="20% - Accent1 2 5 3 3 2 2 2 3" xfId="13460" xr:uid="{00000000-0005-0000-0000-0000D8330000}"/>
    <cellStyle name="20% - Accent1 2 5 3 3 2 2 3" xfId="13461" xr:uid="{00000000-0005-0000-0000-0000D9330000}"/>
    <cellStyle name="20% - Accent1 2 5 3 3 2 2 3 2" xfId="13462" xr:uid="{00000000-0005-0000-0000-0000DA330000}"/>
    <cellStyle name="20% - Accent1 2 5 3 3 2 2 4" xfId="13463" xr:uid="{00000000-0005-0000-0000-0000DB330000}"/>
    <cellStyle name="20% - Accent1 2 5 3 3 2 3" xfId="13464" xr:uid="{00000000-0005-0000-0000-0000DC330000}"/>
    <cellStyle name="20% - Accent1 2 5 3 3 2 3 2" xfId="13465" xr:uid="{00000000-0005-0000-0000-0000DD330000}"/>
    <cellStyle name="20% - Accent1 2 5 3 3 2 3 2 2" xfId="13466" xr:uid="{00000000-0005-0000-0000-0000DE330000}"/>
    <cellStyle name="20% - Accent1 2 5 3 3 2 3 2 2 2" xfId="13467" xr:uid="{00000000-0005-0000-0000-0000DF330000}"/>
    <cellStyle name="20% - Accent1 2 5 3 3 2 3 2 3" xfId="13468" xr:uid="{00000000-0005-0000-0000-0000E0330000}"/>
    <cellStyle name="20% - Accent1 2 5 3 3 2 3 3" xfId="13469" xr:uid="{00000000-0005-0000-0000-0000E1330000}"/>
    <cellStyle name="20% - Accent1 2 5 3 3 2 3 3 2" xfId="13470" xr:uid="{00000000-0005-0000-0000-0000E2330000}"/>
    <cellStyle name="20% - Accent1 2 5 3 3 2 3 4" xfId="13471" xr:uid="{00000000-0005-0000-0000-0000E3330000}"/>
    <cellStyle name="20% - Accent1 2 5 3 3 2 4" xfId="13472" xr:uid="{00000000-0005-0000-0000-0000E4330000}"/>
    <cellStyle name="20% - Accent1 2 5 3 3 2 4 2" xfId="13473" xr:uid="{00000000-0005-0000-0000-0000E5330000}"/>
    <cellStyle name="20% - Accent1 2 5 3 3 2 4 2 2" xfId="13474" xr:uid="{00000000-0005-0000-0000-0000E6330000}"/>
    <cellStyle name="20% - Accent1 2 5 3 3 2 4 2 2 2" xfId="13475" xr:uid="{00000000-0005-0000-0000-0000E7330000}"/>
    <cellStyle name="20% - Accent1 2 5 3 3 2 4 2 3" xfId="13476" xr:uid="{00000000-0005-0000-0000-0000E8330000}"/>
    <cellStyle name="20% - Accent1 2 5 3 3 2 4 3" xfId="13477" xr:uid="{00000000-0005-0000-0000-0000E9330000}"/>
    <cellStyle name="20% - Accent1 2 5 3 3 2 4 3 2" xfId="13478" xr:uid="{00000000-0005-0000-0000-0000EA330000}"/>
    <cellStyle name="20% - Accent1 2 5 3 3 2 4 4" xfId="13479" xr:uid="{00000000-0005-0000-0000-0000EB330000}"/>
    <cellStyle name="20% - Accent1 2 5 3 3 2 5" xfId="13480" xr:uid="{00000000-0005-0000-0000-0000EC330000}"/>
    <cellStyle name="20% - Accent1 2 5 3 3 2 5 2" xfId="13481" xr:uid="{00000000-0005-0000-0000-0000ED330000}"/>
    <cellStyle name="20% - Accent1 2 5 3 3 2 5 2 2" xfId="13482" xr:uid="{00000000-0005-0000-0000-0000EE330000}"/>
    <cellStyle name="20% - Accent1 2 5 3 3 2 5 3" xfId="13483" xr:uid="{00000000-0005-0000-0000-0000EF330000}"/>
    <cellStyle name="20% - Accent1 2 5 3 3 2 6" xfId="13484" xr:uid="{00000000-0005-0000-0000-0000F0330000}"/>
    <cellStyle name="20% - Accent1 2 5 3 3 2 6 2" xfId="13485" xr:uid="{00000000-0005-0000-0000-0000F1330000}"/>
    <cellStyle name="20% - Accent1 2 5 3 3 2 6 2 2" xfId="13486" xr:uid="{00000000-0005-0000-0000-0000F2330000}"/>
    <cellStyle name="20% - Accent1 2 5 3 3 2 6 3" xfId="13487" xr:uid="{00000000-0005-0000-0000-0000F3330000}"/>
    <cellStyle name="20% - Accent1 2 5 3 3 2 7" xfId="13488" xr:uid="{00000000-0005-0000-0000-0000F4330000}"/>
    <cellStyle name="20% - Accent1 2 5 3 3 2 7 2" xfId="13489" xr:uid="{00000000-0005-0000-0000-0000F5330000}"/>
    <cellStyle name="20% - Accent1 2 5 3 3 2 8" xfId="13490" xr:uid="{00000000-0005-0000-0000-0000F6330000}"/>
    <cellStyle name="20% - Accent1 2 5 3 3 2 8 2" xfId="13491" xr:uid="{00000000-0005-0000-0000-0000F7330000}"/>
    <cellStyle name="20% - Accent1 2 5 3 3 2 9" xfId="13492" xr:uid="{00000000-0005-0000-0000-0000F8330000}"/>
    <cellStyle name="20% - Accent1 2 5 3 3 3" xfId="13493" xr:uid="{00000000-0005-0000-0000-0000F9330000}"/>
    <cellStyle name="20% - Accent1 2 5 3 3 3 2" xfId="13494" xr:uid="{00000000-0005-0000-0000-0000FA330000}"/>
    <cellStyle name="20% - Accent1 2 5 3 3 3 2 2" xfId="13495" xr:uid="{00000000-0005-0000-0000-0000FB330000}"/>
    <cellStyle name="20% - Accent1 2 5 3 3 3 2 2 2" xfId="13496" xr:uid="{00000000-0005-0000-0000-0000FC330000}"/>
    <cellStyle name="20% - Accent1 2 5 3 3 3 2 2 2 2" xfId="13497" xr:uid="{00000000-0005-0000-0000-0000FD330000}"/>
    <cellStyle name="20% - Accent1 2 5 3 3 3 2 2 3" xfId="13498" xr:uid="{00000000-0005-0000-0000-0000FE330000}"/>
    <cellStyle name="20% - Accent1 2 5 3 3 3 2 3" xfId="13499" xr:uid="{00000000-0005-0000-0000-0000FF330000}"/>
    <cellStyle name="20% - Accent1 2 5 3 3 3 2 3 2" xfId="13500" xr:uid="{00000000-0005-0000-0000-000000340000}"/>
    <cellStyle name="20% - Accent1 2 5 3 3 3 2 4" xfId="13501" xr:uid="{00000000-0005-0000-0000-000001340000}"/>
    <cellStyle name="20% - Accent1 2 5 3 3 3 3" xfId="13502" xr:uid="{00000000-0005-0000-0000-000002340000}"/>
    <cellStyle name="20% - Accent1 2 5 3 3 3 3 2" xfId="13503" xr:uid="{00000000-0005-0000-0000-000003340000}"/>
    <cellStyle name="20% - Accent1 2 5 3 3 3 3 2 2" xfId="13504" xr:uid="{00000000-0005-0000-0000-000004340000}"/>
    <cellStyle name="20% - Accent1 2 5 3 3 3 3 2 2 2" xfId="13505" xr:uid="{00000000-0005-0000-0000-000005340000}"/>
    <cellStyle name="20% - Accent1 2 5 3 3 3 3 2 3" xfId="13506" xr:uid="{00000000-0005-0000-0000-000006340000}"/>
    <cellStyle name="20% - Accent1 2 5 3 3 3 3 3" xfId="13507" xr:uid="{00000000-0005-0000-0000-000007340000}"/>
    <cellStyle name="20% - Accent1 2 5 3 3 3 3 3 2" xfId="13508" xr:uid="{00000000-0005-0000-0000-000008340000}"/>
    <cellStyle name="20% - Accent1 2 5 3 3 3 3 4" xfId="13509" xr:uid="{00000000-0005-0000-0000-000009340000}"/>
    <cellStyle name="20% - Accent1 2 5 3 3 3 4" xfId="13510" xr:uid="{00000000-0005-0000-0000-00000A340000}"/>
    <cellStyle name="20% - Accent1 2 5 3 3 3 4 2" xfId="13511" xr:uid="{00000000-0005-0000-0000-00000B340000}"/>
    <cellStyle name="20% - Accent1 2 5 3 3 3 4 2 2" xfId="13512" xr:uid="{00000000-0005-0000-0000-00000C340000}"/>
    <cellStyle name="20% - Accent1 2 5 3 3 3 4 2 2 2" xfId="13513" xr:uid="{00000000-0005-0000-0000-00000D340000}"/>
    <cellStyle name="20% - Accent1 2 5 3 3 3 4 2 3" xfId="13514" xr:uid="{00000000-0005-0000-0000-00000E340000}"/>
    <cellStyle name="20% - Accent1 2 5 3 3 3 4 3" xfId="13515" xr:uid="{00000000-0005-0000-0000-00000F340000}"/>
    <cellStyle name="20% - Accent1 2 5 3 3 3 4 3 2" xfId="13516" xr:uid="{00000000-0005-0000-0000-000010340000}"/>
    <cellStyle name="20% - Accent1 2 5 3 3 3 4 4" xfId="13517" xr:uid="{00000000-0005-0000-0000-000011340000}"/>
    <cellStyle name="20% - Accent1 2 5 3 3 3 5" xfId="13518" xr:uid="{00000000-0005-0000-0000-000012340000}"/>
    <cellStyle name="20% - Accent1 2 5 3 3 3 5 2" xfId="13519" xr:uid="{00000000-0005-0000-0000-000013340000}"/>
    <cellStyle name="20% - Accent1 2 5 3 3 3 5 2 2" xfId="13520" xr:uid="{00000000-0005-0000-0000-000014340000}"/>
    <cellStyle name="20% - Accent1 2 5 3 3 3 5 3" xfId="13521" xr:uid="{00000000-0005-0000-0000-000015340000}"/>
    <cellStyle name="20% - Accent1 2 5 3 3 3 6" xfId="13522" xr:uid="{00000000-0005-0000-0000-000016340000}"/>
    <cellStyle name="20% - Accent1 2 5 3 3 3 6 2" xfId="13523" xr:uid="{00000000-0005-0000-0000-000017340000}"/>
    <cellStyle name="20% - Accent1 2 5 3 3 3 6 2 2" xfId="13524" xr:uid="{00000000-0005-0000-0000-000018340000}"/>
    <cellStyle name="20% - Accent1 2 5 3 3 3 6 3" xfId="13525" xr:uid="{00000000-0005-0000-0000-000019340000}"/>
    <cellStyle name="20% - Accent1 2 5 3 3 3 7" xfId="13526" xr:uid="{00000000-0005-0000-0000-00001A340000}"/>
    <cellStyle name="20% - Accent1 2 5 3 3 3 7 2" xfId="13527" xr:uid="{00000000-0005-0000-0000-00001B340000}"/>
    <cellStyle name="20% - Accent1 2 5 3 3 3 8" xfId="13528" xr:uid="{00000000-0005-0000-0000-00001C340000}"/>
    <cellStyle name="20% - Accent1 2 5 3 3 3 8 2" xfId="13529" xr:uid="{00000000-0005-0000-0000-00001D340000}"/>
    <cellStyle name="20% - Accent1 2 5 3 3 3 9" xfId="13530" xr:uid="{00000000-0005-0000-0000-00001E340000}"/>
    <cellStyle name="20% - Accent1 2 5 3 3 4" xfId="13531" xr:uid="{00000000-0005-0000-0000-00001F340000}"/>
    <cellStyle name="20% - Accent1 2 5 3 3 4 2" xfId="13532" xr:uid="{00000000-0005-0000-0000-000020340000}"/>
    <cellStyle name="20% - Accent1 2 5 3 3 4 2 2" xfId="13533" xr:uid="{00000000-0005-0000-0000-000021340000}"/>
    <cellStyle name="20% - Accent1 2 5 3 3 4 2 2 2" xfId="13534" xr:uid="{00000000-0005-0000-0000-000022340000}"/>
    <cellStyle name="20% - Accent1 2 5 3 3 4 2 3" xfId="13535" xr:uid="{00000000-0005-0000-0000-000023340000}"/>
    <cellStyle name="20% - Accent1 2 5 3 3 4 3" xfId="13536" xr:uid="{00000000-0005-0000-0000-000024340000}"/>
    <cellStyle name="20% - Accent1 2 5 3 3 4 3 2" xfId="13537" xr:uid="{00000000-0005-0000-0000-000025340000}"/>
    <cellStyle name="20% - Accent1 2 5 3 3 4 4" xfId="13538" xr:uid="{00000000-0005-0000-0000-000026340000}"/>
    <cellStyle name="20% - Accent1 2 5 3 3 5" xfId="13539" xr:uid="{00000000-0005-0000-0000-000027340000}"/>
    <cellStyle name="20% - Accent1 2 5 3 3 5 2" xfId="13540" xr:uid="{00000000-0005-0000-0000-000028340000}"/>
    <cellStyle name="20% - Accent1 2 5 3 3 5 2 2" xfId="13541" xr:uid="{00000000-0005-0000-0000-000029340000}"/>
    <cellStyle name="20% - Accent1 2 5 3 3 5 2 2 2" xfId="13542" xr:uid="{00000000-0005-0000-0000-00002A340000}"/>
    <cellStyle name="20% - Accent1 2 5 3 3 5 2 3" xfId="13543" xr:uid="{00000000-0005-0000-0000-00002B340000}"/>
    <cellStyle name="20% - Accent1 2 5 3 3 5 3" xfId="13544" xr:uid="{00000000-0005-0000-0000-00002C340000}"/>
    <cellStyle name="20% - Accent1 2 5 3 3 5 3 2" xfId="13545" xr:uid="{00000000-0005-0000-0000-00002D340000}"/>
    <cellStyle name="20% - Accent1 2 5 3 3 5 4" xfId="13546" xr:uid="{00000000-0005-0000-0000-00002E340000}"/>
    <cellStyle name="20% - Accent1 2 5 3 3 6" xfId="13547" xr:uid="{00000000-0005-0000-0000-00002F340000}"/>
    <cellStyle name="20% - Accent1 2 5 3 3 6 2" xfId="13548" xr:uid="{00000000-0005-0000-0000-000030340000}"/>
    <cellStyle name="20% - Accent1 2 5 3 3 6 2 2" xfId="13549" xr:uid="{00000000-0005-0000-0000-000031340000}"/>
    <cellStyle name="20% - Accent1 2 5 3 3 6 2 2 2" xfId="13550" xr:uid="{00000000-0005-0000-0000-000032340000}"/>
    <cellStyle name="20% - Accent1 2 5 3 3 6 2 3" xfId="13551" xr:uid="{00000000-0005-0000-0000-000033340000}"/>
    <cellStyle name="20% - Accent1 2 5 3 3 6 3" xfId="13552" xr:uid="{00000000-0005-0000-0000-000034340000}"/>
    <cellStyle name="20% - Accent1 2 5 3 3 6 3 2" xfId="13553" xr:uid="{00000000-0005-0000-0000-000035340000}"/>
    <cellStyle name="20% - Accent1 2 5 3 3 6 4" xfId="13554" xr:uid="{00000000-0005-0000-0000-000036340000}"/>
    <cellStyle name="20% - Accent1 2 5 3 3 7" xfId="13555" xr:uid="{00000000-0005-0000-0000-000037340000}"/>
    <cellStyle name="20% - Accent1 2 5 3 3 7 2" xfId="13556" xr:uid="{00000000-0005-0000-0000-000038340000}"/>
    <cellStyle name="20% - Accent1 2 5 3 3 7 2 2" xfId="13557" xr:uid="{00000000-0005-0000-0000-000039340000}"/>
    <cellStyle name="20% - Accent1 2 5 3 3 7 3" xfId="13558" xr:uid="{00000000-0005-0000-0000-00003A340000}"/>
    <cellStyle name="20% - Accent1 2 5 3 3 8" xfId="13559" xr:uid="{00000000-0005-0000-0000-00003B340000}"/>
    <cellStyle name="20% - Accent1 2 5 3 3 8 2" xfId="13560" xr:uid="{00000000-0005-0000-0000-00003C340000}"/>
    <cellStyle name="20% - Accent1 2 5 3 3 8 2 2" xfId="13561" xr:uid="{00000000-0005-0000-0000-00003D340000}"/>
    <cellStyle name="20% - Accent1 2 5 3 3 8 3" xfId="13562" xr:uid="{00000000-0005-0000-0000-00003E340000}"/>
    <cellStyle name="20% - Accent1 2 5 3 3 9" xfId="13563" xr:uid="{00000000-0005-0000-0000-00003F340000}"/>
    <cellStyle name="20% - Accent1 2 5 3 3 9 2" xfId="13564" xr:uid="{00000000-0005-0000-0000-000040340000}"/>
    <cellStyle name="20% - Accent1 2 5 3 4" xfId="13565" xr:uid="{00000000-0005-0000-0000-000041340000}"/>
    <cellStyle name="20% - Accent1 2 5 3 4 10" xfId="13566" xr:uid="{00000000-0005-0000-0000-000042340000}"/>
    <cellStyle name="20% - Accent1 2 5 3 4 10 2" xfId="13567" xr:uid="{00000000-0005-0000-0000-000043340000}"/>
    <cellStyle name="20% - Accent1 2 5 3 4 11" xfId="13568" xr:uid="{00000000-0005-0000-0000-000044340000}"/>
    <cellStyle name="20% - Accent1 2 5 3 4 2" xfId="13569" xr:uid="{00000000-0005-0000-0000-000045340000}"/>
    <cellStyle name="20% - Accent1 2 5 3 4 2 2" xfId="13570" xr:uid="{00000000-0005-0000-0000-000046340000}"/>
    <cellStyle name="20% - Accent1 2 5 3 4 2 2 2" xfId="13571" xr:uid="{00000000-0005-0000-0000-000047340000}"/>
    <cellStyle name="20% - Accent1 2 5 3 4 2 2 2 2" xfId="13572" xr:uid="{00000000-0005-0000-0000-000048340000}"/>
    <cellStyle name="20% - Accent1 2 5 3 4 2 2 2 2 2" xfId="13573" xr:uid="{00000000-0005-0000-0000-000049340000}"/>
    <cellStyle name="20% - Accent1 2 5 3 4 2 2 2 3" xfId="13574" xr:uid="{00000000-0005-0000-0000-00004A340000}"/>
    <cellStyle name="20% - Accent1 2 5 3 4 2 2 3" xfId="13575" xr:uid="{00000000-0005-0000-0000-00004B340000}"/>
    <cellStyle name="20% - Accent1 2 5 3 4 2 2 3 2" xfId="13576" xr:uid="{00000000-0005-0000-0000-00004C340000}"/>
    <cellStyle name="20% - Accent1 2 5 3 4 2 2 4" xfId="13577" xr:uid="{00000000-0005-0000-0000-00004D340000}"/>
    <cellStyle name="20% - Accent1 2 5 3 4 2 3" xfId="13578" xr:uid="{00000000-0005-0000-0000-00004E340000}"/>
    <cellStyle name="20% - Accent1 2 5 3 4 2 3 2" xfId="13579" xr:uid="{00000000-0005-0000-0000-00004F340000}"/>
    <cellStyle name="20% - Accent1 2 5 3 4 2 3 2 2" xfId="13580" xr:uid="{00000000-0005-0000-0000-000050340000}"/>
    <cellStyle name="20% - Accent1 2 5 3 4 2 3 2 2 2" xfId="13581" xr:uid="{00000000-0005-0000-0000-000051340000}"/>
    <cellStyle name="20% - Accent1 2 5 3 4 2 3 2 3" xfId="13582" xr:uid="{00000000-0005-0000-0000-000052340000}"/>
    <cellStyle name="20% - Accent1 2 5 3 4 2 3 3" xfId="13583" xr:uid="{00000000-0005-0000-0000-000053340000}"/>
    <cellStyle name="20% - Accent1 2 5 3 4 2 3 3 2" xfId="13584" xr:uid="{00000000-0005-0000-0000-000054340000}"/>
    <cellStyle name="20% - Accent1 2 5 3 4 2 3 4" xfId="13585" xr:uid="{00000000-0005-0000-0000-000055340000}"/>
    <cellStyle name="20% - Accent1 2 5 3 4 2 4" xfId="13586" xr:uid="{00000000-0005-0000-0000-000056340000}"/>
    <cellStyle name="20% - Accent1 2 5 3 4 2 4 2" xfId="13587" xr:uid="{00000000-0005-0000-0000-000057340000}"/>
    <cellStyle name="20% - Accent1 2 5 3 4 2 4 2 2" xfId="13588" xr:uid="{00000000-0005-0000-0000-000058340000}"/>
    <cellStyle name="20% - Accent1 2 5 3 4 2 4 2 2 2" xfId="13589" xr:uid="{00000000-0005-0000-0000-000059340000}"/>
    <cellStyle name="20% - Accent1 2 5 3 4 2 4 2 3" xfId="13590" xr:uid="{00000000-0005-0000-0000-00005A340000}"/>
    <cellStyle name="20% - Accent1 2 5 3 4 2 4 3" xfId="13591" xr:uid="{00000000-0005-0000-0000-00005B340000}"/>
    <cellStyle name="20% - Accent1 2 5 3 4 2 4 3 2" xfId="13592" xr:uid="{00000000-0005-0000-0000-00005C340000}"/>
    <cellStyle name="20% - Accent1 2 5 3 4 2 4 4" xfId="13593" xr:uid="{00000000-0005-0000-0000-00005D340000}"/>
    <cellStyle name="20% - Accent1 2 5 3 4 2 5" xfId="13594" xr:uid="{00000000-0005-0000-0000-00005E340000}"/>
    <cellStyle name="20% - Accent1 2 5 3 4 2 5 2" xfId="13595" xr:uid="{00000000-0005-0000-0000-00005F340000}"/>
    <cellStyle name="20% - Accent1 2 5 3 4 2 5 2 2" xfId="13596" xr:uid="{00000000-0005-0000-0000-000060340000}"/>
    <cellStyle name="20% - Accent1 2 5 3 4 2 5 3" xfId="13597" xr:uid="{00000000-0005-0000-0000-000061340000}"/>
    <cellStyle name="20% - Accent1 2 5 3 4 2 6" xfId="13598" xr:uid="{00000000-0005-0000-0000-000062340000}"/>
    <cellStyle name="20% - Accent1 2 5 3 4 2 6 2" xfId="13599" xr:uid="{00000000-0005-0000-0000-000063340000}"/>
    <cellStyle name="20% - Accent1 2 5 3 4 2 6 2 2" xfId="13600" xr:uid="{00000000-0005-0000-0000-000064340000}"/>
    <cellStyle name="20% - Accent1 2 5 3 4 2 6 3" xfId="13601" xr:uid="{00000000-0005-0000-0000-000065340000}"/>
    <cellStyle name="20% - Accent1 2 5 3 4 2 7" xfId="13602" xr:uid="{00000000-0005-0000-0000-000066340000}"/>
    <cellStyle name="20% - Accent1 2 5 3 4 2 7 2" xfId="13603" xr:uid="{00000000-0005-0000-0000-000067340000}"/>
    <cellStyle name="20% - Accent1 2 5 3 4 2 8" xfId="13604" xr:uid="{00000000-0005-0000-0000-000068340000}"/>
    <cellStyle name="20% - Accent1 2 5 3 4 2 8 2" xfId="13605" xr:uid="{00000000-0005-0000-0000-000069340000}"/>
    <cellStyle name="20% - Accent1 2 5 3 4 2 9" xfId="13606" xr:uid="{00000000-0005-0000-0000-00006A340000}"/>
    <cellStyle name="20% - Accent1 2 5 3 4 3" xfId="13607" xr:uid="{00000000-0005-0000-0000-00006B340000}"/>
    <cellStyle name="20% - Accent1 2 5 3 4 3 2" xfId="13608" xr:uid="{00000000-0005-0000-0000-00006C340000}"/>
    <cellStyle name="20% - Accent1 2 5 3 4 3 2 2" xfId="13609" xr:uid="{00000000-0005-0000-0000-00006D340000}"/>
    <cellStyle name="20% - Accent1 2 5 3 4 3 2 2 2" xfId="13610" xr:uid="{00000000-0005-0000-0000-00006E340000}"/>
    <cellStyle name="20% - Accent1 2 5 3 4 3 2 2 2 2" xfId="13611" xr:uid="{00000000-0005-0000-0000-00006F340000}"/>
    <cellStyle name="20% - Accent1 2 5 3 4 3 2 2 3" xfId="13612" xr:uid="{00000000-0005-0000-0000-000070340000}"/>
    <cellStyle name="20% - Accent1 2 5 3 4 3 2 3" xfId="13613" xr:uid="{00000000-0005-0000-0000-000071340000}"/>
    <cellStyle name="20% - Accent1 2 5 3 4 3 2 3 2" xfId="13614" xr:uid="{00000000-0005-0000-0000-000072340000}"/>
    <cellStyle name="20% - Accent1 2 5 3 4 3 2 4" xfId="13615" xr:uid="{00000000-0005-0000-0000-000073340000}"/>
    <cellStyle name="20% - Accent1 2 5 3 4 3 3" xfId="13616" xr:uid="{00000000-0005-0000-0000-000074340000}"/>
    <cellStyle name="20% - Accent1 2 5 3 4 3 3 2" xfId="13617" xr:uid="{00000000-0005-0000-0000-000075340000}"/>
    <cellStyle name="20% - Accent1 2 5 3 4 3 3 2 2" xfId="13618" xr:uid="{00000000-0005-0000-0000-000076340000}"/>
    <cellStyle name="20% - Accent1 2 5 3 4 3 3 2 2 2" xfId="13619" xr:uid="{00000000-0005-0000-0000-000077340000}"/>
    <cellStyle name="20% - Accent1 2 5 3 4 3 3 2 3" xfId="13620" xr:uid="{00000000-0005-0000-0000-000078340000}"/>
    <cellStyle name="20% - Accent1 2 5 3 4 3 3 3" xfId="13621" xr:uid="{00000000-0005-0000-0000-000079340000}"/>
    <cellStyle name="20% - Accent1 2 5 3 4 3 3 3 2" xfId="13622" xr:uid="{00000000-0005-0000-0000-00007A340000}"/>
    <cellStyle name="20% - Accent1 2 5 3 4 3 3 4" xfId="13623" xr:uid="{00000000-0005-0000-0000-00007B340000}"/>
    <cellStyle name="20% - Accent1 2 5 3 4 3 4" xfId="13624" xr:uid="{00000000-0005-0000-0000-00007C340000}"/>
    <cellStyle name="20% - Accent1 2 5 3 4 3 4 2" xfId="13625" xr:uid="{00000000-0005-0000-0000-00007D340000}"/>
    <cellStyle name="20% - Accent1 2 5 3 4 3 4 2 2" xfId="13626" xr:uid="{00000000-0005-0000-0000-00007E340000}"/>
    <cellStyle name="20% - Accent1 2 5 3 4 3 4 2 2 2" xfId="13627" xr:uid="{00000000-0005-0000-0000-00007F340000}"/>
    <cellStyle name="20% - Accent1 2 5 3 4 3 4 2 3" xfId="13628" xr:uid="{00000000-0005-0000-0000-000080340000}"/>
    <cellStyle name="20% - Accent1 2 5 3 4 3 4 3" xfId="13629" xr:uid="{00000000-0005-0000-0000-000081340000}"/>
    <cellStyle name="20% - Accent1 2 5 3 4 3 4 3 2" xfId="13630" xr:uid="{00000000-0005-0000-0000-000082340000}"/>
    <cellStyle name="20% - Accent1 2 5 3 4 3 4 4" xfId="13631" xr:uid="{00000000-0005-0000-0000-000083340000}"/>
    <cellStyle name="20% - Accent1 2 5 3 4 3 5" xfId="13632" xr:uid="{00000000-0005-0000-0000-000084340000}"/>
    <cellStyle name="20% - Accent1 2 5 3 4 3 5 2" xfId="13633" xr:uid="{00000000-0005-0000-0000-000085340000}"/>
    <cellStyle name="20% - Accent1 2 5 3 4 3 5 2 2" xfId="13634" xr:uid="{00000000-0005-0000-0000-000086340000}"/>
    <cellStyle name="20% - Accent1 2 5 3 4 3 5 3" xfId="13635" xr:uid="{00000000-0005-0000-0000-000087340000}"/>
    <cellStyle name="20% - Accent1 2 5 3 4 3 6" xfId="13636" xr:uid="{00000000-0005-0000-0000-000088340000}"/>
    <cellStyle name="20% - Accent1 2 5 3 4 3 6 2" xfId="13637" xr:uid="{00000000-0005-0000-0000-000089340000}"/>
    <cellStyle name="20% - Accent1 2 5 3 4 3 6 2 2" xfId="13638" xr:uid="{00000000-0005-0000-0000-00008A340000}"/>
    <cellStyle name="20% - Accent1 2 5 3 4 3 6 3" xfId="13639" xr:uid="{00000000-0005-0000-0000-00008B340000}"/>
    <cellStyle name="20% - Accent1 2 5 3 4 3 7" xfId="13640" xr:uid="{00000000-0005-0000-0000-00008C340000}"/>
    <cellStyle name="20% - Accent1 2 5 3 4 3 7 2" xfId="13641" xr:uid="{00000000-0005-0000-0000-00008D340000}"/>
    <cellStyle name="20% - Accent1 2 5 3 4 3 8" xfId="13642" xr:uid="{00000000-0005-0000-0000-00008E340000}"/>
    <cellStyle name="20% - Accent1 2 5 3 4 3 8 2" xfId="13643" xr:uid="{00000000-0005-0000-0000-00008F340000}"/>
    <cellStyle name="20% - Accent1 2 5 3 4 3 9" xfId="13644" xr:uid="{00000000-0005-0000-0000-000090340000}"/>
    <cellStyle name="20% - Accent1 2 5 3 4 4" xfId="13645" xr:uid="{00000000-0005-0000-0000-000091340000}"/>
    <cellStyle name="20% - Accent1 2 5 3 4 4 2" xfId="13646" xr:uid="{00000000-0005-0000-0000-000092340000}"/>
    <cellStyle name="20% - Accent1 2 5 3 4 4 2 2" xfId="13647" xr:uid="{00000000-0005-0000-0000-000093340000}"/>
    <cellStyle name="20% - Accent1 2 5 3 4 4 2 2 2" xfId="13648" xr:uid="{00000000-0005-0000-0000-000094340000}"/>
    <cellStyle name="20% - Accent1 2 5 3 4 4 2 3" xfId="13649" xr:uid="{00000000-0005-0000-0000-000095340000}"/>
    <cellStyle name="20% - Accent1 2 5 3 4 4 3" xfId="13650" xr:uid="{00000000-0005-0000-0000-000096340000}"/>
    <cellStyle name="20% - Accent1 2 5 3 4 4 3 2" xfId="13651" xr:uid="{00000000-0005-0000-0000-000097340000}"/>
    <cellStyle name="20% - Accent1 2 5 3 4 4 4" xfId="13652" xr:uid="{00000000-0005-0000-0000-000098340000}"/>
    <cellStyle name="20% - Accent1 2 5 3 4 5" xfId="13653" xr:uid="{00000000-0005-0000-0000-000099340000}"/>
    <cellStyle name="20% - Accent1 2 5 3 4 5 2" xfId="13654" xr:uid="{00000000-0005-0000-0000-00009A340000}"/>
    <cellStyle name="20% - Accent1 2 5 3 4 5 2 2" xfId="13655" xr:uid="{00000000-0005-0000-0000-00009B340000}"/>
    <cellStyle name="20% - Accent1 2 5 3 4 5 2 2 2" xfId="13656" xr:uid="{00000000-0005-0000-0000-00009C340000}"/>
    <cellStyle name="20% - Accent1 2 5 3 4 5 2 3" xfId="13657" xr:uid="{00000000-0005-0000-0000-00009D340000}"/>
    <cellStyle name="20% - Accent1 2 5 3 4 5 3" xfId="13658" xr:uid="{00000000-0005-0000-0000-00009E340000}"/>
    <cellStyle name="20% - Accent1 2 5 3 4 5 3 2" xfId="13659" xr:uid="{00000000-0005-0000-0000-00009F340000}"/>
    <cellStyle name="20% - Accent1 2 5 3 4 5 4" xfId="13660" xr:uid="{00000000-0005-0000-0000-0000A0340000}"/>
    <cellStyle name="20% - Accent1 2 5 3 4 6" xfId="13661" xr:uid="{00000000-0005-0000-0000-0000A1340000}"/>
    <cellStyle name="20% - Accent1 2 5 3 4 6 2" xfId="13662" xr:uid="{00000000-0005-0000-0000-0000A2340000}"/>
    <cellStyle name="20% - Accent1 2 5 3 4 6 2 2" xfId="13663" xr:uid="{00000000-0005-0000-0000-0000A3340000}"/>
    <cellStyle name="20% - Accent1 2 5 3 4 6 2 2 2" xfId="13664" xr:uid="{00000000-0005-0000-0000-0000A4340000}"/>
    <cellStyle name="20% - Accent1 2 5 3 4 6 2 3" xfId="13665" xr:uid="{00000000-0005-0000-0000-0000A5340000}"/>
    <cellStyle name="20% - Accent1 2 5 3 4 6 3" xfId="13666" xr:uid="{00000000-0005-0000-0000-0000A6340000}"/>
    <cellStyle name="20% - Accent1 2 5 3 4 6 3 2" xfId="13667" xr:uid="{00000000-0005-0000-0000-0000A7340000}"/>
    <cellStyle name="20% - Accent1 2 5 3 4 6 4" xfId="13668" xr:uid="{00000000-0005-0000-0000-0000A8340000}"/>
    <cellStyle name="20% - Accent1 2 5 3 4 7" xfId="13669" xr:uid="{00000000-0005-0000-0000-0000A9340000}"/>
    <cellStyle name="20% - Accent1 2 5 3 4 7 2" xfId="13670" xr:uid="{00000000-0005-0000-0000-0000AA340000}"/>
    <cellStyle name="20% - Accent1 2 5 3 4 7 2 2" xfId="13671" xr:uid="{00000000-0005-0000-0000-0000AB340000}"/>
    <cellStyle name="20% - Accent1 2 5 3 4 7 3" xfId="13672" xr:uid="{00000000-0005-0000-0000-0000AC340000}"/>
    <cellStyle name="20% - Accent1 2 5 3 4 8" xfId="13673" xr:uid="{00000000-0005-0000-0000-0000AD340000}"/>
    <cellStyle name="20% - Accent1 2 5 3 4 8 2" xfId="13674" xr:uid="{00000000-0005-0000-0000-0000AE340000}"/>
    <cellStyle name="20% - Accent1 2 5 3 4 8 2 2" xfId="13675" xr:uid="{00000000-0005-0000-0000-0000AF340000}"/>
    <cellStyle name="20% - Accent1 2 5 3 4 8 3" xfId="13676" xr:uid="{00000000-0005-0000-0000-0000B0340000}"/>
    <cellStyle name="20% - Accent1 2 5 3 4 9" xfId="13677" xr:uid="{00000000-0005-0000-0000-0000B1340000}"/>
    <cellStyle name="20% - Accent1 2 5 3 4 9 2" xfId="13678" xr:uid="{00000000-0005-0000-0000-0000B2340000}"/>
    <cellStyle name="20% - Accent1 2 5 3 5" xfId="13679" xr:uid="{00000000-0005-0000-0000-0000B3340000}"/>
    <cellStyle name="20% - Accent1 2 5 3 5 2" xfId="13680" xr:uid="{00000000-0005-0000-0000-0000B4340000}"/>
    <cellStyle name="20% - Accent1 2 5 3 5 2 2" xfId="13681" xr:uid="{00000000-0005-0000-0000-0000B5340000}"/>
    <cellStyle name="20% - Accent1 2 5 3 5 2 2 2" xfId="13682" xr:uid="{00000000-0005-0000-0000-0000B6340000}"/>
    <cellStyle name="20% - Accent1 2 5 3 5 2 2 2 2" xfId="13683" xr:uid="{00000000-0005-0000-0000-0000B7340000}"/>
    <cellStyle name="20% - Accent1 2 5 3 5 2 2 3" xfId="13684" xr:uid="{00000000-0005-0000-0000-0000B8340000}"/>
    <cellStyle name="20% - Accent1 2 5 3 5 2 3" xfId="13685" xr:uid="{00000000-0005-0000-0000-0000B9340000}"/>
    <cellStyle name="20% - Accent1 2 5 3 5 2 3 2" xfId="13686" xr:uid="{00000000-0005-0000-0000-0000BA340000}"/>
    <cellStyle name="20% - Accent1 2 5 3 5 2 4" xfId="13687" xr:uid="{00000000-0005-0000-0000-0000BB340000}"/>
    <cellStyle name="20% - Accent1 2 5 3 5 3" xfId="13688" xr:uid="{00000000-0005-0000-0000-0000BC340000}"/>
    <cellStyle name="20% - Accent1 2 5 3 5 3 2" xfId="13689" xr:uid="{00000000-0005-0000-0000-0000BD340000}"/>
    <cellStyle name="20% - Accent1 2 5 3 5 3 2 2" xfId="13690" xr:uid="{00000000-0005-0000-0000-0000BE340000}"/>
    <cellStyle name="20% - Accent1 2 5 3 5 3 2 2 2" xfId="13691" xr:uid="{00000000-0005-0000-0000-0000BF340000}"/>
    <cellStyle name="20% - Accent1 2 5 3 5 3 2 3" xfId="13692" xr:uid="{00000000-0005-0000-0000-0000C0340000}"/>
    <cellStyle name="20% - Accent1 2 5 3 5 3 3" xfId="13693" xr:uid="{00000000-0005-0000-0000-0000C1340000}"/>
    <cellStyle name="20% - Accent1 2 5 3 5 3 3 2" xfId="13694" xr:uid="{00000000-0005-0000-0000-0000C2340000}"/>
    <cellStyle name="20% - Accent1 2 5 3 5 3 4" xfId="13695" xr:uid="{00000000-0005-0000-0000-0000C3340000}"/>
    <cellStyle name="20% - Accent1 2 5 3 5 4" xfId="13696" xr:uid="{00000000-0005-0000-0000-0000C4340000}"/>
    <cellStyle name="20% - Accent1 2 5 3 5 4 2" xfId="13697" xr:uid="{00000000-0005-0000-0000-0000C5340000}"/>
    <cellStyle name="20% - Accent1 2 5 3 5 4 2 2" xfId="13698" xr:uid="{00000000-0005-0000-0000-0000C6340000}"/>
    <cellStyle name="20% - Accent1 2 5 3 5 4 2 2 2" xfId="13699" xr:uid="{00000000-0005-0000-0000-0000C7340000}"/>
    <cellStyle name="20% - Accent1 2 5 3 5 4 2 3" xfId="13700" xr:uid="{00000000-0005-0000-0000-0000C8340000}"/>
    <cellStyle name="20% - Accent1 2 5 3 5 4 3" xfId="13701" xr:uid="{00000000-0005-0000-0000-0000C9340000}"/>
    <cellStyle name="20% - Accent1 2 5 3 5 4 3 2" xfId="13702" xr:uid="{00000000-0005-0000-0000-0000CA340000}"/>
    <cellStyle name="20% - Accent1 2 5 3 5 4 4" xfId="13703" xr:uid="{00000000-0005-0000-0000-0000CB340000}"/>
    <cellStyle name="20% - Accent1 2 5 3 5 5" xfId="13704" xr:uid="{00000000-0005-0000-0000-0000CC340000}"/>
    <cellStyle name="20% - Accent1 2 5 3 5 5 2" xfId="13705" xr:uid="{00000000-0005-0000-0000-0000CD340000}"/>
    <cellStyle name="20% - Accent1 2 5 3 5 5 2 2" xfId="13706" xr:uid="{00000000-0005-0000-0000-0000CE340000}"/>
    <cellStyle name="20% - Accent1 2 5 3 5 5 3" xfId="13707" xr:uid="{00000000-0005-0000-0000-0000CF340000}"/>
    <cellStyle name="20% - Accent1 2 5 3 5 6" xfId="13708" xr:uid="{00000000-0005-0000-0000-0000D0340000}"/>
    <cellStyle name="20% - Accent1 2 5 3 5 6 2" xfId="13709" xr:uid="{00000000-0005-0000-0000-0000D1340000}"/>
    <cellStyle name="20% - Accent1 2 5 3 5 6 2 2" xfId="13710" xr:uid="{00000000-0005-0000-0000-0000D2340000}"/>
    <cellStyle name="20% - Accent1 2 5 3 5 6 3" xfId="13711" xr:uid="{00000000-0005-0000-0000-0000D3340000}"/>
    <cellStyle name="20% - Accent1 2 5 3 5 7" xfId="13712" xr:uid="{00000000-0005-0000-0000-0000D4340000}"/>
    <cellStyle name="20% - Accent1 2 5 3 5 7 2" xfId="13713" xr:uid="{00000000-0005-0000-0000-0000D5340000}"/>
    <cellStyle name="20% - Accent1 2 5 3 5 8" xfId="13714" xr:uid="{00000000-0005-0000-0000-0000D6340000}"/>
    <cellStyle name="20% - Accent1 2 5 3 5 8 2" xfId="13715" xr:uid="{00000000-0005-0000-0000-0000D7340000}"/>
    <cellStyle name="20% - Accent1 2 5 3 5 9" xfId="13716" xr:uid="{00000000-0005-0000-0000-0000D8340000}"/>
    <cellStyle name="20% - Accent1 2 5 3 6" xfId="13717" xr:uid="{00000000-0005-0000-0000-0000D9340000}"/>
    <cellStyle name="20% - Accent1 2 5 3 6 2" xfId="13718" xr:uid="{00000000-0005-0000-0000-0000DA340000}"/>
    <cellStyle name="20% - Accent1 2 5 3 6 2 2" xfId="13719" xr:uid="{00000000-0005-0000-0000-0000DB340000}"/>
    <cellStyle name="20% - Accent1 2 5 3 6 2 2 2" xfId="13720" xr:uid="{00000000-0005-0000-0000-0000DC340000}"/>
    <cellStyle name="20% - Accent1 2 5 3 6 2 2 2 2" xfId="13721" xr:uid="{00000000-0005-0000-0000-0000DD340000}"/>
    <cellStyle name="20% - Accent1 2 5 3 6 2 2 3" xfId="13722" xr:uid="{00000000-0005-0000-0000-0000DE340000}"/>
    <cellStyle name="20% - Accent1 2 5 3 6 2 3" xfId="13723" xr:uid="{00000000-0005-0000-0000-0000DF340000}"/>
    <cellStyle name="20% - Accent1 2 5 3 6 2 3 2" xfId="13724" xr:uid="{00000000-0005-0000-0000-0000E0340000}"/>
    <cellStyle name="20% - Accent1 2 5 3 6 2 4" xfId="13725" xr:uid="{00000000-0005-0000-0000-0000E1340000}"/>
    <cellStyle name="20% - Accent1 2 5 3 6 3" xfId="13726" xr:uid="{00000000-0005-0000-0000-0000E2340000}"/>
    <cellStyle name="20% - Accent1 2 5 3 6 3 2" xfId="13727" xr:uid="{00000000-0005-0000-0000-0000E3340000}"/>
    <cellStyle name="20% - Accent1 2 5 3 6 3 2 2" xfId="13728" xr:uid="{00000000-0005-0000-0000-0000E4340000}"/>
    <cellStyle name="20% - Accent1 2 5 3 6 3 2 2 2" xfId="13729" xr:uid="{00000000-0005-0000-0000-0000E5340000}"/>
    <cellStyle name="20% - Accent1 2 5 3 6 3 2 3" xfId="13730" xr:uid="{00000000-0005-0000-0000-0000E6340000}"/>
    <cellStyle name="20% - Accent1 2 5 3 6 3 3" xfId="13731" xr:uid="{00000000-0005-0000-0000-0000E7340000}"/>
    <cellStyle name="20% - Accent1 2 5 3 6 3 3 2" xfId="13732" xr:uid="{00000000-0005-0000-0000-0000E8340000}"/>
    <cellStyle name="20% - Accent1 2 5 3 6 3 4" xfId="13733" xr:uid="{00000000-0005-0000-0000-0000E9340000}"/>
    <cellStyle name="20% - Accent1 2 5 3 6 4" xfId="13734" xr:uid="{00000000-0005-0000-0000-0000EA340000}"/>
    <cellStyle name="20% - Accent1 2 5 3 6 4 2" xfId="13735" xr:uid="{00000000-0005-0000-0000-0000EB340000}"/>
    <cellStyle name="20% - Accent1 2 5 3 6 4 2 2" xfId="13736" xr:uid="{00000000-0005-0000-0000-0000EC340000}"/>
    <cellStyle name="20% - Accent1 2 5 3 6 4 2 2 2" xfId="13737" xr:uid="{00000000-0005-0000-0000-0000ED340000}"/>
    <cellStyle name="20% - Accent1 2 5 3 6 4 2 3" xfId="13738" xr:uid="{00000000-0005-0000-0000-0000EE340000}"/>
    <cellStyle name="20% - Accent1 2 5 3 6 4 3" xfId="13739" xr:uid="{00000000-0005-0000-0000-0000EF340000}"/>
    <cellStyle name="20% - Accent1 2 5 3 6 4 3 2" xfId="13740" xr:uid="{00000000-0005-0000-0000-0000F0340000}"/>
    <cellStyle name="20% - Accent1 2 5 3 6 4 4" xfId="13741" xr:uid="{00000000-0005-0000-0000-0000F1340000}"/>
    <cellStyle name="20% - Accent1 2 5 3 6 5" xfId="13742" xr:uid="{00000000-0005-0000-0000-0000F2340000}"/>
    <cellStyle name="20% - Accent1 2 5 3 6 5 2" xfId="13743" xr:uid="{00000000-0005-0000-0000-0000F3340000}"/>
    <cellStyle name="20% - Accent1 2 5 3 6 5 2 2" xfId="13744" xr:uid="{00000000-0005-0000-0000-0000F4340000}"/>
    <cellStyle name="20% - Accent1 2 5 3 6 5 3" xfId="13745" xr:uid="{00000000-0005-0000-0000-0000F5340000}"/>
    <cellStyle name="20% - Accent1 2 5 3 6 6" xfId="13746" xr:uid="{00000000-0005-0000-0000-0000F6340000}"/>
    <cellStyle name="20% - Accent1 2 5 3 6 6 2" xfId="13747" xr:uid="{00000000-0005-0000-0000-0000F7340000}"/>
    <cellStyle name="20% - Accent1 2 5 3 6 6 2 2" xfId="13748" xr:uid="{00000000-0005-0000-0000-0000F8340000}"/>
    <cellStyle name="20% - Accent1 2 5 3 6 6 3" xfId="13749" xr:uid="{00000000-0005-0000-0000-0000F9340000}"/>
    <cellStyle name="20% - Accent1 2 5 3 6 7" xfId="13750" xr:uid="{00000000-0005-0000-0000-0000FA340000}"/>
    <cellStyle name="20% - Accent1 2 5 3 6 7 2" xfId="13751" xr:uid="{00000000-0005-0000-0000-0000FB340000}"/>
    <cellStyle name="20% - Accent1 2 5 3 6 8" xfId="13752" xr:uid="{00000000-0005-0000-0000-0000FC340000}"/>
    <cellStyle name="20% - Accent1 2 5 3 6 8 2" xfId="13753" xr:uid="{00000000-0005-0000-0000-0000FD340000}"/>
    <cellStyle name="20% - Accent1 2 5 3 6 9" xfId="13754" xr:uid="{00000000-0005-0000-0000-0000FE340000}"/>
    <cellStyle name="20% - Accent1 2 5 3 7" xfId="13755" xr:uid="{00000000-0005-0000-0000-0000FF340000}"/>
    <cellStyle name="20% - Accent1 2 5 3 7 2" xfId="13756" xr:uid="{00000000-0005-0000-0000-000000350000}"/>
    <cellStyle name="20% - Accent1 2 5 3 7 2 2" xfId="13757" xr:uid="{00000000-0005-0000-0000-000001350000}"/>
    <cellStyle name="20% - Accent1 2 5 3 7 2 2 2" xfId="13758" xr:uid="{00000000-0005-0000-0000-000002350000}"/>
    <cellStyle name="20% - Accent1 2 5 3 7 2 3" xfId="13759" xr:uid="{00000000-0005-0000-0000-000003350000}"/>
    <cellStyle name="20% - Accent1 2 5 3 7 3" xfId="13760" xr:uid="{00000000-0005-0000-0000-000004350000}"/>
    <cellStyle name="20% - Accent1 2 5 3 7 3 2" xfId="13761" xr:uid="{00000000-0005-0000-0000-000005350000}"/>
    <cellStyle name="20% - Accent1 2 5 3 7 4" xfId="13762" xr:uid="{00000000-0005-0000-0000-000006350000}"/>
    <cellStyle name="20% - Accent1 2 5 3 8" xfId="13763" xr:uid="{00000000-0005-0000-0000-000007350000}"/>
    <cellStyle name="20% - Accent1 2 5 3 8 2" xfId="13764" xr:uid="{00000000-0005-0000-0000-000008350000}"/>
    <cellStyle name="20% - Accent1 2 5 3 8 2 2" xfId="13765" xr:uid="{00000000-0005-0000-0000-000009350000}"/>
    <cellStyle name="20% - Accent1 2 5 3 8 2 2 2" xfId="13766" xr:uid="{00000000-0005-0000-0000-00000A350000}"/>
    <cellStyle name="20% - Accent1 2 5 3 8 2 3" xfId="13767" xr:uid="{00000000-0005-0000-0000-00000B350000}"/>
    <cellStyle name="20% - Accent1 2 5 3 8 3" xfId="13768" xr:uid="{00000000-0005-0000-0000-00000C350000}"/>
    <cellStyle name="20% - Accent1 2 5 3 8 3 2" xfId="13769" xr:uid="{00000000-0005-0000-0000-00000D350000}"/>
    <cellStyle name="20% - Accent1 2 5 3 8 4" xfId="13770" xr:uid="{00000000-0005-0000-0000-00000E350000}"/>
    <cellStyle name="20% - Accent1 2 5 3 9" xfId="13771" xr:uid="{00000000-0005-0000-0000-00000F350000}"/>
    <cellStyle name="20% - Accent1 2 5 3 9 2" xfId="13772" xr:uid="{00000000-0005-0000-0000-000010350000}"/>
    <cellStyle name="20% - Accent1 2 5 3 9 2 2" xfId="13773" xr:uid="{00000000-0005-0000-0000-000011350000}"/>
    <cellStyle name="20% - Accent1 2 5 3 9 2 2 2" xfId="13774" xr:uid="{00000000-0005-0000-0000-000012350000}"/>
    <cellStyle name="20% - Accent1 2 5 3 9 2 3" xfId="13775" xr:uid="{00000000-0005-0000-0000-000013350000}"/>
    <cellStyle name="20% - Accent1 2 5 3 9 3" xfId="13776" xr:uid="{00000000-0005-0000-0000-000014350000}"/>
    <cellStyle name="20% - Accent1 2 5 3 9 3 2" xfId="13777" xr:uid="{00000000-0005-0000-0000-000015350000}"/>
    <cellStyle name="20% - Accent1 2 5 3 9 4" xfId="13778" xr:uid="{00000000-0005-0000-0000-000016350000}"/>
    <cellStyle name="20% - Accent1 2 5 4" xfId="13779" xr:uid="{00000000-0005-0000-0000-000017350000}"/>
    <cellStyle name="20% - Accent1 2 5 4 10" xfId="13780" xr:uid="{00000000-0005-0000-0000-000018350000}"/>
    <cellStyle name="20% - Accent1 2 5 4 10 2" xfId="13781" xr:uid="{00000000-0005-0000-0000-000019350000}"/>
    <cellStyle name="20% - Accent1 2 5 4 11" xfId="13782" xr:uid="{00000000-0005-0000-0000-00001A350000}"/>
    <cellStyle name="20% - Accent1 2 5 4 2" xfId="13783" xr:uid="{00000000-0005-0000-0000-00001B350000}"/>
    <cellStyle name="20% - Accent1 2 5 4 2 2" xfId="13784" xr:uid="{00000000-0005-0000-0000-00001C350000}"/>
    <cellStyle name="20% - Accent1 2 5 4 2 2 2" xfId="13785" xr:uid="{00000000-0005-0000-0000-00001D350000}"/>
    <cellStyle name="20% - Accent1 2 5 4 2 2 2 2" xfId="13786" xr:uid="{00000000-0005-0000-0000-00001E350000}"/>
    <cellStyle name="20% - Accent1 2 5 4 2 2 2 2 2" xfId="13787" xr:uid="{00000000-0005-0000-0000-00001F350000}"/>
    <cellStyle name="20% - Accent1 2 5 4 2 2 2 3" xfId="13788" xr:uid="{00000000-0005-0000-0000-000020350000}"/>
    <cellStyle name="20% - Accent1 2 5 4 2 2 3" xfId="13789" xr:uid="{00000000-0005-0000-0000-000021350000}"/>
    <cellStyle name="20% - Accent1 2 5 4 2 2 3 2" xfId="13790" xr:uid="{00000000-0005-0000-0000-000022350000}"/>
    <cellStyle name="20% - Accent1 2 5 4 2 2 4" xfId="13791" xr:uid="{00000000-0005-0000-0000-000023350000}"/>
    <cellStyle name="20% - Accent1 2 5 4 2 3" xfId="13792" xr:uid="{00000000-0005-0000-0000-000024350000}"/>
    <cellStyle name="20% - Accent1 2 5 4 2 3 2" xfId="13793" xr:uid="{00000000-0005-0000-0000-000025350000}"/>
    <cellStyle name="20% - Accent1 2 5 4 2 3 2 2" xfId="13794" xr:uid="{00000000-0005-0000-0000-000026350000}"/>
    <cellStyle name="20% - Accent1 2 5 4 2 3 2 2 2" xfId="13795" xr:uid="{00000000-0005-0000-0000-000027350000}"/>
    <cellStyle name="20% - Accent1 2 5 4 2 3 2 3" xfId="13796" xr:uid="{00000000-0005-0000-0000-000028350000}"/>
    <cellStyle name="20% - Accent1 2 5 4 2 3 3" xfId="13797" xr:uid="{00000000-0005-0000-0000-000029350000}"/>
    <cellStyle name="20% - Accent1 2 5 4 2 3 3 2" xfId="13798" xr:uid="{00000000-0005-0000-0000-00002A350000}"/>
    <cellStyle name="20% - Accent1 2 5 4 2 3 4" xfId="13799" xr:uid="{00000000-0005-0000-0000-00002B350000}"/>
    <cellStyle name="20% - Accent1 2 5 4 2 4" xfId="13800" xr:uid="{00000000-0005-0000-0000-00002C350000}"/>
    <cellStyle name="20% - Accent1 2 5 4 2 4 2" xfId="13801" xr:uid="{00000000-0005-0000-0000-00002D350000}"/>
    <cellStyle name="20% - Accent1 2 5 4 2 4 2 2" xfId="13802" xr:uid="{00000000-0005-0000-0000-00002E350000}"/>
    <cellStyle name="20% - Accent1 2 5 4 2 4 2 2 2" xfId="13803" xr:uid="{00000000-0005-0000-0000-00002F350000}"/>
    <cellStyle name="20% - Accent1 2 5 4 2 4 2 3" xfId="13804" xr:uid="{00000000-0005-0000-0000-000030350000}"/>
    <cellStyle name="20% - Accent1 2 5 4 2 4 3" xfId="13805" xr:uid="{00000000-0005-0000-0000-000031350000}"/>
    <cellStyle name="20% - Accent1 2 5 4 2 4 3 2" xfId="13806" xr:uid="{00000000-0005-0000-0000-000032350000}"/>
    <cellStyle name="20% - Accent1 2 5 4 2 4 4" xfId="13807" xr:uid="{00000000-0005-0000-0000-000033350000}"/>
    <cellStyle name="20% - Accent1 2 5 4 2 5" xfId="13808" xr:uid="{00000000-0005-0000-0000-000034350000}"/>
    <cellStyle name="20% - Accent1 2 5 4 2 5 2" xfId="13809" xr:uid="{00000000-0005-0000-0000-000035350000}"/>
    <cellStyle name="20% - Accent1 2 5 4 2 5 2 2" xfId="13810" xr:uid="{00000000-0005-0000-0000-000036350000}"/>
    <cellStyle name="20% - Accent1 2 5 4 2 5 3" xfId="13811" xr:uid="{00000000-0005-0000-0000-000037350000}"/>
    <cellStyle name="20% - Accent1 2 5 4 2 6" xfId="13812" xr:uid="{00000000-0005-0000-0000-000038350000}"/>
    <cellStyle name="20% - Accent1 2 5 4 2 6 2" xfId="13813" xr:uid="{00000000-0005-0000-0000-000039350000}"/>
    <cellStyle name="20% - Accent1 2 5 4 2 6 2 2" xfId="13814" xr:uid="{00000000-0005-0000-0000-00003A350000}"/>
    <cellStyle name="20% - Accent1 2 5 4 2 6 3" xfId="13815" xr:uid="{00000000-0005-0000-0000-00003B350000}"/>
    <cellStyle name="20% - Accent1 2 5 4 2 7" xfId="13816" xr:uid="{00000000-0005-0000-0000-00003C350000}"/>
    <cellStyle name="20% - Accent1 2 5 4 2 7 2" xfId="13817" xr:uid="{00000000-0005-0000-0000-00003D350000}"/>
    <cellStyle name="20% - Accent1 2 5 4 2 8" xfId="13818" xr:uid="{00000000-0005-0000-0000-00003E350000}"/>
    <cellStyle name="20% - Accent1 2 5 4 2 8 2" xfId="13819" xr:uid="{00000000-0005-0000-0000-00003F350000}"/>
    <cellStyle name="20% - Accent1 2 5 4 2 9" xfId="13820" xr:uid="{00000000-0005-0000-0000-000040350000}"/>
    <cellStyle name="20% - Accent1 2 5 4 3" xfId="13821" xr:uid="{00000000-0005-0000-0000-000041350000}"/>
    <cellStyle name="20% - Accent1 2 5 4 3 2" xfId="13822" xr:uid="{00000000-0005-0000-0000-000042350000}"/>
    <cellStyle name="20% - Accent1 2 5 4 3 2 2" xfId="13823" xr:uid="{00000000-0005-0000-0000-000043350000}"/>
    <cellStyle name="20% - Accent1 2 5 4 3 2 2 2" xfId="13824" xr:uid="{00000000-0005-0000-0000-000044350000}"/>
    <cellStyle name="20% - Accent1 2 5 4 3 2 2 2 2" xfId="13825" xr:uid="{00000000-0005-0000-0000-000045350000}"/>
    <cellStyle name="20% - Accent1 2 5 4 3 2 2 3" xfId="13826" xr:uid="{00000000-0005-0000-0000-000046350000}"/>
    <cellStyle name="20% - Accent1 2 5 4 3 2 3" xfId="13827" xr:uid="{00000000-0005-0000-0000-000047350000}"/>
    <cellStyle name="20% - Accent1 2 5 4 3 2 3 2" xfId="13828" xr:uid="{00000000-0005-0000-0000-000048350000}"/>
    <cellStyle name="20% - Accent1 2 5 4 3 2 4" xfId="13829" xr:uid="{00000000-0005-0000-0000-000049350000}"/>
    <cellStyle name="20% - Accent1 2 5 4 3 3" xfId="13830" xr:uid="{00000000-0005-0000-0000-00004A350000}"/>
    <cellStyle name="20% - Accent1 2 5 4 3 3 2" xfId="13831" xr:uid="{00000000-0005-0000-0000-00004B350000}"/>
    <cellStyle name="20% - Accent1 2 5 4 3 3 2 2" xfId="13832" xr:uid="{00000000-0005-0000-0000-00004C350000}"/>
    <cellStyle name="20% - Accent1 2 5 4 3 3 2 2 2" xfId="13833" xr:uid="{00000000-0005-0000-0000-00004D350000}"/>
    <cellStyle name="20% - Accent1 2 5 4 3 3 2 3" xfId="13834" xr:uid="{00000000-0005-0000-0000-00004E350000}"/>
    <cellStyle name="20% - Accent1 2 5 4 3 3 3" xfId="13835" xr:uid="{00000000-0005-0000-0000-00004F350000}"/>
    <cellStyle name="20% - Accent1 2 5 4 3 3 3 2" xfId="13836" xr:uid="{00000000-0005-0000-0000-000050350000}"/>
    <cellStyle name="20% - Accent1 2 5 4 3 3 4" xfId="13837" xr:uid="{00000000-0005-0000-0000-000051350000}"/>
    <cellStyle name="20% - Accent1 2 5 4 3 4" xfId="13838" xr:uid="{00000000-0005-0000-0000-000052350000}"/>
    <cellStyle name="20% - Accent1 2 5 4 3 4 2" xfId="13839" xr:uid="{00000000-0005-0000-0000-000053350000}"/>
    <cellStyle name="20% - Accent1 2 5 4 3 4 2 2" xfId="13840" xr:uid="{00000000-0005-0000-0000-000054350000}"/>
    <cellStyle name="20% - Accent1 2 5 4 3 4 2 2 2" xfId="13841" xr:uid="{00000000-0005-0000-0000-000055350000}"/>
    <cellStyle name="20% - Accent1 2 5 4 3 4 2 3" xfId="13842" xr:uid="{00000000-0005-0000-0000-000056350000}"/>
    <cellStyle name="20% - Accent1 2 5 4 3 4 3" xfId="13843" xr:uid="{00000000-0005-0000-0000-000057350000}"/>
    <cellStyle name="20% - Accent1 2 5 4 3 4 3 2" xfId="13844" xr:uid="{00000000-0005-0000-0000-000058350000}"/>
    <cellStyle name="20% - Accent1 2 5 4 3 4 4" xfId="13845" xr:uid="{00000000-0005-0000-0000-000059350000}"/>
    <cellStyle name="20% - Accent1 2 5 4 3 5" xfId="13846" xr:uid="{00000000-0005-0000-0000-00005A350000}"/>
    <cellStyle name="20% - Accent1 2 5 4 3 5 2" xfId="13847" xr:uid="{00000000-0005-0000-0000-00005B350000}"/>
    <cellStyle name="20% - Accent1 2 5 4 3 5 2 2" xfId="13848" xr:uid="{00000000-0005-0000-0000-00005C350000}"/>
    <cellStyle name="20% - Accent1 2 5 4 3 5 3" xfId="13849" xr:uid="{00000000-0005-0000-0000-00005D350000}"/>
    <cellStyle name="20% - Accent1 2 5 4 3 6" xfId="13850" xr:uid="{00000000-0005-0000-0000-00005E350000}"/>
    <cellStyle name="20% - Accent1 2 5 4 3 6 2" xfId="13851" xr:uid="{00000000-0005-0000-0000-00005F350000}"/>
    <cellStyle name="20% - Accent1 2 5 4 3 6 2 2" xfId="13852" xr:uid="{00000000-0005-0000-0000-000060350000}"/>
    <cellStyle name="20% - Accent1 2 5 4 3 6 3" xfId="13853" xr:uid="{00000000-0005-0000-0000-000061350000}"/>
    <cellStyle name="20% - Accent1 2 5 4 3 7" xfId="13854" xr:uid="{00000000-0005-0000-0000-000062350000}"/>
    <cellStyle name="20% - Accent1 2 5 4 3 7 2" xfId="13855" xr:uid="{00000000-0005-0000-0000-000063350000}"/>
    <cellStyle name="20% - Accent1 2 5 4 3 8" xfId="13856" xr:uid="{00000000-0005-0000-0000-000064350000}"/>
    <cellStyle name="20% - Accent1 2 5 4 3 8 2" xfId="13857" xr:uid="{00000000-0005-0000-0000-000065350000}"/>
    <cellStyle name="20% - Accent1 2 5 4 3 9" xfId="13858" xr:uid="{00000000-0005-0000-0000-000066350000}"/>
    <cellStyle name="20% - Accent1 2 5 4 4" xfId="13859" xr:uid="{00000000-0005-0000-0000-000067350000}"/>
    <cellStyle name="20% - Accent1 2 5 4 4 2" xfId="13860" xr:uid="{00000000-0005-0000-0000-000068350000}"/>
    <cellStyle name="20% - Accent1 2 5 4 4 2 2" xfId="13861" xr:uid="{00000000-0005-0000-0000-000069350000}"/>
    <cellStyle name="20% - Accent1 2 5 4 4 2 2 2" xfId="13862" xr:uid="{00000000-0005-0000-0000-00006A350000}"/>
    <cellStyle name="20% - Accent1 2 5 4 4 2 3" xfId="13863" xr:uid="{00000000-0005-0000-0000-00006B350000}"/>
    <cellStyle name="20% - Accent1 2 5 4 4 3" xfId="13864" xr:uid="{00000000-0005-0000-0000-00006C350000}"/>
    <cellStyle name="20% - Accent1 2 5 4 4 3 2" xfId="13865" xr:uid="{00000000-0005-0000-0000-00006D350000}"/>
    <cellStyle name="20% - Accent1 2 5 4 4 4" xfId="13866" xr:uid="{00000000-0005-0000-0000-00006E350000}"/>
    <cellStyle name="20% - Accent1 2 5 4 5" xfId="13867" xr:uid="{00000000-0005-0000-0000-00006F350000}"/>
    <cellStyle name="20% - Accent1 2 5 4 5 2" xfId="13868" xr:uid="{00000000-0005-0000-0000-000070350000}"/>
    <cellStyle name="20% - Accent1 2 5 4 5 2 2" xfId="13869" xr:uid="{00000000-0005-0000-0000-000071350000}"/>
    <cellStyle name="20% - Accent1 2 5 4 5 2 2 2" xfId="13870" xr:uid="{00000000-0005-0000-0000-000072350000}"/>
    <cellStyle name="20% - Accent1 2 5 4 5 2 3" xfId="13871" xr:uid="{00000000-0005-0000-0000-000073350000}"/>
    <cellStyle name="20% - Accent1 2 5 4 5 3" xfId="13872" xr:uid="{00000000-0005-0000-0000-000074350000}"/>
    <cellStyle name="20% - Accent1 2 5 4 5 3 2" xfId="13873" xr:uid="{00000000-0005-0000-0000-000075350000}"/>
    <cellStyle name="20% - Accent1 2 5 4 5 4" xfId="13874" xr:uid="{00000000-0005-0000-0000-000076350000}"/>
    <cellStyle name="20% - Accent1 2 5 4 6" xfId="13875" xr:uid="{00000000-0005-0000-0000-000077350000}"/>
    <cellStyle name="20% - Accent1 2 5 4 6 2" xfId="13876" xr:uid="{00000000-0005-0000-0000-000078350000}"/>
    <cellStyle name="20% - Accent1 2 5 4 6 2 2" xfId="13877" xr:uid="{00000000-0005-0000-0000-000079350000}"/>
    <cellStyle name="20% - Accent1 2 5 4 6 2 2 2" xfId="13878" xr:uid="{00000000-0005-0000-0000-00007A350000}"/>
    <cellStyle name="20% - Accent1 2 5 4 6 2 3" xfId="13879" xr:uid="{00000000-0005-0000-0000-00007B350000}"/>
    <cellStyle name="20% - Accent1 2 5 4 6 3" xfId="13880" xr:uid="{00000000-0005-0000-0000-00007C350000}"/>
    <cellStyle name="20% - Accent1 2 5 4 6 3 2" xfId="13881" xr:uid="{00000000-0005-0000-0000-00007D350000}"/>
    <cellStyle name="20% - Accent1 2 5 4 6 4" xfId="13882" xr:uid="{00000000-0005-0000-0000-00007E350000}"/>
    <cellStyle name="20% - Accent1 2 5 4 7" xfId="13883" xr:uid="{00000000-0005-0000-0000-00007F350000}"/>
    <cellStyle name="20% - Accent1 2 5 4 7 2" xfId="13884" xr:uid="{00000000-0005-0000-0000-000080350000}"/>
    <cellStyle name="20% - Accent1 2 5 4 7 2 2" xfId="13885" xr:uid="{00000000-0005-0000-0000-000081350000}"/>
    <cellStyle name="20% - Accent1 2 5 4 7 3" xfId="13886" xr:uid="{00000000-0005-0000-0000-000082350000}"/>
    <cellStyle name="20% - Accent1 2 5 4 8" xfId="13887" xr:uid="{00000000-0005-0000-0000-000083350000}"/>
    <cellStyle name="20% - Accent1 2 5 4 8 2" xfId="13888" xr:uid="{00000000-0005-0000-0000-000084350000}"/>
    <cellStyle name="20% - Accent1 2 5 4 8 2 2" xfId="13889" xr:uid="{00000000-0005-0000-0000-000085350000}"/>
    <cellStyle name="20% - Accent1 2 5 4 8 3" xfId="13890" xr:uid="{00000000-0005-0000-0000-000086350000}"/>
    <cellStyle name="20% - Accent1 2 5 4 9" xfId="13891" xr:uid="{00000000-0005-0000-0000-000087350000}"/>
    <cellStyle name="20% - Accent1 2 5 4 9 2" xfId="13892" xr:uid="{00000000-0005-0000-0000-000088350000}"/>
    <cellStyle name="20% - Accent1 2 5 5" xfId="13893" xr:uid="{00000000-0005-0000-0000-000089350000}"/>
    <cellStyle name="20% - Accent1 2 5 5 10" xfId="13894" xr:uid="{00000000-0005-0000-0000-00008A350000}"/>
    <cellStyle name="20% - Accent1 2 5 5 10 2" xfId="13895" xr:uid="{00000000-0005-0000-0000-00008B350000}"/>
    <cellStyle name="20% - Accent1 2 5 5 11" xfId="13896" xr:uid="{00000000-0005-0000-0000-00008C350000}"/>
    <cellStyle name="20% - Accent1 2 5 5 2" xfId="13897" xr:uid="{00000000-0005-0000-0000-00008D350000}"/>
    <cellStyle name="20% - Accent1 2 5 5 2 2" xfId="13898" xr:uid="{00000000-0005-0000-0000-00008E350000}"/>
    <cellStyle name="20% - Accent1 2 5 5 2 2 2" xfId="13899" xr:uid="{00000000-0005-0000-0000-00008F350000}"/>
    <cellStyle name="20% - Accent1 2 5 5 2 2 2 2" xfId="13900" xr:uid="{00000000-0005-0000-0000-000090350000}"/>
    <cellStyle name="20% - Accent1 2 5 5 2 2 2 2 2" xfId="13901" xr:uid="{00000000-0005-0000-0000-000091350000}"/>
    <cellStyle name="20% - Accent1 2 5 5 2 2 2 3" xfId="13902" xr:uid="{00000000-0005-0000-0000-000092350000}"/>
    <cellStyle name="20% - Accent1 2 5 5 2 2 3" xfId="13903" xr:uid="{00000000-0005-0000-0000-000093350000}"/>
    <cellStyle name="20% - Accent1 2 5 5 2 2 3 2" xfId="13904" xr:uid="{00000000-0005-0000-0000-000094350000}"/>
    <cellStyle name="20% - Accent1 2 5 5 2 2 4" xfId="13905" xr:uid="{00000000-0005-0000-0000-000095350000}"/>
    <cellStyle name="20% - Accent1 2 5 5 2 3" xfId="13906" xr:uid="{00000000-0005-0000-0000-000096350000}"/>
    <cellStyle name="20% - Accent1 2 5 5 2 3 2" xfId="13907" xr:uid="{00000000-0005-0000-0000-000097350000}"/>
    <cellStyle name="20% - Accent1 2 5 5 2 3 2 2" xfId="13908" xr:uid="{00000000-0005-0000-0000-000098350000}"/>
    <cellStyle name="20% - Accent1 2 5 5 2 3 2 2 2" xfId="13909" xr:uid="{00000000-0005-0000-0000-000099350000}"/>
    <cellStyle name="20% - Accent1 2 5 5 2 3 2 3" xfId="13910" xr:uid="{00000000-0005-0000-0000-00009A350000}"/>
    <cellStyle name="20% - Accent1 2 5 5 2 3 3" xfId="13911" xr:uid="{00000000-0005-0000-0000-00009B350000}"/>
    <cellStyle name="20% - Accent1 2 5 5 2 3 3 2" xfId="13912" xr:uid="{00000000-0005-0000-0000-00009C350000}"/>
    <cellStyle name="20% - Accent1 2 5 5 2 3 4" xfId="13913" xr:uid="{00000000-0005-0000-0000-00009D350000}"/>
    <cellStyle name="20% - Accent1 2 5 5 2 4" xfId="13914" xr:uid="{00000000-0005-0000-0000-00009E350000}"/>
    <cellStyle name="20% - Accent1 2 5 5 2 4 2" xfId="13915" xr:uid="{00000000-0005-0000-0000-00009F350000}"/>
    <cellStyle name="20% - Accent1 2 5 5 2 4 2 2" xfId="13916" xr:uid="{00000000-0005-0000-0000-0000A0350000}"/>
    <cellStyle name="20% - Accent1 2 5 5 2 4 2 2 2" xfId="13917" xr:uid="{00000000-0005-0000-0000-0000A1350000}"/>
    <cellStyle name="20% - Accent1 2 5 5 2 4 2 3" xfId="13918" xr:uid="{00000000-0005-0000-0000-0000A2350000}"/>
    <cellStyle name="20% - Accent1 2 5 5 2 4 3" xfId="13919" xr:uid="{00000000-0005-0000-0000-0000A3350000}"/>
    <cellStyle name="20% - Accent1 2 5 5 2 4 3 2" xfId="13920" xr:uid="{00000000-0005-0000-0000-0000A4350000}"/>
    <cellStyle name="20% - Accent1 2 5 5 2 4 4" xfId="13921" xr:uid="{00000000-0005-0000-0000-0000A5350000}"/>
    <cellStyle name="20% - Accent1 2 5 5 2 5" xfId="13922" xr:uid="{00000000-0005-0000-0000-0000A6350000}"/>
    <cellStyle name="20% - Accent1 2 5 5 2 5 2" xfId="13923" xr:uid="{00000000-0005-0000-0000-0000A7350000}"/>
    <cellStyle name="20% - Accent1 2 5 5 2 5 2 2" xfId="13924" xr:uid="{00000000-0005-0000-0000-0000A8350000}"/>
    <cellStyle name="20% - Accent1 2 5 5 2 5 3" xfId="13925" xr:uid="{00000000-0005-0000-0000-0000A9350000}"/>
    <cellStyle name="20% - Accent1 2 5 5 2 6" xfId="13926" xr:uid="{00000000-0005-0000-0000-0000AA350000}"/>
    <cellStyle name="20% - Accent1 2 5 5 2 6 2" xfId="13927" xr:uid="{00000000-0005-0000-0000-0000AB350000}"/>
    <cellStyle name="20% - Accent1 2 5 5 2 6 2 2" xfId="13928" xr:uid="{00000000-0005-0000-0000-0000AC350000}"/>
    <cellStyle name="20% - Accent1 2 5 5 2 6 3" xfId="13929" xr:uid="{00000000-0005-0000-0000-0000AD350000}"/>
    <cellStyle name="20% - Accent1 2 5 5 2 7" xfId="13930" xr:uid="{00000000-0005-0000-0000-0000AE350000}"/>
    <cellStyle name="20% - Accent1 2 5 5 2 7 2" xfId="13931" xr:uid="{00000000-0005-0000-0000-0000AF350000}"/>
    <cellStyle name="20% - Accent1 2 5 5 2 8" xfId="13932" xr:uid="{00000000-0005-0000-0000-0000B0350000}"/>
    <cellStyle name="20% - Accent1 2 5 5 2 8 2" xfId="13933" xr:uid="{00000000-0005-0000-0000-0000B1350000}"/>
    <cellStyle name="20% - Accent1 2 5 5 2 9" xfId="13934" xr:uid="{00000000-0005-0000-0000-0000B2350000}"/>
    <cellStyle name="20% - Accent1 2 5 5 3" xfId="13935" xr:uid="{00000000-0005-0000-0000-0000B3350000}"/>
    <cellStyle name="20% - Accent1 2 5 5 3 2" xfId="13936" xr:uid="{00000000-0005-0000-0000-0000B4350000}"/>
    <cellStyle name="20% - Accent1 2 5 5 3 2 2" xfId="13937" xr:uid="{00000000-0005-0000-0000-0000B5350000}"/>
    <cellStyle name="20% - Accent1 2 5 5 3 2 2 2" xfId="13938" xr:uid="{00000000-0005-0000-0000-0000B6350000}"/>
    <cellStyle name="20% - Accent1 2 5 5 3 2 2 2 2" xfId="13939" xr:uid="{00000000-0005-0000-0000-0000B7350000}"/>
    <cellStyle name="20% - Accent1 2 5 5 3 2 2 3" xfId="13940" xr:uid="{00000000-0005-0000-0000-0000B8350000}"/>
    <cellStyle name="20% - Accent1 2 5 5 3 2 3" xfId="13941" xr:uid="{00000000-0005-0000-0000-0000B9350000}"/>
    <cellStyle name="20% - Accent1 2 5 5 3 2 3 2" xfId="13942" xr:uid="{00000000-0005-0000-0000-0000BA350000}"/>
    <cellStyle name="20% - Accent1 2 5 5 3 2 4" xfId="13943" xr:uid="{00000000-0005-0000-0000-0000BB350000}"/>
    <cellStyle name="20% - Accent1 2 5 5 3 3" xfId="13944" xr:uid="{00000000-0005-0000-0000-0000BC350000}"/>
    <cellStyle name="20% - Accent1 2 5 5 3 3 2" xfId="13945" xr:uid="{00000000-0005-0000-0000-0000BD350000}"/>
    <cellStyle name="20% - Accent1 2 5 5 3 3 2 2" xfId="13946" xr:uid="{00000000-0005-0000-0000-0000BE350000}"/>
    <cellStyle name="20% - Accent1 2 5 5 3 3 2 2 2" xfId="13947" xr:uid="{00000000-0005-0000-0000-0000BF350000}"/>
    <cellStyle name="20% - Accent1 2 5 5 3 3 2 3" xfId="13948" xr:uid="{00000000-0005-0000-0000-0000C0350000}"/>
    <cellStyle name="20% - Accent1 2 5 5 3 3 3" xfId="13949" xr:uid="{00000000-0005-0000-0000-0000C1350000}"/>
    <cellStyle name="20% - Accent1 2 5 5 3 3 3 2" xfId="13950" xr:uid="{00000000-0005-0000-0000-0000C2350000}"/>
    <cellStyle name="20% - Accent1 2 5 5 3 3 4" xfId="13951" xr:uid="{00000000-0005-0000-0000-0000C3350000}"/>
    <cellStyle name="20% - Accent1 2 5 5 3 4" xfId="13952" xr:uid="{00000000-0005-0000-0000-0000C4350000}"/>
    <cellStyle name="20% - Accent1 2 5 5 3 4 2" xfId="13953" xr:uid="{00000000-0005-0000-0000-0000C5350000}"/>
    <cellStyle name="20% - Accent1 2 5 5 3 4 2 2" xfId="13954" xr:uid="{00000000-0005-0000-0000-0000C6350000}"/>
    <cellStyle name="20% - Accent1 2 5 5 3 4 2 2 2" xfId="13955" xr:uid="{00000000-0005-0000-0000-0000C7350000}"/>
    <cellStyle name="20% - Accent1 2 5 5 3 4 2 3" xfId="13956" xr:uid="{00000000-0005-0000-0000-0000C8350000}"/>
    <cellStyle name="20% - Accent1 2 5 5 3 4 3" xfId="13957" xr:uid="{00000000-0005-0000-0000-0000C9350000}"/>
    <cellStyle name="20% - Accent1 2 5 5 3 4 3 2" xfId="13958" xr:uid="{00000000-0005-0000-0000-0000CA350000}"/>
    <cellStyle name="20% - Accent1 2 5 5 3 4 4" xfId="13959" xr:uid="{00000000-0005-0000-0000-0000CB350000}"/>
    <cellStyle name="20% - Accent1 2 5 5 3 5" xfId="13960" xr:uid="{00000000-0005-0000-0000-0000CC350000}"/>
    <cellStyle name="20% - Accent1 2 5 5 3 5 2" xfId="13961" xr:uid="{00000000-0005-0000-0000-0000CD350000}"/>
    <cellStyle name="20% - Accent1 2 5 5 3 5 2 2" xfId="13962" xr:uid="{00000000-0005-0000-0000-0000CE350000}"/>
    <cellStyle name="20% - Accent1 2 5 5 3 5 3" xfId="13963" xr:uid="{00000000-0005-0000-0000-0000CF350000}"/>
    <cellStyle name="20% - Accent1 2 5 5 3 6" xfId="13964" xr:uid="{00000000-0005-0000-0000-0000D0350000}"/>
    <cellStyle name="20% - Accent1 2 5 5 3 6 2" xfId="13965" xr:uid="{00000000-0005-0000-0000-0000D1350000}"/>
    <cellStyle name="20% - Accent1 2 5 5 3 6 2 2" xfId="13966" xr:uid="{00000000-0005-0000-0000-0000D2350000}"/>
    <cellStyle name="20% - Accent1 2 5 5 3 6 3" xfId="13967" xr:uid="{00000000-0005-0000-0000-0000D3350000}"/>
    <cellStyle name="20% - Accent1 2 5 5 3 7" xfId="13968" xr:uid="{00000000-0005-0000-0000-0000D4350000}"/>
    <cellStyle name="20% - Accent1 2 5 5 3 7 2" xfId="13969" xr:uid="{00000000-0005-0000-0000-0000D5350000}"/>
    <cellStyle name="20% - Accent1 2 5 5 3 8" xfId="13970" xr:uid="{00000000-0005-0000-0000-0000D6350000}"/>
    <cellStyle name="20% - Accent1 2 5 5 3 8 2" xfId="13971" xr:uid="{00000000-0005-0000-0000-0000D7350000}"/>
    <cellStyle name="20% - Accent1 2 5 5 3 9" xfId="13972" xr:uid="{00000000-0005-0000-0000-0000D8350000}"/>
    <cellStyle name="20% - Accent1 2 5 5 4" xfId="13973" xr:uid="{00000000-0005-0000-0000-0000D9350000}"/>
    <cellStyle name="20% - Accent1 2 5 5 4 2" xfId="13974" xr:uid="{00000000-0005-0000-0000-0000DA350000}"/>
    <cellStyle name="20% - Accent1 2 5 5 4 2 2" xfId="13975" xr:uid="{00000000-0005-0000-0000-0000DB350000}"/>
    <cellStyle name="20% - Accent1 2 5 5 4 2 2 2" xfId="13976" xr:uid="{00000000-0005-0000-0000-0000DC350000}"/>
    <cellStyle name="20% - Accent1 2 5 5 4 2 3" xfId="13977" xr:uid="{00000000-0005-0000-0000-0000DD350000}"/>
    <cellStyle name="20% - Accent1 2 5 5 4 3" xfId="13978" xr:uid="{00000000-0005-0000-0000-0000DE350000}"/>
    <cellStyle name="20% - Accent1 2 5 5 4 3 2" xfId="13979" xr:uid="{00000000-0005-0000-0000-0000DF350000}"/>
    <cellStyle name="20% - Accent1 2 5 5 4 4" xfId="13980" xr:uid="{00000000-0005-0000-0000-0000E0350000}"/>
    <cellStyle name="20% - Accent1 2 5 5 5" xfId="13981" xr:uid="{00000000-0005-0000-0000-0000E1350000}"/>
    <cellStyle name="20% - Accent1 2 5 5 5 2" xfId="13982" xr:uid="{00000000-0005-0000-0000-0000E2350000}"/>
    <cellStyle name="20% - Accent1 2 5 5 5 2 2" xfId="13983" xr:uid="{00000000-0005-0000-0000-0000E3350000}"/>
    <cellStyle name="20% - Accent1 2 5 5 5 2 2 2" xfId="13984" xr:uid="{00000000-0005-0000-0000-0000E4350000}"/>
    <cellStyle name="20% - Accent1 2 5 5 5 2 3" xfId="13985" xr:uid="{00000000-0005-0000-0000-0000E5350000}"/>
    <cellStyle name="20% - Accent1 2 5 5 5 3" xfId="13986" xr:uid="{00000000-0005-0000-0000-0000E6350000}"/>
    <cellStyle name="20% - Accent1 2 5 5 5 3 2" xfId="13987" xr:uid="{00000000-0005-0000-0000-0000E7350000}"/>
    <cellStyle name="20% - Accent1 2 5 5 5 4" xfId="13988" xr:uid="{00000000-0005-0000-0000-0000E8350000}"/>
    <cellStyle name="20% - Accent1 2 5 5 6" xfId="13989" xr:uid="{00000000-0005-0000-0000-0000E9350000}"/>
    <cellStyle name="20% - Accent1 2 5 5 6 2" xfId="13990" xr:uid="{00000000-0005-0000-0000-0000EA350000}"/>
    <cellStyle name="20% - Accent1 2 5 5 6 2 2" xfId="13991" xr:uid="{00000000-0005-0000-0000-0000EB350000}"/>
    <cellStyle name="20% - Accent1 2 5 5 6 2 2 2" xfId="13992" xr:uid="{00000000-0005-0000-0000-0000EC350000}"/>
    <cellStyle name="20% - Accent1 2 5 5 6 2 3" xfId="13993" xr:uid="{00000000-0005-0000-0000-0000ED350000}"/>
    <cellStyle name="20% - Accent1 2 5 5 6 3" xfId="13994" xr:uid="{00000000-0005-0000-0000-0000EE350000}"/>
    <cellStyle name="20% - Accent1 2 5 5 6 3 2" xfId="13995" xr:uid="{00000000-0005-0000-0000-0000EF350000}"/>
    <cellStyle name="20% - Accent1 2 5 5 6 4" xfId="13996" xr:uid="{00000000-0005-0000-0000-0000F0350000}"/>
    <cellStyle name="20% - Accent1 2 5 5 7" xfId="13997" xr:uid="{00000000-0005-0000-0000-0000F1350000}"/>
    <cellStyle name="20% - Accent1 2 5 5 7 2" xfId="13998" xr:uid="{00000000-0005-0000-0000-0000F2350000}"/>
    <cellStyle name="20% - Accent1 2 5 5 7 2 2" xfId="13999" xr:uid="{00000000-0005-0000-0000-0000F3350000}"/>
    <cellStyle name="20% - Accent1 2 5 5 7 3" xfId="14000" xr:uid="{00000000-0005-0000-0000-0000F4350000}"/>
    <cellStyle name="20% - Accent1 2 5 5 8" xfId="14001" xr:uid="{00000000-0005-0000-0000-0000F5350000}"/>
    <cellStyle name="20% - Accent1 2 5 5 8 2" xfId="14002" xr:uid="{00000000-0005-0000-0000-0000F6350000}"/>
    <cellStyle name="20% - Accent1 2 5 5 8 2 2" xfId="14003" xr:uid="{00000000-0005-0000-0000-0000F7350000}"/>
    <cellStyle name="20% - Accent1 2 5 5 8 3" xfId="14004" xr:uid="{00000000-0005-0000-0000-0000F8350000}"/>
    <cellStyle name="20% - Accent1 2 5 5 9" xfId="14005" xr:uid="{00000000-0005-0000-0000-0000F9350000}"/>
    <cellStyle name="20% - Accent1 2 5 5 9 2" xfId="14006" xr:uid="{00000000-0005-0000-0000-0000FA350000}"/>
    <cellStyle name="20% - Accent1 2 5 6" xfId="14007" xr:uid="{00000000-0005-0000-0000-0000FB350000}"/>
    <cellStyle name="20% - Accent1 2 5 6 10" xfId="14008" xr:uid="{00000000-0005-0000-0000-0000FC350000}"/>
    <cellStyle name="20% - Accent1 2 5 6 10 2" xfId="14009" xr:uid="{00000000-0005-0000-0000-0000FD350000}"/>
    <cellStyle name="20% - Accent1 2 5 6 11" xfId="14010" xr:uid="{00000000-0005-0000-0000-0000FE350000}"/>
    <cellStyle name="20% - Accent1 2 5 6 2" xfId="14011" xr:uid="{00000000-0005-0000-0000-0000FF350000}"/>
    <cellStyle name="20% - Accent1 2 5 6 2 2" xfId="14012" xr:uid="{00000000-0005-0000-0000-000000360000}"/>
    <cellStyle name="20% - Accent1 2 5 6 2 2 2" xfId="14013" xr:uid="{00000000-0005-0000-0000-000001360000}"/>
    <cellStyle name="20% - Accent1 2 5 6 2 2 2 2" xfId="14014" xr:uid="{00000000-0005-0000-0000-000002360000}"/>
    <cellStyle name="20% - Accent1 2 5 6 2 2 2 2 2" xfId="14015" xr:uid="{00000000-0005-0000-0000-000003360000}"/>
    <cellStyle name="20% - Accent1 2 5 6 2 2 2 3" xfId="14016" xr:uid="{00000000-0005-0000-0000-000004360000}"/>
    <cellStyle name="20% - Accent1 2 5 6 2 2 3" xfId="14017" xr:uid="{00000000-0005-0000-0000-000005360000}"/>
    <cellStyle name="20% - Accent1 2 5 6 2 2 3 2" xfId="14018" xr:uid="{00000000-0005-0000-0000-000006360000}"/>
    <cellStyle name="20% - Accent1 2 5 6 2 2 4" xfId="14019" xr:uid="{00000000-0005-0000-0000-000007360000}"/>
    <cellStyle name="20% - Accent1 2 5 6 2 3" xfId="14020" xr:uid="{00000000-0005-0000-0000-000008360000}"/>
    <cellStyle name="20% - Accent1 2 5 6 2 3 2" xfId="14021" xr:uid="{00000000-0005-0000-0000-000009360000}"/>
    <cellStyle name="20% - Accent1 2 5 6 2 3 2 2" xfId="14022" xr:uid="{00000000-0005-0000-0000-00000A360000}"/>
    <cellStyle name="20% - Accent1 2 5 6 2 3 2 2 2" xfId="14023" xr:uid="{00000000-0005-0000-0000-00000B360000}"/>
    <cellStyle name="20% - Accent1 2 5 6 2 3 2 3" xfId="14024" xr:uid="{00000000-0005-0000-0000-00000C360000}"/>
    <cellStyle name="20% - Accent1 2 5 6 2 3 3" xfId="14025" xr:uid="{00000000-0005-0000-0000-00000D360000}"/>
    <cellStyle name="20% - Accent1 2 5 6 2 3 3 2" xfId="14026" xr:uid="{00000000-0005-0000-0000-00000E360000}"/>
    <cellStyle name="20% - Accent1 2 5 6 2 3 4" xfId="14027" xr:uid="{00000000-0005-0000-0000-00000F360000}"/>
    <cellStyle name="20% - Accent1 2 5 6 2 4" xfId="14028" xr:uid="{00000000-0005-0000-0000-000010360000}"/>
    <cellStyle name="20% - Accent1 2 5 6 2 4 2" xfId="14029" xr:uid="{00000000-0005-0000-0000-000011360000}"/>
    <cellStyle name="20% - Accent1 2 5 6 2 4 2 2" xfId="14030" xr:uid="{00000000-0005-0000-0000-000012360000}"/>
    <cellStyle name="20% - Accent1 2 5 6 2 4 2 2 2" xfId="14031" xr:uid="{00000000-0005-0000-0000-000013360000}"/>
    <cellStyle name="20% - Accent1 2 5 6 2 4 2 3" xfId="14032" xr:uid="{00000000-0005-0000-0000-000014360000}"/>
    <cellStyle name="20% - Accent1 2 5 6 2 4 3" xfId="14033" xr:uid="{00000000-0005-0000-0000-000015360000}"/>
    <cellStyle name="20% - Accent1 2 5 6 2 4 3 2" xfId="14034" xr:uid="{00000000-0005-0000-0000-000016360000}"/>
    <cellStyle name="20% - Accent1 2 5 6 2 4 4" xfId="14035" xr:uid="{00000000-0005-0000-0000-000017360000}"/>
    <cellStyle name="20% - Accent1 2 5 6 2 5" xfId="14036" xr:uid="{00000000-0005-0000-0000-000018360000}"/>
    <cellStyle name="20% - Accent1 2 5 6 2 5 2" xfId="14037" xr:uid="{00000000-0005-0000-0000-000019360000}"/>
    <cellStyle name="20% - Accent1 2 5 6 2 5 2 2" xfId="14038" xr:uid="{00000000-0005-0000-0000-00001A360000}"/>
    <cellStyle name="20% - Accent1 2 5 6 2 5 3" xfId="14039" xr:uid="{00000000-0005-0000-0000-00001B360000}"/>
    <cellStyle name="20% - Accent1 2 5 6 2 6" xfId="14040" xr:uid="{00000000-0005-0000-0000-00001C360000}"/>
    <cellStyle name="20% - Accent1 2 5 6 2 6 2" xfId="14041" xr:uid="{00000000-0005-0000-0000-00001D360000}"/>
    <cellStyle name="20% - Accent1 2 5 6 2 6 2 2" xfId="14042" xr:uid="{00000000-0005-0000-0000-00001E360000}"/>
    <cellStyle name="20% - Accent1 2 5 6 2 6 3" xfId="14043" xr:uid="{00000000-0005-0000-0000-00001F360000}"/>
    <cellStyle name="20% - Accent1 2 5 6 2 7" xfId="14044" xr:uid="{00000000-0005-0000-0000-000020360000}"/>
    <cellStyle name="20% - Accent1 2 5 6 2 7 2" xfId="14045" xr:uid="{00000000-0005-0000-0000-000021360000}"/>
    <cellStyle name="20% - Accent1 2 5 6 2 8" xfId="14046" xr:uid="{00000000-0005-0000-0000-000022360000}"/>
    <cellStyle name="20% - Accent1 2 5 6 2 8 2" xfId="14047" xr:uid="{00000000-0005-0000-0000-000023360000}"/>
    <cellStyle name="20% - Accent1 2 5 6 2 9" xfId="14048" xr:uid="{00000000-0005-0000-0000-000024360000}"/>
    <cellStyle name="20% - Accent1 2 5 6 3" xfId="14049" xr:uid="{00000000-0005-0000-0000-000025360000}"/>
    <cellStyle name="20% - Accent1 2 5 6 3 2" xfId="14050" xr:uid="{00000000-0005-0000-0000-000026360000}"/>
    <cellStyle name="20% - Accent1 2 5 6 3 2 2" xfId="14051" xr:uid="{00000000-0005-0000-0000-000027360000}"/>
    <cellStyle name="20% - Accent1 2 5 6 3 2 2 2" xfId="14052" xr:uid="{00000000-0005-0000-0000-000028360000}"/>
    <cellStyle name="20% - Accent1 2 5 6 3 2 2 2 2" xfId="14053" xr:uid="{00000000-0005-0000-0000-000029360000}"/>
    <cellStyle name="20% - Accent1 2 5 6 3 2 2 3" xfId="14054" xr:uid="{00000000-0005-0000-0000-00002A360000}"/>
    <cellStyle name="20% - Accent1 2 5 6 3 2 3" xfId="14055" xr:uid="{00000000-0005-0000-0000-00002B360000}"/>
    <cellStyle name="20% - Accent1 2 5 6 3 2 3 2" xfId="14056" xr:uid="{00000000-0005-0000-0000-00002C360000}"/>
    <cellStyle name="20% - Accent1 2 5 6 3 2 4" xfId="14057" xr:uid="{00000000-0005-0000-0000-00002D360000}"/>
    <cellStyle name="20% - Accent1 2 5 6 3 3" xfId="14058" xr:uid="{00000000-0005-0000-0000-00002E360000}"/>
    <cellStyle name="20% - Accent1 2 5 6 3 3 2" xfId="14059" xr:uid="{00000000-0005-0000-0000-00002F360000}"/>
    <cellStyle name="20% - Accent1 2 5 6 3 3 2 2" xfId="14060" xr:uid="{00000000-0005-0000-0000-000030360000}"/>
    <cellStyle name="20% - Accent1 2 5 6 3 3 2 2 2" xfId="14061" xr:uid="{00000000-0005-0000-0000-000031360000}"/>
    <cellStyle name="20% - Accent1 2 5 6 3 3 2 3" xfId="14062" xr:uid="{00000000-0005-0000-0000-000032360000}"/>
    <cellStyle name="20% - Accent1 2 5 6 3 3 3" xfId="14063" xr:uid="{00000000-0005-0000-0000-000033360000}"/>
    <cellStyle name="20% - Accent1 2 5 6 3 3 3 2" xfId="14064" xr:uid="{00000000-0005-0000-0000-000034360000}"/>
    <cellStyle name="20% - Accent1 2 5 6 3 3 4" xfId="14065" xr:uid="{00000000-0005-0000-0000-000035360000}"/>
    <cellStyle name="20% - Accent1 2 5 6 3 4" xfId="14066" xr:uid="{00000000-0005-0000-0000-000036360000}"/>
    <cellStyle name="20% - Accent1 2 5 6 3 4 2" xfId="14067" xr:uid="{00000000-0005-0000-0000-000037360000}"/>
    <cellStyle name="20% - Accent1 2 5 6 3 4 2 2" xfId="14068" xr:uid="{00000000-0005-0000-0000-000038360000}"/>
    <cellStyle name="20% - Accent1 2 5 6 3 4 2 2 2" xfId="14069" xr:uid="{00000000-0005-0000-0000-000039360000}"/>
    <cellStyle name="20% - Accent1 2 5 6 3 4 2 3" xfId="14070" xr:uid="{00000000-0005-0000-0000-00003A360000}"/>
    <cellStyle name="20% - Accent1 2 5 6 3 4 3" xfId="14071" xr:uid="{00000000-0005-0000-0000-00003B360000}"/>
    <cellStyle name="20% - Accent1 2 5 6 3 4 3 2" xfId="14072" xr:uid="{00000000-0005-0000-0000-00003C360000}"/>
    <cellStyle name="20% - Accent1 2 5 6 3 4 4" xfId="14073" xr:uid="{00000000-0005-0000-0000-00003D360000}"/>
    <cellStyle name="20% - Accent1 2 5 6 3 5" xfId="14074" xr:uid="{00000000-0005-0000-0000-00003E360000}"/>
    <cellStyle name="20% - Accent1 2 5 6 3 5 2" xfId="14075" xr:uid="{00000000-0005-0000-0000-00003F360000}"/>
    <cellStyle name="20% - Accent1 2 5 6 3 5 2 2" xfId="14076" xr:uid="{00000000-0005-0000-0000-000040360000}"/>
    <cellStyle name="20% - Accent1 2 5 6 3 5 3" xfId="14077" xr:uid="{00000000-0005-0000-0000-000041360000}"/>
    <cellStyle name="20% - Accent1 2 5 6 3 6" xfId="14078" xr:uid="{00000000-0005-0000-0000-000042360000}"/>
    <cellStyle name="20% - Accent1 2 5 6 3 6 2" xfId="14079" xr:uid="{00000000-0005-0000-0000-000043360000}"/>
    <cellStyle name="20% - Accent1 2 5 6 3 6 2 2" xfId="14080" xr:uid="{00000000-0005-0000-0000-000044360000}"/>
    <cellStyle name="20% - Accent1 2 5 6 3 6 3" xfId="14081" xr:uid="{00000000-0005-0000-0000-000045360000}"/>
    <cellStyle name="20% - Accent1 2 5 6 3 7" xfId="14082" xr:uid="{00000000-0005-0000-0000-000046360000}"/>
    <cellStyle name="20% - Accent1 2 5 6 3 7 2" xfId="14083" xr:uid="{00000000-0005-0000-0000-000047360000}"/>
    <cellStyle name="20% - Accent1 2 5 6 3 8" xfId="14084" xr:uid="{00000000-0005-0000-0000-000048360000}"/>
    <cellStyle name="20% - Accent1 2 5 6 3 8 2" xfId="14085" xr:uid="{00000000-0005-0000-0000-000049360000}"/>
    <cellStyle name="20% - Accent1 2 5 6 3 9" xfId="14086" xr:uid="{00000000-0005-0000-0000-00004A360000}"/>
    <cellStyle name="20% - Accent1 2 5 6 4" xfId="14087" xr:uid="{00000000-0005-0000-0000-00004B360000}"/>
    <cellStyle name="20% - Accent1 2 5 6 4 2" xfId="14088" xr:uid="{00000000-0005-0000-0000-00004C360000}"/>
    <cellStyle name="20% - Accent1 2 5 6 4 2 2" xfId="14089" xr:uid="{00000000-0005-0000-0000-00004D360000}"/>
    <cellStyle name="20% - Accent1 2 5 6 4 2 2 2" xfId="14090" xr:uid="{00000000-0005-0000-0000-00004E360000}"/>
    <cellStyle name="20% - Accent1 2 5 6 4 2 3" xfId="14091" xr:uid="{00000000-0005-0000-0000-00004F360000}"/>
    <cellStyle name="20% - Accent1 2 5 6 4 3" xfId="14092" xr:uid="{00000000-0005-0000-0000-000050360000}"/>
    <cellStyle name="20% - Accent1 2 5 6 4 3 2" xfId="14093" xr:uid="{00000000-0005-0000-0000-000051360000}"/>
    <cellStyle name="20% - Accent1 2 5 6 4 4" xfId="14094" xr:uid="{00000000-0005-0000-0000-000052360000}"/>
    <cellStyle name="20% - Accent1 2 5 6 5" xfId="14095" xr:uid="{00000000-0005-0000-0000-000053360000}"/>
    <cellStyle name="20% - Accent1 2 5 6 5 2" xfId="14096" xr:uid="{00000000-0005-0000-0000-000054360000}"/>
    <cellStyle name="20% - Accent1 2 5 6 5 2 2" xfId="14097" xr:uid="{00000000-0005-0000-0000-000055360000}"/>
    <cellStyle name="20% - Accent1 2 5 6 5 2 2 2" xfId="14098" xr:uid="{00000000-0005-0000-0000-000056360000}"/>
    <cellStyle name="20% - Accent1 2 5 6 5 2 3" xfId="14099" xr:uid="{00000000-0005-0000-0000-000057360000}"/>
    <cellStyle name="20% - Accent1 2 5 6 5 3" xfId="14100" xr:uid="{00000000-0005-0000-0000-000058360000}"/>
    <cellStyle name="20% - Accent1 2 5 6 5 3 2" xfId="14101" xr:uid="{00000000-0005-0000-0000-000059360000}"/>
    <cellStyle name="20% - Accent1 2 5 6 5 4" xfId="14102" xr:uid="{00000000-0005-0000-0000-00005A360000}"/>
    <cellStyle name="20% - Accent1 2 5 6 6" xfId="14103" xr:uid="{00000000-0005-0000-0000-00005B360000}"/>
    <cellStyle name="20% - Accent1 2 5 6 6 2" xfId="14104" xr:uid="{00000000-0005-0000-0000-00005C360000}"/>
    <cellStyle name="20% - Accent1 2 5 6 6 2 2" xfId="14105" xr:uid="{00000000-0005-0000-0000-00005D360000}"/>
    <cellStyle name="20% - Accent1 2 5 6 6 2 2 2" xfId="14106" xr:uid="{00000000-0005-0000-0000-00005E360000}"/>
    <cellStyle name="20% - Accent1 2 5 6 6 2 3" xfId="14107" xr:uid="{00000000-0005-0000-0000-00005F360000}"/>
    <cellStyle name="20% - Accent1 2 5 6 6 3" xfId="14108" xr:uid="{00000000-0005-0000-0000-000060360000}"/>
    <cellStyle name="20% - Accent1 2 5 6 6 3 2" xfId="14109" xr:uid="{00000000-0005-0000-0000-000061360000}"/>
    <cellStyle name="20% - Accent1 2 5 6 6 4" xfId="14110" xr:uid="{00000000-0005-0000-0000-000062360000}"/>
    <cellStyle name="20% - Accent1 2 5 6 7" xfId="14111" xr:uid="{00000000-0005-0000-0000-000063360000}"/>
    <cellStyle name="20% - Accent1 2 5 6 7 2" xfId="14112" xr:uid="{00000000-0005-0000-0000-000064360000}"/>
    <cellStyle name="20% - Accent1 2 5 6 7 2 2" xfId="14113" xr:uid="{00000000-0005-0000-0000-000065360000}"/>
    <cellStyle name="20% - Accent1 2 5 6 7 3" xfId="14114" xr:uid="{00000000-0005-0000-0000-000066360000}"/>
    <cellStyle name="20% - Accent1 2 5 6 8" xfId="14115" xr:uid="{00000000-0005-0000-0000-000067360000}"/>
    <cellStyle name="20% - Accent1 2 5 6 8 2" xfId="14116" xr:uid="{00000000-0005-0000-0000-000068360000}"/>
    <cellStyle name="20% - Accent1 2 5 6 8 2 2" xfId="14117" xr:uid="{00000000-0005-0000-0000-000069360000}"/>
    <cellStyle name="20% - Accent1 2 5 6 8 3" xfId="14118" xr:uid="{00000000-0005-0000-0000-00006A360000}"/>
    <cellStyle name="20% - Accent1 2 5 6 9" xfId="14119" xr:uid="{00000000-0005-0000-0000-00006B360000}"/>
    <cellStyle name="20% - Accent1 2 5 6 9 2" xfId="14120" xr:uid="{00000000-0005-0000-0000-00006C360000}"/>
    <cellStyle name="20% - Accent1 2 5 7" xfId="14121" xr:uid="{00000000-0005-0000-0000-00006D360000}"/>
    <cellStyle name="20% - Accent1 2 5 7 2" xfId="14122" xr:uid="{00000000-0005-0000-0000-00006E360000}"/>
    <cellStyle name="20% - Accent1 2 5 7 2 2" xfId="14123" xr:uid="{00000000-0005-0000-0000-00006F360000}"/>
    <cellStyle name="20% - Accent1 2 5 7 2 2 2" xfId="14124" xr:uid="{00000000-0005-0000-0000-000070360000}"/>
    <cellStyle name="20% - Accent1 2 5 7 2 2 2 2" xfId="14125" xr:uid="{00000000-0005-0000-0000-000071360000}"/>
    <cellStyle name="20% - Accent1 2 5 7 2 2 3" xfId="14126" xr:uid="{00000000-0005-0000-0000-000072360000}"/>
    <cellStyle name="20% - Accent1 2 5 7 2 3" xfId="14127" xr:uid="{00000000-0005-0000-0000-000073360000}"/>
    <cellStyle name="20% - Accent1 2 5 7 2 3 2" xfId="14128" xr:uid="{00000000-0005-0000-0000-000074360000}"/>
    <cellStyle name="20% - Accent1 2 5 7 2 4" xfId="14129" xr:uid="{00000000-0005-0000-0000-000075360000}"/>
    <cellStyle name="20% - Accent1 2 5 7 3" xfId="14130" xr:uid="{00000000-0005-0000-0000-000076360000}"/>
    <cellStyle name="20% - Accent1 2 5 7 3 2" xfId="14131" xr:uid="{00000000-0005-0000-0000-000077360000}"/>
    <cellStyle name="20% - Accent1 2 5 7 3 2 2" xfId="14132" xr:uid="{00000000-0005-0000-0000-000078360000}"/>
    <cellStyle name="20% - Accent1 2 5 7 3 2 2 2" xfId="14133" xr:uid="{00000000-0005-0000-0000-000079360000}"/>
    <cellStyle name="20% - Accent1 2 5 7 3 2 3" xfId="14134" xr:uid="{00000000-0005-0000-0000-00007A360000}"/>
    <cellStyle name="20% - Accent1 2 5 7 3 3" xfId="14135" xr:uid="{00000000-0005-0000-0000-00007B360000}"/>
    <cellStyle name="20% - Accent1 2 5 7 3 3 2" xfId="14136" xr:uid="{00000000-0005-0000-0000-00007C360000}"/>
    <cellStyle name="20% - Accent1 2 5 7 3 4" xfId="14137" xr:uid="{00000000-0005-0000-0000-00007D360000}"/>
    <cellStyle name="20% - Accent1 2 5 7 4" xfId="14138" xr:uid="{00000000-0005-0000-0000-00007E360000}"/>
    <cellStyle name="20% - Accent1 2 5 7 4 2" xfId="14139" xr:uid="{00000000-0005-0000-0000-00007F360000}"/>
    <cellStyle name="20% - Accent1 2 5 7 4 2 2" xfId="14140" xr:uid="{00000000-0005-0000-0000-000080360000}"/>
    <cellStyle name="20% - Accent1 2 5 7 4 2 2 2" xfId="14141" xr:uid="{00000000-0005-0000-0000-000081360000}"/>
    <cellStyle name="20% - Accent1 2 5 7 4 2 3" xfId="14142" xr:uid="{00000000-0005-0000-0000-000082360000}"/>
    <cellStyle name="20% - Accent1 2 5 7 4 3" xfId="14143" xr:uid="{00000000-0005-0000-0000-000083360000}"/>
    <cellStyle name="20% - Accent1 2 5 7 4 3 2" xfId="14144" xr:uid="{00000000-0005-0000-0000-000084360000}"/>
    <cellStyle name="20% - Accent1 2 5 7 4 4" xfId="14145" xr:uid="{00000000-0005-0000-0000-000085360000}"/>
    <cellStyle name="20% - Accent1 2 5 7 5" xfId="14146" xr:uid="{00000000-0005-0000-0000-000086360000}"/>
    <cellStyle name="20% - Accent1 2 5 7 5 2" xfId="14147" xr:uid="{00000000-0005-0000-0000-000087360000}"/>
    <cellStyle name="20% - Accent1 2 5 7 5 2 2" xfId="14148" xr:uid="{00000000-0005-0000-0000-000088360000}"/>
    <cellStyle name="20% - Accent1 2 5 7 5 3" xfId="14149" xr:uid="{00000000-0005-0000-0000-000089360000}"/>
    <cellStyle name="20% - Accent1 2 5 7 6" xfId="14150" xr:uid="{00000000-0005-0000-0000-00008A360000}"/>
    <cellStyle name="20% - Accent1 2 5 7 6 2" xfId="14151" xr:uid="{00000000-0005-0000-0000-00008B360000}"/>
    <cellStyle name="20% - Accent1 2 5 7 6 2 2" xfId="14152" xr:uid="{00000000-0005-0000-0000-00008C360000}"/>
    <cellStyle name="20% - Accent1 2 5 7 6 3" xfId="14153" xr:uid="{00000000-0005-0000-0000-00008D360000}"/>
    <cellStyle name="20% - Accent1 2 5 7 7" xfId="14154" xr:uid="{00000000-0005-0000-0000-00008E360000}"/>
    <cellStyle name="20% - Accent1 2 5 7 7 2" xfId="14155" xr:uid="{00000000-0005-0000-0000-00008F360000}"/>
    <cellStyle name="20% - Accent1 2 5 7 8" xfId="14156" xr:uid="{00000000-0005-0000-0000-000090360000}"/>
    <cellStyle name="20% - Accent1 2 5 7 8 2" xfId="14157" xr:uid="{00000000-0005-0000-0000-000091360000}"/>
    <cellStyle name="20% - Accent1 2 5 7 9" xfId="14158" xr:uid="{00000000-0005-0000-0000-000092360000}"/>
    <cellStyle name="20% - Accent1 2 5 8" xfId="14159" xr:uid="{00000000-0005-0000-0000-000093360000}"/>
    <cellStyle name="20% - Accent1 2 5 8 2" xfId="14160" xr:uid="{00000000-0005-0000-0000-000094360000}"/>
    <cellStyle name="20% - Accent1 2 5 8 2 2" xfId="14161" xr:uid="{00000000-0005-0000-0000-000095360000}"/>
    <cellStyle name="20% - Accent1 2 5 8 2 2 2" xfId="14162" xr:uid="{00000000-0005-0000-0000-000096360000}"/>
    <cellStyle name="20% - Accent1 2 5 8 2 2 2 2" xfId="14163" xr:uid="{00000000-0005-0000-0000-000097360000}"/>
    <cellStyle name="20% - Accent1 2 5 8 2 2 3" xfId="14164" xr:uid="{00000000-0005-0000-0000-000098360000}"/>
    <cellStyle name="20% - Accent1 2 5 8 2 3" xfId="14165" xr:uid="{00000000-0005-0000-0000-000099360000}"/>
    <cellStyle name="20% - Accent1 2 5 8 2 3 2" xfId="14166" xr:uid="{00000000-0005-0000-0000-00009A360000}"/>
    <cellStyle name="20% - Accent1 2 5 8 2 4" xfId="14167" xr:uid="{00000000-0005-0000-0000-00009B360000}"/>
    <cellStyle name="20% - Accent1 2 5 8 3" xfId="14168" xr:uid="{00000000-0005-0000-0000-00009C360000}"/>
    <cellStyle name="20% - Accent1 2 5 8 3 2" xfId="14169" xr:uid="{00000000-0005-0000-0000-00009D360000}"/>
    <cellStyle name="20% - Accent1 2 5 8 3 2 2" xfId="14170" xr:uid="{00000000-0005-0000-0000-00009E360000}"/>
    <cellStyle name="20% - Accent1 2 5 8 3 2 2 2" xfId="14171" xr:uid="{00000000-0005-0000-0000-00009F360000}"/>
    <cellStyle name="20% - Accent1 2 5 8 3 2 3" xfId="14172" xr:uid="{00000000-0005-0000-0000-0000A0360000}"/>
    <cellStyle name="20% - Accent1 2 5 8 3 3" xfId="14173" xr:uid="{00000000-0005-0000-0000-0000A1360000}"/>
    <cellStyle name="20% - Accent1 2 5 8 3 3 2" xfId="14174" xr:uid="{00000000-0005-0000-0000-0000A2360000}"/>
    <cellStyle name="20% - Accent1 2 5 8 3 4" xfId="14175" xr:uid="{00000000-0005-0000-0000-0000A3360000}"/>
    <cellStyle name="20% - Accent1 2 5 8 4" xfId="14176" xr:uid="{00000000-0005-0000-0000-0000A4360000}"/>
    <cellStyle name="20% - Accent1 2 5 8 4 2" xfId="14177" xr:uid="{00000000-0005-0000-0000-0000A5360000}"/>
    <cellStyle name="20% - Accent1 2 5 8 4 2 2" xfId="14178" xr:uid="{00000000-0005-0000-0000-0000A6360000}"/>
    <cellStyle name="20% - Accent1 2 5 8 4 2 2 2" xfId="14179" xr:uid="{00000000-0005-0000-0000-0000A7360000}"/>
    <cellStyle name="20% - Accent1 2 5 8 4 2 3" xfId="14180" xr:uid="{00000000-0005-0000-0000-0000A8360000}"/>
    <cellStyle name="20% - Accent1 2 5 8 4 3" xfId="14181" xr:uid="{00000000-0005-0000-0000-0000A9360000}"/>
    <cellStyle name="20% - Accent1 2 5 8 4 3 2" xfId="14182" xr:uid="{00000000-0005-0000-0000-0000AA360000}"/>
    <cellStyle name="20% - Accent1 2 5 8 4 4" xfId="14183" xr:uid="{00000000-0005-0000-0000-0000AB360000}"/>
    <cellStyle name="20% - Accent1 2 5 8 5" xfId="14184" xr:uid="{00000000-0005-0000-0000-0000AC360000}"/>
    <cellStyle name="20% - Accent1 2 5 8 5 2" xfId="14185" xr:uid="{00000000-0005-0000-0000-0000AD360000}"/>
    <cellStyle name="20% - Accent1 2 5 8 5 2 2" xfId="14186" xr:uid="{00000000-0005-0000-0000-0000AE360000}"/>
    <cellStyle name="20% - Accent1 2 5 8 5 3" xfId="14187" xr:uid="{00000000-0005-0000-0000-0000AF360000}"/>
    <cellStyle name="20% - Accent1 2 5 8 6" xfId="14188" xr:uid="{00000000-0005-0000-0000-0000B0360000}"/>
    <cellStyle name="20% - Accent1 2 5 8 6 2" xfId="14189" xr:uid="{00000000-0005-0000-0000-0000B1360000}"/>
    <cellStyle name="20% - Accent1 2 5 8 6 2 2" xfId="14190" xr:uid="{00000000-0005-0000-0000-0000B2360000}"/>
    <cellStyle name="20% - Accent1 2 5 8 6 3" xfId="14191" xr:uid="{00000000-0005-0000-0000-0000B3360000}"/>
    <cellStyle name="20% - Accent1 2 5 8 7" xfId="14192" xr:uid="{00000000-0005-0000-0000-0000B4360000}"/>
    <cellStyle name="20% - Accent1 2 5 8 7 2" xfId="14193" xr:uid="{00000000-0005-0000-0000-0000B5360000}"/>
    <cellStyle name="20% - Accent1 2 5 8 8" xfId="14194" xr:uid="{00000000-0005-0000-0000-0000B6360000}"/>
    <cellStyle name="20% - Accent1 2 5 8 8 2" xfId="14195" xr:uid="{00000000-0005-0000-0000-0000B7360000}"/>
    <cellStyle name="20% - Accent1 2 5 8 9" xfId="14196" xr:uid="{00000000-0005-0000-0000-0000B8360000}"/>
    <cellStyle name="20% - Accent1 2 5 9" xfId="14197" xr:uid="{00000000-0005-0000-0000-0000B9360000}"/>
    <cellStyle name="20% - Accent1 2 5 9 2" xfId="14198" xr:uid="{00000000-0005-0000-0000-0000BA360000}"/>
    <cellStyle name="20% - Accent1 2 5 9 2 2" xfId="14199" xr:uid="{00000000-0005-0000-0000-0000BB360000}"/>
    <cellStyle name="20% - Accent1 2 5 9 2 2 2" xfId="14200" xr:uid="{00000000-0005-0000-0000-0000BC360000}"/>
    <cellStyle name="20% - Accent1 2 5 9 2 3" xfId="14201" xr:uid="{00000000-0005-0000-0000-0000BD360000}"/>
    <cellStyle name="20% - Accent1 2 5 9 3" xfId="14202" xr:uid="{00000000-0005-0000-0000-0000BE360000}"/>
    <cellStyle name="20% - Accent1 2 5 9 3 2" xfId="14203" xr:uid="{00000000-0005-0000-0000-0000BF360000}"/>
    <cellStyle name="20% - Accent1 2 5 9 4" xfId="14204" xr:uid="{00000000-0005-0000-0000-0000C0360000}"/>
    <cellStyle name="20% - Accent1 2 6" xfId="14205" xr:uid="{00000000-0005-0000-0000-0000C1360000}"/>
    <cellStyle name="20% - Accent1 2 6 10" xfId="14206" xr:uid="{00000000-0005-0000-0000-0000C2360000}"/>
    <cellStyle name="20% - Accent1 2 6 10 2" xfId="14207" xr:uid="{00000000-0005-0000-0000-0000C3360000}"/>
    <cellStyle name="20% - Accent1 2 6 10 2 2" xfId="14208" xr:uid="{00000000-0005-0000-0000-0000C4360000}"/>
    <cellStyle name="20% - Accent1 2 6 10 2 2 2" xfId="14209" xr:uid="{00000000-0005-0000-0000-0000C5360000}"/>
    <cellStyle name="20% - Accent1 2 6 10 2 3" xfId="14210" xr:uid="{00000000-0005-0000-0000-0000C6360000}"/>
    <cellStyle name="20% - Accent1 2 6 10 3" xfId="14211" xr:uid="{00000000-0005-0000-0000-0000C7360000}"/>
    <cellStyle name="20% - Accent1 2 6 10 3 2" xfId="14212" xr:uid="{00000000-0005-0000-0000-0000C8360000}"/>
    <cellStyle name="20% - Accent1 2 6 10 4" xfId="14213" xr:uid="{00000000-0005-0000-0000-0000C9360000}"/>
    <cellStyle name="20% - Accent1 2 6 11" xfId="14214" xr:uid="{00000000-0005-0000-0000-0000CA360000}"/>
    <cellStyle name="20% - Accent1 2 6 11 2" xfId="14215" xr:uid="{00000000-0005-0000-0000-0000CB360000}"/>
    <cellStyle name="20% - Accent1 2 6 11 2 2" xfId="14216" xr:uid="{00000000-0005-0000-0000-0000CC360000}"/>
    <cellStyle name="20% - Accent1 2 6 11 3" xfId="14217" xr:uid="{00000000-0005-0000-0000-0000CD360000}"/>
    <cellStyle name="20% - Accent1 2 6 12" xfId="14218" xr:uid="{00000000-0005-0000-0000-0000CE360000}"/>
    <cellStyle name="20% - Accent1 2 6 12 2" xfId="14219" xr:uid="{00000000-0005-0000-0000-0000CF360000}"/>
    <cellStyle name="20% - Accent1 2 6 12 2 2" xfId="14220" xr:uid="{00000000-0005-0000-0000-0000D0360000}"/>
    <cellStyle name="20% - Accent1 2 6 12 3" xfId="14221" xr:uid="{00000000-0005-0000-0000-0000D1360000}"/>
    <cellStyle name="20% - Accent1 2 6 13" xfId="14222" xr:uid="{00000000-0005-0000-0000-0000D2360000}"/>
    <cellStyle name="20% - Accent1 2 6 13 2" xfId="14223" xr:uid="{00000000-0005-0000-0000-0000D3360000}"/>
    <cellStyle name="20% - Accent1 2 6 14" xfId="14224" xr:uid="{00000000-0005-0000-0000-0000D4360000}"/>
    <cellStyle name="20% - Accent1 2 6 14 2" xfId="14225" xr:uid="{00000000-0005-0000-0000-0000D5360000}"/>
    <cellStyle name="20% - Accent1 2 6 15" xfId="14226" xr:uid="{00000000-0005-0000-0000-0000D6360000}"/>
    <cellStyle name="20% - Accent1 2 6 2" xfId="14227" xr:uid="{00000000-0005-0000-0000-0000D7360000}"/>
    <cellStyle name="20% - Accent1 2 6 2 10" xfId="14228" xr:uid="{00000000-0005-0000-0000-0000D8360000}"/>
    <cellStyle name="20% - Accent1 2 6 2 10 2" xfId="14229" xr:uid="{00000000-0005-0000-0000-0000D9360000}"/>
    <cellStyle name="20% - Accent1 2 6 2 10 2 2" xfId="14230" xr:uid="{00000000-0005-0000-0000-0000DA360000}"/>
    <cellStyle name="20% - Accent1 2 6 2 10 3" xfId="14231" xr:uid="{00000000-0005-0000-0000-0000DB360000}"/>
    <cellStyle name="20% - Accent1 2 6 2 11" xfId="14232" xr:uid="{00000000-0005-0000-0000-0000DC360000}"/>
    <cellStyle name="20% - Accent1 2 6 2 11 2" xfId="14233" xr:uid="{00000000-0005-0000-0000-0000DD360000}"/>
    <cellStyle name="20% - Accent1 2 6 2 11 2 2" xfId="14234" xr:uid="{00000000-0005-0000-0000-0000DE360000}"/>
    <cellStyle name="20% - Accent1 2 6 2 11 3" xfId="14235" xr:uid="{00000000-0005-0000-0000-0000DF360000}"/>
    <cellStyle name="20% - Accent1 2 6 2 12" xfId="14236" xr:uid="{00000000-0005-0000-0000-0000E0360000}"/>
    <cellStyle name="20% - Accent1 2 6 2 12 2" xfId="14237" xr:uid="{00000000-0005-0000-0000-0000E1360000}"/>
    <cellStyle name="20% - Accent1 2 6 2 13" xfId="14238" xr:uid="{00000000-0005-0000-0000-0000E2360000}"/>
    <cellStyle name="20% - Accent1 2 6 2 13 2" xfId="14239" xr:uid="{00000000-0005-0000-0000-0000E3360000}"/>
    <cellStyle name="20% - Accent1 2 6 2 14" xfId="14240" xr:uid="{00000000-0005-0000-0000-0000E4360000}"/>
    <cellStyle name="20% - Accent1 2 6 2 2" xfId="14241" xr:uid="{00000000-0005-0000-0000-0000E5360000}"/>
    <cellStyle name="20% - Accent1 2 6 2 2 10" xfId="14242" xr:uid="{00000000-0005-0000-0000-0000E6360000}"/>
    <cellStyle name="20% - Accent1 2 6 2 2 10 2" xfId="14243" xr:uid="{00000000-0005-0000-0000-0000E7360000}"/>
    <cellStyle name="20% - Accent1 2 6 2 2 11" xfId="14244" xr:uid="{00000000-0005-0000-0000-0000E8360000}"/>
    <cellStyle name="20% - Accent1 2 6 2 2 2" xfId="14245" xr:uid="{00000000-0005-0000-0000-0000E9360000}"/>
    <cellStyle name="20% - Accent1 2 6 2 2 2 2" xfId="14246" xr:uid="{00000000-0005-0000-0000-0000EA360000}"/>
    <cellStyle name="20% - Accent1 2 6 2 2 2 2 2" xfId="14247" xr:uid="{00000000-0005-0000-0000-0000EB360000}"/>
    <cellStyle name="20% - Accent1 2 6 2 2 2 2 2 2" xfId="14248" xr:uid="{00000000-0005-0000-0000-0000EC360000}"/>
    <cellStyle name="20% - Accent1 2 6 2 2 2 2 2 2 2" xfId="14249" xr:uid="{00000000-0005-0000-0000-0000ED360000}"/>
    <cellStyle name="20% - Accent1 2 6 2 2 2 2 2 3" xfId="14250" xr:uid="{00000000-0005-0000-0000-0000EE360000}"/>
    <cellStyle name="20% - Accent1 2 6 2 2 2 2 3" xfId="14251" xr:uid="{00000000-0005-0000-0000-0000EF360000}"/>
    <cellStyle name="20% - Accent1 2 6 2 2 2 2 3 2" xfId="14252" xr:uid="{00000000-0005-0000-0000-0000F0360000}"/>
    <cellStyle name="20% - Accent1 2 6 2 2 2 2 4" xfId="14253" xr:uid="{00000000-0005-0000-0000-0000F1360000}"/>
    <cellStyle name="20% - Accent1 2 6 2 2 2 3" xfId="14254" xr:uid="{00000000-0005-0000-0000-0000F2360000}"/>
    <cellStyle name="20% - Accent1 2 6 2 2 2 3 2" xfId="14255" xr:uid="{00000000-0005-0000-0000-0000F3360000}"/>
    <cellStyle name="20% - Accent1 2 6 2 2 2 3 2 2" xfId="14256" xr:uid="{00000000-0005-0000-0000-0000F4360000}"/>
    <cellStyle name="20% - Accent1 2 6 2 2 2 3 2 2 2" xfId="14257" xr:uid="{00000000-0005-0000-0000-0000F5360000}"/>
    <cellStyle name="20% - Accent1 2 6 2 2 2 3 2 3" xfId="14258" xr:uid="{00000000-0005-0000-0000-0000F6360000}"/>
    <cellStyle name="20% - Accent1 2 6 2 2 2 3 3" xfId="14259" xr:uid="{00000000-0005-0000-0000-0000F7360000}"/>
    <cellStyle name="20% - Accent1 2 6 2 2 2 3 3 2" xfId="14260" xr:uid="{00000000-0005-0000-0000-0000F8360000}"/>
    <cellStyle name="20% - Accent1 2 6 2 2 2 3 4" xfId="14261" xr:uid="{00000000-0005-0000-0000-0000F9360000}"/>
    <cellStyle name="20% - Accent1 2 6 2 2 2 4" xfId="14262" xr:uid="{00000000-0005-0000-0000-0000FA360000}"/>
    <cellStyle name="20% - Accent1 2 6 2 2 2 4 2" xfId="14263" xr:uid="{00000000-0005-0000-0000-0000FB360000}"/>
    <cellStyle name="20% - Accent1 2 6 2 2 2 4 2 2" xfId="14264" xr:uid="{00000000-0005-0000-0000-0000FC360000}"/>
    <cellStyle name="20% - Accent1 2 6 2 2 2 4 2 2 2" xfId="14265" xr:uid="{00000000-0005-0000-0000-0000FD360000}"/>
    <cellStyle name="20% - Accent1 2 6 2 2 2 4 2 3" xfId="14266" xr:uid="{00000000-0005-0000-0000-0000FE360000}"/>
    <cellStyle name="20% - Accent1 2 6 2 2 2 4 3" xfId="14267" xr:uid="{00000000-0005-0000-0000-0000FF360000}"/>
    <cellStyle name="20% - Accent1 2 6 2 2 2 4 3 2" xfId="14268" xr:uid="{00000000-0005-0000-0000-000000370000}"/>
    <cellStyle name="20% - Accent1 2 6 2 2 2 4 4" xfId="14269" xr:uid="{00000000-0005-0000-0000-000001370000}"/>
    <cellStyle name="20% - Accent1 2 6 2 2 2 5" xfId="14270" xr:uid="{00000000-0005-0000-0000-000002370000}"/>
    <cellStyle name="20% - Accent1 2 6 2 2 2 5 2" xfId="14271" xr:uid="{00000000-0005-0000-0000-000003370000}"/>
    <cellStyle name="20% - Accent1 2 6 2 2 2 5 2 2" xfId="14272" xr:uid="{00000000-0005-0000-0000-000004370000}"/>
    <cellStyle name="20% - Accent1 2 6 2 2 2 5 3" xfId="14273" xr:uid="{00000000-0005-0000-0000-000005370000}"/>
    <cellStyle name="20% - Accent1 2 6 2 2 2 6" xfId="14274" xr:uid="{00000000-0005-0000-0000-000006370000}"/>
    <cellStyle name="20% - Accent1 2 6 2 2 2 6 2" xfId="14275" xr:uid="{00000000-0005-0000-0000-000007370000}"/>
    <cellStyle name="20% - Accent1 2 6 2 2 2 6 2 2" xfId="14276" xr:uid="{00000000-0005-0000-0000-000008370000}"/>
    <cellStyle name="20% - Accent1 2 6 2 2 2 6 3" xfId="14277" xr:uid="{00000000-0005-0000-0000-000009370000}"/>
    <cellStyle name="20% - Accent1 2 6 2 2 2 7" xfId="14278" xr:uid="{00000000-0005-0000-0000-00000A370000}"/>
    <cellStyle name="20% - Accent1 2 6 2 2 2 7 2" xfId="14279" xr:uid="{00000000-0005-0000-0000-00000B370000}"/>
    <cellStyle name="20% - Accent1 2 6 2 2 2 8" xfId="14280" xr:uid="{00000000-0005-0000-0000-00000C370000}"/>
    <cellStyle name="20% - Accent1 2 6 2 2 2 8 2" xfId="14281" xr:uid="{00000000-0005-0000-0000-00000D370000}"/>
    <cellStyle name="20% - Accent1 2 6 2 2 2 9" xfId="14282" xr:uid="{00000000-0005-0000-0000-00000E370000}"/>
    <cellStyle name="20% - Accent1 2 6 2 2 3" xfId="14283" xr:uid="{00000000-0005-0000-0000-00000F370000}"/>
    <cellStyle name="20% - Accent1 2 6 2 2 3 2" xfId="14284" xr:uid="{00000000-0005-0000-0000-000010370000}"/>
    <cellStyle name="20% - Accent1 2 6 2 2 3 2 2" xfId="14285" xr:uid="{00000000-0005-0000-0000-000011370000}"/>
    <cellStyle name="20% - Accent1 2 6 2 2 3 2 2 2" xfId="14286" xr:uid="{00000000-0005-0000-0000-000012370000}"/>
    <cellStyle name="20% - Accent1 2 6 2 2 3 2 2 2 2" xfId="14287" xr:uid="{00000000-0005-0000-0000-000013370000}"/>
    <cellStyle name="20% - Accent1 2 6 2 2 3 2 2 3" xfId="14288" xr:uid="{00000000-0005-0000-0000-000014370000}"/>
    <cellStyle name="20% - Accent1 2 6 2 2 3 2 3" xfId="14289" xr:uid="{00000000-0005-0000-0000-000015370000}"/>
    <cellStyle name="20% - Accent1 2 6 2 2 3 2 3 2" xfId="14290" xr:uid="{00000000-0005-0000-0000-000016370000}"/>
    <cellStyle name="20% - Accent1 2 6 2 2 3 2 4" xfId="14291" xr:uid="{00000000-0005-0000-0000-000017370000}"/>
    <cellStyle name="20% - Accent1 2 6 2 2 3 3" xfId="14292" xr:uid="{00000000-0005-0000-0000-000018370000}"/>
    <cellStyle name="20% - Accent1 2 6 2 2 3 3 2" xfId="14293" xr:uid="{00000000-0005-0000-0000-000019370000}"/>
    <cellStyle name="20% - Accent1 2 6 2 2 3 3 2 2" xfId="14294" xr:uid="{00000000-0005-0000-0000-00001A370000}"/>
    <cellStyle name="20% - Accent1 2 6 2 2 3 3 2 2 2" xfId="14295" xr:uid="{00000000-0005-0000-0000-00001B370000}"/>
    <cellStyle name="20% - Accent1 2 6 2 2 3 3 2 3" xfId="14296" xr:uid="{00000000-0005-0000-0000-00001C370000}"/>
    <cellStyle name="20% - Accent1 2 6 2 2 3 3 3" xfId="14297" xr:uid="{00000000-0005-0000-0000-00001D370000}"/>
    <cellStyle name="20% - Accent1 2 6 2 2 3 3 3 2" xfId="14298" xr:uid="{00000000-0005-0000-0000-00001E370000}"/>
    <cellStyle name="20% - Accent1 2 6 2 2 3 3 4" xfId="14299" xr:uid="{00000000-0005-0000-0000-00001F370000}"/>
    <cellStyle name="20% - Accent1 2 6 2 2 3 4" xfId="14300" xr:uid="{00000000-0005-0000-0000-000020370000}"/>
    <cellStyle name="20% - Accent1 2 6 2 2 3 4 2" xfId="14301" xr:uid="{00000000-0005-0000-0000-000021370000}"/>
    <cellStyle name="20% - Accent1 2 6 2 2 3 4 2 2" xfId="14302" xr:uid="{00000000-0005-0000-0000-000022370000}"/>
    <cellStyle name="20% - Accent1 2 6 2 2 3 4 2 2 2" xfId="14303" xr:uid="{00000000-0005-0000-0000-000023370000}"/>
    <cellStyle name="20% - Accent1 2 6 2 2 3 4 2 3" xfId="14304" xr:uid="{00000000-0005-0000-0000-000024370000}"/>
    <cellStyle name="20% - Accent1 2 6 2 2 3 4 3" xfId="14305" xr:uid="{00000000-0005-0000-0000-000025370000}"/>
    <cellStyle name="20% - Accent1 2 6 2 2 3 4 3 2" xfId="14306" xr:uid="{00000000-0005-0000-0000-000026370000}"/>
    <cellStyle name="20% - Accent1 2 6 2 2 3 4 4" xfId="14307" xr:uid="{00000000-0005-0000-0000-000027370000}"/>
    <cellStyle name="20% - Accent1 2 6 2 2 3 5" xfId="14308" xr:uid="{00000000-0005-0000-0000-000028370000}"/>
    <cellStyle name="20% - Accent1 2 6 2 2 3 5 2" xfId="14309" xr:uid="{00000000-0005-0000-0000-000029370000}"/>
    <cellStyle name="20% - Accent1 2 6 2 2 3 5 2 2" xfId="14310" xr:uid="{00000000-0005-0000-0000-00002A370000}"/>
    <cellStyle name="20% - Accent1 2 6 2 2 3 5 3" xfId="14311" xr:uid="{00000000-0005-0000-0000-00002B370000}"/>
    <cellStyle name="20% - Accent1 2 6 2 2 3 6" xfId="14312" xr:uid="{00000000-0005-0000-0000-00002C370000}"/>
    <cellStyle name="20% - Accent1 2 6 2 2 3 6 2" xfId="14313" xr:uid="{00000000-0005-0000-0000-00002D370000}"/>
    <cellStyle name="20% - Accent1 2 6 2 2 3 6 2 2" xfId="14314" xr:uid="{00000000-0005-0000-0000-00002E370000}"/>
    <cellStyle name="20% - Accent1 2 6 2 2 3 6 3" xfId="14315" xr:uid="{00000000-0005-0000-0000-00002F370000}"/>
    <cellStyle name="20% - Accent1 2 6 2 2 3 7" xfId="14316" xr:uid="{00000000-0005-0000-0000-000030370000}"/>
    <cellStyle name="20% - Accent1 2 6 2 2 3 7 2" xfId="14317" xr:uid="{00000000-0005-0000-0000-000031370000}"/>
    <cellStyle name="20% - Accent1 2 6 2 2 3 8" xfId="14318" xr:uid="{00000000-0005-0000-0000-000032370000}"/>
    <cellStyle name="20% - Accent1 2 6 2 2 3 8 2" xfId="14319" xr:uid="{00000000-0005-0000-0000-000033370000}"/>
    <cellStyle name="20% - Accent1 2 6 2 2 3 9" xfId="14320" xr:uid="{00000000-0005-0000-0000-000034370000}"/>
    <cellStyle name="20% - Accent1 2 6 2 2 4" xfId="14321" xr:uid="{00000000-0005-0000-0000-000035370000}"/>
    <cellStyle name="20% - Accent1 2 6 2 2 4 2" xfId="14322" xr:uid="{00000000-0005-0000-0000-000036370000}"/>
    <cellStyle name="20% - Accent1 2 6 2 2 4 2 2" xfId="14323" xr:uid="{00000000-0005-0000-0000-000037370000}"/>
    <cellStyle name="20% - Accent1 2 6 2 2 4 2 2 2" xfId="14324" xr:uid="{00000000-0005-0000-0000-000038370000}"/>
    <cellStyle name="20% - Accent1 2 6 2 2 4 2 3" xfId="14325" xr:uid="{00000000-0005-0000-0000-000039370000}"/>
    <cellStyle name="20% - Accent1 2 6 2 2 4 3" xfId="14326" xr:uid="{00000000-0005-0000-0000-00003A370000}"/>
    <cellStyle name="20% - Accent1 2 6 2 2 4 3 2" xfId="14327" xr:uid="{00000000-0005-0000-0000-00003B370000}"/>
    <cellStyle name="20% - Accent1 2 6 2 2 4 4" xfId="14328" xr:uid="{00000000-0005-0000-0000-00003C370000}"/>
    <cellStyle name="20% - Accent1 2 6 2 2 5" xfId="14329" xr:uid="{00000000-0005-0000-0000-00003D370000}"/>
    <cellStyle name="20% - Accent1 2 6 2 2 5 2" xfId="14330" xr:uid="{00000000-0005-0000-0000-00003E370000}"/>
    <cellStyle name="20% - Accent1 2 6 2 2 5 2 2" xfId="14331" xr:uid="{00000000-0005-0000-0000-00003F370000}"/>
    <cellStyle name="20% - Accent1 2 6 2 2 5 2 2 2" xfId="14332" xr:uid="{00000000-0005-0000-0000-000040370000}"/>
    <cellStyle name="20% - Accent1 2 6 2 2 5 2 3" xfId="14333" xr:uid="{00000000-0005-0000-0000-000041370000}"/>
    <cellStyle name="20% - Accent1 2 6 2 2 5 3" xfId="14334" xr:uid="{00000000-0005-0000-0000-000042370000}"/>
    <cellStyle name="20% - Accent1 2 6 2 2 5 3 2" xfId="14335" xr:uid="{00000000-0005-0000-0000-000043370000}"/>
    <cellStyle name="20% - Accent1 2 6 2 2 5 4" xfId="14336" xr:uid="{00000000-0005-0000-0000-000044370000}"/>
    <cellStyle name="20% - Accent1 2 6 2 2 6" xfId="14337" xr:uid="{00000000-0005-0000-0000-000045370000}"/>
    <cellStyle name="20% - Accent1 2 6 2 2 6 2" xfId="14338" xr:uid="{00000000-0005-0000-0000-000046370000}"/>
    <cellStyle name="20% - Accent1 2 6 2 2 6 2 2" xfId="14339" xr:uid="{00000000-0005-0000-0000-000047370000}"/>
    <cellStyle name="20% - Accent1 2 6 2 2 6 2 2 2" xfId="14340" xr:uid="{00000000-0005-0000-0000-000048370000}"/>
    <cellStyle name="20% - Accent1 2 6 2 2 6 2 3" xfId="14341" xr:uid="{00000000-0005-0000-0000-000049370000}"/>
    <cellStyle name="20% - Accent1 2 6 2 2 6 3" xfId="14342" xr:uid="{00000000-0005-0000-0000-00004A370000}"/>
    <cellStyle name="20% - Accent1 2 6 2 2 6 3 2" xfId="14343" xr:uid="{00000000-0005-0000-0000-00004B370000}"/>
    <cellStyle name="20% - Accent1 2 6 2 2 6 4" xfId="14344" xr:uid="{00000000-0005-0000-0000-00004C370000}"/>
    <cellStyle name="20% - Accent1 2 6 2 2 7" xfId="14345" xr:uid="{00000000-0005-0000-0000-00004D370000}"/>
    <cellStyle name="20% - Accent1 2 6 2 2 7 2" xfId="14346" xr:uid="{00000000-0005-0000-0000-00004E370000}"/>
    <cellStyle name="20% - Accent1 2 6 2 2 7 2 2" xfId="14347" xr:uid="{00000000-0005-0000-0000-00004F370000}"/>
    <cellStyle name="20% - Accent1 2 6 2 2 7 3" xfId="14348" xr:uid="{00000000-0005-0000-0000-000050370000}"/>
    <cellStyle name="20% - Accent1 2 6 2 2 8" xfId="14349" xr:uid="{00000000-0005-0000-0000-000051370000}"/>
    <cellStyle name="20% - Accent1 2 6 2 2 8 2" xfId="14350" xr:uid="{00000000-0005-0000-0000-000052370000}"/>
    <cellStyle name="20% - Accent1 2 6 2 2 8 2 2" xfId="14351" xr:uid="{00000000-0005-0000-0000-000053370000}"/>
    <cellStyle name="20% - Accent1 2 6 2 2 8 3" xfId="14352" xr:uid="{00000000-0005-0000-0000-000054370000}"/>
    <cellStyle name="20% - Accent1 2 6 2 2 9" xfId="14353" xr:uid="{00000000-0005-0000-0000-000055370000}"/>
    <cellStyle name="20% - Accent1 2 6 2 2 9 2" xfId="14354" xr:uid="{00000000-0005-0000-0000-000056370000}"/>
    <cellStyle name="20% - Accent1 2 6 2 3" xfId="14355" xr:uid="{00000000-0005-0000-0000-000057370000}"/>
    <cellStyle name="20% - Accent1 2 6 2 3 10" xfId="14356" xr:uid="{00000000-0005-0000-0000-000058370000}"/>
    <cellStyle name="20% - Accent1 2 6 2 3 10 2" xfId="14357" xr:uid="{00000000-0005-0000-0000-000059370000}"/>
    <cellStyle name="20% - Accent1 2 6 2 3 11" xfId="14358" xr:uid="{00000000-0005-0000-0000-00005A370000}"/>
    <cellStyle name="20% - Accent1 2 6 2 3 2" xfId="14359" xr:uid="{00000000-0005-0000-0000-00005B370000}"/>
    <cellStyle name="20% - Accent1 2 6 2 3 2 2" xfId="14360" xr:uid="{00000000-0005-0000-0000-00005C370000}"/>
    <cellStyle name="20% - Accent1 2 6 2 3 2 2 2" xfId="14361" xr:uid="{00000000-0005-0000-0000-00005D370000}"/>
    <cellStyle name="20% - Accent1 2 6 2 3 2 2 2 2" xfId="14362" xr:uid="{00000000-0005-0000-0000-00005E370000}"/>
    <cellStyle name="20% - Accent1 2 6 2 3 2 2 2 2 2" xfId="14363" xr:uid="{00000000-0005-0000-0000-00005F370000}"/>
    <cellStyle name="20% - Accent1 2 6 2 3 2 2 2 3" xfId="14364" xr:uid="{00000000-0005-0000-0000-000060370000}"/>
    <cellStyle name="20% - Accent1 2 6 2 3 2 2 3" xfId="14365" xr:uid="{00000000-0005-0000-0000-000061370000}"/>
    <cellStyle name="20% - Accent1 2 6 2 3 2 2 3 2" xfId="14366" xr:uid="{00000000-0005-0000-0000-000062370000}"/>
    <cellStyle name="20% - Accent1 2 6 2 3 2 2 4" xfId="14367" xr:uid="{00000000-0005-0000-0000-000063370000}"/>
    <cellStyle name="20% - Accent1 2 6 2 3 2 3" xfId="14368" xr:uid="{00000000-0005-0000-0000-000064370000}"/>
    <cellStyle name="20% - Accent1 2 6 2 3 2 3 2" xfId="14369" xr:uid="{00000000-0005-0000-0000-000065370000}"/>
    <cellStyle name="20% - Accent1 2 6 2 3 2 3 2 2" xfId="14370" xr:uid="{00000000-0005-0000-0000-000066370000}"/>
    <cellStyle name="20% - Accent1 2 6 2 3 2 3 2 2 2" xfId="14371" xr:uid="{00000000-0005-0000-0000-000067370000}"/>
    <cellStyle name="20% - Accent1 2 6 2 3 2 3 2 3" xfId="14372" xr:uid="{00000000-0005-0000-0000-000068370000}"/>
    <cellStyle name="20% - Accent1 2 6 2 3 2 3 3" xfId="14373" xr:uid="{00000000-0005-0000-0000-000069370000}"/>
    <cellStyle name="20% - Accent1 2 6 2 3 2 3 3 2" xfId="14374" xr:uid="{00000000-0005-0000-0000-00006A370000}"/>
    <cellStyle name="20% - Accent1 2 6 2 3 2 3 4" xfId="14375" xr:uid="{00000000-0005-0000-0000-00006B370000}"/>
    <cellStyle name="20% - Accent1 2 6 2 3 2 4" xfId="14376" xr:uid="{00000000-0005-0000-0000-00006C370000}"/>
    <cellStyle name="20% - Accent1 2 6 2 3 2 4 2" xfId="14377" xr:uid="{00000000-0005-0000-0000-00006D370000}"/>
    <cellStyle name="20% - Accent1 2 6 2 3 2 4 2 2" xfId="14378" xr:uid="{00000000-0005-0000-0000-00006E370000}"/>
    <cellStyle name="20% - Accent1 2 6 2 3 2 4 2 2 2" xfId="14379" xr:uid="{00000000-0005-0000-0000-00006F370000}"/>
    <cellStyle name="20% - Accent1 2 6 2 3 2 4 2 3" xfId="14380" xr:uid="{00000000-0005-0000-0000-000070370000}"/>
    <cellStyle name="20% - Accent1 2 6 2 3 2 4 3" xfId="14381" xr:uid="{00000000-0005-0000-0000-000071370000}"/>
    <cellStyle name="20% - Accent1 2 6 2 3 2 4 3 2" xfId="14382" xr:uid="{00000000-0005-0000-0000-000072370000}"/>
    <cellStyle name="20% - Accent1 2 6 2 3 2 4 4" xfId="14383" xr:uid="{00000000-0005-0000-0000-000073370000}"/>
    <cellStyle name="20% - Accent1 2 6 2 3 2 5" xfId="14384" xr:uid="{00000000-0005-0000-0000-000074370000}"/>
    <cellStyle name="20% - Accent1 2 6 2 3 2 5 2" xfId="14385" xr:uid="{00000000-0005-0000-0000-000075370000}"/>
    <cellStyle name="20% - Accent1 2 6 2 3 2 5 2 2" xfId="14386" xr:uid="{00000000-0005-0000-0000-000076370000}"/>
    <cellStyle name="20% - Accent1 2 6 2 3 2 5 3" xfId="14387" xr:uid="{00000000-0005-0000-0000-000077370000}"/>
    <cellStyle name="20% - Accent1 2 6 2 3 2 6" xfId="14388" xr:uid="{00000000-0005-0000-0000-000078370000}"/>
    <cellStyle name="20% - Accent1 2 6 2 3 2 6 2" xfId="14389" xr:uid="{00000000-0005-0000-0000-000079370000}"/>
    <cellStyle name="20% - Accent1 2 6 2 3 2 6 2 2" xfId="14390" xr:uid="{00000000-0005-0000-0000-00007A370000}"/>
    <cellStyle name="20% - Accent1 2 6 2 3 2 6 3" xfId="14391" xr:uid="{00000000-0005-0000-0000-00007B370000}"/>
    <cellStyle name="20% - Accent1 2 6 2 3 2 7" xfId="14392" xr:uid="{00000000-0005-0000-0000-00007C370000}"/>
    <cellStyle name="20% - Accent1 2 6 2 3 2 7 2" xfId="14393" xr:uid="{00000000-0005-0000-0000-00007D370000}"/>
    <cellStyle name="20% - Accent1 2 6 2 3 2 8" xfId="14394" xr:uid="{00000000-0005-0000-0000-00007E370000}"/>
    <cellStyle name="20% - Accent1 2 6 2 3 2 8 2" xfId="14395" xr:uid="{00000000-0005-0000-0000-00007F370000}"/>
    <cellStyle name="20% - Accent1 2 6 2 3 2 9" xfId="14396" xr:uid="{00000000-0005-0000-0000-000080370000}"/>
    <cellStyle name="20% - Accent1 2 6 2 3 3" xfId="14397" xr:uid="{00000000-0005-0000-0000-000081370000}"/>
    <cellStyle name="20% - Accent1 2 6 2 3 3 2" xfId="14398" xr:uid="{00000000-0005-0000-0000-000082370000}"/>
    <cellStyle name="20% - Accent1 2 6 2 3 3 2 2" xfId="14399" xr:uid="{00000000-0005-0000-0000-000083370000}"/>
    <cellStyle name="20% - Accent1 2 6 2 3 3 2 2 2" xfId="14400" xr:uid="{00000000-0005-0000-0000-000084370000}"/>
    <cellStyle name="20% - Accent1 2 6 2 3 3 2 2 2 2" xfId="14401" xr:uid="{00000000-0005-0000-0000-000085370000}"/>
    <cellStyle name="20% - Accent1 2 6 2 3 3 2 2 3" xfId="14402" xr:uid="{00000000-0005-0000-0000-000086370000}"/>
    <cellStyle name="20% - Accent1 2 6 2 3 3 2 3" xfId="14403" xr:uid="{00000000-0005-0000-0000-000087370000}"/>
    <cellStyle name="20% - Accent1 2 6 2 3 3 2 3 2" xfId="14404" xr:uid="{00000000-0005-0000-0000-000088370000}"/>
    <cellStyle name="20% - Accent1 2 6 2 3 3 2 4" xfId="14405" xr:uid="{00000000-0005-0000-0000-000089370000}"/>
    <cellStyle name="20% - Accent1 2 6 2 3 3 3" xfId="14406" xr:uid="{00000000-0005-0000-0000-00008A370000}"/>
    <cellStyle name="20% - Accent1 2 6 2 3 3 3 2" xfId="14407" xr:uid="{00000000-0005-0000-0000-00008B370000}"/>
    <cellStyle name="20% - Accent1 2 6 2 3 3 3 2 2" xfId="14408" xr:uid="{00000000-0005-0000-0000-00008C370000}"/>
    <cellStyle name="20% - Accent1 2 6 2 3 3 3 2 2 2" xfId="14409" xr:uid="{00000000-0005-0000-0000-00008D370000}"/>
    <cellStyle name="20% - Accent1 2 6 2 3 3 3 2 3" xfId="14410" xr:uid="{00000000-0005-0000-0000-00008E370000}"/>
    <cellStyle name="20% - Accent1 2 6 2 3 3 3 3" xfId="14411" xr:uid="{00000000-0005-0000-0000-00008F370000}"/>
    <cellStyle name="20% - Accent1 2 6 2 3 3 3 3 2" xfId="14412" xr:uid="{00000000-0005-0000-0000-000090370000}"/>
    <cellStyle name="20% - Accent1 2 6 2 3 3 3 4" xfId="14413" xr:uid="{00000000-0005-0000-0000-000091370000}"/>
    <cellStyle name="20% - Accent1 2 6 2 3 3 4" xfId="14414" xr:uid="{00000000-0005-0000-0000-000092370000}"/>
    <cellStyle name="20% - Accent1 2 6 2 3 3 4 2" xfId="14415" xr:uid="{00000000-0005-0000-0000-000093370000}"/>
    <cellStyle name="20% - Accent1 2 6 2 3 3 4 2 2" xfId="14416" xr:uid="{00000000-0005-0000-0000-000094370000}"/>
    <cellStyle name="20% - Accent1 2 6 2 3 3 4 2 2 2" xfId="14417" xr:uid="{00000000-0005-0000-0000-000095370000}"/>
    <cellStyle name="20% - Accent1 2 6 2 3 3 4 2 3" xfId="14418" xr:uid="{00000000-0005-0000-0000-000096370000}"/>
    <cellStyle name="20% - Accent1 2 6 2 3 3 4 3" xfId="14419" xr:uid="{00000000-0005-0000-0000-000097370000}"/>
    <cellStyle name="20% - Accent1 2 6 2 3 3 4 3 2" xfId="14420" xr:uid="{00000000-0005-0000-0000-000098370000}"/>
    <cellStyle name="20% - Accent1 2 6 2 3 3 4 4" xfId="14421" xr:uid="{00000000-0005-0000-0000-000099370000}"/>
    <cellStyle name="20% - Accent1 2 6 2 3 3 5" xfId="14422" xr:uid="{00000000-0005-0000-0000-00009A370000}"/>
    <cellStyle name="20% - Accent1 2 6 2 3 3 5 2" xfId="14423" xr:uid="{00000000-0005-0000-0000-00009B370000}"/>
    <cellStyle name="20% - Accent1 2 6 2 3 3 5 2 2" xfId="14424" xr:uid="{00000000-0005-0000-0000-00009C370000}"/>
    <cellStyle name="20% - Accent1 2 6 2 3 3 5 3" xfId="14425" xr:uid="{00000000-0005-0000-0000-00009D370000}"/>
    <cellStyle name="20% - Accent1 2 6 2 3 3 6" xfId="14426" xr:uid="{00000000-0005-0000-0000-00009E370000}"/>
    <cellStyle name="20% - Accent1 2 6 2 3 3 6 2" xfId="14427" xr:uid="{00000000-0005-0000-0000-00009F370000}"/>
    <cellStyle name="20% - Accent1 2 6 2 3 3 6 2 2" xfId="14428" xr:uid="{00000000-0005-0000-0000-0000A0370000}"/>
    <cellStyle name="20% - Accent1 2 6 2 3 3 6 3" xfId="14429" xr:uid="{00000000-0005-0000-0000-0000A1370000}"/>
    <cellStyle name="20% - Accent1 2 6 2 3 3 7" xfId="14430" xr:uid="{00000000-0005-0000-0000-0000A2370000}"/>
    <cellStyle name="20% - Accent1 2 6 2 3 3 7 2" xfId="14431" xr:uid="{00000000-0005-0000-0000-0000A3370000}"/>
    <cellStyle name="20% - Accent1 2 6 2 3 3 8" xfId="14432" xr:uid="{00000000-0005-0000-0000-0000A4370000}"/>
    <cellStyle name="20% - Accent1 2 6 2 3 3 8 2" xfId="14433" xr:uid="{00000000-0005-0000-0000-0000A5370000}"/>
    <cellStyle name="20% - Accent1 2 6 2 3 3 9" xfId="14434" xr:uid="{00000000-0005-0000-0000-0000A6370000}"/>
    <cellStyle name="20% - Accent1 2 6 2 3 4" xfId="14435" xr:uid="{00000000-0005-0000-0000-0000A7370000}"/>
    <cellStyle name="20% - Accent1 2 6 2 3 4 2" xfId="14436" xr:uid="{00000000-0005-0000-0000-0000A8370000}"/>
    <cellStyle name="20% - Accent1 2 6 2 3 4 2 2" xfId="14437" xr:uid="{00000000-0005-0000-0000-0000A9370000}"/>
    <cellStyle name="20% - Accent1 2 6 2 3 4 2 2 2" xfId="14438" xr:uid="{00000000-0005-0000-0000-0000AA370000}"/>
    <cellStyle name="20% - Accent1 2 6 2 3 4 2 3" xfId="14439" xr:uid="{00000000-0005-0000-0000-0000AB370000}"/>
    <cellStyle name="20% - Accent1 2 6 2 3 4 3" xfId="14440" xr:uid="{00000000-0005-0000-0000-0000AC370000}"/>
    <cellStyle name="20% - Accent1 2 6 2 3 4 3 2" xfId="14441" xr:uid="{00000000-0005-0000-0000-0000AD370000}"/>
    <cellStyle name="20% - Accent1 2 6 2 3 4 4" xfId="14442" xr:uid="{00000000-0005-0000-0000-0000AE370000}"/>
    <cellStyle name="20% - Accent1 2 6 2 3 5" xfId="14443" xr:uid="{00000000-0005-0000-0000-0000AF370000}"/>
    <cellStyle name="20% - Accent1 2 6 2 3 5 2" xfId="14444" xr:uid="{00000000-0005-0000-0000-0000B0370000}"/>
    <cellStyle name="20% - Accent1 2 6 2 3 5 2 2" xfId="14445" xr:uid="{00000000-0005-0000-0000-0000B1370000}"/>
    <cellStyle name="20% - Accent1 2 6 2 3 5 2 2 2" xfId="14446" xr:uid="{00000000-0005-0000-0000-0000B2370000}"/>
    <cellStyle name="20% - Accent1 2 6 2 3 5 2 3" xfId="14447" xr:uid="{00000000-0005-0000-0000-0000B3370000}"/>
    <cellStyle name="20% - Accent1 2 6 2 3 5 3" xfId="14448" xr:uid="{00000000-0005-0000-0000-0000B4370000}"/>
    <cellStyle name="20% - Accent1 2 6 2 3 5 3 2" xfId="14449" xr:uid="{00000000-0005-0000-0000-0000B5370000}"/>
    <cellStyle name="20% - Accent1 2 6 2 3 5 4" xfId="14450" xr:uid="{00000000-0005-0000-0000-0000B6370000}"/>
    <cellStyle name="20% - Accent1 2 6 2 3 6" xfId="14451" xr:uid="{00000000-0005-0000-0000-0000B7370000}"/>
    <cellStyle name="20% - Accent1 2 6 2 3 6 2" xfId="14452" xr:uid="{00000000-0005-0000-0000-0000B8370000}"/>
    <cellStyle name="20% - Accent1 2 6 2 3 6 2 2" xfId="14453" xr:uid="{00000000-0005-0000-0000-0000B9370000}"/>
    <cellStyle name="20% - Accent1 2 6 2 3 6 2 2 2" xfId="14454" xr:uid="{00000000-0005-0000-0000-0000BA370000}"/>
    <cellStyle name="20% - Accent1 2 6 2 3 6 2 3" xfId="14455" xr:uid="{00000000-0005-0000-0000-0000BB370000}"/>
    <cellStyle name="20% - Accent1 2 6 2 3 6 3" xfId="14456" xr:uid="{00000000-0005-0000-0000-0000BC370000}"/>
    <cellStyle name="20% - Accent1 2 6 2 3 6 3 2" xfId="14457" xr:uid="{00000000-0005-0000-0000-0000BD370000}"/>
    <cellStyle name="20% - Accent1 2 6 2 3 6 4" xfId="14458" xr:uid="{00000000-0005-0000-0000-0000BE370000}"/>
    <cellStyle name="20% - Accent1 2 6 2 3 7" xfId="14459" xr:uid="{00000000-0005-0000-0000-0000BF370000}"/>
    <cellStyle name="20% - Accent1 2 6 2 3 7 2" xfId="14460" xr:uid="{00000000-0005-0000-0000-0000C0370000}"/>
    <cellStyle name="20% - Accent1 2 6 2 3 7 2 2" xfId="14461" xr:uid="{00000000-0005-0000-0000-0000C1370000}"/>
    <cellStyle name="20% - Accent1 2 6 2 3 7 3" xfId="14462" xr:uid="{00000000-0005-0000-0000-0000C2370000}"/>
    <cellStyle name="20% - Accent1 2 6 2 3 8" xfId="14463" xr:uid="{00000000-0005-0000-0000-0000C3370000}"/>
    <cellStyle name="20% - Accent1 2 6 2 3 8 2" xfId="14464" xr:uid="{00000000-0005-0000-0000-0000C4370000}"/>
    <cellStyle name="20% - Accent1 2 6 2 3 8 2 2" xfId="14465" xr:uid="{00000000-0005-0000-0000-0000C5370000}"/>
    <cellStyle name="20% - Accent1 2 6 2 3 8 3" xfId="14466" xr:uid="{00000000-0005-0000-0000-0000C6370000}"/>
    <cellStyle name="20% - Accent1 2 6 2 3 9" xfId="14467" xr:uid="{00000000-0005-0000-0000-0000C7370000}"/>
    <cellStyle name="20% - Accent1 2 6 2 3 9 2" xfId="14468" xr:uid="{00000000-0005-0000-0000-0000C8370000}"/>
    <cellStyle name="20% - Accent1 2 6 2 4" xfId="14469" xr:uid="{00000000-0005-0000-0000-0000C9370000}"/>
    <cellStyle name="20% - Accent1 2 6 2 4 10" xfId="14470" xr:uid="{00000000-0005-0000-0000-0000CA370000}"/>
    <cellStyle name="20% - Accent1 2 6 2 4 10 2" xfId="14471" xr:uid="{00000000-0005-0000-0000-0000CB370000}"/>
    <cellStyle name="20% - Accent1 2 6 2 4 11" xfId="14472" xr:uid="{00000000-0005-0000-0000-0000CC370000}"/>
    <cellStyle name="20% - Accent1 2 6 2 4 2" xfId="14473" xr:uid="{00000000-0005-0000-0000-0000CD370000}"/>
    <cellStyle name="20% - Accent1 2 6 2 4 2 2" xfId="14474" xr:uid="{00000000-0005-0000-0000-0000CE370000}"/>
    <cellStyle name="20% - Accent1 2 6 2 4 2 2 2" xfId="14475" xr:uid="{00000000-0005-0000-0000-0000CF370000}"/>
    <cellStyle name="20% - Accent1 2 6 2 4 2 2 2 2" xfId="14476" xr:uid="{00000000-0005-0000-0000-0000D0370000}"/>
    <cellStyle name="20% - Accent1 2 6 2 4 2 2 2 2 2" xfId="14477" xr:uid="{00000000-0005-0000-0000-0000D1370000}"/>
    <cellStyle name="20% - Accent1 2 6 2 4 2 2 2 3" xfId="14478" xr:uid="{00000000-0005-0000-0000-0000D2370000}"/>
    <cellStyle name="20% - Accent1 2 6 2 4 2 2 3" xfId="14479" xr:uid="{00000000-0005-0000-0000-0000D3370000}"/>
    <cellStyle name="20% - Accent1 2 6 2 4 2 2 3 2" xfId="14480" xr:uid="{00000000-0005-0000-0000-0000D4370000}"/>
    <cellStyle name="20% - Accent1 2 6 2 4 2 2 4" xfId="14481" xr:uid="{00000000-0005-0000-0000-0000D5370000}"/>
    <cellStyle name="20% - Accent1 2 6 2 4 2 3" xfId="14482" xr:uid="{00000000-0005-0000-0000-0000D6370000}"/>
    <cellStyle name="20% - Accent1 2 6 2 4 2 3 2" xfId="14483" xr:uid="{00000000-0005-0000-0000-0000D7370000}"/>
    <cellStyle name="20% - Accent1 2 6 2 4 2 3 2 2" xfId="14484" xr:uid="{00000000-0005-0000-0000-0000D8370000}"/>
    <cellStyle name="20% - Accent1 2 6 2 4 2 3 2 2 2" xfId="14485" xr:uid="{00000000-0005-0000-0000-0000D9370000}"/>
    <cellStyle name="20% - Accent1 2 6 2 4 2 3 2 3" xfId="14486" xr:uid="{00000000-0005-0000-0000-0000DA370000}"/>
    <cellStyle name="20% - Accent1 2 6 2 4 2 3 3" xfId="14487" xr:uid="{00000000-0005-0000-0000-0000DB370000}"/>
    <cellStyle name="20% - Accent1 2 6 2 4 2 3 3 2" xfId="14488" xr:uid="{00000000-0005-0000-0000-0000DC370000}"/>
    <cellStyle name="20% - Accent1 2 6 2 4 2 3 4" xfId="14489" xr:uid="{00000000-0005-0000-0000-0000DD370000}"/>
    <cellStyle name="20% - Accent1 2 6 2 4 2 4" xfId="14490" xr:uid="{00000000-0005-0000-0000-0000DE370000}"/>
    <cellStyle name="20% - Accent1 2 6 2 4 2 4 2" xfId="14491" xr:uid="{00000000-0005-0000-0000-0000DF370000}"/>
    <cellStyle name="20% - Accent1 2 6 2 4 2 4 2 2" xfId="14492" xr:uid="{00000000-0005-0000-0000-0000E0370000}"/>
    <cellStyle name="20% - Accent1 2 6 2 4 2 4 2 2 2" xfId="14493" xr:uid="{00000000-0005-0000-0000-0000E1370000}"/>
    <cellStyle name="20% - Accent1 2 6 2 4 2 4 2 3" xfId="14494" xr:uid="{00000000-0005-0000-0000-0000E2370000}"/>
    <cellStyle name="20% - Accent1 2 6 2 4 2 4 3" xfId="14495" xr:uid="{00000000-0005-0000-0000-0000E3370000}"/>
    <cellStyle name="20% - Accent1 2 6 2 4 2 4 3 2" xfId="14496" xr:uid="{00000000-0005-0000-0000-0000E4370000}"/>
    <cellStyle name="20% - Accent1 2 6 2 4 2 4 4" xfId="14497" xr:uid="{00000000-0005-0000-0000-0000E5370000}"/>
    <cellStyle name="20% - Accent1 2 6 2 4 2 5" xfId="14498" xr:uid="{00000000-0005-0000-0000-0000E6370000}"/>
    <cellStyle name="20% - Accent1 2 6 2 4 2 5 2" xfId="14499" xr:uid="{00000000-0005-0000-0000-0000E7370000}"/>
    <cellStyle name="20% - Accent1 2 6 2 4 2 5 2 2" xfId="14500" xr:uid="{00000000-0005-0000-0000-0000E8370000}"/>
    <cellStyle name="20% - Accent1 2 6 2 4 2 5 3" xfId="14501" xr:uid="{00000000-0005-0000-0000-0000E9370000}"/>
    <cellStyle name="20% - Accent1 2 6 2 4 2 6" xfId="14502" xr:uid="{00000000-0005-0000-0000-0000EA370000}"/>
    <cellStyle name="20% - Accent1 2 6 2 4 2 6 2" xfId="14503" xr:uid="{00000000-0005-0000-0000-0000EB370000}"/>
    <cellStyle name="20% - Accent1 2 6 2 4 2 6 2 2" xfId="14504" xr:uid="{00000000-0005-0000-0000-0000EC370000}"/>
    <cellStyle name="20% - Accent1 2 6 2 4 2 6 3" xfId="14505" xr:uid="{00000000-0005-0000-0000-0000ED370000}"/>
    <cellStyle name="20% - Accent1 2 6 2 4 2 7" xfId="14506" xr:uid="{00000000-0005-0000-0000-0000EE370000}"/>
    <cellStyle name="20% - Accent1 2 6 2 4 2 7 2" xfId="14507" xr:uid="{00000000-0005-0000-0000-0000EF370000}"/>
    <cellStyle name="20% - Accent1 2 6 2 4 2 8" xfId="14508" xr:uid="{00000000-0005-0000-0000-0000F0370000}"/>
    <cellStyle name="20% - Accent1 2 6 2 4 2 8 2" xfId="14509" xr:uid="{00000000-0005-0000-0000-0000F1370000}"/>
    <cellStyle name="20% - Accent1 2 6 2 4 2 9" xfId="14510" xr:uid="{00000000-0005-0000-0000-0000F2370000}"/>
    <cellStyle name="20% - Accent1 2 6 2 4 3" xfId="14511" xr:uid="{00000000-0005-0000-0000-0000F3370000}"/>
    <cellStyle name="20% - Accent1 2 6 2 4 3 2" xfId="14512" xr:uid="{00000000-0005-0000-0000-0000F4370000}"/>
    <cellStyle name="20% - Accent1 2 6 2 4 3 2 2" xfId="14513" xr:uid="{00000000-0005-0000-0000-0000F5370000}"/>
    <cellStyle name="20% - Accent1 2 6 2 4 3 2 2 2" xfId="14514" xr:uid="{00000000-0005-0000-0000-0000F6370000}"/>
    <cellStyle name="20% - Accent1 2 6 2 4 3 2 2 2 2" xfId="14515" xr:uid="{00000000-0005-0000-0000-0000F7370000}"/>
    <cellStyle name="20% - Accent1 2 6 2 4 3 2 2 3" xfId="14516" xr:uid="{00000000-0005-0000-0000-0000F8370000}"/>
    <cellStyle name="20% - Accent1 2 6 2 4 3 2 3" xfId="14517" xr:uid="{00000000-0005-0000-0000-0000F9370000}"/>
    <cellStyle name="20% - Accent1 2 6 2 4 3 2 3 2" xfId="14518" xr:uid="{00000000-0005-0000-0000-0000FA370000}"/>
    <cellStyle name="20% - Accent1 2 6 2 4 3 2 4" xfId="14519" xr:uid="{00000000-0005-0000-0000-0000FB370000}"/>
    <cellStyle name="20% - Accent1 2 6 2 4 3 3" xfId="14520" xr:uid="{00000000-0005-0000-0000-0000FC370000}"/>
    <cellStyle name="20% - Accent1 2 6 2 4 3 3 2" xfId="14521" xr:uid="{00000000-0005-0000-0000-0000FD370000}"/>
    <cellStyle name="20% - Accent1 2 6 2 4 3 3 2 2" xfId="14522" xr:uid="{00000000-0005-0000-0000-0000FE370000}"/>
    <cellStyle name="20% - Accent1 2 6 2 4 3 3 2 2 2" xfId="14523" xr:uid="{00000000-0005-0000-0000-0000FF370000}"/>
    <cellStyle name="20% - Accent1 2 6 2 4 3 3 2 3" xfId="14524" xr:uid="{00000000-0005-0000-0000-000000380000}"/>
    <cellStyle name="20% - Accent1 2 6 2 4 3 3 3" xfId="14525" xr:uid="{00000000-0005-0000-0000-000001380000}"/>
    <cellStyle name="20% - Accent1 2 6 2 4 3 3 3 2" xfId="14526" xr:uid="{00000000-0005-0000-0000-000002380000}"/>
    <cellStyle name="20% - Accent1 2 6 2 4 3 3 4" xfId="14527" xr:uid="{00000000-0005-0000-0000-000003380000}"/>
    <cellStyle name="20% - Accent1 2 6 2 4 3 4" xfId="14528" xr:uid="{00000000-0005-0000-0000-000004380000}"/>
    <cellStyle name="20% - Accent1 2 6 2 4 3 4 2" xfId="14529" xr:uid="{00000000-0005-0000-0000-000005380000}"/>
    <cellStyle name="20% - Accent1 2 6 2 4 3 4 2 2" xfId="14530" xr:uid="{00000000-0005-0000-0000-000006380000}"/>
    <cellStyle name="20% - Accent1 2 6 2 4 3 4 2 2 2" xfId="14531" xr:uid="{00000000-0005-0000-0000-000007380000}"/>
    <cellStyle name="20% - Accent1 2 6 2 4 3 4 2 3" xfId="14532" xr:uid="{00000000-0005-0000-0000-000008380000}"/>
    <cellStyle name="20% - Accent1 2 6 2 4 3 4 3" xfId="14533" xr:uid="{00000000-0005-0000-0000-000009380000}"/>
    <cellStyle name="20% - Accent1 2 6 2 4 3 4 3 2" xfId="14534" xr:uid="{00000000-0005-0000-0000-00000A380000}"/>
    <cellStyle name="20% - Accent1 2 6 2 4 3 4 4" xfId="14535" xr:uid="{00000000-0005-0000-0000-00000B380000}"/>
    <cellStyle name="20% - Accent1 2 6 2 4 3 5" xfId="14536" xr:uid="{00000000-0005-0000-0000-00000C380000}"/>
    <cellStyle name="20% - Accent1 2 6 2 4 3 5 2" xfId="14537" xr:uid="{00000000-0005-0000-0000-00000D380000}"/>
    <cellStyle name="20% - Accent1 2 6 2 4 3 5 2 2" xfId="14538" xr:uid="{00000000-0005-0000-0000-00000E380000}"/>
    <cellStyle name="20% - Accent1 2 6 2 4 3 5 3" xfId="14539" xr:uid="{00000000-0005-0000-0000-00000F380000}"/>
    <cellStyle name="20% - Accent1 2 6 2 4 3 6" xfId="14540" xr:uid="{00000000-0005-0000-0000-000010380000}"/>
    <cellStyle name="20% - Accent1 2 6 2 4 3 6 2" xfId="14541" xr:uid="{00000000-0005-0000-0000-000011380000}"/>
    <cellStyle name="20% - Accent1 2 6 2 4 3 6 2 2" xfId="14542" xr:uid="{00000000-0005-0000-0000-000012380000}"/>
    <cellStyle name="20% - Accent1 2 6 2 4 3 6 3" xfId="14543" xr:uid="{00000000-0005-0000-0000-000013380000}"/>
    <cellStyle name="20% - Accent1 2 6 2 4 3 7" xfId="14544" xr:uid="{00000000-0005-0000-0000-000014380000}"/>
    <cellStyle name="20% - Accent1 2 6 2 4 3 7 2" xfId="14545" xr:uid="{00000000-0005-0000-0000-000015380000}"/>
    <cellStyle name="20% - Accent1 2 6 2 4 3 8" xfId="14546" xr:uid="{00000000-0005-0000-0000-000016380000}"/>
    <cellStyle name="20% - Accent1 2 6 2 4 3 8 2" xfId="14547" xr:uid="{00000000-0005-0000-0000-000017380000}"/>
    <cellStyle name="20% - Accent1 2 6 2 4 3 9" xfId="14548" xr:uid="{00000000-0005-0000-0000-000018380000}"/>
    <cellStyle name="20% - Accent1 2 6 2 4 4" xfId="14549" xr:uid="{00000000-0005-0000-0000-000019380000}"/>
    <cellStyle name="20% - Accent1 2 6 2 4 4 2" xfId="14550" xr:uid="{00000000-0005-0000-0000-00001A380000}"/>
    <cellStyle name="20% - Accent1 2 6 2 4 4 2 2" xfId="14551" xr:uid="{00000000-0005-0000-0000-00001B380000}"/>
    <cellStyle name="20% - Accent1 2 6 2 4 4 2 2 2" xfId="14552" xr:uid="{00000000-0005-0000-0000-00001C380000}"/>
    <cellStyle name="20% - Accent1 2 6 2 4 4 2 3" xfId="14553" xr:uid="{00000000-0005-0000-0000-00001D380000}"/>
    <cellStyle name="20% - Accent1 2 6 2 4 4 3" xfId="14554" xr:uid="{00000000-0005-0000-0000-00001E380000}"/>
    <cellStyle name="20% - Accent1 2 6 2 4 4 3 2" xfId="14555" xr:uid="{00000000-0005-0000-0000-00001F380000}"/>
    <cellStyle name="20% - Accent1 2 6 2 4 4 4" xfId="14556" xr:uid="{00000000-0005-0000-0000-000020380000}"/>
    <cellStyle name="20% - Accent1 2 6 2 4 5" xfId="14557" xr:uid="{00000000-0005-0000-0000-000021380000}"/>
    <cellStyle name="20% - Accent1 2 6 2 4 5 2" xfId="14558" xr:uid="{00000000-0005-0000-0000-000022380000}"/>
    <cellStyle name="20% - Accent1 2 6 2 4 5 2 2" xfId="14559" xr:uid="{00000000-0005-0000-0000-000023380000}"/>
    <cellStyle name="20% - Accent1 2 6 2 4 5 2 2 2" xfId="14560" xr:uid="{00000000-0005-0000-0000-000024380000}"/>
    <cellStyle name="20% - Accent1 2 6 2 4 5 2 3" xfId="14561" xr:uid="{00000000-0005-0000-0000-000025380000}"/>
    <cellStyle name="20% - Accent1 2 6 2 4 5 3" xfId="14562" xr:uid="{00000000-0005-0000-0000-000026380000}"/>
    <cellStyle name="20% - Accent1 2 6 2 4 5 3 2" xfId="14563" xr:uid="{00000000-0005-0000-0000-000027380000}"/>
    <cellStyle name="20% - Accent1 2 6 2 4 5 4" xfId="14564" xr:uid="{00000000-0005-0000-0000-000028380000}"/>
    <cellStyle name="20% - Accent1 2 6 2 4 6" xfId="14565" xr:uid="{00000000-0005-0000-0000-000029380000}"/>
    <cellStyle name="20% - Accent1 2 6 2 4 6 2" xfId="14566" xr:uid="{00000000-0005-0000-0000-00002A380000}"/>
    <cellStyle name="20% - Accent1 2 6 2 4 6 2 2" xfId="14567" xr:uid="{00000000-0005-0000-0000-00002B380000}"/>
    <cellStyle name="20% - Accent1 2 6 2 4 6 2 2 2" xfId="14568" xr:uid="{00000000-0005-0000-0000-00002C380000}"/>
    <cellStyle name="20% - Accent1 2 6 2 4 6 2 3" xfId="14569" xr:uid="{00000000-0005-0000-0000-00002D380000}"/>
    <cellStyle name="20% - Accent1 2 6 2 4 6 3" xfId="14570" xr:uid="{00000000-0005-0000-0000-00002E380000}"/>
    <cellStyle name="20% - Accent1 2 6 2 4 6 3 2" xfId="14571" xr:uid="{00000000-0005-0000-0000-00002F380000}"/>
    <cellStyle name="20% - Accent1 2 6 2 4 6 4" xfId="14572" xr:uid="{00000000-0005-0000-0000-000030380000}"/>
    <cellStyle name="20% - Accent1 2 6 2 4 7" xfId="14573" xr:uid="{00000000-0005-0000-0000-000031380000}"/>
    <cellStyle name="20% - Accent1 2 6 2 4 7 2" xfId="14574" xr:uid="{00000000-0005-0000-0000-000032380000}"/>
    <cellStyle name="20% - Accent1 2 6 2 4 7 2 2" xfId="14575" xr:uid="{00000000-0005-0000-0000-000033380000}"/>
    <cellStyle name="20% - Accent1 2 6 2 4 7 3" xfId="14576" xr:uid="{00000000-0005-0000-0000-000034380000}"/>
    <cellStyle name="20% - Accent1 2 6 2 4 8" xfId="14577" xr:uid="{00000000-0005-0000-0000-000035380000}"/>
    <cellStyle name="20% - Accent1 2 6 2 4 8 2" xfId="14578" xr:uid="{00000000-0005-0000-0000-000036380000}"/>
    <cellStyle name="20% - Accent1 2 6 2 4 8 2 2" xfId="14579" xr:uid="{00000000-0005-0000-0000-000037380000}"/>
    <cellStyle name="20% - Accent1 2 6 2 4 8 3" xfId="14580" xr:uid="{00000000-0005-0000-0000-000038380000}"/>
    <cellStyle name="20% - Accent1 2 6 2 4 9" xfId="14581" xr:uid="{00000000-0005-0000-0000-000039380000}"/>
    <cellStyle name="20% - Accent1 2 6 2 4 9 2" xfId="14582" xr:uid="{00000000-0005-0000-0000-00003A380000}"/>
    <cellStyle name="20% - Accent1 2 6 2 5" xfId="14583" xr:uid="{00000000-0005-0000-0000-00003B380000}"/>
    <cellStyle name="20% - Accent1 2 6 2 5 2" xfId="14584" xr:uid="{00000000-0005-0000-0000-00003C380000}"/>
    <cellStyle name="20% - Accent1 2 6 2 5 2 2" xfId="14585" xr:uid="{00000000-0005-0000-0000-00003D380000}"/>
    <cellStyle name="20% - Accent1 2 6 2 5 2 2 2" xfId="14586" xr:uid="{00000000-0005-0000-0000-00003E380000}"/>
    <cellStyle name="20% - Accent1 2 6 2 5 2 2 2 2" xfId="14587" xr:uid="{00000000-0005-0000-0000-00003F380000}"/>
    <cellStyle name="20% - Accent1 2 6 2 5 2 2 3" xfId="14588" xr:uid="{00000000-0005-0000-0000-000040380000}"/>
    <cellStyle name="20% - Accent1 2 6 2 5 2 3" xfId="14589" xr:uid="{00000000-0005-0000-0000-000041380000}"/>
    <cellStyle name="20% - Accent1 2 6 2 5 2 3 2" xfId="14590" xr:uid="{00000000-0005-0000-0000-000042380000}"/>
    <cellStyle name="20% - Accent1 2 6 2 5 2 4" xfId="14591" xr:uid="{00000000-0005-0000-0000-000043380000}"/>
    <cellStyle name="20% - Accent1 2 6 2 5 3" xfId="14592" xr:uid="{00000000-0005-0000-0000-000044380000}"/>
    <cellStyle name="20% - Accent1 2 6 2 5 3 2" xfId="14593" xr:uid="{00000000-0005-0000-0000-000045380000}"/>
    <cellStyle name="20% - Accent1 2 6 2 5 3 2 2" xfId="14594" xr:uid="{00000000-0005-0000-0000-000046380000}"/>
    <cellStyle name="20% - Accent1 2 6 2 5 3 2 2 2" xfId="14595" xr:uid="{00000000-0005-0000-0000-000047380000}"/>
    <cellStyle name="20% - Accent1 2 6 2 5 3 2 3" xfId="14596" xr:uid="{00000000-0005-0000-0000-000048380000}"/>
    <cellStyle name="20% - Accent1 2 6 2 5 3 3" xfId="14597" xr:uid="{00000000-0005-0000-0000-000049380000}"/>
    <cellStyle name="20% - Accent1 2 6 2 5 3 3 2" xfId="14598" xr:uid="{00000000-0005-0000-0000-00004A380000}"/>
    <cellStyle name="20% - Accent1 2 6 2 5 3 4" xfId="14599" xr:uid="{00000000-0005-0000-0000-00004B380000}"/>
    <cellStyle name="20% - Accent1 2 6 2 5 4" xfId="14600" xr:uid="{00000000-0005-0000-0000-00004C380000}"/>
    <cellStyle name="20% - Accent1 2 6 2 5 4 2" xfId="14601" xr:uid="{00000000-0005-0000-0000-00004D380000}"/>
    <cellStyle name="20% - Accent1 2 6 2 5 4 2 2" xfId="14602" xr:uid="{00000000-0005-0000-0000-00004E380000}"/>
    <cellStyle name="20% - Accent1 2 6 2 5 4 2 2 2" xfId="14603" xr:uid="{00000000-0005-0000-0000-00004F380000}"/>
    <cellStyle name="20% - Accent1 2 6 2 5 4 2 3" xfId="14604" xr:uid="{00000000-0005-0000-0000-000050380000}"/>
    <cellStyle name="20% - Accent1 2 6 2 5 4 3" xfId="14605" xr:uid="{00000000-0005-0000-0000-000051380000}"/>
    <cellStyle name="20% - Accent1 2 6 2 5 4 3 2" xfId="14606" xr:uid="{00000000-0005-0000-0000-000052380000}"/>
    <cellStyle name="20% - Accent1 2 6 2 5 4 4" xfId="14607" xr:uid="{00000000-0005-0000-0000-000053380000}"/>
    <cellStyle name="20% - Accent1 2 6 2 5 5" xfId="14608" xr:uid="{00000000-0005-0000-0000-000054380000}"/>
    <cellStyle name="20% - Accent1 2 6 2 5 5 2" xfId="14609" xr:uid="{00000000-0005-0000-0000-000055380000}"/>
    <cellStyle name="20% - Accent1 2 6 2 5 5 2 2" xfId="14610" xr:uid="{00000000-0005-0000-0000-000056380000}"/>
    <cellStyle name="20% - Accent1 2 6 2 5 5 3" xfId="14611" xr:uid="{00000000-0005-0000-0000-000057380000}"/>
    <cellStyle name="20% - Accent1 2 6 2 5 6" xfId="14612" xr:uid="{00000000-0005-0000-0000-000058380000}"/>
    <cellStyle name="20% - Accent1 2 6 2 5 6 2" xfId="14613" xr:uid="{00000000-0005-0000-0000-000059380000}"/>
    <cellStyle name="20% - Accent1 2 6 2 5 6 2 2" xfId="14614" xr:uid="{00000000-0005-0000-0000-00005A380000}"/>
    <cellStyle name="20% - Accent1 2 6 2 5 6 3" xfId="14615" xr:uid="{00000000-0005-0000-0000-00005B380000}"/>
    <cellStyle name="20% - Accent1 2 6 2 5 7" xfId="14616" xr:uid="{00000000-0005-0000-0000-00005C380000}"/>
    <cellStyle name="20% - Accent1 2 6 2 5 7 2" xfId="14617" xr:uid="{00000000-0005-0000-0000-00005D380000}"/>
    <cellStyle name="20% - Accent1 2 6 2 5 8" xfId="14618" xr:uid="{00000000-0005-0000-0000-00005E380000}"/>
    <cellStyle name="20% - Accent1 2 6 2 5 8 2" xfId="14619" xr:uid="{00000000-0005-0000-0000-00005F380000}"/>
    <cellStyle name="20% - Accent1 2 6 2 5 9" xfId="14620" xr:uid="{00000000-0005-0000-0000-000060380000}"/>
    <cellStyle name="20% - Accent1 2 6 2 6" xfId="14621" xr:uid="{00000000-0005-0000-0000-000061380000}"/>
    <cellStyle name="20% - Accent1 2 6 2 6 2" xfId="14622" xr:uid="{00000000-0005-0000-0000-000062380000}"/>
    <cellStyle name="20% - Accent1 2 6 2 6 2 2" xfId="14623" xr:uid="{00000000-0005-0000-0000-000063380000}"/>
    <cellStyle name="20% - Accent1 2 6 2 6 2 2 2" xfId="14624" xr:uid="{00000000-0005-0000-0000-000064380000}"/>
    <cellStyle name="20% - Accent1 2 6 2 6 2 2 2 2" xfId="14625" xr:uid="{00000000-0005-0000-0000-000065380000}"/>
    <cellStyle name="20% - Accent1 2 6 2 6 2 2 3" xfId="14626" xr:uid="{00000000-0005-0000-0000-000066380000}"/>
    <cellStyle name="20% - Accent1 2 6 2 6 2 3" xfId="14627" xr:uid="{00000000-0005-0000-0000-000067380000}"/>
    <cellStyle name="20% - Accent1 2 6 2 6 2 3 2" xfId="14628" xr:uid="{00000000-0005-0000-0000-000068380000}"/>
    <cellStyle name="20% - Accent1 2 6 2 6 2 4" xfId="14629" xr:uid="{00000000-0005-0000-0000-000069380000}"/>
    <cellStyle name="20% - Accent1 2 6 2 6 3" xfId="14630" xr:uid="{00000000-0005-0000-0000-00006A380000}"/>
    <cellStyle name="20% - Accent1 2 6 2 6 3 2" xfId="14631" xr:uid="{00000000-0005-0000-0000-00006B380000}"/>
    <cellStyle name="20% - Accent1 2 6 2 6 3 2 2" xfId="14632" xr:uid="{00000000-0005-0000-0000-00006C380000}"/>
    <cellStyle name="20% - Accent1 2 6 2 6 3 2 2 2" xfId="14633" xr:uid="{00000000-0005-0000-0000-00006D380000}"/>
    <cellStyle name="20% - Accent1 2 6 2 6 3 2 3" xfId="14634" xr:uid="{00000000-0005-0000-0000-00006E380000}"/>
    <cellStyle name="20% - Accent1 2 6 2 6 3 3" xfId="14635" xr:uid="{00000000-0005-0000-0000-00006F380000}"/>
    <cellStyle name="20% - Accent1 2 6 2 6 3 3 2" xfId="14636" xr:uid="{00000000-0005-0000-0000-000070380000}"/>
    <cellStyle name="20% - Accent1 2 6 2 6 3 4" xfId="14637" xr:uid="{00000000-0005-0000-0000-000071380000}"/>
    <cellStyle name="20% - Accent1 2 6 2 6 4" xfId="14638" xr:uid="{00000000-0005-0000-0000-000072380000}"/>
    <cellStyle name="20% - Accent1 2 6 2 6 4 2" xfId="14639" xr:uid="{00000000-0005-0000-0000-000073380000}"/>
    <cellStyle name="20% - Accent1 2 6 2 6 4 2 2" xfId="14640" xr:uid="{00000000-0005-0000-0000-000074380000}"/>
    <cellStyle name="20% - Accent1 2 6 2 6 4 2 2 2" xfId="14641" xr:uid="{00000000-0005-0000-0000-000075380000}"/>
    <cellStyle name="20% - Accent1 2 6 2 6 4 2 3" xfId="14642" xr:uid="{00000000-0005-0000-0000-000076380000}"/>
    <cellStyle name="20% - Accent1 2 6 2 6 4 3" xfId="14643" xr:uid="{00000000-0005-0000-0000-000077380000}"/>
    <cellStyle name="20% - Accent1 2 6 2 6 4 3 2" xfId="14644" xr:uid="{00000000-0005-0000-0000-000078380000}"/>
    <cellStyle name="20% - Accent1 2 6 2 6 4 4" xfId="14645" xr:uid="{00000000-0005-0000-0000-000079380000}"/>
    <cellStyle name="20% - Accent1 2 6 2 6 5" xfId="14646" xr:uid="{00000000-0005-0000-0000-00007A380000}"/>
    <cellStyle name="20% - Accent1 2 6 2 6 5 2" xfId="14647" xr:uid="{00000000-0005-0000-0000-00007B380000}"/>
    <cellStyle name="20% - Accent1 2 6 2 6 5 2 2" xfId="14648" xr:uid="{00000000-0005-0000-0000-00007C380000}"/>
    <cellStyle name="20% - Accent1 2 6 2 6 5 3" xfId="14649" xr:uid="{00000000-0005-0000-0000-00007D380000}"/>
    <cellStyle name="20% - Accent1 2 6 2 6 6" xfId="14650" xr:uid="{00000000-0005-0000-0000-00007E380000}"/>
    <cellStyle name="20% - Accent1 2 6 2 6 6 2" xfId="14651" xr:uid="{00000000-0005-0000-0000-00007F380000}"/>
    <cellStyle name="20% - Accent1 2 6 2 6 6 2 2" xfId="14652" xr:uid="{00000000-0005-0000-0000-000080380000}"/>
    <cellStyle name="20% - Accent1 2 6 2 6 6 3" xfId="14653" xr:uid="{00000000-0005-0000-0000-000081380000}"/>
    <cellStyle name="20% - Accent1 2 6 2 6 7" xfId="14654" xr:uid="{00000000-0005-0000-0000-000082380000}"/>
    <cellStyle name="20% - Accent1 2 6 2 6 7 2" xfId="14655" xr:uid="{00000000-0005-0000-0000-000083380000}"/>
    <cellStyle name="20% - Accent1 2 6 2 6 8" xfId="14656" xr:uid="{00000000-0005-0000-0000-000084380000}"/>
    <cellStyle name="20% - Accent1 2 6 2 6 8 2" xfId="14657" xr:uid="{00000000-0005-0000-0000-000085380000}"/>
    <cellStyle name="20% - Accent1 2 6 2 6 9" xfId="14658" xr:uid="{00000000-0005-0000-0000-000086380000}"/>
    <cellStyle name="20% - Accent1 2 6 2 7" xfId="14659" xr:uid="{00000000-0005-0000-0000-000087380000}"/>
    <cellStyle name="20% - Accent1 2 6 2 7 2" xfId="14660" xr:uid="{00000000-0005-0000-0000-000088380000}"/>
    <cellStyle name="20% - Accent1 2 6 2 7 2 2" xfId="14661" xr:uid="{00000000-0005-0000-0000-000089380000}"/>
    <cellStyle name="20% - Accent1 2 6 2 7 2 2 2" xfId="14662" xr:uid="{00000000-0005-0000-0000-00008A380000}"/>
    <cellStyle name="20% - Accent1 2 6 2 7 2 3" xfId="14663" xr:uid="{00000000-0005-0000-0000-00008B380000}"/>
    <cellStyle name="20% - Accent1 2 6 2 7 3" xfId="14664" xr:uid="{00000000-0005-0000-0000-00008C380000}"/>
    <cellStyle name="20% - Accent1 2 6 2 7 3 2" xfId="14665" xr:uid="{00000000-0005-0000-0000-00008D380000}"/>
    <cellStyle name="20% - Accent1 2 6 2 7 4" xfId="14666" xr:uid="{00000000-0005-0000-0000-00008E380000}"/>
    <cellStyle name="20% - Accent1 2 6 2 8" xfId="14667" xr:uid="{00000000-0005-0000-0000-00008F380000}"/>
    <cellStyle name="20% - Accent1 2 6 2 8 2" xfId="14668" xr:uid="{00000000-0005-0000-0000-000090380000}"/>
    <cellStyle name="20% - Accent1 2 6 2 8 2 2" xfId="14669" xr:uid="{00000000-0005-0000-0000-000091380000}"/>
    <cellStyle name="20% - Accent1 2 6 2 8 2 2 2" xfId="14670" xr:uid="{00000000-0005-0000-0000-000092380000}"/>
    <cellStyle name="20% - Accent1 2 6 2 8 2 3" xfId="14671" xr:uid="{00000000-0005-0000-0000-000093380000}"/>
    <cellStyle name="20% - Accent1 2 6 2 8 3" xfId="14672" xr:uid="{00000000-0005-0000-0000-000094380000}"/>
    <cellStyle name="20% - Accent1 2 6 2 8 3 2" xfId="14673" xr:uid="{00000000-0005-0000-0000-000095380000}"/>
    <cellStyle name="20% - Accent1 2 6 2 8 4" xfId="14674" xr:uid="{00000000-0005-0000-0000-000096380000}"/>
    <cellStyle name="20% - Accent1 2 6 2 9" xfId="14675" xr:uid="{00000000-0005-0000-0000-000097380000}"/>
    <cellStyle name="20% - Accent1 2 6 2 9 2" xfId="14676" xr:uid="{00000000-0005-0000-0000-000098380000}"/>
    <cellStyle name="20% - Accent1 2 6 2 9 2 2" xfId="14677" xr:uid="{00000000-0005-0000-0000-000099380000}"/>
    <cellStyle name="20% - Accent1 2 6 2 9 2 2 2" xfId="14678" xr:uid="{00000000-0005-0000-0000-00009A380000}"/>
    <cellStyle name="20% - Accent1 2 6 2 9 2 3" xfId="14679" xr:uid="{00000000-0005-0000-0000-00009B380000}"/>
    <cellStyle name="20% - Accent1 2 6 2 9 3" xfId="14680" xr:uid="{00000000-0005-0000-0000-00009C380000}"/>
    <cellStyle name="20% - Accent1 2 6 2 9 3 2" xfId="14681" xr:uid="{00000000-0005-0000-0000-00009D380000}"/>
    <cellStyle name="20% - Accent1 2 6 2 9 4" xfId="14682" xr:uid="{00000000-0005-0000-0000-00009E380000}"/>
    <cellStyle name="20% - Accent1 2 6 3" xfId="14683" xr:uid="{00000000-0005-0000-0000-00009F380000}"/>
    <cellStyle name="20% - Accent1 2 6 3 10" xfId="14684" xr:uid="{00000000-0005-0000-0000-0000A0380000}"/>
    <cellStyle name="20% - Accent1 2 6 3 10 2" xfId="14685" xr:uid="{00000000-0005-0000-0000-0000A1380000}"/>
    <cellStyle name="20% - Accent1 2 6 3 11" xfId="14686" xr:uid="{00000000-0005-0000-0000-0000A2380000}"/>
    <cellStyle name="20% - Accent1 2 6 3 2" xfId="14687" xr:uid="{00000000-0005-0000-0000-0000A3380000}"/>
    <cellStyle name="20% - Accent1 2 6 3 2 2" xfId="14688" xr:uid="{00000000-0005-0000-0000-0000A4380000}"/>
    <cellStyle name="20% - Accent1 2 6 3 2 2 2" xfId="14689" xr:uid="{00000000-0005-0000-0000-0000A5380000}"/>
    <cellStyle name="20% - Accent1 2 6 3 2 2 2 2" xfId="14690" xr:uid="{00000000-0005-0000-0000-0000A6380000}"/>
    <cellStyle name="20% - Accent1 2 6 3 2 2 2 2 2" xfId="14691" xr:uid="{00000000-0005-0000-0000-0000A7380000}"/>
    <cellStyle name="20% - Accent1 2 6 3 2 2 2 3" xfId="14692" xr:uid="{00000000-0005-0000-0000-0000A8380000}"/>
    <cellStyle name="20% - Accent1 2 6 3 2 2 3" xfId="14693" xr:uid="{00000000-0005-0000-0000-0000A9380000}"/>
    <cellStyle name="20% - Accent1 2 6 3 2 2 3 2" xfId="14694" xr:uid="{00000000-0005-0000-0000-0000AA380000}"/>
    <cellStyle name="20% - Accent1 2 6 3 2 2 4" xfId="14695" xr:uid="{00000000-0005-0000-0000-0000AB380000}"/>
    <cellStyle name="20% - Accent1 2 6 3 2 3" xfId="14696" xr:uid="{00000000-0005-0000-0000-0000AC380000}"/>
    <cellStyle name="20% - Accent1 2 6 3 2 3 2" xfId="14697" xr:uid="{00000000-0005-0000-0000-0000AD380000}"/>
    <cellStyle name="20% - Accent1 2 6 3 2 3 2 2" xfId="14698" xr:uid="{00000000-0005-0000-0000-0000AE380000}"/>
    <cellStyle name="20% - Accent1 2 6 3 2 3 2 2 2" xfId="14699" xr:uid="{00000000-0005-0000-0000-0000AF380000}"/>
    <cellStyle name="20% - Accent1 2 6 3 2 3 2 3" xfId="14700" xr:uid="{00000000-0005-0000-0000-0000B0380000}"/>
    <cellStyle name="20% - Accent1 2 6 3 2 3 3" xfId="14701" xr:uid="{00000000-0005-0000-0000-0000B1380000}"/>
    <cellStyle name="20% - Accent1 2 6 3 2 3 3 2" xfId="14702" xr:uid="{00000000-0005-0000-0000-0000B2380000}"/>
    <cellStyle name="20% - Accent1 2 6 3 2 3 4" xfId="14703" xr:uid="{00000000-0005-0000-0000-0000B3380000}"/>
    <cellStyle name="20% - Accent1 2 6 3 2 4" xfId="14704" xr:uid="{00000000-0005-0000-0000-0000B4380000}"/>
    <cellStyle name="20% - Accent1 2 6 3 2 4 2" xfId="14705" xr:uid="{00000000-0005-0000-0000-0000B5380000}"/>
    <cellStyle name="20% - Accent1 2 6 3 2 4 2 2" xfId="14706" xr:uid="{00000000-0005-0000-0000-0000B6380000}"/>
    <cellStyle name="20% - Accent1 2 6 3 2 4 2 2 2" xfId="14707" xr:uid="{00000000-0005-0000-0000-0000B7380000}"/>
    <cellStyle name="20% - Accent1 2 6 3 2 4 2 3" xfId="14708" xr:uid="{00000000-0005-0000-0000-0000B8380000}"/>
    <cellStyle name="20% - Accent1 2 6 3 2 4 3" xfId="14709" xr:uid="{00000000-0005-0000-0000-0000B9380000}"/>
    <cellStyle name="20% - Accent1 2 6 3 2 4 3 2" xfId="14710" xr:uid="{00000000-0005-0000-0000-0000BA380000}"/>
    <cellStyle name="20% - Accent1 2 6 3 2 4 4" xfId="14711" xr:uid="{00000000-0005-0000-0000-0000BB380000}"/>
    <cellStyle name="20% - Accent1 2 6 3 2 5" xfId="14712" xr:uid="{00000000-0005-0000-0000-0000BC380000}"/>
    <cellStyle name="20% - Accent1 2 6 3 2 5 2" xfId="14713" xr:uid="{00000000-0005-0000-0000-0000BD380000}"/>
    <cellStyle name="20% - Accent1 2 6 3 2 5 2 2" xfId="14714" xr:uid="{00000000-0005-0000-0000-0000BE380000}"/>
    <cellStyle name="20% - Accent1 2 6 3 2 5 3" xfId="14715" xr:uid="{00000000-0005-0000-0000-0000BF380000}"/>
    <cellStyle name="20% - Accent1 2 6 3 2 6" xfId="14716" xr:uid="{00000000-0005-0000-0000-0000C0380000}"/>
    <cellStyle name="20% - Accent1 2 6 3 2 6 2" xfId="14717" xr:uid="{00000000-0005-0000-0000-0000C1380000}"/>
    <cellStyle name="20% - Accent1 2 6 3 2 6 2 2" xfId="14718" xr:uid="{00000000-0005-0000-0000-0000C2380000}"/>
    <cellStyle name="20% - Accent1 2 6 3 2 6 3" xfId="14719" xr:uid="{00000000-0005-0000-0000-0000C3380000}"/>
    <cellStyle name="20% - Accent1 2 6 3 2 7" xfId="14720" xr:uid="{00000000-0005-0000-0000-0000C4380000}"/>
    <cellStyle name="20% - Accent1 2 6 3 2 7 2" xfId="14721" xr:uid="{00000000-0005-0000-0000-0000C5380000}"/>
    <cellStyle name="20% - Accent1 2 6 3 2 8" xfId="14722" xr:uid="{00000000-0005-0000-0000-0000C6380000}"/>
    <cellStyle name="20% - Accent1 2 6 3 2 8 2" xfId="14723" xr:uid="{00000000-0005-0000-0000-0000C7380000}"/>
    <cellStyle name="20% - Accent1 2 6 3 2 9" xfId="14724" xr:uid="{00000000-0005-0000-0000-0000C8380000}"/>
    <cellStyle name="20% - Accent1 2 6 3 3" xfId="14725" xr:uid="{00000000-0005-0000-0000-0000C9380000}"/>
    <cellStyle name="20% - Accent1 2 6 3 3 2" xfId="14726" xr:uid="{00000000-0005-0000-0000-0000CA380000}"/>
    <cellStyle name="20% - Accent1 2 6 3 3 2 2" xfId="14727" xr:uid="{00000000-0005-0000-0000-0000CB380000}"/>
    <cellStyle name="20% - Accent1 2 6 3 3 2 2 2" xfId="14728" xr:uid="{00000000-0005-0000-0000-0000CC380000}"/>
    <cellStyle name="20% - Accent1 2 6 3 3 2 2 2 2" xfId="14729" xr:uid="{00000000-0005-0000-0000-0000CD380000}"/>
    <cellStyle name="20% - Accent1 2 6 3 3 2 2 3" xfId="14730" xr:uid="{00000000-0005-0000-0000-0000CE380000}"/>
    <cellStyle name="20% - Accent1 2 6 3 3 2 3" xfId="14731" xr:uid="{00000000-0005-0000-0000-0000CF380000}"/>
    <cellStyle name="20% - Accent1 2 6 3 3 2 3 2" xfId="14732" xr:uid="{00000000-0005-0000-0000-0000D0380000}"/>
    <cellStyle name="20% - Accent1 2 6 3 3 2 4" xfId="14733" xr:uid="{00000000-0005-0000-0000-0000D1380000}"/>
    <cellStyle name="20% - Accent1 2 6 3 3 3" xfId="14734" xr:uid="{00000000-0005-0000-0000-0000D2380000}"/>
    <cellStyle name="20% - Accent1 2 6 3 3 3 2" xfId="14735" xr:uid="{00000000-0005-0000-0000-0000D3380000}"/>
    <cellStyle name="20% - Accent1 2 6 3 3 3 2 2" xfId="14736" xr:uid="{00000000-0005-0000-0000-0000D4380000}"/>
    <cellStyle name="20% - Accent1 2 6 3 3 3 2 2 2" xfId="14737" xr:uid="{00000000-0005-0000-0000-0000D5380000}"/>
    <cellStyle name="20% - Accent1 2 6 3 3 3 2 3" xfId="14738" xr:uid="{00000000-0005-0000-0000-0000D6380000}"/>
    <cellStyle name="20% - Accent1 2 6 3 3 3 3" xfId="14739" xr:uid="{00000000-0005-0000-0000-0000D7380000}"/>
    <cellStyle name="20% - Accent1 2 6 3 3 3 3 2" xfId="14740" xr:uid="{00000000-0005-0000-0000-0000D8380000}"/>
    <cellStyle name="20% - Accent1 2 6 3 3 3 4" xfId="14741" xr:uid="{00000000-0005-0000-0000-0000D9380000}"/>
    <cellStyle name="20% - Accent1 2 6 3 3 4" xfId="14742" xr:uid="{00000000-0005-0000-0000-0000DA380000}"/>
    <cellStyle name="20% - Accent1 2 6 3 3 4 2" xfId="14743" xr:uid="{00000000-0005-0000-0000-0000DB380000}"/>
    <cellStyle name="20% - Accent1 2 6 3 3 4 2 2" xfId="14744" xr:uid="{00000000-0005-0000-0000-0000DC380000}"/>
    <cellStyle name="20% - Accent1 2 6 3 3 4 2 2 2" xfId="14745" xr:uid="{00000000-0005-0000-0000-0000DD380000}"/>
    <cellStyle name="20% - Accent1 2 6 3 3 4 2 3" xfId="14746" xr:uid="{00000000-0005-0000-0000-0000DE380000}"/>
    <cellStyle name="20% - Accent1 2 6 3 3 4 3" xfId="14747" xr:uid="{00000000-0005-0000-0000-0000DF380000}"/>
    <cellStyle name="20% - Accent1 2 6 3 3 4 3 2" xfId="14748" xr:uid="{00000000-0005-0000-0000-0000E0380000}"/>
    <cellStyle name="20% - Accent1 2 6 3 3 4 4" xfId="14749" xr:uid="{00000000-0005-0000-0000-0000E1380000}"/>
    <cellStyle name="20% - Accent1 2 6 3 3 5" xfId="14750" xr:uid="{00000000-0005-0000-0000-0000E2380000}"/>
    <cellStyle name="20% - Accent1 2 6 3 3 5 2" xfId="14751" xr:uid="{00000000-0005-0000-0000-0000E3380000}"/>
    <cellStyle name="20% - Accent1 2 6 3 3 5 2 2" xfId="14752" xr:uid="{00000000-0005-0000-0000-0000E4380000}"/>
    <cellStyle name="20% - Accent1 2 6 3 3 5 3" xfId="14753" xr:uid="{00000000-0005-0000-0000-0000E5380000}"/>
    <cellStyle name="20% - Accent1 2 6 3 3 6" xfId="14754" xr:uid="{00000000-0005-0000-0000-0000E6380000}"/>
    <cellStyle name="20% - Accent1 2 6 3 3 6 2" xfId="14755" xr:uid="{00000000-0005-0000-0000-0000E7380000}"/>
    <cellStyle name="20% - Accent1 2 6 3 3 6 2 2" xfId="14756" xr:uid="{00000000-0005-0000-0000-0000E8380000}"/>
    <cellStyle name="20% - Accent1 2 6 3 3 6 3" xfId="14757" xr:uid="{00000000-0005-0000-0000-0000E9380000}"/>
    <cellStyle name="20% - Accent1 2 6 3 3 7" xfId="14758" xr:uid="{00000000-0005-0000-0000-0000EA380000}"/>
    <cellStyle name="20% - Accent1 2 6 3 3 7 2" xfId="14759" xr:uid="{00000000-0005-0000-0000-0000EB380000}"/>
    <cellStyle name="20% - Accent1 2 6 3 3 8" xfId="14760" xr:uid="{00000000-0005-0000-0000-0000EC380000}"/>
    <cellStyle name="20% - Accent1 2 6 3 3 8 2" xfId="14761" xr:uid="{00000000-0005-0000-0000-0000ED380000}"/>
    <cellStyle name="20% - Accent1 2 6 3 3 9" xfId="14762" xr:uid="{00000000-0005-0000-0000-0000EE380000}"/>
    <cellStyle name="20% - Accent1 2 6 3 4" xfId="14763" xr:uid="{00000000-0005-0000-0000-0000EF380000}"/>
    <cellStyle name="20% - Accent1 2 6 3 4 2" xfId="14764" xr:uid="{00000000-0005-0000-0000-0000F0380000}"/>
    <cellStyle name="20% - Accent1 2 6 3 4 2 2" xfId="14765" xr:uid="{00000000-0005-0000-0000-0000F1380000}"/>
    <cellStyle name="20% - Accent1 2 6 3 4 2 2 2" xfId="14766" xr:uid="{00000000-0005-0000-0000-0000F2380000}"/>
    <cellStyle name="20% - Accent1 2 6 3 4 2 3" xfId="14767" xr:uid="{00000000-0005-0000-0000-0000F3380000}"/>
    <cellStyle name="20% - Accent1 2 6 3 4 3" xfId="14768" xr:uid="{00000000-0005-0000-0000-0000F4380000}"/>
    <cellStyle name="20% - Accent1 2 6 3 4 3 2" xfId="14769" xr:uid="{00000000-0005-0000-0000-0000F5380000}"/>
    <cellStyle name="20% - Accent1 2 6 3 4 4" xfId="14770" xr:uid="{00000000-0005-0000-0000-0000F6380000}"/>
    <cellStyle name="20% - Accent1 2 6 3 5" xfId="14771" xr:uid="{00000000-0005-0000-0000-0000F7380000}"/>
    <cellStyle name="20% - Accent1 2 6 3 5 2" xfId="14772" xr:uid="{00000000-0005-0000-0000-0000F8380000}"/>
    <cellStyle name="20% - Accent1 2 6 3 5 2 2" xfId="14773" xr:uid="{00000000-0005-0000-0000-0000F9380000}"/>
    <cellStyle name="20% - Accent1 2 6 3 5 2 2 2" xfId="14774" xr:uid="{00000000-0005-0000-0000-0000FA380000}"/>
    <cellStyle name="20% - Accent1 2 6 3 5 2 3" xfId="14775" xr:uid="{00000000-0005-0000-0000-0000FB380000}"/>
    <cellStyle name="20% - Accent1 2 6 3 5 3" xfId="14776" xr:uid="{00000000-0005-0000-0000-0000FC380000}"/>
    <cellStyle name="20% - Accent1 2 6 3 5 3 2" xfId="14777" xr:uid="{00000000-0005-0000-0000-0000FD380000}"/>
    <cellStyle name="20% - Accent1 2 6 3 5 4" xfId="14778" xr:uid="{00000000-0005-0000-0000-0000FE380000}"/>
    <cellStyle name="20% - Accent1 2 6 3 6" xfId="14779" xr:uid="{00000000-0005-0000-0000-0000FF380000}"/>
    <cellStyle name="20% - Accent1 2 6 3 6 2" xfId="14780" xr:uid="{00000000-0005-0000-0000-000000390000}"/>
    <cellStyle name="20% - Accent1 2 6 3 6 2 2" xfId="14781" xr:uid="{00000000-0005-0000-0000-000001390000}"/>
    <cellStyle name="20% - Accent1 2 6 3 6 2 2 2" xfId="14782" xr:uid="{00000000-0005-0000-0000-000002390000}"/>
    <cellStyle name="20% - Accent1 2 6 3 6 2 3" xfId="14783" xr:uid="{00000000-0005-0000-0000-000003390000}"/>
    <cellStyle name="20% - Accent1 2 6 3 6 3" xfId="14784" xr:uid="{00000000-0005-0000-0000-000004390000}"/>
    <cellStyle name="20% - Accent1 2 6 3 6 3 2" xfId="14785" xr:uid="{00000000-0005-0000-0000-000005390000}"/>
    <cellStyle name="20% - Accent1 2 6 3 6 4" xfId="14786" xr:uid="{00000000-0005-0000-0000-000006390000}"/>
    <cellStyle name="20% - Accent1 2 6 3 7" xfId="14787" xr:uid="{00000000-0005-0000-0000-000007390000}"/>
    <cellStyle name="20% - Accent1 2 6 3 7 2" xfId="14788" xr:uid="{00000000-0005-0000-0000-000008390000}"/>
    <cellStyle name="20% - Accent1 2 6 3 7 2 2" xfId="14789" xr:uid="{00000000-0005-0000-0000-000009390000}"/>
    <cellStyle name="20% - Accent1 2 6 3 7 3" xfId="14790" xr:uid="{00000000-0005-0000-0000-00000A390000}"/>
    <cellStyle name="20% - Accent1 2 6 3 8" xfId="14791" xr:uid="{00000000-0005-0000-0000-00000B390000}"/>
    <cellStyle name="20% - Accent1 2 6 3 8 2" xfId="14792" xr:uid="{00000000-0005-0000-0000-00000C390000}"/>
    <cellStyle name="20% - Accent1 2 6 3 8 2 2" xfId="14793" xr:uid="{00000000-0005-0000-0000-00000D390000}"/>
    <cellStyle name="20% - Accent1 2 6 3 8 3" xfId="14794" xr:uid="{00000000-0005-0000-0000-00000E390000}"/>
    <cellStyle name="20% - Accent1 2 6 3 9" xfId="14795" xr:uid="{00000000-0005-0000-0000-00000F390000}"/>
    <cellStyle name="20% - Accent1 2 6 3 9 2" xfId="14796" xr:uid="{00000000-0005-0000-0000-000010390000}"/>
    <cellStyle name="20% - Accent1 2 6 4" xfId="14797" xr:uid="{00000000-0005-0000-0000-000011390000}"/>
    <cellStyle name="20% - Accent1 2 6 4 10" xfId="14798" xr:uid="{00000000-0005-0000-0000-000012390000}"/>
    <cellStyle name="20% - Accent1 2 6 4 10 2" xfId="14799" xr:uid="{00000000-0005-0000-0000-000013390000}"/>
    <cellStyle name="20% - Accent1 2 6 4 11" xfId="14800" xr:uid="{00000000-0005-0000-0000-000014390000}"/>
    <cellStyle name="20% - Accent1 2 6 4 2" xfId="14801" xr:uid="{00000000-0005-0000-0000-000015390000}"/>
    <cellStyle name="20% - Accent1 2 6 4 2 2" xfId="14802" xr:uid="{00000000-0005-0000-0000-000016390000}"/>
    <cellStyle name="20% - Accent1 2 6 4 2 2 2" xfId="14803" xr:uid="{00000000-0005-0000-0000-000017390000}"/>
    <cellStyle name="20% - Accent1 2 6 4 2 2 2 2" xfId="14804" xr:uid="{00000000-0005-0000-0000-000018390000}"/>
    <cellStyle name="20% - Accent1 2 6 4 2 2 2 2 2" xfId="14805" xr:uid="{00000000-0005-0000-0000-000019390000}"/>
    <cellStyle name="20% - Accent1 2 6 4 2 2 2 3" xfId="14806" xr:uid="{00000000-0005-0000-0000-00001A390000}"/>
    <cellStyle name="20% - Accent1 2 6 4 2 2 3" xfId="14807" xr:uid="{00000000-0005-0000-0000-00001B390000}"/>
    <cellStyle name="20% - Accent1 2 6 4 2 2 3 2" xfId="14808" xr:uid="{00000000-0005-0000-0000-00001C390000}"/>
    <cellStyle name="20% - Accent1 2 6 4 2 2 4" xfId="14809" xr:uid="{00000000-0005-0000-0000-00001D390000}"/>
    <cellStyle name="20% - Accent1 2 6 4 2 3" xfId="14810" xr:uid="{00000000-0005-0000-0000-00001E390000}"/>
    <cellStyle name="20% - Accent1 2 6 4 2 3 2" xfId="14811" xr:uid="{00000000-0005-0000-0000-00001F390000}"/>
    <cellStyle name="20% - Accent1 2 6 4 2 3 2 2" xfId="14812" xr:uid="{00000000-0005-0000-0000-000020390000}"/>
    <cellStyle name="20% - Accent1 2 6 4 2 3 2 2 2" xfId="14813" xr:uid="{00000000-0005-0000-0000-000021390000}"/>
    <cellStyle name="20% - Accent1 2 6 4 2 3 2 3" xfId="14814" xr:uid="{00000000-0005-0000-0000-000022390000}"/>
    <cellStyle name="20% - Accent1 2 6 4 2 3 3" xfId="14815" xr:uid="{00000000-0005-0000-0000-000023390000}"/>
    <cellStyle name="20% - Accent1 2 6 4 2 3 3 2" xfId="14816" xr:uid="{00000000-0005-0000-0000-000024390000}"/>
    <cellStyle name="20% - Accent1 2 6 4 2 3 4" xfId="14817" xr:uid="{00000000-0005-0000-0000-000025390000}"/>
    <cellStyle name="20% - Accent1 2 6 4 2 4" xfId="14818" xr:uid="{00000000-0005-0000-0000-000026390000}"/>
    <cellStyle name="20% - Accent1 2 6 4 2 4 2" xfId="14819" xr:uid="{00000000-0005-0000-0000-000027390000}"/>
    <cellStyle name="20% - Accent1 2 6 4 2 4 2 2" xfId="14820" xr:uid="{00000000-0005-0000-0000-000028390000}"/>
    <cellStyle name="20% - Accent1 2 6 4 2 4 2 2 2" xfId="14821" xr:uid="{00000000-0005-0000-0000-000029390000}"/>
    <cellStyle name="20% - Accent1 2 6 4 2 4 2 3" xfId="14822" xr:uid="{00000000-0005-0000-0000-00002A390000}"/>
    <cellStyle name="20% - Accent1 2 6 4 2 4 3" xfId="14823" xr:uid="{00000000-0005-0000-0000-00002B390000}"/>
    <cellStyle name="20% - Accent1 2 6 4 2 4 3 2" xfId="14824" xr:uid="{00000000-0005-0000-0000-00002C390000}"/>
    <cellStyle name="20% - Accent1 2 6 4 2 4 4" xfId="14825" xr:uid="{00000000-0005-0000-0000-00002D390000}"/>
    <cellStyle name="20% - Accent1 2 6 4 2 5" xfId="14826" xr:uid="{00000000-0005-0000-0000-00002E390000}"/>
    <cellStyle name="20% - Accent1 2 6 4 2 5 2" xfId="14827" xr:uid="{00000000-0005-0000-0000-00002F390000}"/>
    <cellStyle name="20% - Accent1 2 6 4 2 5 2 2" xfId="14828" xr:uid="{00000000-0005-0000-0000-000030390000}"/>
    <cellStyle name="20% - Accent1 2 6 4 2 5 3" xfId="14829" xr:uid="{00000000-0005-0000-0000-000031390000}"/>
    <cellStyle name="20% - Accent1 2 6 4 2 6" xfId="14830" xr:uid="{00000000-0005-0000-0000-000032390000}"/>
    <cellStyle name="20% - Accent1 2 6 4 2 6 2" xfId="14831" xr:uid="{00000000-0005-0000-0000-000033390000}"/>
    <cellStyle name="20% - Accent1 2 6 4 2 6 2 2" xfId="14832" xr:uid="{00000000-0005-0000-0000-000034390000}"/>
    <cellStyle name="20% - Accent1 2 6 4 2 6 3" xfId="14833" xr:uid="{00000000-0005-0000-0000-000035390000}"/>
    <cellStyle name="20% - Accent1 2 6 4 2 7" xfId="14834" xr:uid="{00000000-0005-0000-0000-000036390000}"/>
    <cellStyle name="20% - Accent1 2 6 4 2 7 2" xfId="14835" xr:uid="{00000000-0005-0000-0000-000037390000}"/>
    <cellStyle name="20% - Accent1 2 6 4 2 8" xfId="14836" xr:uid="{00000000-0005-0000-0000-000038390000}"/>
    <cellStyle name="20% - Accent1 2 6 4 2 8 2" xfId="14837" xr:uid="{00000000-0005-0000-0000-000039390000}"/>
    <cellStyle name="20% - Accent1 2 6 4 2 9" xfId="14838" xr:uid="{00000000-0005-0000-0000-00003A390000}"/>
    <cellStyle name="20% - Accent1 2 6 4 3" xfId="14839" xr:uid="{00000000-0005-0000-0000-00003B390000}"/>
    <cellStyle name="20% - Accent1 2 6 4 3 2" xfId="14840" xr:uid="{00000000-0005-0000-0000-00003C390000}"/>
    <cellStyle name="20% - Accent1 2 6 4 3 2 2" xfId="14841" xr:uid="{00000000-0005-0000-0000-00003D390000}"/>
    <cellStyle name="20% - Accent1 2 6 4 3 2 2 2" xfId="14842" xr:uid="{00000000-0005-0000-0000-00003E390000}"/>
    <cellStyle name="20% - Accent1 2 6 4 3 2 2 2 2" xfId="14843" xr:uid="{00000000-0005-0000-0000-00003F390000}"/>
    <cellStyle name="20% - Accent1 2 6 4 3 2 2 3" xfId="14844" xr:uid="{00000000-0005-0000-0000-000040390000}"/>
    <cellStyle name="20% - Accent1 2 6 4 3 2 3" xfId="14845" xr:uid="{00000000-0005-0000-0000-000041390000}"/>
    <cellStyle name="20% - Accent1 2 6 4 3 2 3 2" xfId="14846" xr:uid="{00000000-0005-0000-0000-000042390000}"/>
    <cellStyle name="20% - Accent1 2 6 4 3 2 4" xfId="14847" xr:uid="{00000000-0005-0000-0000-000043390000}"/>
    <cellStyle name="20% - Accent1 2 6 4 3 3" xfId="14848" xr:uid="{00000000-0005-0000-0000-000044390000}"/>
    <cellStyle name="20% - Accent1 2 6 4 3 3 2" xfId="14849" xr:uid="{00000000-0005-0000-0000-000045390000}"/>
    <cellStyle name="20% - Accent1 2 6 4 3 3 2 2" xfId="14850" xr:uid="{00000000-0005-0000-0000-000046390000}"/>
    <cellStyle name="20% - Accent1 2 6 4 3 3 2 2 2" xfId="14851" xr:uid="{00000000-0005-0000-0000-000047390000}"/>
    <cellStyle name="20% - Accent1 2 6 4 3 3 2 3" xfId="14852" xr:uid="{00000000-0005-0000-0000-000048390000}"/>
    <cellStyle name="20% - Accent1 2 6 4 3 3 3" xfId="14853" xr:uid="{00000000-0005-0000-0000-000049390000}"/>
    <cellStyle name="20% - Accent1 2 6 4 3 3 3 2" xfId="14854" xr:uid="{00000000-0005-0000-0000-00004A390000}"/>
    <cellStyle name="20% - Accent1 2 6 4 3 3 4" xfId="14855" xr:uid="{00000000-0005-0000-0000-00004B390000}"/>
    <cellStyle name="20% - Accent1 2 6 4 3 4" xfId="14856" xr:uid="{00000000-0005-0000-0000-00004C390000}"/>
    <cellStyle name="20% - Accent1 2 6 4 3 4 2" xfId="14857" xr:uid="{00000000-0005-0000-0000-00004D390000}"/>
    <cellStyle name="20% - Accent1 2 6 4 3 4 2 2" xfId="14858" xr:uid="{00000000-0005-0000-0000-00004E390000}"/>
    <cellStyle name="20% - Accent1 2 6 4 3 4 2 2 2" xfId="14859" xr:uid="{00000000-0005-0000-0000-00004F390000}"/>
    <cellStyle name="20% - Accent1 2 6 4 3 4 2 3" xfId="14860" xr:uid="{00000000-0005-0000-0000-000050390000}"/>
    <cellStyle name="20% - Accent1 2 6 4 3 4 3" xfId="14861" xr:uid="{00000000-0005-0000-0000-000051390000}"/>
    <cellStyle name="20% - Accent1 2 6 4 3 4 3 2" xfId="14862" xr:uid="{00000000-0005-0000-0000-000052390000}"/>
    <cellStyle name="20% - Accent1 2 6 4 3 4 4" xfId="14863" xr:uid="{00000000-0005-0000-0000-000053390000}"/>
    <cellStyle name="20% - Accent1 2 6 4 3 5" xfId="14864" xr:uid="{00000000-0005-0000-0000-000054390000}"/>
    <cellStyle name="20% - Accent1 2 6 4 3 5 2" xfId="14865" xr:uid="{00000000-0005-0000-0000-000055390000}"/>
    <cellStyle name="20% - Accent1 2 6 4 3 5 2 2" xfId="14866" xr:uid="{00000000-0005-0000-0000-000056390000}"/>
    <cellStyle name="20% - Accent1 2 6 4 3 5 3" xfId="14867" xr:uid="{00000000-0005-0000-0000-000057390000}"/>
    <cellStyle name="20% - Accent1 2 6 4 3 6" xfId="14868" xr:uid="{00000000-0005-0000-0000-000058390000}"/>
    <cellStyle name="20% - Accent1 2 6 4 3 6 2" xfId="14869" xr:uid="{00000000-0005-0000-0000-000059390000}"/>
    <cellStyle name="20% - Accent1 2 6 4 3 6 2 2" xfId="14870" xr:uid="{00000000-0005-0000-0000-00005A390000}"/>
    <cellStyle name="20% - Accent1 2 6 4 3 6 3" xfId="14871" xr:uid="{00000000-0005-0000-0000-00005B390000}"/>
    <cellStyle name="20% - Accent1 2 6 4 3 7" xfId="14872" xr:uid="{00000000-0005-0000-0000-00005C390000}"/>
    <cellStyle name="20% - Accent1 2 6 4 3 7 2" xfId="14873" xr:uid="{00000000-0005-0000-0000-00005D390000}"/>
    <cellStyle name="20% - Accent1 2 6 4 3 8" xfId="14874" xr:uid="{00000000-0005-0000-0000-00005E390000}"/>
    <cellStyle name="20% - Accent1 2 6 4 3 8 2" xfId="14875" xr:uid="{00000000-0005-0000-0000-00005F390000}"/>
    <cellStyle name="20% - Accent1 2 6 4 3 9" xfId="14876" xr:uid="{00000000-0005-0000-0000-000060390000}"/>
    <cellStyle name="20% - Accent1 2 6 4 4" xfId="14877" xr:uid="{00000000-0005-0000-0000-000061390000}"/>
    <cellStyle name="20% - Accent1 2 6 4 4 2" xfId="14878" xr:uid="{00000000-0005-0000-0000-000062390000}"/>
    <cellStyle name="20% - Accent1 2 6 4 4 2 2" xfId="14879" xr:uid="{00000000-0005-0000-0000-000063390000}"/>
    <cellStyle name="20% - Accent1 2 6 4 4 2 2 2" xfId="14880" xr:uid="{00000000-0005-0000-0000-000064390000}"/>
    <cellStyle name="20% - Accent1 2 6 4 4 2 3" xfId="14881" xr:uid="{00000000-0005-0000-0000-000065390000}"/>
    <cellStyle name="20% - Accent1 2 6 4 4 3" xfId="14882" xr:uid="{00000000-0005-0000-0000-000066390000}"/>
    <cellStyle name="20% - Accent1 2 6 4 4 3 2" xfId="14883" xr:uid="{00000000-0005-0000-0000-000067390000}"/>
    <cellStyle name="20% - Accent1 2 6 4 4 4" xfId="14884" xr:uid="{00000000-0005-0000-0000-000068390000}"/>
    <cellStyle name="20% - Accent1 2 6 4 5" xfId="14885" xr:uid="{00000000-0005-0000-0000-000069390000}"/>
    <cellStyle name="20% - Accent1 2 6 4 5 2" xfId="14886" xr:uid="{00000000-0005-0000-0000-00006A390000}"/>
    <cellStyle name="20% - Accent1 2 6 4 5 2 2" xfId="14887" xr:uid="{00000000-0005-0000-0000-00006B390000}"/>
    <cellStyle name="20% - Accent1 2 6 4 5 2 2 2" xfId="14888" xr:uid="{00000000-0005-0000-0000-00006C390000}"/>
    <cellStyle name="20% - Accent1 2 6 4 5 2 3" xfId="14889" xr:uid="{00000000-0005-0000-0000-00006D390000}"/>
    <cellStyle name="20% - Accent1 2 6 4 5 3" xfId="14890" xr:uid="{00000000-0005-0000-0000-00006E390000}"/>
    <cellStyle name="20% - Accent1 2 6 4 5 3 2" xfId="14891" xr:uid="{00000000-0005-0000-0000-00006F390000}"/>
    <cellStyle name="20% - Accent1 2 6 4 5 4" xfId="14892" xr:uid="{00000000-0005-0000-0000-000070390000}"/>
    <cellStyle name="20% - Accent1 2 6 4 6" xfId="14893" xr:uid="{00000000-0005-0000-0000-000071390000}"/>
    <cellStyle name="20% - Accent1 2 6 4 6 2" xfId="14894" xr:uid="{00000000-0005-0000-0000-000072390000}"/>
    <cellStyle name="20% - Accent1 2 6 4 6 2 2" xfId="14895" xr:uid="{00000000-0005-0000-0000-000073390000}"/>
    <cellStyle name="20% - Accent1 2 6 4 6 2 2 2" xfId="14896" xr:uid="{00000000-0005-0000-0000-000074390000}"/>
    <cellStyle name="20% - Accent1 2 6 4 6 2 3" xfId="14897" xr:uid="{00000000-0005-0000-0000-000075390000}"/>
    <cellStyle name="20% - Accent1 2 6 4 6 3" xfId="14898" xr:uid="{00000000-0005-0000-0000-000076390000}"/>
    <cellStyle name="20% - Accent1 2 6 4 6 3 2" xfId="14899" xr:uid="{00000000-0005-0000-0000-000077390000}"/>
    <cellStyle name="20% - Accent1 2 6 4 6 4" xfId="14900" xr:uid="{00000000-0005-0000-0000-000078390000}"/>
    <cellStyle name="20% - Accent1 2 6 4 7" xfId="14901" xr:uid="{00000000-0005-0000-0000-000079390000}"/>
    <cellStyle name="20% - Accent1 2 6 4 7 2" xfId="14902" xr:uid="{00000000-0005-0000-0000-00007A390000}"/>
    <cellStyle name="20% - Accent1 2 6 4 7 2 2" xfId="14903" xr:uid="{00000000-0005-0000-0000-00007B390000}"/>
    <cellStyle name="20% - Accent1 2 6 4 7 3" xfId="14904" xr:uid="{00000000-0005-0000-0000-00007C390000}"/>
    <cellStyle name="20% - Accent1 2 6 4 8" xfId="14905" xr:uid="{00000000-0005-0000-0000-00007D390000}"/>
    <cellStyle name="20% - Accent1 2 6 4 8 2" xfId="14906" xr:uid="{00000000-0005-0000-0000-00007E390000}"/>
    <cellStyle name="20% - Accent1 2 6 4 8 2 2" xfId="14907" xr:uid="{00000000-0005-0000-0000-00007F390000}"/>
    <cellStyle name="20% - Accent1 2 6 4 8 3" xfId="14908" xr:uid="{00000000-0005-0000-0000-000080390000}"/>
    <cellStyle name="20% - Accent1 2 6 4 9" xfId="14909" xr:uid="{00000000-0005-0000-0000-000081390000}"/>
    <cellStyle name="20% - Accent1 2 6 4 9 2" xfId="14910" xr:uid="{00000000-0005-0000-0000-000082390000}"/>
    <cellStyle name="20% - Accent1 2 6 5" xfId="14911" xr:uid="{00000000-0005-0000-0000-000083390000}"/>
    <cellStyle name="20% - Accent1 2 6 5 10" xfId="14912" xr:uid="{00000000-0005-0000-0000-000084390000}"/>
    <cellStyle name="20% - Accent1 2 6 5 10 2" xfId="14913" xr:uid="{00000000-0005-0000-0000-000085390000}"/>
    <cellStyle name="20% - Accent1 2 6 5 11" xfId="14914" xr:uid="{00000000-0005-0000-0000-000086390000}"/>
    <cellStyle name="20% - Accent1 2 6 5 2" xfId="14915" xr:uid="{00000000-0005-0000-0000-000087390000}"/>
    <cellStyle name="20% - Accent1 2 6 5 2 2" xfId="14916" xr:uid="{00000000-0005-0000-0000-000088390000}"/>
    <cellStyle name="20% - Accent1 2 6 5 2 2 2" xfId="14917" xr:uid="{00000000-0005-0000-0000-000089390000}"/>
    <cellStyle name="20% - Accent1 2 6 5 2 2 2 2" xfId="14918" xr:uid="{00000000-0005-0000-0000-00008A390000}"/>
    <cellStyle name="20% - Accent1 2 6 5 2 2 2 2 2" xfId="14919" xr:uid="{00000000-0005-0000-0000-00008B390000}"/>
    <cellStyle name="20% - Accent1 2 6 5 2 2 2 3" xfId="14920" xr:uid="{00000000-0005-0000-0000-00008C390000}"/>
    <cellStyle name="20% - Accent1 2 6 5 2 2 3" xfId="14921" xr:uid="{00000000-0005-0000-0000-00008D390000}"/>
    <cellStyle name="20% - Accent1 2 6 5 2 2 3 2" xfId="14922" xr:uid="{00000000-0005-0000-0000-00008E390000}"/>
    <cellStyle name="20% - Accent1 2 6 5 2 2 4" xfId="14923" xr:uid="{00000000-0005-0000-0000-00008F390000}"/>
    <cellStyle name="20% - Accent1 2 6 5 2 3" xfId="14924" xr:uid="{00000000-0005-0000-0000-000090390000}"/>
    <cellStyle name="20% - Accent1 2 6 5 2 3 2" xfId="14925" xr:uid="{00000000-0005-0000-0000-000091390000}"/>
    <cellStyle name="20% - Accent1 2 6 5 2 3 2 2" xfId="14926" xr:uid="{00000000-0005-0000-0000-000092390000}"/>
    <cellStyle name="20% - Accent1 2 6 5 2 3 2 2 2" xfId="14927" xr:uid="{00000000-0005-0000-0000-000093390000}"/>
    <cellStyle name="20% - Accent1 2 6 5 2 3 2 3" xfId="14928" xr:uid="{00000000-0005-0000-0000-000094390000}"/>
    <cellStyle name="20% - Accent1 2 6 5 2 3 3" xfId="14929" xr:uid="{00000000-0005-0000-0000-000095390000}"/>
    <cellStyle name="20% - Accent1 2 6 5 2 3 3 2" xfId="14930" xr:uid="{00000000-0005-0000-0000-000096390000}"/>
    <cellStyle name="20% - Accent1 2 6 5 2 3 4" xfId="14931" xr:uid="{00000000-0005-0000-0000-000097390000}"/>
    <cellStyle name="20% - Accent1 2 6 5 2 4" xfId="14932" xr:uid="{00000000-0005-0000-0000-000098390000}"/>
    <cellStyle name="20% - Accent1 2 6 5 2 4 2" xfId="14933" xr:uid="{00000000-0005-0000-0000-000099390000}"/>
    <cellStyle name="20% - Accent1 2 6 5 2 4 2 2" xfId="14934" xr:uid="{00000000-0005-0000-0000-00009A390000}"/>
    <cellStyle name="20% - Accent1 2 6 5 2 4 2 2 2" xfId="14935" xr:uid="{00000000-0005-0000-0000-00009B390000}"/>
    <cellStyle name="20% - Accent1 2 6 5 2 4 2 3" xfId="14936" xr:uid="{00000000-0005-0000-0000-00009C390000}"/>
    <cellStyle name="20% - Accent1 2 6 5 2 4 3" xfId="14937" xr:uid="{00000000-0005-0000-0000-00009D390000}"/>
    <cellStyle name="20% - Accent1 2 6 5 2 4 3 2" xfId="14938" xr:uid="{00000000-0005-0000-0000-00009E390000}"/>
    <cellStyle name="20% - Accent1 2 6 5 2 4 4" xfId="14939" xr:uid="{00000000-0005-0000-0000-00009F390000}"/>
    <cellStyle name="20% - Accent1 2 6 5 2 5" xfId="14940" xr:uid="{00000000-0005-0000-0000-0000A0390000}"/>
    <cellStyle name="20% - Accent1 2 6 5 2 5 2" xfId="14941" xr:uid="{00000000-0005-0000-0000-0000A1390000}"/>
    <cellStyle name="20% - Accent1 2 6 5 2 5 2 2" xfId="14942" xr:uid="{00000000-0005-0000-0000-0000A2390000}"/>
    <cellStyle name="20% - Accent1 2 6 5 2 5 3" xfId="14943" xr:uid="{00000000-0005-0000-0000-0000A3390000}"/>
    <cellStyle name="20% - Accent1 2 6 5 2 6" xfId="14944" xr:uid="{00000000-0005-0000-0000-0000A4390000}"/>
    <cellStyle name="20% - Accent1 2 6 5 2 6 2" xfId="14945" xr:uid="{00000000-0005-0000-0000-0000A5390000}"/>
    <cellStyle name="20% - Accent1 2 6 5 2 6 2 2" xfId="14946" xr:uid="{00000000-0005-0000-0000-0000A6390000}"/>
    <cellStyle name="20% - Accent1 2 6 5 2 6 3" xfId="14947" xr:uid="{00000000-0005-0000-0000-0000A7390000}"/>
    <cellStyle name="20% - Accent1 2 6 5 2 7" xfId="14948" xr:uid="{00000000-0005-0000-0000-0000A8390000}"/>
    <cellStyle name="20% - Accent1 2 6 5 2 7 2" xfId="14949" xr:uid="{00000000-0005-0000-0000-0000A9390000}"/>
    <cellStyle name="20% - Accent1 2 6 5 2 8" xfId="14950" xr:uid="{00000000-0005-0000-0000-0000AA390000}"/>
    <cellStyle name="20% - Accent1 2 6 5 2 8 2" xfId="14951" xr:uid="{00000000-0005-0000-0000-0000AB390000}"/>
    <cellStyle name="20% - Accent1 2 6 5 2 9" xfId="14952" xr:uid="{00000000-0005-0000-0000-0000AC390000}"/>
    <cellStyle name="20% - Accent1 2 6 5 3" xfId="14953" xr:uid="{00000000-0005-0000-0000-0000AD390000}"/>
    <cellStyle name="20% - Accent1 2 6 5 3 2" xfId="14954" xr:uid="{00000000-0005-0000-0000-0000AE390000}"/>
    <cellStyle name="20% - Accent1 2 6 5 3 2 2" xfId="14955" xr:uid="{00000000-0005-0000-0000-0000AF390000}"/>
    <cellStyle name="20% - Accent1 2 6 5 3 2 2 2" xfId="14956" xr:uid="{00000000-0005-0000-0000-0000B0390000}"/>
    <cellStyle name="20% - Accent1 2 6 5 3 2 2 2 2" xfId="14957" xr:uid="{00000000-0005-0000-0000-0000B1390000}"/>
    <cellStyle name="20% - Accent1 2 6 5 3 2 2 3" xfId="14958" xr:uid="{00000000-0005-0000-0000-0000B2390000}"/>
    <cellStyle name="20% - Accent1 2 6 5 3 2 3" xfId="14959" xr:uid="{00000000-0005-0000-0000-0000B3390000}"/>
    <cellStyle name="20% - Accent1 2 6 5 3 2 3 2" xfId="14960" xr:uid="{00000000-0005-0000-0000-0000B4390000}"/>
    <cellStyle name="20% - Accent1 2 6 5 3 2 4" xfId="14961" xr:uid="{00000000-0005-0000-0000-0000B5390000}"/>
    <cellStyle name="20% - Accent1 2 6 5 3 3" xfId="14962" xr:uid="{00000000-0005-0000-0000-0000B6390000}"/>
    <cellStyle name="20% - Accent1 2 6 5 3 3 2" xfId="14963" xr:uid="{00000000-0005-0000-0000-0000B7390000}"/>
    <cellStyle name="20% - Accent1 2 6 5 3 3 2 2" xfId="14964" xr:uid="{00000000-0005-0000-0000-0000B8390000}"/>
    <cellStyle name="20% - Accent1 2 6 5 3 3 2 2 2" xfId="14965" xr:uid="{00000000-0005-0000-0000-0000B9390000}"/>
    <cellStyle name="20% - Accent1 2 6 5 3 3 2 3" xfId="14966" xr:uid="{00000000-0005-0000-0000-0000BA390000}"/>
    <cellStyle name="20% - Accent1 2 6 5 3 3 3" xfId="14967" xr:uid="{00000000-0005-0000-0000-0000BB390000}"/>
    <cellStyle name="20% - Accent1 2 6 5 3 3 3 2" xfId="14968" xr:uid="{00000000-0005-0000-0000-0000BC390000}"/>
    <cellStyle name="20% - Accent1 2 6 5 3 3 4" xfId="14969" xr:uid="{00000000-0005-0000-0000-0000BD390000}"/>
    <cellStyle name="20% - Accent1 2 6 5 3 4" xfId="14970" xr:uid="{00000000-0005-0000-0000-0000BE390000}"/>
    <cellStyle name="20% - Accent1 2 6 5 3 4 2" xfId="14971" xr:uid="{00000000-0005-0000-0000-0000BF390000}"/>
    <cellStyle name="20% - Accent1 2 6 5 3 4 2 2" xfId="14972" xr:uid="{00000000-0005-0000-0000-0000C0390000}"/>
    <cellStyle name="20% - Accent1 2 6 5 3 4 2 2 2" xfId="14973" xr:uid="{00000000-0005-0000-0000-0000C1390000}"/>
    <cellStyle name="20% - Accent1 2 6 5 3 4 2 3" xfId="14974" xr:uid="{00000000-0005-0000-0000-0000C2390000}"/>
    <cellStyle name="20% - Accent1 2 6 5 3 4 3" xfId="14975" xr:uid="{00000000-0005-0000-0000-0000C3390000}"/>
    <cellStyle name="20% - Accent1 2 6 5 3 4 3 2" xfId="14976" xr:uid="{00000000-0005-0000-0000-0000C4390000}"/>
    <cellStyle name="20% - Accent1 2 6 5 3 4 4" xfId="14977" xr:uid="{00000000-0005-0000-0000-0000C5390000}"/>
    <cellStyle name="20% - Accent1 2 6 5 3 5" xfId="14978" xr:uid="{00000000-0005-0000-0000-0000C6390000}"/>
    <cellStyle name="20% - Accent1 2 6 5 3 5 2" xfId="14979" xr:uid="{00000000-0005-0000-0000-0000C7390000}"/>
    <cellStyle name="20% - Accent1 2 6 5 3 5 2 2" xfId="14980" xr:uid="{00000000-0005-0000-0000-0000C8390000}"/>
    <cellStyle name="20% - Accent1 2 6 5 3 5 3" xfId="14981" xr:uid="{00000000-0005-0000-0000-0000C9390000}"/>
    <cellStyle name="20% - Accent1 2 6 5 3 6" xfId="14982" xr:uid="{00000000-0005-0000-0000-0000CA390000}"/>
    <cellStyle name="20% - Accent1 2 6 5 3 6 2" xfId="14983" xr:uid="{00000000-0005-0000-0000-0000CB390000}"/>
    <cellStyle name="20% - Accent1 2 6 5 3 6 2 2" xfId="14984" xr:uid="{00000000-0005-0000-0000-0000CC390000}"/>
    <cellStyle name="20% - Accent1 2 6 5 3 6 3" xfId="14985" xr:uid="{00000000-0005-0000-0000-0000CD390000}"/>
    <cellStyle name="20% - Accent1 2 6 5 3 7" xfId="14986" xr:uid="{00000000-0005-0000-0000-0000CE390000}"/>
    <cellStyle name="20% - Accent1 2 6 5 3 7 2" xfId="14987" xr:uid="{00000000-0005-0000-0000-0000CF390000}"/>
    <cellStyle name="20% - Accent1 2 6 5 3 8" xfId="14988" xr:uid="{00000000-0005-0000-0000-0000D0390000}"/>
    <cellStyle name="20% - Accent1 2 6 5 3 8 2" xfId="14989" xr:uid="{00000000-0005-0000-0000-0000D1390000}"/>
    <cellStyle name="20% - Accent1 2 6 5 3 9" xfId="14990" xr:uid="{00000000-0005-0000-0000-0000D2390000}"/>
    <cellStyle name="20% - Accent1 2 6 5 4" xfId="14991" xr:uid="{00000000-0005-0000-0000-0000D3390000}"/>
    <cellStyle name="20% - Accent1 2 6 5 4 2" xfId="14992" xr:uid="{00000000-0005-0000-0000-0000D4390000}"/>
    <cellStyle name="20% - Accent1 2 6 5 4 2 2" xfId="14993" xr:uid="{00000000-0005-0000-0000-0000D5390000}"/>
    <cellStyle name="20% - Accent1 2 6 5 4 2 2 2" xfId="14994" xr:uid="{00000000-0005-0000-0000-0000D6390000}"/>
    <cellStyle name="20% - Accent1 2 6 5 4 2 3" xfId="14995" xr:uid="{00000000-0005-0000-0000-0000D7390000}"/>
    <cellStyle name="20% - Accent1 2 6 5 4 3" xfId="14996" xr:uid="{00000000-0005-0000-0000-0000D8390000}"/>
    <cellStyle name="20% - Accent1 2 6 5 4 3 2" xfId="14997" xr:uid="{00000000-0005-0000-0000-0000D9390000}"/>
    <cellStyle name="20% - Accent1 2 6 5 4 4" xfId="14998" xr:uid="{00000000-0005-0000-0000-0000DA390000}"/>
    <cellStyle name="20% - Accent1 2 6 5 5" xfId="14999" xr:uid="{00000000-0005-0000-0000-0000DB390000}"/>
    <cellStyle name="20% - Accent1 2 6 5 5 2" xfId="15000" xr:uid="{00000000-0005-0000-0000-0000DC390000}"/>
    <cellStyle name="20% - Accent1 2 6 5 5 2 2" xfId="15001" xr:uid="{00000000-0005-0000-0000-0000DD390000}"/>
    <cellStyle name="20% - Accent1 2 6 5 5 2 2 2" xfId="15002" xr:uid="{00000000-0005-0000-0000-0000DE390000}"/>
    <cellStyle name="20% - Accent1 2 6 5 5 2 3" xfId="15003" xr:uid="{00000000-0005-0000-0000-0000DF390000}"/>
    <cellStyle name="20% - Accent1 2 6 5 5 3" xfId="15004" xr:uid="{00000000-0005-0000-0000-0000E0390000}"/>
    <cellStyle name="20% - Accent1 2 6 5 5 3 2" xfId="15005" xr:uid="{00000000-0005-0000-0000-0000E1390000}"/>
    <cellStyle name="20% - Accent1 2 6 5 5 4" xfId="15006" xr:uid="{00000000-0005-0000-0000-0000E2390000}"/>
    <cellStyle name="20% - Accent1 2 6 5 6" xfId="15007" xr:uid="{00000000-0005-0000-0000-0000E3390000}"/>
    <cellStyle name="20% - Accent1 2 6 5 6 2" xfId="15008" xr:uid="{00000000-0005-0000-0000-0000E4390000}"/>
    <cellStyle name="20% - Accent1 2 6 5 6 2 2" xfId="15009" xr:uid="{00000000-0005-0000-0000-0000E5390000}"/>
    <cellStyle name="20% - Accent1 2 6 5 6 2 2 2" xfId="15010" xr:uid="{00000000-0005-0000-0000-0000E6390000}"/>
    <cellStyle name="20% - Accent1 2 6 5 6 2 3" xfId="15011" xr:uid="{00000000-0005-0000-0000-0000E7390000}"/>
    <cellStyle name="20% - Accent1 2 6 5 6 3" xfId="15012" xr:uid="{00000000-0005-0000-0000-0000E8390000}"/>
    <cellStyle name="20% - Accent1 2 6 5 6 3 2" xfId="15013" xr:uid="{00000000-0005-0000-0000-0000E9390000}"/>
    <cellStyle name="20% - Accent1 2 6 5 6 4" xfId="15014" xr:uid="{00000000-0005-0000-0000-0000EA390000}"/>
    <cellStyle name="20% - Accent1 2 6 5 7" xfId="15015" xr:uid="{00000000-0005-0000-0000-0000EB390000}"/>
    <cellStyle name="20% - Accent1 2 6 5 7 2" xfId="15016" xr:uid="{00000000-0005-0000-0000-0000EC390000}"/>
    <cellStyle name="20% - Accent1 2 6 5 7 2 2" xfId="15017" xr:uid="{00000000-0005-0000-0000-0000ED390000}"/>
    <cellStyle name="20% - Accent1 2 6 5 7 3" xfId="15018" xr:uid="{00000000-0005-0000-0000-0000EE390000}"/>
    <cellStyle name="20% - Accent1 2 6 5 8" xfId="15019" xr:uid="{00000000-0005-0000-0000-0000EF390000}"/>
    <cellStyle name="20% - Accent1 2 6 5 8 2" xfId="15020" xr:uid="{00000000-0005-0000-0000-0000F0390000}"/>
    <cellStyle name="20% - Accent1 2 6 5 8 2 2" xfId="15021" xr:uid="{00000000-0005-0000-0000-0000F1390000}"/>
    <cellStyle name="20% - Accent1 2 6 5 8 3" xfId="15022" xr:uid="{00000000-0005-0000-0000-0000F2390000}"/>
    <cellStyle name="20% - Accent1 2 6 5 9" xfId="15023" xr:uid="{00000000-0005-0000-0000-0000F3390000}"/>
    <cellStyle name="20% - Accent1 2 6 5 9 2" xfId="15024" xr:uid="{00000000-0005-0000-0000-0000F4390000}"/>
    <cellStyle name="20% - Accent1 2 6 6" xfId="15025" xr:uid="{00000000-0005-0000-0000-0000F5390000}"/>
    <cellStyle name="20% - Accent1 2 6 6 2" xfId="15026" xr:uid="{00000000-0005-0000-0000-0000F6390000}"/>
    <cellStyle name="20% - Accent1 2 6 6 2 2" xfId="15027" xr:uid="{00000000-0005-0000-0000-0000F7390000}"/>
    <cellStyle name="20% - Accent1 2 6 6 2 2 2" xfId="15028" xr:uid="{00000000-0005-0000-0000-0000F8390000}"/>
    <cellStyle name="20% - Accent1 2 6 6 2 2 2 2" xfId="15029" xr:uid="{00000000-0005-0000-0000-0000F9390000}"/>
    <cellStyle name="20% - Accent1 2 6 6 2 2 3" xfId="15030" xr:uid="{00000000-0005-0000-0000-0000FA390000}"/>
    <cellStyle name="20% - Accent1 2 6 6 2 3" xfId="15031" xr:uid="{00000000-0005-0000-0000-0000FB390000}"/>
    <cellStyle name="20% - Accent1 2 6 6 2 3 2" xfId="15032" xr:uid="{00000000-0005-0000-0000-0000FC390000}"/>
    <cellStyle name="20% - Accent1 2 6 6 2 4" xfId="15033" xr:uid="{00000000-0005-0000-0000-0000FD390000}"/>
    <cellStyle name="20% - Accent1 2 6 6 3" xfId="15034" xr:uid="{00000000-0005-0000-0000-0000FE390000}"/>
    <cellStyle name="20% - Accent1 2 6 6 3 2" xfId="15035" xr:uid="{00000000-0005-0000-0000-0000FF390000}"/>
    <cellStyle name="20% - Accent1 2 6 6 3 2 2" xfId="15036" xr:uid="{00000000-0005-0000-0000-0000003A0000}"/>
    <cellStyle name="20% - Accent1 2 6 6 3 2 2 2" xfId="15037" xr:uid="{00000000-0005-0000-0000-0000013A0000}"/>
    <cellStyle name="20% - Accent1 2 6 6 3 2 3" xfId="15038" xr:uid="{00000000-0005-0000-0000-0000023A0000}"/>
    <cellStyle name="20% - Accent1 2 6 6 3 3" xfId="15039" xr:uid="{00000000-0005-0000-0000-0000033A0000}"/>
    <cellStyle name="20% - Accent1 2 6 6 3 3 2" xfId="15040" xr:uid="{00000000-0005-0000-0000-0000043A0000}"/>
    <cellStyle name="20% - Accent1 2 6 6 3 4" xfId="15041" xr:uid="{00000000-0005-0000-0000-0000053A0000}"/>
    <cellStyle name="20% - Accent1 2 6 6 4" xfId="15042" xr:uid="{00000000-0005-0000-0000-0000063A0000}"/>
    <cellStyle name="20% - Accent1 2 6 6 4 2" xfId="15043" xr:uid="{00000000-0005-0000-0000-0000073A0000}"/>
    <cellStyle name="20% - Accent1 2 6 6 4 2 2" xfId="15044" xr:uid="{00000000-0005-0000-0000-0000083A0000}"/>
    <cellStyle name="20% - Accent1 2 6 6 4 2 2 2" xfId="15045" xr:uid="{00000000-0005-0000-0000-0000093A0000}"/>
    <cellStyle name="20% - Accent1 2 6 6 4 2 3" xfId="15046" xr:uid="{00000000-0005-0000-0000-00000A3A0000}"/>
    <cellStyle name="20% - Accent1 2 6 6 4 3" xfId="15047" xr:uid="{00000000-0005-0000-0000-00000B3A0000}"/>
    <cellStyle name="20% - Accent1 2 6 6 4 3 2" xfId="15048" xr:uid="{00000000-0005-0000-0000-00000C3A0000}"/>
    <cellStyle name="20% - Accent1 2 6 6 4 4" xfId="15049" xr:uid="{00000000-0005-0000-0000-00000D3A0000}"/>
    <cellStyle name="20% - Accent1 2 6 6 5" xfId="15050" xr:uid="{00000000-0005-0000-0000-00000E3A0000}"/>
    <cellStyle name="20% - Accent1 2 6 6 5 2" xfId="15051" xr:uid="{00000000-0005-0000-0000-00000F3A0000}"/>
    <cellStyle name="20% - Accent1 2 6 6 5 2 2" xfId="15052" xr:uid="{00000000-0005-0000-0000-0000103A0000}"/>
    <cellStyle name="20% - Accent1 2 6 6 5 3" xfId="15053" xr:uid="{00000000-0005-0000-0000-0000113A0000}"/>
    <cellStyle name="20% - Accent1 2 6 6 6" xfId="15054" xr:uid="{00000000-0005-0000-0000-0000123A0000}"/>
    <cellStyle name="20% - Accent1 2 6 6 6 2" xfId="15055" xr:uid="{00000000-0005-0000-0000-0000133A0000}"/>
    <cellStyle name="20% - Accent1 2 6 6 6 2 2" xfId="15056" xr:uid="{00000000-0005-0000-0000-0000143A0000}"/>
    <cellStyle name="20% - Accent1 2 6 6 6 3" xfId="15057" xr:uid="{00000000-0005-0000-0000-0000153A0000}"/>
    <cellStyle name="20% - Accent1 2 6 6 7" xfId="15058" xr:uid="{00000000-0005-0000-0000-0000163A0000}"/>
    <cellStyle name="20% - Accent1 2 6 6 7 2" xfId="15059" xr:uid="{00000000-0005-0000-0000-0000173A0000}"/>
    <cellStyle name="20% - Accent1 2 6 6 8" xfId="15060" xr:uid="{00000000-0005-0000-0000-0000183A0000}"/>
    <cellStyle name="20% - Accent1 2 6 6 8 2" xfId="15061" xr:uid="{00000000-0005-0000-0000-0000193A0000}"/>
    <cellStyle name="20% - Accent1 2 6 6 9" xfId="15062" xr:uid="{00000000-0005-0000-0000-00001A3A0000}"/>
    <cellStyle name="20% - Accent1 2 6 7" xfId="15063" xr:uid="{00000000-0005-0000-0000-00001B3A0000}"/>
    <cellStyle name="20% - Accent1 2 6 7 2" xfId="15064" xr:uid="{00000000-0005-0000-0000-00001C3A0000}"/>
    <cellStyle name="20% - Accent1 2 6 7 2 2" xfId="15065" xr:uid="{00000000-0005-0000-0000-00001D3A0000}"/>
    <cellStyle name="20% - Accent1 2 6 7 2 2 2" xfId="15066" xr:uid="{00000000-0005-0000-0000-00001E3A0000}"/>
    <cellStyle name="20% - Accent1 2 6 7 2 2 2 2" xfId="15067" xr:uid="{00000000-0005-0000-0000-00001F3A0000}"/>
    <cellStyle name="20% - Accent1 2 6 7 2 2 3" xfId="15068" xr:uid="{00000000-0005-0000-0000-0000203A0000}"/>
    <cellStyle name="20% - Accent1 2 6 7 2 3" xfId="15069" xr:uid="{00000000-0005-0000-0000-0000213A0000}"/>
    <cellStyle name="20% - Accent1 2 6 7 2 3 2" xfId="15070" xr:uid="{00000000-0005-0000-0000-0000223A0000}"/>
    <cellStyle name="20% - Accent1 2 6 7 2 4" xfId="15071" xr:uid="{00000000-0005-0000-0000-0000233A0000}"/>
    <cellStyle name="20% - Accent1 2 6 7 3" xfId="15072" xr:uid="{00000000-0005-0000-0000-0000243A0000}"/>
    <cellStyle name="20% - Accent1 2 6 7 3 2" xfId="15073" xr:uid="{00000000-0005-0000-0000-0000253A0000}"/>
    <cellStyle name="20% - Accent1 2 6 7 3 2 2" xfId="15074" xr:uid="{00000000-0005-0000-0000-0000263A0000}"/>
    <cellStyle name="20% - Accent1 2 6 7 3 2 2 2" xfId="15075" xr:uid="{00000000-0005-0000-0000-0000273A0000}"/>
    <cellStyle name="20% - Accent1 2 6 7 3 2 3" xfId="15076" xr:uid="{00000000-0005-0000-0000-0000283A0000}"/>
    <cellStyle name="20% - Accent1 2 6 7 3 3" xfId="15077" xr:uid="{00000000-0005-0000-0000-0000293A0000}"/>
    <cellStyle name="20% - Accent1 2 6 7 3 3 2" xfId="15078" xr:uid="{00000000-0005-0000-0000-00002A3A0000}"/>
    <cellStyle name="20% - Accent1 2 6 7 3 4" xfId="15079" xr:uid="{00000000-0005-0000-0000-00002B3A0000}"/>
    <cellStyle name="20% - Accent1 2 6 7 4" xfId="15080" xr:uid="{00000000-0005-0000-0000-00002C3A0000}"/>
    <cellStyle name="20% - Accent1 2 6 7 4 2" xfId="15081" xr:uid="{00000000-0005-0000-0000-00002D3A0000}"/>
    <cellStyle name="20% - Accent1 2 6 7 4 2 2" xfId="15082" xr:uid="{00000000-0005-0000-0000-00002E3A0000}"/>
    <cellStyle name="20% - Accent1 2 6 7 4 2 2 2" xfId="15083" xr:uid="{00000000-0005-0000-0000-00002F3A0000}"/>
    <cellStyle name="20% - Accent1 2 6 7 4 2 3" xfId="15084" xr:uid="{00000000-0005-0000-0000-0000303A0000}"/>
    <cellStyle name="20% - Accent1 2 6 7 4 3" xfId="15085" xr:uid="{00000000-0005-0000-0000-0000313A0000}"/>
    <cellStyle name="20% - Accent1 2 6 7 4 3 2" xfId="15086" xr:uid="{00000000-0005-0000-0000-0000323A0000}"/>
    <cellStyle name="20% - Accent1 2 6 7 4 4" xfId="15087" xr:uid="{00000000-0005-0000-0000-0000333A0000}"/>
    <cellStyle name="20% - Accent1 2 6 7 5" xfId="15088" xr:uid="{00000000-0005-0000-0000-0000343A0000}"/>
    <cellStyle name="20% - Accent1 2 6 7 5 2" xfId="15089" xr:uid="{00000000-0005-0000-0000-0000353A0000}"/>
    <cellStyle name="20% - Accent1 2 6 7 5 2 2" xfId="15090" xr:uid="{00000000-0005-0000-0000-0000363A0000}"/>
    <cellStyle name="20% - Accent1 2 6 7 5 3" xfId="15091" xr:uid="{00000000-0005-0000-0000-0000373A0000}"/>
    <cellStyle name="20% - Accent1 2 6 7 6" xfId="15092" xr:uid="{00000000-0005-0000-0000-0000383A0000}"/>
    <cellStyle name="20% - Accent1 2 6 7 6 2" xfId="15093" xr:uid="{00000000-0005-0000-0000-0000393A0000}"/>
    <cellStyle name="20% - Accent1 2 6 7 6 2 2" xfId="15094" xr:uid="{00000000-0005-0000-0000-00003A3A0000}"/>
    <cellStyle name="20% - Accent1 2 6 7 6 3" xfId="15095" xr:uid="{00000000-0005-0000-0000-00003B3A0000}"/>
    <cellStyle name="20% - Accent1 2 6 7 7" xfId="15096" xr:uid="{00000000-0005-0000-0000-00003C3A0000}"/>
    <cellStyle name="20% - Accent1 2 6 7 7 2" xfId="15097" xr:uid="{00000000-0005-0000-0000-00003D3A0000}"/>
    <cellStyle name="20% - Accent1 2 6 7 8" xfId="15098" xr:uid="{00000000-0005-0000-0000-00003E3A0000}"/>
    <cellStyle name="20% - Accent1 2 6 7 8 2" xfId="15099" xr:uid="{00000000-0005-0000-0000-00003F3A0000}"/>
    <cellStyle name="20% - Accent1 2 6 7 9" xfId="15100" xr:uid="{00000000-0005-0000-0000-0000403A0000}"/>
    <cellStyle name="20% - Accent1 2 6 8" xfId="15101" xr:uid="{00000000-0005-0000-0000-0000413A0000}"/>
    <cellStyle name="20% - Accent1 2 6 8 2" xfId="15102" xr:uid="{00000000-0005-0000-0000-0000423A0000}"/>
    <cellStyle name="20% - Accent1 2 6 8 2 2" xfId="15103" xr:uid="{00000000-0005-0000-0000-0000433A0000}"/>
    <cellStyle name="20% - Accent1 2 6 8 2 2 2" xfId="15104" xr:uid="{00000000-0005-0000-0000-0000443A0000}"/>
    <cellStyle name="20% - Accent1 2 6 8 2 3" xfId="15105" xr:uid="{00000000-0005-0000-0000-0000453A0000}"/>
    <cellStyle name="20% - Accent1 2 6 8 3" xfId="15106" xr:uid="{00000000-0005-0000-0000-0000463A0000}"/>
    <cellStyle name="20% - Accent1 2 6 8 3 2" xfId="15107" xr:uid="{00000000-0005-0000-0000-0000473A0000}"/>
    <cellStyle name="20% - Accent1 2 6 8 4" xfId="15108" xr:uid="{00000000-0005-0000-0000-0000483A0000}"/>
    <cellStyle name="20% - Accent1 2 6 9" xfId="15109" xr:uid="{00000000-0005-0000-0000-0000493A0000}"/>
    <cellStyle name="20% - Accent1 2 6 9 2" xfId="15110" xr:uid="{00000000-0005-0000-0000-00004A3A0000}"/>
    <cellStyle name="20% - Accent1 2 6 9 2 2" xfId="15111" xr:uid="{00000000-0005-0000-0000-00004B3A0000}"/>
    <cellStyle name="20% - Accent1 2 6 9 2 2 2" xfId="15112" xr:uid="{00000000-0005-0000-0000-00004C3A0000}"/>
    <cellStyle name="20% - Accent1 2 6 9 2 3" xfId="15113" xr:uid="{00000000-0005-0000-0000-00004D3A0000}"/>
    <cellStyle name="20% - Accent1 2 6 9 3" xfId="15114" xr:uid="{00000000-0005-0000-0000-00004E3A0000}"/>
    <cellStyle name="20% - Accent1 2 6 9 3 2" xfId="15115" xr:uid="{00000000-0005-0000-0000-00004F3A0000}"/>
    <cellStyle name="20% - Accent1 2 6 9 4" xfId="15116" xr:uid="{00000000-0005-0000-0000-0000503A0000}"/>
    <cellStyle name="20% - Accent1 2 7" xfId="15117" xr:uid="{00000000-0005-0000-0000-0000513A0000}"/>
    <cellStyle name="20% - Accent1 2 7 10" xfId="15118" xr:uid="{00000000-0005-0000-0000-0000523A0000}"/>
    <cellStyle name="20% - Accent1 2 7 10 2" xfId="15119" xr:uid="{00000000-0005-0000-0000-0000533A0000}"/>
    <cellStyle name="20% - Accent1 2 7 10 2 2" xfId="15120" xr:uid="{00000000-0005-0000-0000-0000543A0000}"/>
    <cellStyle name="20% - Accent1 2 7 10 3" xfId="15121" xr:uid="{00000000-0005-0000-0000-0000553A0000}"/>
    <cellStyle name="20% - Accent1 2 7 11" xfId="15122" xr:uid="{00000000-0005-0000-0000-0000563A0000}"/>
    <cellStyle name="20% - Accent1 2 7 11 2" xfId="15123" xr:uid="{00000000-0005-0000-0000-0000573A0000}"/>
    <cellStyle name="20% - Accent1 2 7 11 2 2" xfId="15124" xr:uid="{00000000-0005-0000-0000-0000583A0000}"/>
    <cellStyle name="20% - Accent1 2 7 11 3" xfId="15125" xr:uid="{00000000-0005-0000-0000-0000593A0000}"/>
    <cellStyle name="20% - Accent1 2 7 12" xfId="15126" xr:uid="{00000000-0005-0000-0000-00005A3A0000}"/>
    <cellStyle name="20% - Accent1 2 7 12 2" xfId="15127" xr:uid="{00000000-0005-0000-0000-00005B3A0000}"/>
    <cellStyle name="20% - Accent1 2 7 13" xfId="15128" xr:uid="{00000000-0005-0000-0000-00005C3A0000}"/>
    <cellStyle name="20% - Accent1 2 7 13 2" xfId="15129" xr:uid="{00000000-0005-0000-0000-00005D3A0000}"/>
    <cellStyle name="20% - Accent1 2 7 14" xfId="15130" xr:uid="{00000000-0005-0000-0000-00005E3A0000}"/>
    <cellStyle name="20% - Accent1 2 7 2" xfId="15131" xr:uid="{00000000-0005-0000-0000-00005F3A0000}"/>
    <cellStyle name="20% - Accent1 2 7 2 10" xfId="15132" xr:uid="{00000000-0005-0000-0000-0000603A0000}"/>
    <cellStyle name="20% - Accent1 2 7 2 10 2" xfId="15133" xr:uid="{00000000-0005-0000-0000-0000613A0000}"/>
    <cellStyle name="20% - Accent1 2 7 2 11" xfId="15134" xr:uid="{00000000-0005-0000-0000-0000623A0000}"/>
    <cellStyle name="20% - Accent1 2 7 2 2" xfId="15135" xr:uid="{00000000-0005-0000-0000-0000633A0000}"/>
    <cellStyle name="20% - Accent1 2 7 2 2 2" xfId="15136" xr:uid="{00000000-0005-0000-0000-0000643A0000}"/>
    <cellStyle name="20% - Accent1 2 7 2 2 2 2" xfId="15137" xr:uid="{00000000-0005-0000-0000-0000653A0000}"/>
    <cellStyle name="20% - Accent1 2 7 2 2 2 2 2" xfId="15138" xr:uid="{00000000-0005-0000-0000-0000663A0000}"/>
    <cellStyle name="20% - Accent1 2 7 2 2 2 2 2 2" xfId="15139" xr:uid="{00000000-0005-0000-0000-0000673A0000}"/>
    <cellStyle name="20% - Accent1 2 7 2 2 2 2 3" xfId="15140" xr:uid="{00000000-0005-0000-0000-0000683A0000}"/>
    <cellStyle name="20% - Accent1 2 7 2 2 2 3" xfId="15141" xr:uid="{00000000-0005-0000-0000-0000693A0000}"/>
    <cellStyle name="20% - Accent1 2 7 2 2 2 3 2" xfId="15142" xr:uid="{00000000-0005-0000-0000-00006A3A0000}"/>
    <cellStyle name="20% - Accent1 2 7 2 2 2 4" xfId="15143" xr:uid="{00000000-0005-0000-0000-00006B3A0000}"/>
    <cellStyle name="20% - Accent1 2 7 2 2 3" xfId="15144" xr:uid="{00000000-0005-0000-0000-00006C3A0000}"/>
    <cellStyle name="20% - Accent1 2 7 2 2 3 2" xfId="15145" xr:uid="{00000000-0005-0000-0000-00006D3A0000}"/>
    <cellStyle name="20% - Accent1 2 7 2 2 3 2 2" xfId="15146" xr:uid="{00000000-0005-0000-0000-00006E3A0000}"/>
    <cellStyle name="20% - Accent1 2 7 2 2 3 2 2 2" xfId="15147" xr:uid="{00000000-0005-0000-0000-00006F3A0000}"/>
    <cellStyle name="20% - Accent1 2 7 2 2 3 2 3" xfId="15148" xr:uid="{00000000-0005-0000-0000-0000703A0000}"/>
    <cellStyle name="20% - Accent1 2 7 2 2 3 3" xfId="15149" xr:uid="{00000000-0005-0000-0000-0000713A0000}"/>
    <cellStyle name="20% - Accent1 2 7 2 2 3 3 2" xfId="15150" xr:uid="{00000000-0005-0000-0000-0000723A0000}"/>
    <cellStyle name="20% - Accent1 2 7 2 2 3 4" xfId="15151" xr:uid="{00000000-0005-0000-0000-0000733A0000}"/>
    <cellStyle name="20% - Accent1 2 7 2 2 4" xfId="15152" xr:uid="{00000000-0005-0000-0000-0000743A0000}"/>
    <cellStyle name="20% - Accent1 2 7 2 2 4 2" xfId="15153" xr:uid="{00000000-0005-0000-0000-0000753A0000}"/>
    <cellStyle name="20% - Accent1 2 7 2 2 4 2 2" xfId="15154" xr:uid="{00000000-0005-0000-0000-0000763A0000}"/>
    <cellStyle name="20% - Accent1 2 7 2 2 4 2 2 2" xfId="15155" xr:uid="{00000000-0005-0000-0000-0000773A0000}"/>
    <cellStyle name="20% - Accent1 2 7 2 2 4 2 3" xfId="15156" xr:uid="{00000000-0005-0000-0000-0000783A0000}"/>
    <cellStyle name="20% - Accent1 2 7 2 2 4 3" xfId="15157" xr:uid="{00000000-0005-0000-0000-0000793A0000}"/>
    <cellStyle name="20% - Accent1 2 7 2 2 4 3 2" xfId="15158" xr:uid="{00000000-0005-0000-0000-00007A3A0000}"/>
    <cellStyle name="20% - Accent1 2 7 2 2 4 4" xfId="15159" xr:uid="{00000000-0005-0000-0000-00007B3A0000}"/>
    <cellStyle name="20% - Accent1 2 7 2 2 5" xfId="15160" xr:uid="{00000000-0005-0000-0000-00007C3A0000}"/>
    <cellStyle name="20% - Accent1 2 7 2 2 5 2" xfId="15161" xr:uid="{00000000-0005-0000-0000-00007D3A0000}"/>
    <cellStyle name="20% - Accent1 2 7 2 2 5 2 2" xfId="15162" xr:uid="{00000000-0005-0000-0000-00007E3A0000}"/>
    <cellStyle name="20% - Accent1 2 7 2 2 5 3" xfId="15163" xr:uid="{00000000-0005-0000-0000-00007F3A0000}"/>
    <cellStyle name="20% - Accent1 2 7 2 2 6" xfId="15164" xr:uid="{00000000-0005-0000-0000-0000803A0000}"/>
    <cellStyle name="20% - Accent1 2 7 2 2 6 2" xfId="15165" xr:uid="{00000000-0005-0000-0000-0000813A0000}"/>
    <cellStyle name="20% - Accent1 2 7 2 2 6 2 2" xfId="15166" xr:uid="{00000000-0005-0000-0000-0000823A0000}"/>
    <cellStyle name="20% - Accent1 2 7 2 2 6 3" xfId="15167" xr:uid="{00000000-0005-0000-0000-0000833A0000}"/>
    <cellStyle name="20% - Accent1 2 7 2 2 7" xfId="15168" xr:uid="{00000000-0005-0000-0000-0000843A0000}"/>
    <cellStyle name="20% - Accent1 2 7 2 2 7 2" xfId="15169" xr:uid="{00000000-0005-0000-0000-0000853A0000}"/>
    <cellStyle name="20% - Accent1 2 7 2 2 8" xfId="15170" xr:uid="{00000000-0005-0000-0000-0000863A0000}"/>
    <cellStyle name="20% - Accent1 2 7 2 2 8 2" xfId="15171" xr:uid="{00000000-0005-0000-0000-0000873A0000}"/>
    <cellStyle name="20% - Accent1 2 7 2 2 9" xfId="15172" xr:uid="{00000000-0005-0000-0000-0000883A0000}"/>
    <cellStyle name="20% - Accent1 2 7 2 3" xfId="15173" xr:uid="{00000000-0005-0000-0000-0000893A0000}"/>
    <cellStyle name="20% - Accent1 2 7 2 3 2" xfId="15174" xr:uid="{00000000-0005-0000-0000-00008A3A0000}"/>
    <cellStyle name="20% - Accent1 2 7 2 3 2 2" xfId="15175" xr:uid="{00000000-0005-0000-0000-00008B3A0000}"/>
    <cellStyle name="20% - Accent1 2 7 2 3 2 2 2" xfId="15176" xr:uid="{00000000-0005-0000-0000-00008C3A0000}"/>
    <cellStyle name="20% - Accent1 2 7 2 3 2 2 2 2" xfId="15177" xr:uid="{00000000-0005-0000-0000-00008D3A0000}"/>
    <cellStyle name="20% - Accent1 2 7 2 3 2 2 3" xfId="15178" xr:uid="{00000000-0005-0000-0000-00008E3A0000}"/>
    <cellStyle name="20% - Accent1 2 7 2 3 2 3" xfId="15179" xr:uid="{00000000-0005-0000-0000-00008F3A0000}"/>
    <cellStyle name="20% - Accent1 2 7 2 3 2 3 2" xfId="15180" xr:uid="{00000000-0005-0000-0000-0000903A0000}"/>
    <cellStyle name="20% - Accent1 2 7 2 3 2 4" xfId="15181" xr:uid="{00000000-0005-0000-0000-0000913A0000}"/>
    <cellStyle name="20% - Accent1 2 7 2 3 3" xfId="15182" xr:uid="{00000000-0005-0000-0000-0000923A0000}"/>
    <cellStyle name="20% - Accent1 2 7 2 3 3 2" xfId="15183" xr:uid="{00000000-0005-0000-0000-0000933A0000}"/>
    <cellStyle name="20% - Accent1 2 7 2 3 3 2 2" xfId="15184" xr:uid="{00000000-0005-0000-0000-0000943A0000}"/>
    <cellStyle name="20% - Accent1 2 7 2 3 3 2 2 2" xfId="15185" xr:uid="{00000000-0005-0000-0000-0000953A0000}"/>
    <cellStyle name="20% - Accent1 2 7 2 3 3 2 3" xfId="15186" xr:uid="{00000000-0005-0000-0000-0000963A0000}"/>
    <cellStyle name="20% - Accent1 2 7 2 3 3 3" xfId="15187" xr:uid="{00000000-0005-0000-0000-0000973A0000}"/>
    <cellStyle name="20% - Accent1 2 7 2 3 3 3 2" xfId="15188" xr:uid="{00000000-0005-0000-0000-0000983A0000}"/>
    <cellStyle name="20% - Accent1 2 7 2 3 3 4" xfId="15189" xr:uid="{00000000-0005-0000-0000-0000993A0000}"/>
    <cellStyle name="20% - Accent1 2 7 2 3 4" xfId="15190" xr:uid="{00000000-0005-0000-0000-00009A3A0000}"/>
    <cellStyle name="20% - Accent1 2 7 2 3 4 2" xfId="15191" xr:uid="{00000000-0005-0000-0000-00009B3A0000}"/>
    <cellStyle name="20% - Accent1 2 7 2 3 4 2 2" xfId="15192" xr:uid="{00000000-0005-0000-0000-00009C3A0000}"/>
    <cellStyle name="20% - Accent1 2 7 2 3 4 2 2 2" xfId="15193" xr:uid="{00000000-0005-0000-0000-00009D3A0000}"/>
    <cellStyle name="20% - Accent1 2 7 2 3 4 2 3" xfId="15194" xr:uid="{00000000-0005-0000-0000-00009E3A0000}"/>
    <cellStyle name="20% - Accent1 2 7 2 3 4 3" xfId="15195" xr:uid="{00000000-0005-0000-0000-00009F3A0000}"/>
    <cellStyle name="20% - Accent1 2 7 2 3 4 3 2" xfId="15196" xr:uid="{00000000-0005-0000-0000-0000A03A0000}"/>
    <cellStyle name="20% - Accent1 2 7 2 3 4 4" xfId="15197" xr:uid="{00000000-0005-0000-0000-0000A13A0000}"/>
    <cellStyle name="20% - Accent1 2 7 2 3 5" xfId="15198" xr:uid="{00000000-0005-0000-0000-0000A23A0000}"/>
    <cellStyle name="20% - Accent1 2 7 2 3 5 2" xfId="15199" xr:uid="{00000000-0005-0000-0000-0000A33A0000}"/>
    <cellStyle name="20% - Accent1 2 7 2 3 5 2 2" xfId="15200" xr:uid="{00000000-0005-0000-0000-0000A43A0000}"/>
    <cellStyle name="20% - Accent1 2 7 2 3 5 3" xfId="15201" xr:uid="{00000000-0005-0000-0000-0000A53A0000}"/>
    <cellStyle name="20% - Accent1 2 7 2 3 6" xfId="15202" xr:uid="{00000000-0005-0000-0000-0000A63A0000}"/>
    <cellStyle name="20% - Accent1 2 7 2 3 6 2" xfId="15203" xr:uid="{00000000-0005-0000-0000-0000A73A0000}"/>
    <cellStyle name="20% - Accent1 2 7 2 3 6 2 2" xfId="15204" xr:uid="{00000000-0005-0000-0000-0000A83A0000}"/>
    <cellStyle name="20% - Accent1 2 7 2 3 6 3" xfId="15205" xr:uid="{00000000-0005-0000-0000-0000A93A0000}"/>
    <cellStyle name="20% - Accent1 2 7 2 3 7" xfId="15206" xr:uid="{00000000-0005-0000-0000-0000AA3A0000}"/>
    <cellStyle name="20% - Accent1 2 7 2 3 7 2" xfId="15207" xr:uid="{00000000-0005-0000-0000-0000AB3A0000}"/>
    <cellStyle name="20% - Accent1 2 7 2 3 8" xfId="15208" xr:uid="{00000000-0005-0000-0000-0000AC3A0000}"/>
    <cellStyle name="20% - Accent1 2 7 2 3 8 2" xfId="15209" xr:uid="{00000000-0005-0000-0000-0000AD3A0000}"/>
    <cellStyle name="20% - Accent1 2 7 2 3 9" xfId="15210" xr:uid="{00000000-0005-0000-0000-0000AE3A0000}"/>
    <cellStyle name="20% - Accent1 2 7 2 4" xfId="15211" xr:uid="{00000000-0005-0000-0000-0000AF3A0000}"/>
    <cellStyle name="20% - Accent1 2 7 2 4 2" xfId="15212" xr:uid="{00000000-0005-0000-0000-0000B03A0000}"/>
    <cellStyle name="20% - Accent1 2 7 2 4 2 2" xfId="15213" xr:uid="{00000000-0005-0000-0000-0000B13A0000}"/>
    <cellStyle name="20% - Accent1 2 7 2 4 2 2 2" xfId="15214" xr:uid="{00000000-0005-0000-0000-0000B23A0000}"/>
    <cellStyle name="20% - Accent1 2 7 2 4 2 3" xfId="15215" xr:uid="{00000000-0005-0000-0000-0000B33A0000}"/>
    <cellStyle name="20% - Accent1 2 7 2 4 3" xfId="15216" xr:uid="{00000000-0005-0000-0000-0000B43A0000}"/>
    <cellStyle name="20% - Accent1 2 7 2 4 3 2" xfId="15217" xr:uid="{00000000-0005-0000-0000-0000B53A0000}"/>
    <cellStyle name="20% - Accent1 2 7 2 4 4" xfId="15218" xr:uid="{00000000-0005-0000-0000-0000B63A0000}"/>
    <cellStyle name="20% - Accent1 2 7 2 5" xfId="15219" xr:uid="{00000000-0005-0000-0000-0000B73A0000}"/>
    <cellStyle name="20% - Accent1 2 7 2 5 2" xfId="15220" xr:uid="{00000000-0005-0000-0000-0000B83A0000}"/>
    <cellStyle name="20% - Accent1 2 7 2 5 2 2" xfId="15221" xr:uid="{00000000-0005-0000-0000-0000B93A0000}"/>
    <cellStyle name="20% - Accent1 2 7 2 5 2 2 2" xfId="15222" xr:uid="{00000000-0005-0000-0000-0000BA3A0000}"/>
    <cellStyle name="20% - Accent1 2 7 2 5 2 3" xfId="15223" xr:uid="{00000000-0005-0000-0000-0000BB3A0000}"/>
    <cellStyle name="20% - Accent1 2 7 2 5 3" xfId="15224" xr:uid="{00000000-0005-0000-0000-0000BC3A0000}"/>
    <cellStyle name="20% - Accent1 2 7 2 5 3 2" xfId="15225" xr:uid="{00000000-0005-0000-0000-0000BD3A0000}"/>
    <cellStyle name="20% - Accent1 2 7 2 5 4" xfId="15226" xr:uid="{00000000-0005-0000-0000-0000BE3A0000}"/>
    <cellStyle name="20% - Accent1 2 7 2 6" xfId="15227" xr:uid="{00000000-0005-0000-0000-0000BF3A0000}"/>
    <cellStyle name="20% - Accent1 2 7 2 6 2" xfId="15228" xr:uid="{00000000-0005-0000-0000-0000C03A0000}"/>
    <cellStyle name="20% - Accent1 2 7 2 6 2 2" xfId="15229" xr:uid="{00000000-0005-0000-0000-0000C13A0000}"/>
    <cellStyle name="20% - Accent1 2 7 2 6 2 2 2" xfId="15230" xr:uid="{00000000-0005-0000-0000-0000C23A0000}"/>
    <cellStyle name="20% - Accent1 2 7 2 6 2 3" xfId="15231" xr:uid="{00000000-0005-0000-0000-0000C33A0000}"/>
    <cellStyle name="20% - Accent1 2 7 2 6 3" xfId="15232" xr:uid="{00000000-0005-0000-0000-0000C43A0000}"/>
    <cellStyle name="20% - Accent1 2 7 2 6 3 2" xfId="15233" xr:uid="{00000000-0005-0000-0000-0000C53A0000}"/>
    <cellStyle name="20% - Accent1 2 7 2 6 4" xfId="15234" xr:uid="{00000000-0005-0000-0000-0000C63A0000}"/>
    <cellStyle name="20% - Accent1 2 7 2 7" xfId="15235" xr:uid="{00000000-0005-0000-0000-0000C73A0000}"/>
    <cellStyle name="20% - Accent1 2 7 2 7 2" xfId="15236" xr:uid="{00000000-0005-0000-0000-0000C83A0000}"/>
    <cellStyle name="20% - Accent1 2 7 2 7 2 2" xfId="15237" xr:uid="{00000000-0005-0000-0000-0000C93A0000}"/>
    <cellStyle name="20% - Accent1 2 7 2 7 3" xfId="15238" xr:uid="{00000000-0005-0000-0000-0000CA3A0000}"/>
    <cellStyle name="20% - Accent1 2 7 2 8" xfId="15239" xr:uid="{00000000-0005-0000-0000-0000CB3A0000}"/>
    <cellStyle name="20% - Accent1 2 7 2 8 2" xfId="15240" xr:uid="{00000000-0005-0000-0000-0000CC3A0000}"/>
    <cellStyle name="20% - Accent1 2 7 2 8 2 2" xfId="15241" xr:uid="{00000000-0005-0000-0000-0000CD3A0000}"/>
    <cellStyle name="20% - Accent1 2 7 2 8 3" xfId="15242" xr:uid="{00000000-0005-0000-0000-0000CE3A0000}"/>
    <cellStyle name="20% - Accent1 2 7 2 9" xfId="15243" xr:uid="{00000000-0005-0000-0000-0000CF3A0000}"/>
    <cellStyle name="20% - Accent1 2 7 2 9 2" xfId="15244" xr:uid="{00000000-0005-0000-0000-0000D03A0000}"/>
    <cellStyle name="20% - Accent1 2 7 3" xfId="15245" xr:uid="{00000000-0005-0000-0000-0000D13A0000}"/>
    <cellStyle name="20% - Accent1 2 7 3 10" xfId="15246" xr:uid="{00000000-0005-0000-0000-0000D23A0000}"/>
    <cellStyle name="20% - Accent1 2 7 3 10 2" xfId="15247" xr:uid="{00000000-0005-0000-0000-0000D33A0000}"/>
    <cellStyle name="20% - Accent1 2 7 3 11" xfId="15248" xr:uid="{00000000-0005-0000-0000-0000D43A0000}"/>
    <cellStyle name="20% - Accent1 2 7 3 2" xfId="15249" xr:uid="{00000000-0005-0000-0000-0000D53A0000}"/>
    <cellStyle name="20% - Accent1 2 7 3 2 2" xfId="15250" xr:uid="{00000000-0005-0000-0000-0000D63A0000}"/>
    <cellStyle name="20% - Accent1 2 7 3 2 2 2" xfId="15251" xr:uid="{00000000-0005-0000-0000-0000D73A0000}"/>
    <cellStyle name="20% - Accent1 2 7 3 2 2 2 2" xfId="15252" xr:uid="{00000000-0005-0000-0000-0000D83A0000}"/>
    <cellStyle name="20% - Accent1 2 7 3 2 2 2 2 2" xfId="15253" xr:uid="{00000000-0005-0000-0000-0000D93A0000}"/>
    <cellStyle name="20% - Accent1 2 7 3 2 2 2 3" xfId="15254" xr:uid="{00000000-0005-0000-0000-0000DA3A0000}"/>
    <cellStyle name="20% - Accent1 2 7 3 2 2 3" xfId="15255" xr:uid="{00000000-0005-0000-0000-0000DB3A0000}"/>
    <cellStyle name="20% - Accent1 2 7 3 2 2 3 2" xfId="15256" xr:uid="{00000000-0005-0000-0000-0000DC3A0000}"/>
    <cellStyle name="20% - Accent1 2 7 3 2 2 4" xfId="15257" xr:uid="{00000000-0005-0000-0000-0000DD3A0000}"/>
    <cellStyle name="20% - Accent1 2 7 3 2 3" xfId="15258" xr:uid="{00000000-0005-0000-0000-0000DE3A0000}"/>
    <cellStyle name="20% - Accent1 2 7 3 2 3 2" xfId="15259" xr:uid="{00000000-0005-0000-0000-0000DF3A0000}"/>
    <cellStyle name="20% - Accent1 2 7 3 2 3 2 2" xfId="15260" xr:uid="{00000000-0005-0000-0000-0000E03A0000}"/>
    <cellStyle name="20% - Accent1 2 7 3 2 3 2 2 2" xfId="15261" xr:uid="{00000000-0005-0000-0000-0000E13A0000}"/>
    <cellStyle name="20% - Accent1 2 7 3 2 3 2 3" xfId="15262" xr:uid="{00000000-0005-0000-0000-0000E23A0000}"/>
    <cellStyle name="20% - Accent1 2 7 3 2 3 3" xfId="15263" xr:uid="{00000000-0005-0000-0000-0000E33A0000}"/>
    <cellStyle name="20% - Accent1 2 7 3 2 3 3 2" xfId="15264" xr:uid="{00000000-0005-0000-0000-0000E43A0000}"/>
    <cellStyle name="20% - Accent1 2 7 3 2 3 4" xfId="15265" xr:uid="{00000000-0005-0000-0000-0000E53A0000}"/>
    <cellStyle name="20% - Accent1 2 7 3 2 4" xfId="15266" xr:uid="{00000000-0005-0000-0000-0000E63A0000}"/>
    <cellStyle name="20% - Accent1 2 7 3 2 4 2" xfId="15267" xr:uid="{00000000-0005-0000-0000-0000E73A0000}"/>
    <cellStyle name="20% - Accent1 2 7 3 2 4 2 2" xfId="15268" xr:uid="{00000000-0005-0000-0000-0000E83A0000}"/>
    <cellStyle name="20% - Accent1 2 7 3 2 4 2 2 2" xfId="15269" xr:uid="{00000000-0005-0000-0000-0000E93A0000}"/>
    <cellStyle name="20% - Accent1 2 7 3 2 4 2 3" xfId="15270" xr:uid="{00000000-0005-0000-0000-0000EA3A0000}"/>
    <cellStyle name="20% - Accent1 2 7 3 2 4 3" xfId="15271" xr:uid="{00000000-0005-0000-0000-0000EB3A0000}"/>
    <cellStyle name="20% - Accent1 2 7 3 2 4 3 2" xfId="15272" xr:uid="{00000000-0005-0000-0000-0000EC3A0000}"/>
    <cellStyle name="20% - Accent1 2 7 3 2 4 4" xfId="15273" xr:uid="{00000000-0005-0000-0000-0000ED3A0000}"/>
    <cellStyle name="20% - Accent1 2 7 3 2 5" xfId="15274" xr:uid="{00000000-0005-0000-0000-0000EE3A0000}"/>
    <cellStyle name="20% - Accent1 2 7 3 2 5 2" xfId="15275" xr:uid="{00000000-0005-0000-0000-0000EF3A0000}"/>
    <cellStyle name="20% - Accent1 2 7 3 2 5 2 2" xfId="15276" xr:uid="{00000000-0005-0000-0000-0000F03A0000}"/>
    <cellStyle name="20% - Accent1 2 7 3 2 5 3" xfId="15277" xr:uid="{00000000-0005-0000-0000-0000F13A0000}"/>
    <cellStyle name="20% - Accent1 2 7 3 2 6" xfId="15278" xr:uid="{00000000-0005-0000-0000-0000F23A0000}"/>
    <cellStyle name="20% - Accent1 2 7 3 2 6 2" xfId="15279" xr:uid="{00000000-0005-0000-0000-0000F33A0000}"/>
    <cellStyle name="20% - Accent1 2 7 3 2 6 2 2" xfId="15280" xr:uid="{00000000-0005-0000-0000-0000F43A0000}"/>
    <cellStyle name="20% - Accent1 2 7 3 2 6 3" xfId="15281" xr:uid="{00000000-0005-0000-0000-0000F53A0000}"/>
    <cellStyle name="20% - Accent1 2 7 3 2 7" xfId="15282" xr:uid="{00000000-0005-0000-0000-0000F63A0000}"/>
    <cellStyle name="20% - Accent1 2 7 3 2 7 2" xfId="15283" xr:uid="{00000000-0005-0000-0000-0000F73A0000}"/>
    <cellStyle name="20% - Accent1 2 7 3 2 8" xfId="15284" xr:uid="{00000000-0005-0000-0000-0000F83A0000}"/>
    <cellStyle name="20% - Accent1 2 7 3 2 8 2" xfId="15285" xr:uid="{00000000-0005-0000-0000-0000F93A0000}"/>
    <cellStyle name="20% - Accent1 2 7 3 2 9" xfId="15286" xr:uid="{00000000-0005-0000-0000-0000FA3A0000}"/>
    <cellStyle name="20% - Accent1 2 7 3 3" xfId="15287" xr:uid="{00000000-0005-0000-0000-0000FB3A0000}"/>
    <cellStyle name="20% - Accent1 2 7 3 3 2" xfId="15288" xr:uid="{00000000-0005-0000-0000-0000FC3A0000}"/>
    <cellStyle name="20% - Accent1 2 7 3 3 2 2" xfId="15289" xr:uid="{00000000-0005-0000-0000-0000FD3A0000}"/>
    <cellStyle name="20% - Accent1 2 7 3 3 2 2 2" xfId="15290" xr:uid="{00000000-0005-0000-0000-0000FE3A0000}"/>
    <cellStyle name="20% - Accent1 2 7 3 3 2 2 2 2" xfId="15291" xr:uid="{00000000-0005-0000-0000-0000FF3A0000}"/>
    <cellStyle name="20% - Accent1 2 7 3 3 2 2 3" xfId="15292" xr:uid="{00000000-0005-0000-0000-0000003B0000}"/>
    <cellStyle name="20% - Accent1 2 7 3 3 2 3" xfId="15293" xr:uid="{00000000-0005-0000-0000-0000013B0000}"/>
    <cellStyle name="20% - Accent1 2 7 3 3 2 3 2" xfId="15294" xr:uid="{00000000-0005-0000-0000-0000023B0000}"/>
    <cellStyle name="20% - Accent1 2 7 3 3 2 4" xfId="15295" xr:uid="{00000000-0005-0000-0000-0000033B0000}"/>
    <cellStyle name="20% - Accent1 2 7 3 3 3" xfId="15296" xr:uid="{00000000-0005-0000-0000-0000043B0000}"/>
    <cellStyle name="20% - Accent1 2 7 3 3 3 2" xfId="15297" xr:uid="{00000000-0005-0000-0000-0000053B0000}"/>
    <cellStyle name="20% - Accent1 2 7 3 3 3 2 2" xfId="15298" xr:uid="{00000000-0005-0000-0000-0000063B0000}"/>
    <cellStyle name="20% - Accent1 2 7 3 3 3 2 2 2" xfId="15299" xr:uid="{00000000-0005-0000-0000-0000073B0000}"/>
    <cellStyle name="20% - Accent1 2 7 3 3 3 2 3" xfId="15300" xr:uid="{00000000-0005-0000-0000-0000083B0000}"/>
    <cellStyle name="20% - Accent1 2 7 3 3 3 3" xfId="15301" xr:uid="{00000000-0005-0000-0000-0000093B0000}"/>
    <cellStyle name="20% - Accent1 2 7 3 3 3 3 2" xfId="15302" xr:uid="{00000000-0005-0000-0000-00000A3B0000}"/>
    <cellStyle name="20% - Accent1 2 7 3 3 3 4" xfId="15303" xr:uid="{00000000-0005-0000-0000-00000B3B0000}"/>
    <cellStyle name="20% - Accent1 2 7 3 3 4" xfId="15304" xr:uid="{00000000-0005-0000-0000-00000C3B0000}"/>
    <cellStyle name="20% - Accent1 2 7 3 3 4 2" xfId="15305" xr:uid="{00000000-0005-0000-0000-00000D3B0000}"/>
    <cellStyle name="20% - Accent1 2 7 3 3 4 2 2" xfId="15306" xr:uid="{00000000-0005-0000-0000-00000E3B0000}"/>
    <cellStyle name="20% - Accent1 2 7 3 3 4 2 2 2" xfId="15307" xr:uid="{00000000-0005-0000-0000-00000F3B0000}"/>
    <cellStyle name="20% - Accent1 2 7 3 3 4 2 3" xfId="15308" xr:uid="{00000000-0005-0000-0000-0000103B0000}"/>
    <cellStyle name="20% - Accent1 2 7 3 3 4 3" xfId="15309" xr:uid="{00000000-0005-0000-0000-0000113B0000}"/>
    <cellStyle name="20% - Accent1 2 7 3 3 4 3 2" xfId="15310" xr:uid="{00000000-0005-0000-0000-0000123B0000}"/>
    <cellStyle name="20% - Accent1 2 7 3 3 4 4" xfId="15311" xr:uid="{00000000-0005-0000-0000-0000133B0000}"/>
    <cellStyle name="20% - Accent1 2 7 3 3 5" xfId="15312" xr:uid="{00000000-0005-0000-0000-0000143B0000}"/>
    <cellStyle name="20% - Accent1 2 7 3 3 5 2" xfId="15313" xr:uid="{00000000-0005-0000-0000-0000153B0000}"/>
    <cellStyle name="20% - Accent1 2 7 3 3 5 2 2" xfId="15314" xr:uid="{00000000-0005-0000-0000-0000163B0000}"/>
    <cellStyle name="20% - Accent1 2 7 3 3 5 3" xfId="15315" xr:uid="{00000000-0005-0000-0000-0000173B0000}"/>
    <cellStyle name="20% - Accent1 2 7 3 3 6" xfId="15316" xr:uid="{00000000-0005-0000-0000-0000183B0000}"/>
    <cellStyle name="20% - Accent1 2 7 3 3 6 2" xfId="15317" xr:uid="{00000000-0005-0000-0000-0000193B0000}"/>
    <cellStyle name="20% - Accent1 2 7 3 3 6 2 2" xfId="15318" xr:uid="{00000000-0005-0000-0000-00001A3B0000}"/>
    <cellStyle name="20% - Accent1 2 7 3 3 6 3" xfId="15319" xr:uid="{00000000-0005-0000-0000-00001B3B0000}"/>
    <cellStyle name="20% - Accent1 2 7 3 3 7" xfId="15320" xr:uid="{00000000-0005-0000-0000-00001C3B0000}"/>
    <cellStyle name="20% - Accent1 2 7 3 3 7 2" xfId="15321" xr:uid="{00000000-0005-0000-0000-00001D3B0000}"/>
    <cellStyle name="20% - Accent1 2 7 3 3 8" xfId="15322" xr:uid="{00000000-0005-0000-0000-00001E3B0000}"/>
    <cellStyle name="20% - Accent1 2 7 3 3 8 2" xfId="15323" xr:uid="{00000000-0005-0000-0000-00001F3B0000}"/>
    <cellStyle name="20% - Accent1 2 7 3 3 9" xfId="15324" xr:uid="{00000000-0005-0000-0000-0000203B0000}"/>
    <cellStyle name="20% - Accent1 2 7 3 4" xfId="15325" xr:uid="{00000000-0005-0000-0000-0000213B0000}"/>
    <cellStyle name="20% - Accent1 2 7 3 4 2" xfId="15326" xr:uid="{00000000-0005-0000-0000-0000223B0000}"/>
    <cellStyle name="20% - Accent1 2 7 3 4 2 2" xfId="15327" xr:uid="{00000000-0005-0000-0000-0000233B0000}"/>
    <cellStyle name="20% - Accent1 2 7 3 4 2 2 2" xfId="15328" xr:uid="{00000000-0005-0000-0000-0000243B0000}"/>
    <cellStyle name="20% - Accent1 2 7 3 4 2 3" xfId="15329" xr:uid="{00000000-0005-0000-0000-0000253B0000}"/>
    <cellStyle name="20% - Accent1 2 7 3 4 3" xfId="15330" xr:uid="{00000000-0005-0000-0000-0000263B0000}"/>
    <cellStyle name="20% - Accent1 2 7 3 4 3 2" xfId="15331" xr:uid="{00000000-0005-0000-0000-0000273B0000}"/>
    <cellStyle name="20% - Accent1 2 7 3 4 4" xfId="15332" xr:uid="{00000000-0005-0000-0000-0000283B0000}"/>
    <cellStyle name="20% - Accent1 2 7 3 5" xfId="15333" xr:uid="{00000000-0005-0000-0000-0000293B0000}"/>
    <cellStyle name="20% - Accent1 2 7 3 5 2" xfId="15334" xr:uid="{00000000-0005-0000-0000-00002A3B0000}"/>
    <cellStyle name="20% - Accent1 2 7 3 5 2 2" xfId="15335" xr:uid="{00000000-0005-0000-0000-00002B3B0000}"/>
    <cellStyle name="20% - Accent1 2 7 3 5 2 2 2" xfId="15336" xr:uid="{00000000-0005-0000-0000-00002C3B0000}"/>
    <cellStyle name="20% - Accent1 2 7 3 5 2 3" xfId="15337" xr:uid="{00000000-0005-0000-0000-00002D3B0000}"/>
    <cellStyle name="20% - Accent1 2 7 3 5 3" xfId="15338" xr:uid="{00000000-0005-0000-0000-00002E3B0000}"/>
    <cellStyle name="20% - Accent1 2 7 3 5 3 2" xfId="15339" xr:uid="{00000000-0005-0000-0000-00002F3B0000}"/>
    <cellStyle name="20% - Accent1 2 7 3 5 4" xfId="15340" xr:uid="{00000000-0005-0000-0000-0000303B0000}"/>
    <cellStyle name="20% - Accent1 2 7 3 6" xfId="15341" xr:uid="{00000000-0005-0000-0000-0000313B0000}"/>
    <cellStyle name="20% - Accent1 2 7 3 6 2" xfId="15342" xr:uid="{00000000-0005-0000-0000-0000323B0000}"/>
    <cellStyle name="20% - Accent1 2 7 3 6 2 2" xfId="15343" xr:uid="{00000000-0005-0000-0000-0000333B0000}"/>
    <cellStyle name="20% - Accent1 2 7 3 6 2 2 2" xfId="15344" xr:uid="{00000000-0005-0000-0000-0000343B0000}"/>
    <cellStyle name="20% - Accent1 2 7 3 6 2 3" xfId="15345" xr:uid="{00000000-0005-0000-0000-0000353B0000}"/>
    <cellStyle name="20% - Accent1 2 7 3 6 3" xfId="15346" xr:uid="{00000000-0005-0000-0000-0000363B0000}"/>
    <cellStyle name="20% - Accent1 2 7 3 6 3 2" xfId="15347" xr:uid="{00000000-0005-0000-0000-0000373B0000}"/>
    <cellStyle name="20% - Accent1 2 7 3 6 4" xfId="15348" xr:uid="{00000000-0005-0000-0000-0000383B0000}"/>
    <cellStyle name="20% - Accent1 2 7 3 7" xfId="15349" xr:uid="{00000000-0005-0000-0000-0000393B0000}"/>
    <cellStyle name="20% - Accent1 2 7 3 7 2" xfId="15350" xr:uid="{00000000-0005-0000-0000-00003A3B0000}"/>
    <cellStyle name="20% - Accent1 2 7 3 7 2 2" xfId="15351" xr:uid="{00000000-0005-0000-0000-00003B3B0000}"/>
    <cellStyle name="20% - Accent1 2 7 3 7 3" xfId="15352" xr:uid="{00000000-0005-0000-0000-00003C3B0000}"/>
    <cellStyle name="20% - Accent1 2 7 3 8" xfId="15353" xr:uid="{00000000-0005-0000-0000-00003D3B0000}"/>
    <cellStyle name="20% - Accent1 2 7 3 8 2" xfId="15354" xr:uid="{00000000-0005-0000-0000-00003E3B0000}"/>
    <cellStyle name="20% - Accent1 2 7 3 8 2 2" xfId="15355" xr:uid="{00000000-0005-0000-0000-00003F3B0000}"/>
    <cellStyle name="20% - Accent1 2 7 3 8 3" xfId="15356" xr:uid="{00000000-0005-0000-0000-0000403B0000}"/>
    <cellStyle name="20% - Accent1 2 7 3 9" xfId="15357" xr:uid="{00000000-0005-0000-0000-0000413B0000}"/>
    <cellStyle name="20% - Accent1 2 7 3 9 2" xfId="15358" xr:uid="{00000000-0005-0000-0000-0000423B0000}"/>
    <cellStyle name="20% - Accent1 2 7 4" xfId="15359" xr:uid="{00000000-0005-0000-0000-0000433B0000}"/>
    <cellStyle name="20% - Accent1 2 7 4 10" xfId="15360" xr:uid="{00000000-0005-0000-0000-0000443B0000}"/>
    <cellStyle name="20% - Accent1 2 7 4 10 2" xfId="15361" xr:uid="{00000000-0005-0000-0000-0000453B0000}"/>
    <cellStyle name="20% - Accent1 2 7 4 11" xfId="15362" xr:uid="{00000000-0005-0000-0000-0000463B0000}"/>
    <cellStyle name="20% - Accent1 2 7 4 2" xfId="15363" xr:uid="{00000000-0005-0000-0000-0000473B0000}"/>
    <cellStyle name="20% - Accent1 2 7 4 2 2" xfId="15364" xr:uid="{00000000-0005-0000-0000-0000483B0000}"/>
    <cellStyle name="20% - Accent1 2 7 4 2 2 2" xfId="15365" xr:uid="{00000000-0005-0000-0000-0000493B0000}"/>
    <cellStyle name="20% - Accent1 2 7 4 2 2 2 2" xfId="15366" xr:uid="{00000000-0005-0000-0000-00004A3B0000}"/>
    <cellStyle name="20% - Accent1 2 7 4 2 2 2 2 2" xfId="15367" xr:uid="{00000000-0005-0000-0000-00004B3B0000}"/>
    <cellStyle name="20% - Accent1 2 7 4 2 2 2 3" xfId="15368" xr:uid="{00000000-0005-0000-0000-00004C3B0000}"/>
    <cellStyle name="20% - Accent1 2 7 4 2 2 3" xfId="15369" xr:uid="{00000000-0005-0000-0000-00004D3B0000}"/>
    <cellStyle name="20% - Accent1 2 7 4 2 2 3 2" xfId="15370" xr:uid="{00000000-0005-0000-0000-00004E3B0000}"/>
    <cellStyle name="20% - Accent1 2 7 4 2 2 4" xfId="15371" xr:uid="{00000000-0005-0000-0000-00004F3B0000}"/>
    <cellStyle name="20% - Accent1 2 7 4 2 3" xfId="15372" xr:uid="{00000000-0005-0000-0000-0000503B0000}"/>
    <cellStyle name="20% - Accent1 2 7 4 2 3 2" xfId="15373" xr:uid="{00000000-0005-0000-0000-0000513B0000}"/>
    <cellStyle name="20% - Accent1 2 7 4 2 3 2 2" xfId="15374" xr:uid="{00000000-0005-0000-0000-0000523B0000}"/>
    <cellStyle name="20% - Accent1 2 7 4 2 3 2 2 2" xfId="15375" xr:uid="{00000000-0005-0000-0000-0000533B0000}"/>
    <cellStyle name="20% - Accent1 2 7 4 2 3 2 3" xfId="15376" xr:uid="{00000000-0005-0000-0000-0000543B0000}"/>
    <cellStyle name="20% - Accent1 2 7 4 2 3 3" xfId="15377" xr:uid="{00000000-0005-0000-0000-0000553B0000}"/>
    <cellStyle name="20% - Accent1 2 7 4 2 3 3 2" xfId="15378" xr:uid="{00000000-0005-0000-0000-0000563B0000}"/>
    <cellStyle name="20% - Accent1 2 7 4 2 3 4" xfId="15379" xr:uid="{00000000-0005-0000-0000-0000573B0000}"/>
    <cellStyle name="20% - Accent1 2 7 4 2 4" xfId="15380" xr:uid="{00000000-0005-0000-0000-0000583B0000}"/>
    <cellStyle name="20% - Accent1 2 7 4 2 4 2" xfId="15381" xr:uid="{00000000-0005-0000-0000-0000593B0000}"/>
    <cellStyle name="20% - Accent1 2 7 4 2 4 2 2" xfId="15382" xr:uid="{00000000-0005-0000-0000-00005A3B0000}"/>
    <cellStyle name="20% - Accent1 2 7 4 2 4 2 2 2" xfId="15383" xr:uid="{00000000-0005-0000-0000-00005B3B0000}"/>
    <cellStyle name="20% - Accent1 2 7 4 2 4 2 3" xfId="15384" xr:uid="{00000000-0005-0000-0000-00005C3B0000}"/>
    <cellStyle name="20% - Accent1 2 7 4 2 4 3" xfId="15385" xr:uid="{00000000-0005-0000-0000-00005D3B0000}"/>
    <cellStyle name="20% - Accent1 2 7 4 2 4 3 2" xfId="15386" xr:uid="{00000000-0005-0000-0000-00005E3B0000}"/>
    <cellStyle name="20% - Accent1 2 7 4 2 4 4" xfId="15387" xr:uid="{00000000-0005-0000-0000-00005F3B0000}"/>
    <cellStyle name="20% - Accent1 2 7 4 2 5" xfId="15388" xr:uid="{00000000-0005-0000-0000-0000603B0000}"/>
    <cellStyle name="20% - Accent1 2 7 4 2 5 2" xfId="15389" xr:uid="{00000000-0005-0000-0000-0000613B0000}"/>
    <cellStyle name="20% - Accent1 2 7 4 2 5 2 2" xfId="15390" xr:uid="{00000000-0005-0000-0000-0000623B0000}"/>
    <cellStyle name="20% - Accent1 2 7 4 2 5 3" xfId="15391" xr:uid="{00000000-0005-0000-0000-0000633B0000}"/>
    <cellStyle name="20% - Accent1 2 7 4 2 6" xfId="15392" xr:uid="{00000000-0005-0000-0000-0000643B0000}"/>
    <cellStyle name="20% - Accent1 2 7 4 2 6 2" xfId="15393" xr:uid="{00000000-0005-0000-0000-0000653B0000}"/>
    <cellStyle name="20% - Accent1 2 7 4 2 6 2 2" xfId="15394" xr:uid="{00000000-0005-0000-0000-0000663B0000}"/>
    <cellStyle name="20% - Accent1 2 7 4 2 6 3" xfId="15395" xr:uid="{00000000-0005-0000-0000-0000673B0000}"/>
    <cellStyle name="20% - Accent1 2 7 4 2 7" xfId="15396" xr:uid="{00000000-0005-0000-0000-0000683B0000}"/>
    <cellStyle name="20% - Accent1 2 7 4 2 7 2" xfId="15397" xr:uid="{00000000-0005-0000-0000-0000693B0000}"/>
    <cellStyle name="20% - Accent1 2 7 4 2 8" xfId="15398" xr:uid="{00000000-0005-0000-0000-00006A3B0000}"/>
    <cellStyle name="20% - Accent1 2 7 4 2 8 2" xfId="15399" xr:uid="{00000000-0005-0000-0000-00006B3B0000}"/>
    <cellStyle name="20% - Accent1 2 7 4 2 9" xfId="15400" xr:uid="{00000000-0005-0000-0000-00006C3B0000}"/>
    <cellStyle name="20% - Accent1 2 7 4 3" xfId="15401" xr:uid="{00000000-0005-0000-0000-00006D3B0000}"/>
    <cellStyle name="20% - Accent1 2 7 4 3 2" xfId="15402" xr:uid="{00000000-0005-0000-0000-00006E3B0000}"/>
    <cellStyle name="20% - Accent1 2 7 4 3 2 2" xfId="15403" xr:uid="{00000000-0005-0000-0000-00006F3B0000}"/>
    <cellStyle name="20% - Accent1 2 7 4 3 2 2 2" xfId="15404" xr:uid="{00000000-0005-0000-0000-0000703B0000}"/>
    <cellStyle name="20% - Accent1 2 7 4 3 2 2 2 2" xfId="15405" xr:uid="{00000000-0005-0000-0000-0000713B0000}"/>
    <cellStyle name="20% - Accent1 2 7 4 3 2 2 3" xfId="15406" xr:uid="{00000000-0005-0000-0000-0000723B0000}"/>
    <cellStyle name="20% - Accent1 2 7 4 3 2 3" xfId="15407" xr:uid="{00000000-0005-0000-0000-0000733B0000}"/>
    <cellStyle name="20% - Accent1 2 7 4 3 2 3 2" xfId="15408" xr:uid="{00000000-0005-0000-0000-0000743B0000}"/>
    <cellStyle name="20% - Accent1 2 7 4 3 2 4" xfId="15409" xr:uid="{00000000-0005-0000-0000-0000753B0000}"/>
    <cellStyle name="20% - Accent1 2 7 4 3 3" xfId="15410" xr:uid="{00000000-0005-0000-0000-0000763B0000}"/>
    <cellStyle name="20% - Accent1 2 7 4 3 3 2" xfId="15411" xr:uid="{00000000-0005-0000-0000-0000773B0000}"/>
    <cellStyle name="20% - Accent1 2 7 4 3 3 2 2" xfId="15412" xr:uid="{00000000-0005-0000-0000-0000783B0000}"/>
    <cellStyle name="20% - Accent1 2 7 4 3 3 2 2 2" xfId="15413" xr:uid="{00000000-0005-0000-0000-0000793B0000}"/>
    <cellStyle name="20% - Accent1 2 7 4 3 3 2 3" xfId="15414" xr:uid="{00000000-0005-0000-0000-00007A3B0000}"/>
    <cellStyle name="20% - Accent1 2 7 4 3 3 3" xfId="15415" xr:uid="{00000000-0005-0000-0000-00007B3B0000}"/>
    <cellStyle name="20% - Accent1 2 7 4 3 3 3 2" xfId="15416" xr:uid="{00000000-0005-0000-0000-00007C3B0000}"/>
    <cellStyle name="20% - Accent1 2 7 4 3 3 4" xfId="15417" xr:uid="{00000000-0005-0000-0000-00007D3B0000}"/>
    <cellStyle name="20% - Accent1 2 7 4 3 4" xfId="15418" xr:uid="{00000000-0005-0000-0000-00007E3B0000}"/>
    <cellStyle name="20% - Accent1 2 7 4 3 4 2" xfId="15419" xr:uid="{00000000-0005-0000-0000-00007F3B0000}"/>
    <cellStyle name="20% - Accent1 2 7 4 3 4 2 2" xfId="15420" xr:uid="{00000000-0005-0000-0000-0000803B0000}"/>
    <cellStyle name="20% - Accent1 2 7 4 3 4 2 2 2" xfId="15421" xr:uid="{00000000-0005-0000-0000-0000813B0000}"/>
    <cellStyle name="20% - Accent1 2 7 4 3 4 2 3" xfId="15422" xr:uid="{00000000-0005-0000-0000-0000823B0000}"/>
    <cellStyle name="20% - Accent1 2 7 4 3 4 3" xfId="15423" xr:uid="{00000000-0005-0000-0000-0000833B0000}"/>
    <cellStyle name="20% - Accent1 2 7 4 3 4 3 2" xfId="15424" xr:uid="{00000000-0005-0000-0000-0000843B0000}"/>
    <cellStyle name="20% - Accent1 2 7 4 3 4 4" xfId="15425" xr:uid="{00000000-0005-0000-0000-0000853B0000}"/>
    <cellStyle name="20% - Accent1 2 7 4 3 5" xfId="15426" xr:uid="{00000000-0005-0000-0000-0000863B0000}"/>
    <cellStyle name="20% - Accent1 2 7 4 3 5 2" xfId="15427" xr:uid="{00000000-0005-0000-0000-0000873B0000}"/>
    <cellStyle name="20% - Accent1 2 7 4 3 5 2 2" xfId="15428" xr:uid="{00000000-0005-0000-0000-0000883B0000}"/>
    <cellStyle name="20% - Accent1 2 7 4 3 5 3" xfId="15429" xr:uid="{00000000-0005-0000-0000-0000893B0000}"/>
    <cellStyle name="20% - Accent1 2 7 4 3 6" xfId="15430" xr:uid="{00000000-0005-0000-0000-00008A3B0000}"/>
    <cellStyle name="20% - Accent1 2 7 4 3 6 2" xfId="15431" xr:uid="{00000000-0005-0000-0000-00008B3B0000}"/>
    <cellStyle name="20% - Accent1 2 7 4 3 6 2 2" xfId="15432" xr:uid="{00000000-0005-0000-0000-00008C3B0000}"/>
    <cellStyle name="20% - Accent1 2 7 4 3 6 3" xfId="15433" xr:uid="{00000000-0005-0000-0000-00008D3B0000}"/>
    <cellStyle name="20% - Accent1 2 7 4 3 7" xfId="15434" xr:uid="{00000000-0005-0000-0000-00008E3B0000}"/>
    <cellStyle name="20% - Accent1 2 7 4 3 7 2" xfId="15435" xr:uid="{00000000-0005-0000-0000-00008F3B0000}"/>
    <cellStyle name="20% - Accent1 2 7 4 3 8" xfId="15436" xr:uid="{00000000-0005-0000-0000-0000903B0000}"/>
    <cellStyle name="20% - Accent1 2 7 4 3 8 2" xfId="15437" xr:uid="{00000000-0005-0000-0000-0000913B0000}"/>
    <cellStyle name="20% - Accent1 2 7 4 3 9" xfId="15438" xr:uid="{00000000-0005-0000-0000-0000923B0000}"/>
    <cellStyle name="20% - Accent1 2 7 4 4" xfId="15439" xr:uid="{00000000-0005-0000-0000-0000933B0000}"/>
    <cellStyle name="20% - Accent1 2 7 4 4 2" xfId="15440" xr:uid="{00000000-0005-0000-0000-0000943B0000}"/>
    <cellStyle name="20% - Accent1 2 7 4 4 2 2" xfId="15441" xr:uid="{00000000-0005-0000-0000-0000953B0000}"/>
    <cellStyle name="20% - Accent1 2 7 4 4 2 2 2" xfId="15442" xr:uid="{00000000-0005-0000-0000-0000963B0000}"/>
    <cellStyle name="20% - Accent1 2 7 4 4 2 3" xfId="15443" xr:uid="{00000000-0005-0000-0000-0000973B0000}"/>
    <cellStyle name="20% - Accent1 2 7 4 4 3" xfId="15444" xr:uid="{00000000-0005-0000-0000-0000983B0000}"/>
    <cellStyle name="20% - Accent1 2 7 4 4 3 2" xfId="15445" xr:uid="{00000000-0005-0000-0000-0000993B0000}"/>
    <cellStyle name="20% - Accent1 2 7 4 4 4" xfId="15446" xr:uid="{00000000-0005-0000-0000-00009A3B0000}"/>
    <cellStyle name="20% - Accent1 2 7 4 5" xfId="15447" xr:uid="{00000000-0005-0000-0000-00009B3B0000}"/>
    <cellStyle name="20% - Accent1 2 7 4 5 2" xfId="15448" xr:uid="{00000000-0005-0000-0000-00009C3B0000}"/>
    <cellStyle name="20% - Accent1 2 7 4 5 2 2" xfId="15449" xr:uid="{00000000-0005-0000-0000-00009D3B0000}"/>
    <cellStyle name="20% - Accent1 2 7 4 5 2 2 2" xfId="15450" xr:uid="{00000000-0005-0000-0000-00009E3B0000}"/>
    <cellStyle name="20% - Accent1 2 7 4 5 2 3" xfId="15451" xr:uid="{00000000-0005-0000-0000-00009F3B0000}"/>
    <cellStyle name="20% - Accent1 2 7 4 5 3" xfId="15452" xr:uid="{00000000-0005-0000-0000-0000A03B0000}"/>
    <cellStyle name="20% - Accent1 2 7 4 5 3 2" xfId="15453" xr:uid="{00000000-0005-0000-0000-0000A13B0000}"/>
    <cellStyle name="20% - Accent1 2 7 4 5 4" xfId="15454" xr:uid="{00000000-0005-0000-0000-0000A23B0000}"/>
    <cellStyle name="20% - Accent1 2 7 4 6" xfId="15455" xr:uid="{00000000-0005-0000-0000-0000A33B0000}"/>
    <cellStyle name="20% - Accent1 2 7 4 6 2" xfId="15456" xr:uid="{00000000-0005-0000-0000-0000A43B0000}"/>
    <cellStyle name="20% - Accent1 2 7 4 6 2 2" xfId="15457" xr:uid="{00000000-0005-0000-0000-0000A53B0000}"/>
    <cellStyle name="20% - Accent1 2 7 4 6 2 2 2" xfId="15458" xr:uid="{00000000-0005-0000-0000-0000A63B0000}"/>
    <cellStyle name="20% - Accent1 2 7 4 6 2 3" xfId="15459" xr:uid="{00000000-0005-0000-0000-0000A73B0000}"/>
    <cellStyle name="20% - Accent1 2 7 4 6 3" xfId="15460" xr:uid="{00000000-0005-0000-0000-0000A83B0000}"/>
    <cellStyle name="20% - Accent1 2 7 4 6 3 2" xfId="15461" xr:uid="{00000000-0005-0000-0000-0000A93B0000}"/>
    <cellStyle name="20% - Accent1 2 7 4 6 4" xfId="15462" xr:uid="{00000000-0005-0000-0000-0000AA3B0000}"/>
    <cellStyle name="20% - Accent1 2 7 4 7" xfId="15463" xr:uid="{00000000-0005-0000-0000-0000AB3B0000}"/>
    <cellStyle name="20% - Accent1 2 7 4 7 2" xfId="15464" xr:uid="{00000000-0005-0000-0000-0000AC3B0000}"/>
    <cellStyle name="20% - Accent1 2 7 4 7 2 2" xfId="15465" xr:uid="{00000000-0005-0000-0000-0000AD3B0000}"/>
    <cellStyle name="20% - Accent1 2 7 4 7 3" xfId="15466" xr:uid="{00000000-0005-0000-0000-0000AE3B0000}"/>
    <cellStyle name="20% - Accent1 2 7 4 8" xfId="15467" xr:uid="{00000000-0005-0000-0000-0000AF3B0000}"/>
    <cellStyle name="20% - Accent1 2 7 4 8 2" xfId="15468" xr:uid="{00000000-0005-0000-0000-0000B03B0000}"/>
    <cellStyle name="20% - Accent1 2 7 4 8 2 2" xfId="15469" xr:uid="{00000000-0005-0000-0000-0000B13B0000}"/>
    <cellStyle name="20% - Accent1 2 7 4 8 3" xfId="15470" xr:uid="{00000000-0005-0000-0000-0000B23B0000}"/>
    <cellStyle name="20% - Accent1 2 7 4 9" xfId="15471" xr:uid="{00000000-0005-0000-0000-0000B33B0000}"/>
    <cellStyle name="20% - Accent1 2 7 4 9 2" xfId="15472" xr:uid="{00000000-0005-0000-0000-0000B43B0000}"/>
    <cellStyle name="20% - Accent1 2 7 5" xfId="15473" xr:uid="{00000000-0005-0000-0000-0000B53B0000}"/>
    <cellStyle name="20% - Accent1 2 7 5 2" xfId="15474" xr:uid="{00000000-0005-0000-0000-0000B63B0000}"/>
    <cellStyle name="20% - Accent1 2 7 5 2 2" xfId="15475" xr:uid="{00000000-0005-0000-0000-0000B73B0000}"/>
    <cellStyle name="20% - Accent1 2 7 5 2 2 2" xfId="15476" xr:uid="{00000000-0005-0000-0000-0000B83B0000}"/>
    <cellStyle name="20% - Accent1 2 7 5 2 2 2 2" xfId="15477" xr:uid="{00000000-0005-0000-0000-0000B93B0000}"/>
    <cellStyle name="20% - Accent1 2 7 5 2 2 3" xfId="15478" xr:uid="{00000000-0005-0000-0000-0000BA3B0000}"/>
    <cellStyle name="20% - Accent1 2 7 5 2 3" xfId="15479" xr:uid="{00000000-0005-0000-0000-0000BB3B0000}"/>
    <cellStyle name="20% - Accent1 2 7 5 2 3 2" xfId="15480" xr:uid="{00000000-0005-0000-0000-0000BC3B0000}"/>
    <cellStyle name="20% - Accent1 2 7 5 2 4" xfId="15481" xr:uid="{00000000-0005-0000-0000-0000BD3B0000}"/>
    <cellStyle name="20% - Accent1 2 7 5 3" xfId="15482" xr:uid="{00000000-0005-0000-0000-0000BE3B0000}"/>
    <cellStyle name="20% - Accent1 2 7 5 3 2" xfId="15483" xr:uid="{00000000-0005-0000-0000-0000BF3B0000}"/>
    <cellStyle name="20% - Accent1 2 7 5 3 2 2" xfId="15484" xr:uid="{00000000-0005-0000-0000-0000C03B0000}"/>
    <cellStyle name="20% - Accent1 2 7 5 3 2 2 2" xfId="15485" xr:uid="{00000000-0005-0000-0000-0000C13B0000}"/>
    <cellStyle name="20% - Accent1 2 7 5 3 2 3" xfId="15486" xr:uid="{00000000-0005-0000-0000-0000C23B0000}"/>
    <cellStyle name="20% - Accent1 2 7 5 3 3" xfId="15487" xr:uid="{00000000-0005-0000-0000-0000C33B0000}"/>
    <cellStyle name="20% - Accent1 2 7 5 3 3 2" xfId="15488" xr:uid="{00000000-0005-0000-0000-0000C43B0000}"/>
    <cellStyle name="20% - Accent1 2 7 5 3 4" xfId="15489" xr:uid="{00000000-0005-0000-0000-0000C53B0000}"/>
    <cellStyle name="20% - Accent1 2 7 5 4" xfId="15490" xr:uid="{00000000-0005-0000-0000-0000C63B0000}"/>
    <cellStyle name="20% - Accent1 2 7 5 4 2" xfId="15491" xr:uid="{00000000-0005-0000-0000-0000C73B0000}"/>
    <cellStyle name="20% - Accent1 2 7 5 4 2 2" xfId="15492" xr:uid="{00000000-0005-0000-0000-0000C83B0000}"/>
    <cellStyle name="20% - Accent1 2 7 5 4 2 2 2" xfId="15493" xr:uid="{00000000-0005-0000-0000-0000C93B0000}"/>
    <cellStyle name="20% - Accent1 2 7 5 4 2 3" xfId="15494" xr:uid="{00000000-0005-0000-0000-0000CA3B0000}"/>
    <cellStyle name="20% - Accent1 2 7 5 4 3" xfId="15495" xr:uid="{00000000-0005-0000-0000-0000CB3B0000}"/>
    <cellStyle name="20% - Accent1 2 7 5 4 3 2" xfId="15496" xr:uid="{00000000-0005-0000-0000-0000CC3B0000}"/>
    <cellStyle name="20% - Accent1 2 7 5 4 4" xfId="15497" xr:uid="{00000000-0005-0000-0000-0000CD3B0000}"/>
    <cellStyle name="20% - Accent1 2 7 5 5" xfId="15498" xr:uid="{00000000-0005-0000-0000-0000CE3B0000}"/>
    <cellStyle name="20% - Accent1 2 7 5 5 2" xfId="15499" xr:uid="{00000000-0005-0000-0000-0000CF3B0000}"/>
    <cellStyle name="20% - Accent1 2 7 5 5 2 2" xfId="15500" xr:uid="{00000000-0005-0000-0000-0000D03B0000}"/>
    <cellStyle name="20% - Accent1 2 7 5 5 3" xfId="15501" xr:uid="{00000000-0005-0000-0000-0000D13B0000}"/>
    <cellStyle name="20% - Accent1 2 7 5 6" xfId="15502" xr:uid="{00000000-0005-0000-0000-0000D23B0000}"/>
    <cellStyle name="20% - Accent1 2 7 5 6 2" xfId="15503" xr:uid="{00000000-0005-0000-0000-0000D33B0000}"/>
    <cellStyle name="20% - Accent1 2 7 5 6 2 2" xfId="15504" xr:uid="{00000000-0005-0000-0000-0000D43B0000}"/>
    <cellStyle name="20% - Accent1 2 7 5 6 3" xfId="15505" xr:uid="{00000000-0005-0000-0000-0000D53B0000}"/>
    <cellStyle name="20% - Accent1 2 7 5 7" xfId="15506" xr:uid="{00000000-0005-0000-0000-0000D63B0000}"/>
    <cellStyle name="20% - Accent1 2 7 5 7 2" xfId="15507" xr:uid="{00000000-0005-0000-0000-0000D73B0000}"/>
    <cellStyle name="20% - Accent1 2 7 5 8" xfId="15508" xr:uid="{00000000-0005-0000-0000-0000D83B0000}"/>
    <cellStyle name="20% - Accent1 2 7 5 8 2" xfId="15509" xr:uid="{00000000-0005-0000-0000-0000D93B0000}"/>
    <cellStyle name="20% - Accent1 2 7 5 9" xfId="15510" xr:uid="{00000000-0005-0000-0000-0000DA3B0000}"/>
    <cellStyle name="20% - Accent1 2 7 6" xfId="15511" xr:uid="{00000000-0005-0000-0000-0000DB3B0000}"/>
    <cellStyle name="20% - Accent1 2 7 6 2" xfId="15512" xr:uid="{00000000-0005-0000-0000-0000DC3B0000}"/>
    <cellStyle name="20% - Accent1 2 7 6 2 2" xfId="15513" xr:uid="{00000000-0005-0000-0000-0000DD3B0000}"/>
    <cellStyle name="20% - Accent1 2 7 6 2 2 2" xfId="15514" xr:uid="{00000000-0005-0000-0000-0000DE3B0000}"/>
    <cellStyle name="20% - Accent1 2 7 6 2 2 2 2" xfId="15515" xr:uid="{00000000-0005-0000-0000-0000DF3B0000}"/>
    <cellStyle name="20% - Accent1 2 7 6 2 2 3" xfId="15516" xr:uid="{00000000-0005-0000-0000-0000E03B0000}"/>
    <cellStyle name="20% - Accent1 2 7 6 2 3" xfId="15517" xr:uid="{00000000-0005-0000-0000-0000E13B0000}"/>
    <cellStyle name="20% - Accent1 2 7 6 2 3 2" xfId="15518" xr:uid="{00000000-0005-0000-0000-0000E23B0000}"/>
    <cellStyle name="20% - Accent1 2 7 6 2 4" xfId="15519" xr:uid="{00000000-0005-0000-0000-0000E33B0000}"/>
    <cellStyle name="20% - Accent1 2 7 6 3" xfId="15520" xr:uid="{00000000-0005-0000-0000-0000E43B0000}"/>
    <cellStyle name="20% - Accent1 2 7 6 3 2" xfId="15521" xr:uid="{00000000-0005-0000-0000-0000E53B0000}"/>
    <cellStyle name="20% - Accent1 2 7 6 3 2 2" xfId="15522" xr:uid="{00000000-0005-0000-0000-0000E63B0000}"/>
    <cellStyle name="20% - Accent1 2 7 6 3 2 2 2" xfId="15523" xr:uid="{00000000-0005-0000-0000-0000E73B0000}"/>
    <cellStyle name="20% - Accent1 2 7 6 3 2 3" xfId="15524" xr:uid="{00000000-0005-0000-0000-0000E83B0000}"/>
    <cellStyle name="20% - Accent1 2 7 6 3 3" xfId="15525" xr:uid="{00000000-0005-0000-0000-0000E93B0000}"/>
    <cellStyle name="20% - Accent1 2 7 6 3 3 2" xfId="15526" xr:uid="{00000000-0005-0000-0000-0000EA3B0000}"/>
    <cellStyle name="20% - Accent1 2 7 6 3 4" xfId="15527" xr:uid="{00000000-0005-0000-0000-0000EB3B0000}"/>
    <cellStyle name="20% - Accent1 2 7 6 4" xfId="15528" xr:uid="{00000000-0005-0000-0000-0000EC3B0000}"/>
    <cellStyle name="20% - Accent1 2 7 6 4 2" xfId="15529" xr:uid="{00000000-0005-0000-0000-0000ED3B0000}"/>
    <cellStyle name="20% - Accent1 2 7 6 4 2 2" xfId="15530" xr:uid="{00000000-0005-0000-0000-0000EE3B0000}"/>
    <cellStyle name="20% - Accent1 2 7 6 4 2 2 2" xfId="15531" xr:uid="{00000000-0005-0000-0000-0000EF3B0000}"/>
    <cellStyle name="20% - Accent1 2 7 6 4 2 3" xfId="15532" xr:uid="{00000000-0005-0000-0000-0000F03B0000}"/>
    <cellStyle name="20% - Accent1 2 7 6 4 3" xfId="15533" xr:uid="{00000000-0005-0000-0000-0000F13B0000}"/>
    <cellStyle name="20% - Accent1 2 7 6 4 3 2" xfId="15534" xr:uid="{00000000-0005-0000-0000-0000F23B0000}"/>
    <cellStyle name="20% - Accent1 2 7 6 4 4" xfId="15535" xr:uid="{00000000-0005-0000-0000-0000F33B0000}"/>
    <cellStyle name="20% - Accent1 2 7 6 5" xfId="15536" xr:uid="{00000000-0005-0000-0000-0000F43B0000}"/>
    <cellStyle name="20% - Accent1 2 7 6 5 2" xfId="15537" xr:uid="{00000000-0005-0000-0000-0000F53B0000}"/>
    <cellStyle name="20% - Accent1 2 7 6 5 2 2" xfId="15538" xr:uid="{00000000-0005-0000-0000-0000F63B0000}"/>
    <cellStyle name="20% - Accent1 2 7 6 5 3" xfId="15539" xr:uid="{00000000-0005-0000-0000-0000F73B0000}"/>
    <cellStyle name="20% - Accent1 2 7 6 6" xfId="15540" xr:uid="{00000000-0005-0000-0000-0000F83B0000}"/>
    <cellStyle name="20% - Accent1 2 7 6 6 2" xfId="15541" xr:uid="{00000000-0005-0000-0000-0000F93B0000}"/>
    <cellStyle name="20% - Accent1 2 7 6 6 2 2" xfId="15542" xr:uid="{00000000-0005-0000-0000-0000FA3B0000}"/>
    <cellStyle name="20% - Accent1 2 7 6 6 3" xfId="15543" xr:uid="{00000000-0005-0000-0000-0000FB3B0000}"/>
    <cellStyle name="20% - Accent1 2 7 6 7" xfId="15544" xr:uid="{00000000-0005-0000-0000-0000FC3B0000}"/>
    <cellStyle name="20% - Accent1 2 7 6 7 2" xfId="15545" xr:uid="{00000000-0005-0000-0000-0000FD3B0000}"/>
    <cellStyle name="20% - Accent1 2 7 6 8" xfId="15546" xr:uid="{00000000-0005-0000-0000-0000FE3B0000}"/>
    <cellStyle name="20% - Accent1 2 7 6 8 2" xfId="15547" xr:uid="{00000000-0005-0000-0000-0000FF3B0000}"/>
    <cellStyle name="20% - Accent1 2 7 6 9" xfId="15548" xr:uid="{00000000-0005-0000-0000-0000003C0000}"/>
    <cellStyle name="20% - Accent1 2 7 7" xfId="15549" xr:uid="{00000000-0005-0000-0000-0000013C0000}"/>
    <cellStyle name="20% - Accent1 2 7 7 2" xfId="15550" xr:uid="{00000000-0005-0000-0000-0000023C0000}"/>
    <cellStyle name="20% - Accent1 2 7 7 2 2" xfId="15551" xr:uid="{00000000-0005-0000-0000-0000033C0000}"/>
    <cellStyle name="20% - Accent1 2 7 7 2 2 2" xfId="15552" xr:uid="{00000000-0005-0000-0000-0000043C0000}"/>
    <cellStyle name="20% - Accent1 2 7 7 2 3" xfId="15553" xr:uid="{00000000-0005-0000-0000-0000053C0000}"/>
    <cellStyle name="20% - Accent1 2 7 7 3" xfId="15554" xr:uid="{00000000-0005-0000-0000-0000063C0000}"/>
    <cellStyle name="20% - Accent1 2 7 7 3 2" xfId="15555" xr:uid="{00000000-0005-0000-0000-0000073C0000}"/>
    <cellStyle name="20% - Accent1 2 7 7 4" xfId="15556" xr:uid="{00000000-0005-0000-0000-0000083C0000}"/>
    <cellStyle name="20% - Accent1 2 7 8" xfId="15557" xr:uid="{00000000-0005-0000-0000-0000093C0000}"/>
    <cellStyle name="20% - Accent1 2 7 8 2" xfId="15558" xr:uid="{00000000-0005-0000-0000-00000A3C0000}"/>
    <cellStyle name="20% - Accent1 2 7 8 2 2" xfId="15559" xr:uid="{00000000-0005-0000-0000-00000B3C0000}"/>
    <cellStyle name="20% - Accent1 2 7 8 2 2 2" xfId="15560" xr:uid="{00000000-0005-0000-0000-00000C3C0000}"/>
    <cellStyle name="20% - Accent1 2 7 8 2 3" xfId="15561" xr:uid="{00000000-0005-0000-0000-00000D3C0000}"/>
    <cellStyle name="20% - Accent1 2 7 8 3" xfId="15562" xr:uid="{00000000-0005-0000-0000-00000E3C0000}"/>
    <cellStyle name="20% - Accent1 2 7 8 3 2" xfId="15563" xr:uid="{00000000-0005-0000-0000-00000F3C0000}"/>
    <cellStyle name="20% - Accent1 2 7 8 4" xfId="15564" xr:uid="{00000000-0005-0000-0000-0000103C0000}"/>
    <cellStyle name="20% - Accent1 2 7 9" xfId="15565" xr:uid="{00000000-0005-0000-0000-0000113C0000}"/>
    <cellStyle name="20% - Accent1 2 7 9 2" xfId="15566" xr:uid="{00000000-0005-0000-0000-0000123C0000}"/>
    <cellStyle name="20% - Accent1 2 7 9 2 2" xfId="15567" xr:uid="{00000000-0005-0000-0000-0000133C0000}"/>
    <cellStyle name="20% - Accent1 2 7 9 2 2 2" xfId="15568" xr:uid="{00000000-0005-0000-0000-0000143C0000}"/>
    <cellStyle name="20% - Accent1 2 7 9 2 3" xfId="15569" xr:uid="{00000000-0005-0000-0000-0000153C0000}"/>
    <cellStyle name="20% - Accent1 2 7 9 3" xfId="15570" xr:uid="{00000000-0005-0000-0000-0000163C0000}"/>
    <cellStyle name="20% - Accent1 2 7 9 3 2" xfId="15571" xr:uid="{00000000-0005-0000-0000-0000173C0000}"/>
    <cellStyle name="20% - Accent1 2 7 9 4" xfId="15572" xr:uid="{00000000-0005-0000-0000-0000183C0000}"/>
    <cellStyle name="20% - Accent1 2 8" xfId="15573" xr:uid="{00000000-0005-0000-0000-0000193C0000}"/>
    <cellStyle name="20% - Accent1 2 8 10" xfId="15574" xr:uid="{00000000-0005-0000-0000-00001A3C0000}"/>
    <cellStyle name="20% - Accent1 2 8 10 2" xfId="15575" xr:uid="{00000000-0005-0000-0000-00001B3C0000}"/>
    <cellStyle name="20% - Accent1 2 8 11" xfId="15576" xr:uid="{00000000-0005-0000-0000-00001C3C0000}"/>
    <cellStyle name="20% - Accent1 2 8 11 2" xfId="15577" xr:uid="{00000000-0005-0000-0000-00001D3C0000}"/>
    <cellStyle name="20% - Accent1 2 8 12" xfId="15578" xr:uid="{00000000-0005-0000-0000-00001E3C0000}"/>
    <cellStyle name="20% - Accent1 2 8 2" xfId="15579" xr:uid="{00000000-0005-0000-0000-00001F3C0000}"/>
    <cellStyle name="20% - Accent1 2 8 2 10" xfId="15580" xr:uid="{00000000-0005-0000-0000-0000203C0000}"/>
    <cellStyle name="20% - Accent1 2 8 2 10 2" xfId="15581" xr:uid="{00000000-0005-0000-0000-0000213C0000}"/>
    <cellStyle name="20% - Accent1 2 8 2 11" xfId="15582" xr:uid="{00000000-0005-0000-0000-0000223C0000}"/>
    <cellStyle name="20% - Accent1 2 8 2 2" xfId="15583" xr:uid="{00000000-0005-0000-0000-0000233C0000}"/>
    <cellStyle name="20% - Accent1 2 8 2 2 2" xfId="15584" xr:uid="{00000000-0005-0000-0000-0000243C0000}"/>
    <cellStyle name="20% - Accent1 2 8 2 2 2 2" xfId="15585" xr:uid="{00000000-0005-0000-0000-0000253C0000}"/>
    <cellStyle name="20% - Accent1 2 8 2 2 2 2 2" xfId="15586" xr:uid="{00000000-0005-0000-0000-0000263C0000}"/>
    <cellStyle name="20% - Accent1 2 8 2 2 2 2 2 2" xfId="15587" xr:uid="{00000000-0005-0000-0000-0000273C0000}"/>
    <cellStyle name="20% - Accent1 2 8 2 2 2 2 3" xfId="15588" xr:uid="{00000000-0005-0000-0000-0000283C0000}"/>
    <cellStyle name="20% - Accent1 2 8 2 2 2 3" xfId="15589" xr:uid="{00000000-0005-0000-0000-0000293C0000}"/>
    <cellStyle name="20% - Accent1 2 8 2 2 2 3 2" xfId="15590" xr:uid="{00000000-0005-0000-0000-00002A3C0000}"/>
    <cellStyle name="20% - Accent1 2 8 2 2 2 4" xfId="15591" xr:uid="{00000000-0005-0000-0000-00002B3C0000}"/>
    <cellStyle name="20% - Accent1 2 8 2 2 3" xfId="15592" xr:uid="{00000000-0005-0000-0000-00002C3C0000}"/>
    <cellStyle name="20% - Accent1 2 8 2 2 3 2" xfId="15593" xr:uid="{00000000-0005-0000-0000-00002D3C0000}"/>
    <cellStyle name="20% - Accent1 2 8 2 2 3 2 2" xfId="15594" xr:uid="{00000000-0005-0000-0000-00002E3C0000}"/>
    <cellStyle name="20% - Accent1 2 8 2 2 3 2 2 2" xfId="15595" xr:uid="{00000000-0005-0000-0000-00002F3C0000}"/>
    <cellStyle name="20% - Accent1 2 8 2 2 3 2 3" xfId="15596" xr:uid="{00000000-0005-0000-0000-0000303C0000}"/>
    <cellStyle name="20% - Accent1 2 8 2 2 3 3" xfId="15597" xr:uid="{00000000-0005-0000-0000-0000313C0000}"/>
    <cellStyle name="20% - Accent1 2 8 2 2 3 3 2" xfId="15598" xr:uid="{00000000-0005-0000-0000-0000323C0000}"/>
    <cellStyle name="20% - Accent1 2 8 2 2 3 4" xfId="15599" xr:uid="{00000000-0005-0000-0000-0000333C0000}"/>
    <cellStyle name="20% - Accent1 2 8 2 2 4" xfId="15600" xr:uid="{00000000-0005-0000-0000-0000343C0000}"/>
    <cellStyle name="20% - Accent1 2 8 2 2 4 2" xfId="15601" xr:uid="{00000000-0005-0000-0000-0000353C0000}"/>
    <cellStyle name="20% - Accent1 2 8 2 2 4 2 2" xfId="15602" xr:uid="{00000000-0005-0000-0000-0000363C0000}"/>
    <cellStyle name="20% - Accent1 2 8 2 2 4 2 2 2" xfId="15603" xr:uid="{00000000-0005-0000-0000-0000373C0000}"/>
    <cellStyle name="20% - Accent1 2 8 2 2 4 2 3" xfId="15604" xr:uid="{00000000-0005-0000-0000-0000383C0000}"/>
    <cellStyle name="20% - Accent1 2 8 2 2 4 3" xfId="15605" xr:uid="{00000000-0005-0000-0000-0000393C0000}"/>
    <cellStyle name="20% - Accent1 2 8 2 2 4 3 2" xfId="15606" xr:uid="{00000000-0005-0000-0000-00003A3C0000}"/>
    <cellStyle name="20% - Accent1 2 8 2 2 4 4" xfId="15607" xr:uid="{00000000-0005-0000-0000-00003B3C0000}"/>
    <cellStyle name="20% - Accent1 2 8 2 2 5" xfId="15608" xr:uid="{00000000-0005-0000-0000-00003C3C0000}"/>
    <cellStyle name="20% - Accent1 2 8 2 2 5 2" xfId="15609" xr:uid="{00000000-0005-0000-0000-00003D3C0000}"/>
    <cellStyle name="20% - Accent1 2 8 2 2 5 2 2" xfId="15610" xr:uid="{00000000-0005-0000-0000-00003E3C0000}"/>
    <cellStyle name="20% - Accent1 2 8 2 2 5 3" xfId="15611" xr:uid="{00000000-0005-0000-0000-00003F3C0000}"/>
    <cellStyle name="20% - Accent1 2 8 2 2 6" xfId="15612" xr:uid="{00000000-0005-0000-0000-0000403C0000}"/>
    <cellStyle name="20% - Accent1 2 8 2 2 6 2" xfId="15613" xr:uid="{00000000-0005-0000-0000-0000413C0000}"/>
    <cellStyle name="20% - Accent1 2 8 2 2 6 2 2" xfId="15614" xr:uid="{00000000-0005-0000-0000-0000423C0000}"/>
    <cellStyle name="20% - Accent1 2 8 2 2 6 3" xfId="15615" xr:uid="{00000000-0005-0000-0000-0000433C0000}"/>
    <cellStyle name="20% - Accent1 2 8 2 2 7" xfId="15616" xr:uid="{00000000-0005-0000-0000-0000443C0000}"/>
    <cellStyle name="20% - Accent1 2 8 2 2 7 2" xfId="15617" xr:uid="{00000000-0005-0000-0000-0000453C0000}"/>
    <cellStyle name="20% - Accent1 2 8 2 2 8" xfId="15618" xr:uid="{00000000-0005-0000-0000-0000463C0000}"/>
    <cellStyle name="20% - Accent1 2 8 2 2 8 2" xfId="15619" xr:uid="{00000000-0005-0000-0000-0000473C0000}"/>
    <cellStyle name="20% - Accent1 2 8 2 2 9" xfId="15620" xr:uid="{00000000-0005-0000-0000-0000483C0000}"/>
    <cellStyle name="20% - Accent1 2 8 2 3" xfId="15621" xr:uid="{00000000-0005-0000-0000-0000493C0000}"/>
    <cellStyle name="20% - Accent1 2 8 2 3 2" xfId="15622" xr:uid="{00000000-0005-0000-0000-00004A3C0000}"/>
    <cellStyle name="20% - Accent1 2 8 2 3 2 2" xfId="15623" xr:uid="{00000000-0005-0000-0000-00004B3C0000}"/>
    <cellStyle name="20% - Accent1 2 8 2 3 2 2 2" xfId="15624" xr:uid="{00000000-0005-0000-0000-00004C3C0000}"/>
    <cellStyle name="20% - Accent1 2 8 2 3 2 2 2 2" xfId="15625" xr:uid="{00000000-0005-0000-0000-00004D3C0000}"/>
    <cellStyle name="20% - Accent1 2 8 2 3 2 2 3" xfId="15626" xr:uid="{00000000-0005-0000-0000-00004E3C0000}"/>
    <cellStyle name="20% - Accent1 2 8 2 3 2 3" xfId="15627" xr:uid="{00000000-0005-0000-0000-00004F3C0000}"/>
    <cellStyle name="20% - Accent1 2 8 2 3 2 3 2" xfId="15628" xr:uid="{00000000-0005-0000-0000-0000503C0000}"/>
    <cellStyle name="20% - Accent1 2 8 2 3 2 4" xfId="15629" xr:uid="{00000000-0005-0000-0000-0000513C0000}"/>
    <cellStyle name="20% - Accent1 2 8 2 3 3" xfId="15630" xr:uid="{00000000-0005-0000-0000-0000523C0000}"/>
    <cellStyle name="20% - Accent1 2 8 2 3 3 2" xfId="15631" xr:uid="{00000000-0005-0000-0000-0000533C0000}"/>
    <cellStyle name="20% - Accent1 2 8 2 3 3 2 2" xfId="15632" xr:uid="{00000000-0005-0000-0000-0000543C0000}"/>
    <cellStyle name="20% - Accent1 2 8 2 3 3 2 2 2" xfId="15633" xr:uid="{00000000-0005-0000-0000-0000553C0000}"/>
    <cellStyle name="20% - Accent1 2 8 2 3 3 2 3" xfId="15634" xr:uid="{00000000-0005-0000-0000-0000563C0000}"/>
    <cellStyle name="20% - Accent1 2 8 2 3 3 3" xfId="15635" xr:uid="{00000000-0005-0000-0000-0000573C0000}"/>
    <cellStyle name="20% - Accent1 2 8 2 3 3 3 2" xfId="15636" xr:uid="{00000000-0005-0000-0000-0000583C0000}"/>
    <cellStyle name="20% - Accent1 2 8 2 3 3 4" xfId="15637" xr:uid="{00000000-0005-0000-0000-0000593C0000}"/>
    <cellStyle name="20% - Accent1 2 8 2 3 4" xfId="15638" xr:uid="{00000000-0005-0000-0000-00005A3C0000}"/>
    <cellStyle name="20% - Accent1 2 8 2 3 4 2" xfId="15639" xr:uid="{00000000-0005-0000-0000-00005B3C0000}"/>
    <cellStyle name="20% - Accent1 2 8 2 3 4 2 2" xfId="15640" xr:uid="{00000000-0005-0000-0000-00005C3C0000}"/>
    <cellStyle name="20% - Accent1 2 8 2 3 4 2 2 2" xfId="15641" xr:uid="{00000000-0005-0000-0000-00005D3C0000}"/>
    <cellStyle name="20% - Accent1 2 8 2 3 4 2 3" xfId="15642" xr:uid="{00000000-0005-0000-0000-00005E3C0000}"/>
    <cellStyle name="20% - Accent1 2 8 2 3 4 3" xfId="15643" xr:uid="{00000000-0005-0000-0000-00005F3C0000}"/>
    <cellStyle name="20% - Accent1 2 8 2 3 4 3 2" xfId="15644" xr:uid="{00000000-0005-0000-0000-0000603C0000}"/>
    <cellStyle name="20% - Accent1 2 8 2 3 4 4" xfId="15645" xr:uid="{00000000-0005-0000-0000-0000613C0000}"/>
    <cellStyle name="20% - Accent1 2 8 2 3 5" xfId="15646" xr:uid="{00000000-0005-0000-0000-0000623C0000}"/>
    <cellStyle name="20% - Accent1 2 8 2 3 5 2" xfId="15647" xr:uid="{00000000-0005-0000-0000-0000633C0000}"/>
    <cellStyle name="20% - Accent1 2 8 2 3 5 2 2" xfId="15648" xr:uid="{00000000-0005-0000-0000-0000643C0000}"/>
    <cellStyle name="20% - Accent1 2 8 2 3 5 3" xfId="15649" xr:uid="{00000000-0005-0000-0000-0000653C0000}"/>
    <cellStyle name="20% - Accent1 2 8 2 3 6" xfId="15650" xr:uid="{00000000-0005-0000-0000-0000663C0000}"/>
    <cellStyle name="20% - Accent1 2 8 2 3 6 2" xfId="15651" xr:uid="{00000000-0005-0000-0000-0000673C0000}"/>
    <cellStyle name="20% - Accent1 2 8 2 3 6 2 2" xfId="15652" xr:uid="{00000000-0005-0000-0000-0000683C0000}"/>
    <cellStyle name="20% - Accent1 2 8 2 3 6 3" xfId="15653" xr:uid="{00000000-0005-0000-0000-0000693C0000}"/>
    <cellStyle name="20% - Accent1 2 8 2 3 7" xfId="15654" xr:uid="{00000000-0005-0000-0000-00006A3C0000}"/>
    <cellStyle name="20% - Accent1 2 8 2 3 7 2" xfId="15655" xr:uid="{00000000-0005-0000-0000-00006B3C0000}"/>
    <cellStyle name="20% - Accent1 2 8 2 3 8" xfId="15656" xr:uid="{00000000-0005-0000-0000-00006C3C0000}"/>
    <cellStyle name="20% - Accent1 2 8 2 3 8 2" xfId="15657" xr:uid="{00000000-0005-0000-0000-00006D3C0000}"/>
    <cellStyle name="20% - Accent1 2 8 2 3 9" xfId="15658" xr:uid="{00000000-0005-0000-0000-00006E3C0000}"/>
    <cellStyle name="20% - Accent1 2 8 2 4" xfId="15659" xr:uid="{00000000-0005-0000-0000-00006F3C0000}"/>
    <cellStyle name="20% - Accent1 2 8 2 4 2" xfId="15660" xr:uid="{00000000-0005-0000-0000-0000703C0000}"/>
    <cellStyle name="20% - Accent1 2 8 2 4 2 2" xfId="15661" xr:uid="{00000000-0005-0000-0000-0000713C0000}"/>
    <cellStyle name="20% - Accent1 2 8 2 4 2 2 2" xfId="15662" xr:uid="{00000000-0005-0000-0000-0000723C0000}"/>
    <cellStyle name="20% - Accent1 2 8 2 4 2 3" xfId="15663" xr:uid="{00000000-0005-0000-0000-0000733C0000}"/>
    <cellStyle name="20% - Accent1 2 8 2 4 3" xfId="15664" xr:uid="{00000000-0005-0000-0000-0000743C0000}"/>
    <cellStyle name="20% - Accent1 2 8 2 4 3 2" xfId="15665" xr:uid="{00000000-0005-0000-0000-0000753C0000}"/>
    <cellStyle name="20% - Accent1 2 8 2 4 4" xfId="15666" xr:uid="{00000000-0005-0000-0000-0000763C0000}"/>
    <cellStyle name="20% - Accent1 2 8 2 5" xfId="15667" xr:uid="{00000000-0005-0000-0000-0000773C0000}"/>
    <cellStyle name="20% - Accent1 2 8 2 5 2" xfId="15668" xr:uid="{00000000-0005-0000-0000-0000783C0000}"/>
    <cellStyle name="20% - Accent1 2 8 2 5 2 2" xfId="15669" xr:uid="{00000000-0005-0000-0000-0000793C0000}"/>
    <cellStyle name="20% - Accent1 2 8 2 5 2 2 2" xfId="15670" xr:uid="{00000000-0005-0000-0000-00007A3C0000}"/>
    <cellStyle name="20% - Accent1 2 8 2 5 2 3" xfId="15671" xr:uid="{00000000-0005-0000-0000-00007B3C0000}"/>
    <cellStyle name="20% - Accent1 2 8 2 5 3" xfId="15672" xr:uid="{00000000-0005-0000-0000-00007C3C0000}"/>
    <cellStyle name="20% - Accent1 2 8 2 5 3 2" xfId="15673" xr:uid="{00000000-0005-0000-0000-00007D3C0000}"/>
    <cellStyle name="20% - Accent1 2 8 2 5 4" xfId="15674" xr:uid="{00000000-0005-0000-0000-00007E3C0000}"/>
    <cellStyle name="20% - Accent1 2 8 2 6" xfId="15675" xr:uid="{00000000-0005-0000-0000-00007F3C0000}"/>
    <cellStyle name="20% - Accent1 2 8 2 6 2" xfId="15676" xr:uid="{00000000-0005-0000-0000-0000803C0000}"/>
    <cellStyle name="20% - Accent1 2 8 2 6 2 2" xfId="15677" xr:uid="{00000000-0005-0000-0000-0000813C0000}"/>
    <cellStyle name="20% - Accent1 2 8 2 6 2 2 2" xfId="15678" xr:uid="{00000000-0005-0000-0000-0000823C0000}"/>
    <cellStyle name="20% - Accent1 2 8 2 6 2 3" xfId="15679" xr:uid="{00000000-0005-0000-0000-0000833C0000}"/>
    <cellStyle name="20% - Accent1 2 8 2 6 3" xfId="15680" xr:uid="{00000000-0005-0000-0000-0000843C0000}"/>
    <cellStyle name="20% - Accent1 2 8 2 6 3 2" xfId="15681" xr:uid="{00000000-0005-0000-0000-0000853C0000}"/>
    <cellStyle name="20% - Accent1 2 8 2 6 4" xfId="15682" xr:uid="{00000000-0005-0000-0000-0000863C0000}"/>
    <cellStyle name="20% - Accent1 2 8 2 7" xfId="15683" xr:uid="{00000000-0005-0000-0000-0000873C0000}"/>
    <cellStyle name="20% - Accent1 2 8 2 7 2" xfId="15684" xr:uid="{00000000-0005-0000-0000-0000883C0000}"/>
    <cellStyle name="20% - Accent1 2 8 2 7 2 2" xfId="15685" xr:uid="{00000000-0005-0000-0000-0000893C0000}"/>
    <cellStyle name="20% - Accent1 2 8 2 7 3" xfId="15686" xr:uid="{00000000-0005-0000-0000-00008A3C0000}"/>
    <cellStyle name="20% - Accent1 2 8 2 8" xfId="15687" xr:uid="{00000000-0005-0000-0000-00008B3C0000}"/>
    <cellStyle name="20% - Accent1 2 8 2 8 2" xfId="15688" xr:uid="{00000000-0005-0000-0000-00008C3C0000}"/>
    <cellStyle name="20% - Accent1 2 8 2 8 2 2" xfId="15689" xr:uid="{00000000-0005-0000-0000-00008D3C0000}"/>
    <cellStyle name="20% - Accent1 2 8 2 8 3" xfId="15690" xr:uid="{00000000-0005-0000-0000-00008E3C0000}"/>
    <cellStyle name="20% - Accent1 2 8 2 9" xfId="15691" xr:uid="{00000000-0005-0000-0000-00008F3C0000}"/>
    <cellStyle name="20% - Accent1 2 8 2 9 2" xfId="15692" xr:uid="{00000000-0005-0000-0000-0000903C0000}"/>
    <cellStyle name="20% - Accent1 2 8 3" xfId="15693" xr:uid="{00000000-0005-0000-0000-0000913C0000}"/>
    <cellStyle name="20% - Accent1 2 8 3 2" xfId="15694" xr:uid="{00000000-0005-0000-0000-0000923C0000}"/>
    <cellStyle name="20% - Accent1 2 8 3 2 2" xfId="15695" xr:uid="{00000000-0005-0000-0000-0000933C0000}"/>
    <cellStyle name="20% - Accent1 2 8 3 2 2 2" xfId="15696" xr:uid="{00000000-0005-0000-0000-0000943C0000}"/>
    <cellStyle name="20% - Accent1 2 8 3 2 2 2 2" xfId="15697" xr:uid="{00000000-0005-0000-0000-0000953C0000}"/>
    <cellStyle name="20% - Accent1 2 8 3 2 2 3" xfId="15698" xr:uid="{00000000-0005-0000-0000-0000963C0000}"/>
    <cellStyle name="20% - Accent1 2 8 3 2 3" xfId="15699" xr:uid="{00000000-0005-0000-0000-0000973C0000}"/>
    <cellStyle name="20% - Accent1 2 8 3 2 3 2" xfId="15700" xr:uid="{00000000-0005-0000-0000-0000983C0000}"/>
    <cellStyle name="20% - Accent1 2 8 3 2 4" xfId="15701" xr:uid="{00000000-0005-0000-0000-0000993C0000}"/>
    <cellStyle name="20% - Accent1 2 8 3 3" xfId="15702" xr:uid="{00000000-0005-0000-0000-00009A3C0000}"/>
    <cellStyle name="20% - Accent1 2 8 3 3 2" xfId="15703" xr:uid="{00000000-0005-0000-0000-00009B3C0000}"/>
    <cellStyle name="20% - Accent1 2 8 3 3 2 2" xfId="15704" xr:uid="{00000000-0005-0000-0000-00009C3C0000}"/>
    <cellStyle name="20% - Accent1 2 8 3 3 2 2 2" xfId="15705" xr:uid="{00000000-0005-0000-0000-00009D3C0000}"/>
    <cellStyle name="20% - Accent1 2 8 3 3 2 3" xfId="15706" xr:uid="{00000000-0005-0000-0000-00009E3C0000}"/>
    <cellStyle name="20% - Accent1 2 8 3 3 3" xfId="15707" xr:uid="{00000000-0005-0000-0000-00009F3C0000}"/>
    <cellStyle name="20% - Accent1 2 8 3 3 3 2" xfId="15708" xr:uid="{00000000-0005-0000-0000-0000A03C0000}"/>
    <cellStyle name="20% - Accent1 2 8 3 3 4" xfId="15709" xr:uid="{00000000-0005-0000-0000-0000A13C0000}"/>
    <cellStyle name="20% - Accent1 2 8 3 4" xfId="15710" xr:uid="{00000000-0005-0000-0000-0000A23C0000}"/>
    <cellStyle name="20% - Accent1 2 8 3 4 2" xfId="15711" xr:uid="{00000000-0005-0000-0000-0000A33C0000}"/>
    <cellStyle name="20% - Accent1 2 8 3 4 2 2" xfId="15712" xr:uid="{00000000-0005-0000-0000-0000A43C0000}"/>
    <cellStyle name="20% - Accent1 2 8 3 4 2 2 2" xfId="15713" xr:uid="{00000000-0005-0000-0000-0000A53C0000}"/>
    <cellStyle name="20% - Accent1 2 8 3 4 2 3" xfId="15714" xr:uid="{00000000-0005-0000-0000-0000A63C0000}"/>
    <cellStyle name="20% - Accent1 2 8 3 4 3" xfId="15715" xr:uid="{00000000-0005-0000-0000-0000A73C0000}"/>
    <cellStyle name="20% - Accent1 2 8 3 4 3 2" xfId="15716" xr:uid="{00000000-0005-0000-0000-0000A83C0000}"/>
    <cellStyle name="20% - Accent1 2 8 3 4 4" xfId="15717" xr:uid="{00000000-0005-0000-0000-0000A93C0000}"/>
    <cellStyle name="20% - Accent1 2 8 3 5" xfId="15718" xr:uid="{00000000-0005-0000-0000-0000AA3C0000}"/>
    <cellStyle name="20% - Accent1 2 8 3 5 2" xfId="15719" xr:uid="{00000000-0005-0000-0000-0000AB3C0000}"/>
    <cellStyle name="20% - Accent1 2 8 3 5 2 2" xfId="15720" xr:uid="{00000000-0005-0000-0000-0000AC3C0000}"/>
    <cellStyle name="20% - Accent1 2 8 3 5 3" xfId="15721" xr:uid="{00000000-0005-0000-0000-0000AD3C0000}"/>
    <cellStyle name="20% - Accent1 2 8 3 6" xfId="15722" xr:uid="{00000000-0005-0000-0000-0000AE3C0000}"/>
    <cellStyle name="20% - Accent1 2 8 3 6 2" xfId="15723" xr:uid="{00000000-0005-0000-0000-0000AF3C0000}"/>
    <cellStyle name="20% - Accent1 2 8 3 6 2 2" xfId="15724" xr:uid="{00000000-0005-0000-0000-0000B03C0000}"/>
    <cellStyle name="20% - Accent1 2 8 3 6 3" xfId="15725" xr:uid="{00000000-0005-0000-0000-0000B13C0000}"/>
    <cellStyle name="20% - Accent1 2 8 3 7" xfId="15726" xr:uid="{00000000-0005-0000-0000-0000B23C0000}"/>
    <cellStyle name="20% - Accent1 2 8 3 7 2" xfId="15727" xr:uid="{00000000-0005-0000-0000-0000B33C0000}"/>
    <cellStyle name="20% - Accent1 2 8 3 8" xfId="15728" xr:uid="{00000000-0005-0000-0000-0000B43C0000}"/>
    <cellStyle name="20% - Accent1 2 8 3 8 2" xfId="15729" xr:uid="{00000000-0005-0000-0000-0000B53C0000}"/>
    <cellStyle name="20% - Accent1 2 8 3 9" xfId="15730" xr:uid="{00000000-0005-0000-0000-0000B63C0000}"/>
    <cellStyle name="20% - Accent1 2 8 4" xfId="15731" xr:uid="{00000000-0005-0000-0000-0000B73C0000}"/>
    <cellStyle name="20% - Accent1 2 8 4 2" xfId="15732" xr:uid="{00000000-0005-0000-0000-0000B83C0000}"/>
    <cellStyle name="20% - Accent1 2 8 4 2 2" xfId="15733" xr:uid="{00000000-0005-0000-0000-0000B93C0000}"/>
    <cellStyle name="20% - Accent1 2 8 4 2 2 2" xfId="15734" xr:uid="{00000000-0005-0000-0000-0000BA3C0000}"/>
    <cellStyle name="20% - Accent1 2 8 4 2 2 2 2" xfId="15735" xr:uid="{00000000-0005-0000-0000-0000BB3C0000}"/>
    <cellStyle name="20% - Accent1 2 8 4 2 2 3" xfId="15736" xr:uid="{00000000-0005-0000-0000-0000BC3C0000}"/>
    <cellStyle name="20% - Accent1 2 8 4 2 3" xfId="15737" xr:uid="{00000000-0005-0000-0000-0000BD3C0000}"/>
    <cellStyle name="20% - Accent1 2 8 4 2 3 2" xfId="15738" xr:uid="{00000000-0005-0000-0000-0000BE3C0000}"/>
    <cellStyle name="20% - Accent1 2 8 4 2 4" xfId="15739" xr:uid="{00000000-0005-0000-0000-0000BF3C0000}"/>
    <cellStyle name="20% - Accent1 2 8 4 3" xfId="15740" xr:uid="{00000000-0005-0000-0000-0000C03C0000}"/>
    <cellStyle name="20% - Accent1 2 8 4 3 2" xfId="15741" xr:uid="{00000000-0005-0000-0000-0000C13C0000}"/>
    <cellStyle name="20% - Accent1 2 8 4 3 2 2" xfId="15742" xr:uid="{00000000-0005-0000-0000-0000C23C0000}"/>
    <cellStyle name="20% - Accent1 2 8 4 3 2 2 2" xfId="15743" xr:uid="{00000000-0005-0000-0000-0000C33C0000}"/>
    <cellStyle name="20% - Accent1 2 8 4 3 2 3" xfId="15744" xr:uid="{00000000-0005-0000-0000-0000C43C0000}"/>
    <cellStyle name="20% - Accent1 2 8 4 3 3" xfId="15745" xr:uid="{00000000-0005-0000-0000-0000C53C0000}"/>
    <cellStyle name="20% - Accent1 2 8 4 3 3 2" xfId="15746" xr:uid="{00000000-0005-0000-0000-0000C63C0000}"/>
    <cellStyle name="20% - Accent1 2 8 4 3 4" xfId="15747" xr:uid="{00000000-0005-0000-0000-0000C73C0000}"/>
    <cellStyle name="20% - Accent1 2 8 4 4" xfId="15748" xr:uid="{00000000-0005-0000-0000-0000C83C0000}"/>
    <cellStyle name="20% - Accent1 2 8 4 4 2" xfId="15749" xr:uid="{00000000-0005-0000-0000-0000C93C0000}"/>
    <cellStyle name="20% - Accent1 2 8 4 4 2 2" xfId="15750" xr:uid="{00000000-0005-0000-0000-0000CA3C0000}"/>
    <cellStyle name="20% - Accent1 2 8 4 4 2 2 2" xfId="15751" xr:uid="{00000000-0005-0000-0000-0000CB3C0000}"/>
    <cellStyle name="20% - Accent1 2 8 4 4 2 3" xfId="15752" xr:uid="{00000000-0005-0000-0000-0000CC3C0000}"/>
    <cellStyle name="20% - Accent1 2 8 4 4 3" xfId="15753" xr:uid="{00000000-0005-0000-0000-0000CD3C0000}"/>
    <cellStyle name="20% - Accent1 2 8 4 4 3 2" xfId="15754" xr:uid="{00000000-0005-0000-0000-0000CE3C0000}"/>
    <cellStyle name="20% - Accent1 2 8 4 4 4" xfId="15755" xr:uid="{00000000-0005-0000-0000-0000CF3C0000}"/>
    <cellStyle name="20% - Accent1 2 8 4 5" xfId="15756" xr:uid="{00000000-0005-0000-0000-0000D03C0000}"/>
    <cellStyle name="20% - Accent1 2 8 4 5 2" xfId="15757" xr:uid="{00000000-0005-0000-0000-0000D13C0000}"/>
    <cellStyle name="20% - Accent1 2 8 4 5 2 2" xfId="15758" xr:uid="{00000000-0005-0000-0000-0000D23C0000}"/>
    <cellStyle name="20% - Accent1 2 8 4 5 3" xfId="15759" xr:uid="{00000000-0005-0000-0000-0000D33C0000}"/>
    <cellStyle name="20% - Accent1 2 8 4 6" xfId="15760" xr:uid="{00000000-0005-0000-0000-0000D43C0000}"/>
    <cellStyle name="20% - Accent1 2 8 4 6 2" xfId="15761" xr:uid="{00000000-0005-0000-0000-0000D53C0000}"/>
    <cellStyle name="20% - Accent1 2 8 4 6 2 2" xfId="15762" xr:uid="{00000000-0005-0000-0000-0000D63C0000}"/>
    <cellStyle name="20% - Accent1 2 8 4 6 3" xfId="15763" xr:uid="{00000000-0005-0000-0000-0000D73C0000}"/>
    <cellStyle name="20% - Accent1 2 8 4 7" xfId="15764" xr:uid="{00000000-0005-0000-0000-0000D83C0000}"/>
    <cellStyle name="20% - Accent1 2 8 4 7 2" xfId="15765" xr:uid="{00000000-0005-0000-0000-0000D93C0000}"/>
    <cellStyle name="20% - Accent1 2 8 4 8" xfId="15766" xr:uid="{00000000-0005-0000-0000-0000DA3C0000}"/>
    <cellStyle name="20% - Accent1 2 8 4 8 2" xfId="15767" xr:uid="{00000000-0005-0000-0000-0000DB3C0000}"/>
    <cellStyle name="20% - Accent1 2 8 4 9" xfId="15768" xr:uid="{00000000-0005-0000-0000-0000DC3C0000}"/>
    <cellStyle name="20% - Accent1 2 8 5" xfId="15769" xr:uid="{00000000-0005-0000-0000-0000DD3C0000}"/>
    <cellStyle name="20% - Accent1 2 8 5 2" xfId="15770" xr:uid="{00000000-0005-0000-0000-0000DE3C0000}"/>
    <cellStyle name="20% - Accent1 2 8 5 2 2" xfId="15771" xr:uid="{00000000-0005-0000-0000-0000DF3C0000}"/>
    <cellStyle name="20% - Accent1 2 8 5 2 2 2" xfId="15772" xr:uid="{00000000-0005-0000-0000-0000E03C0000}"/>
    <cellStyle name="20% - Accent1 2 8 5 2 3" xfId="15773" xr:uid="{00000000-0005-0000-0000-0000E13C0000}"/>
    <cellStyle name="20% - Accent1 2 8 5 3" xfId="15774" xr:uid="{00000000-0005-0000-0000-0000E23C0000}"/>
    <cellStyle name="20% - Accent1 2 8 5 3 2" xfId="15775" xr:uid="{00000000-0005-0000-0000-0000E33C0000}"/>
    <cellStyle name="20% - Accent1 2 8 5 4" xfId="15776" xr:uid="{00000000-0005-0000-0000-0000E43C0000}"/>
    <cellStyle name="20% - Accent1 2 8 6" xfId="15777" xr:uid="{00000000-0005-0000-0000-0000E53C0000}"/>
    <cellStyle name="20% - Accent1 2 8 6 2" xfId="15778" xr:uid="{00000000-0005-0000-0000-0000E63C0000}"/>
    <cellStyle name="20% - Accent1 2 8 6 2 2" xfId="15779" xr:uid="{00000000-0005-0000-0000-0000E73C0000}"/>
    <cellStyle name="20% - Accent1 2 8 6 2 2 2" xfId="15780" xr:uid="{00000000-0005-0000-0000-0000E83C0000}"/>
    <cellStyle name="20% - Accent1 2 8 6 2 3" xfId="15781" xr:uid="{00000000-0005-0000-0000-0000E93C0000}"/>
    <cellStyle name="20% - Accent1 2 8 6 3" xfId="15782" xr:uid="{00000000-0005-0000-0000-0000EA3C0000}"/>
    <cellStyle name="20% - Accent1 2 8 6 3 2" xfId="15783" xr:uid="{00000000-0005-0000-0000-0000EB3C0000}"/>
    <cellStyle name="20% - Accent1 2 8 6 4" xfId="15784" xr:uid="{00000000-0005-0000-0000-0000EC3C0000}"/>
    <cellStyle name="20% - Accent1 2 8 7" xfId="15785" xr:uid="{00000000-0005-0000-0000-0000ED3C0000}"/>
    <cellStyle name="20% - Accent1 2 8 7 2" xfId="15786" xr:uid="{00000000-0005-0000-0000-0000EE3C0000}"/>
    <cellStyle name="20% - Accent1 2 8 7 2 2" xfId="15787" xr:uid="{00000000-0005-0000-0000-0000EF3C0000}"/>
    <cellStyle name="20% - Accent1 2 8 7 2 2 2" xfId="15788" xr:uid="{00000000-0005-0000-0000-0000F03C0000}"/>
    <cellStyle name="20% - Accent1 2 8 7 2 3" xfId="15789" xr:uid="{00000000-0005-0000-0000-0000F13C0000}"/>
    <cellStyle name="20% - Accent1 2 8 7 3" xfId="15790" xr:uid="{00000000-0005-0000-0000-0000F23C0000}"/>
    <cellStyle name="20% - Accent1 2 8 7 3 2" xfId="15791" xr:uid="{00000000-0005-0000-0000-0000F33C0000}"/>
    <cellStyle name="20% - Accent1 2 8 7 4" xfId="15792" xr:uid="{00000000-0005-0000-0000-0000F43C0000}"/>
    <cellStyle name="20% - Accent1 2 8 8" xfId="15793" xr:uid="{00000000-0005-0000-0000-0000F53C0000}"/>
    <cellStyle name="20% - Accent1 2 8 8 2" xfId="15794" xr:uid="{00000000-0005-0000-0000-0000F63C0000}"/>
    <cellStyle name="20% - Accent1 2 8 8 2 2" xfId="15795" xr:uid="{00000000-0005-0000-0000-0000F73C0000}"/>
    <cellStyle name="20% - Accent1 2 8 8 3" xfId="15796" xr:uid="{00000000-0005-0000-0000-0000F83C0000}"/>
    <cellStyle name="20% - Accent1 2 8 9" xfId="15797" xr:uid="{00000000-0005-0000-0000-0000F93C0000}"/>
    <cellStyle name="20% - Accent1 2 8 9 2" xfId="15798" xr:uid="{00000000-0005-0000-0000-0000FA3C0000}"/>
    <cellStyle name="20% - Accent1 2 8 9 2 2" xfId="15799" xr:uid="{00000000-0005-0000-0000-0000FB3C0000}"/>
    <cellStyle name="20% - Accent1 2 8 9 3" xfId="15800" xr:uid="{00000000-0005-0000-0000-0000FC3C0000}"/>
    <cellStyle name="20% - Accent1 2 9" xfId="15801" xr:uid="{00000000-0005-0000-0000-0000FD3C0000}"/>
    <cellStyle name="20% - Accent1 2 9 10" xfId="15802" xr:uid="{00000000-0005-0000-0000-0000FE3C0000}"/>
    <cellStyle name="20% - Accent1 2 9 10 2" xfId="15803" xr:uid="{00000000-0005-0000-0000-0000FF3C0000}"/>
    <cellStyle name="20% - Accent1 2 9 11" xfId="15804" xr:uid="{00000000-0005-0000-0000-0000003D0000}"/>
    <cellStyle name="20% - Accent1 2 9 2" xfId="15805" xr:uid="{00000000-0005-0000-0000-0000013D0000}"/>
    <cellStyle name="20% - Accent1 2 9 2 2" xfId="15806" xr:uid="{00000000-0005-0000-0000-0000023D0000}"/>
    <cellStyle name="20% - Accent1 2 9 2 2 2" xfId="15807" xr:uid="{00000000-0005-0000-0000-0000033D0000}"/>
    <cellStyle name="20% - Accent1 2 9 2 2 2 2" xfId="15808" xr:uid="{00000000-0005-0000-0000-0000043D0000}"/>
    <cellStyle name="20% - Accent1 2 9 2 2 2 2 2" xfId="15809" xr:uid="{00000000-0005-0000-0000-0000053D0000}"/>
    <cellStyle name="20% - Accent1 2 9 2 2 2 3" xfId="15810" xr:uid="{00000000-0005-0000-0000-0000063D0000}"/>
    <cellStyle name="20% - Accent1 2 9 2 2 3" xfId="15811" xr:uid="{00000000-0005-0000-0000-0000073D0000}"/>
    <cellStyle name="20% - Accent1 2 9 2 2 3 2" xfId="15812" xr:uid="{00000000-0005-0000-0000-0000083D0000}"/>
    <cellStyle name="20% - Accent1 2 9 2 2 4" xfId="15813" xr:uid="{00000000-0005-0000-0000-0000093D0000}"/>
    <cellStyle name="20% - Accent1 2 9 2 3" xfId="15814" xr:uid="{00000000-0005-0000-0000-00000A3D0000}"/>
    <cellStyle name="20% - Accent1 2 9 2 3 2" xfId="15815" xr:uid="{00000000-0005-0000-0000-00000B3D0000}"/>
    <cellStyle name="20% - Accent1 2 9 2 3 2 2" xfId="15816" xr:uid="{00000000-0005-0000-0000-00000C3D0000}"/>
    <cellStyle name="20% - Accent1 2 9 2 3 2 2 2" xfId="15817" xr:uid="{00000000-0005-0000-0000-00000D3D0000}"/>
    <cellStyle name="20% - Accent1 2 9 2 3 2 3" xfId="15818" xr:uid="{00000000-0005-0000-0000-00000E3D0000}"/>
    <cellStyle name="20% - Accent1 2 9 2 3 3" xfId="15819" xr:uid="{00000000-0005-0000-0000-00000F3D0000}"/>
    <cellStyle name="20% - Accent1 2 9 2 3 3 2" xfId="15820" xr:uid="{00000000-0005-0000-0000-0000103D0000}"/>
    <cellStyle name="20% - Accent1 2 9 2 3 4" xfId="15821" xr:uid="{00000000-0005-0000-0000-0000113D0000}"/>
    <cellStyle name="20% - Accent1 2 9 2 4" xfId="15822" xr:uid="{00000000-0005-0000-0000-0000123D0000}"/>
    <cellStyle name="20% - Accent1 2 9 2 4 2" xfId="15823" xr:uid="{00000000-0005-0000-0000-0000133D0000}"/>
    <cellStyle name="20% - Accent1 2 9 2 4 2 2" xfId="15824" xr:uid="{00000000-0005-0000-0000-0000143D0000}"/>
    <cellStyle name="20% - Accent1 2 9 2 4 2 2 2" xfId="15825" xr:uid="{00000000-0005-0000-0000-0000153D0000}"/>
    <cellStyle name="20% - Accent1 2 9 2 4 2 3" xfId="15826" xr:uid="{00000000-0005-0000-0000-0000163D0000}"/>
    <cellStyle name="20% - Accent1 2 9 2 4 3" xfId="15827" xr:uid="{00000000-0005-0000-0000-0000173D0000}"/>
    <cellStyle name="20% - Accent1 2 9 2 4 3 2" xfId="15828" xr:uid="{00000000-0005-0000-0000-0000183D0000}"/>
    <cellStyle name="20% - Accent1 2 9 2 4 4" xfId="15829" xr:uid="{00000000-0005-0000-0000-0000193D0000}"/>
    <cellStyle name="20% - Accent1 2 9 2 5" xfId="15830" xr:uid="{00000000-0005-0000-0000-00001A3D0000}"/>
    <cellStyle name="20% - Accent1 2 9 2 5 2" xfId="15831" xr:uid="{00000000-0005-0000-0000-00001B3D0000}"/>
    <cellStyle name="20% - Accent1 2 9 2 5 2 2" xfId="15832" xr:uid="{00000000-0005-0000-0000-00001C3D0000}"/>
    <cellStyle name="20% - Accent1 2 9 2 5 3" xfId="15833" xr:uid="{00000000-0005-0000-0000-00001D3D0000}"/>
    <cellStyle name="20% - Accent1 2 9 2 6" xfId="15834" xr:uid="{00000000-0005-0000-0000-00001E3D0000}"/>
    <cellStyle name="20% - Accent1 2 9 2 6 2" xfId="15835" xr:uid="{00000000-0005-0000-0000-00001F3D0000}"/>
    <cellStyle name="20% - Accent1 2 9 2 6 2 2" xfId="15836" xr:uid="{00000000-0005-0000-0000-0000203D0000}"/>
    <cellStyle name="20% - Accent1 2 9 2 6 3" xfId="15837" xr:uid="{00000000-0005-0000-0000-0000213D0000}"/>
    <cellStyle name="20% - Accent1 2 9 2 7" xfId="15838" xr:uid="{00000000-0005-0000-0000-0000223D0000}"/>
    <cellStyle name="20% - Accent1 2 9 2 7 2" xfId="15839" xr:uid="{00000000-0005-0000-0000-0000233D0000}"/>
    <cellStyle name="20% - Accent1 2 9 2 8" xfId="15840" xr:uid="{00000000-0005-0000-0000-0000243D0000}"/>
    <cellStyle name="20% - Accent1 2 9 2 8 2" xfId="15841" xr:uid="{00000000-0005-0000-0000-0000253D0000}"/>
    <cellStyle name="20% - Accent1 2 9 2 9" xfId="15842" xr:uid="{00000000-0005-0000-0000-0000263D0000}"/>
    <cellStyle name="20% - Accent1 2 9 3" xfId="15843" xr:uid="{00000000-0005-0000-0000-0000273D0000}"/>
    <cellStyle name="20% - Accent1 2 9 3 2" xfId="15844" xr:uid="{00000000-0005-0000-0000-0000283D0000}"/>
    <cellStyle name="20% - Accent1 2 9 3 2 2" xfId="15845" xr:uid="{00000000-0005-0000-0000-0000293D0000}"/>
    <cellStyle name="20% - Accent1 2 9 3 2 2 2" xfId="15846" xr:uid="{00000000-0005-0000-0000-00002A3D0000}"/>
    <cellStyle name="20% - Accent1 2 9 3 2 2 2 2" xfId="15847" xr:uid="{00000000-0005-0000-0000-00002B3D0000}"/>
    <cellStyle name="20% - Accent1 2 9 3 2 2 3" xfId="15848" xr:uid="{00000000-0005-0000-0000-00002C3D0000}"/>
    <cellStyle name="20% - Accent1 2 9 3 2 3" xfId="15849" xr:uid="{00000000-0005-0000-0000-00002D3D0000}"/>
    <cellStyle name="20% - Accent1 2 9 3 2 3 2" xfId="15850" xr:uid="{00000000-0005-0000-0000-00002E3D0000}"/>
    <cellStyle name="20% - Accent1 2 9 3 2 4" xfId="15851" xr:uid="{00000000-0005-0000-0000-00002F3D0000}"/>
    <cellStyle name="20% - Accent1 2 9 3 3" xfId="15852" xr:uid="{00000000-0005-0000-0000-0000303D0000}"/>
    <cellStyle name="20% - Accent1 2 9 3 3 2" xfId="15853" xr:uid="{00000000-0005-0000-0000-0000313D0000}"/>
    <cellStyle name="20% - Accent1 2 9 3 3 2 2" xfId="15854" xr:uid="{00000000-0005-0000-0000-0000323D0000}"/>
    <cellStyle name="20% - Accent1 2 9 3 3 2 2 2" xfId="15855" xr:uid="{00000000-0005-0000-0000-0000333D0000}"/>
    <cellStyle name="20% - Accent1 2 9 3 3 2 3" xfId="15856" xr:uid="{00000000-0005-0000-0000-0000343D0000}"/>
    <cellStyle name="20% - Accent1 2 9 3 3 3" xfId="15857" xr:uid="{00000000-0005-0000-0000-0000353D0000}"/>
    <cellStyle name="20% - Accent1 2 9 3 3 3 2" xfId="15858" xr:uid="{00000000-0005-0000-0000-0000363D0000}"/>
    <cellStyle name="20% - Accent1 2 9 3 3 4" xfId="15859" xr:uid="{00000000-0005-0000-0000-0000373D0000}"/>
    <cellStyle name="20% - Accent1 2 9 3 4" xfId="15860" xr:uid="{00000000-0005-0000-0000-0000383D0000}"/>
    <cellStyle name="20% - Accent1 2 9 3 4 2" xfId="15861" xr:uid="{00000000-0005-0000-0000-0000393D0000}"/>
    <cellStyle name="20% - Accent1 2 9 3 4 2 2" xfId="15862" xr:uid="{00000000-0005-0000-0000-00003A3D0000}"/>
    <cellStyle name="20% - Accent1 2 9 3 4 2 2 2" xfId="15863" xr:uid="{00000000-0005-0000-0000-00003B3D0000}"/>
    <cellStyle name="20% - Accent1 2 9 3 4 2 3" xfId="15864" xr:uid="{00000000-0005-0000-0000-00003C3D0000}"/>
    <cellStyle name="20% - Accent1 2 9 3 4 3" xfId="15865" xr:uid="{00000000-0005-0000-0000-00003D3D0000}"/>
    <cellStyle name="20% - Accent1 2 9 3 4 3 2" xfId="15866" xr:uid="{00000000-0005-0000-0000-00003E3D0000}"/>
    <cellStyle name="20% - Accent1 2 9 3 4 4" xfId="15867" xr:uid="{00000000-0005-0000-0000-00003F3D0000}"/>
    <cellStyle name="20% - Accent1 2 9 3 5" xfId="15868" xr:uid="{00000000-0005-0000-0000-0000403D0000}"/>
    <cellStyle name="20% - Accent1 2 9 3 5 2" xfId="15869" xr:uid="{00000000-0005-0000-0000-0000413D0000}"/>
    <cellStyle name="20% - Accent1 2 9 3 5 2 2" xfId="15870" xr:uid="{00000000-0005-0000-0000-0000423D0000}"/>
    <cellStyle name="20% - Accent1 2 9 3 5 3" xfId="15871" xr:uid="{00000000-0005-0000-0000-0000433D0000}"/>
    <cellStyle name="20% - Accent1 2 9 3 6" xfId="15872" xr:uid="{00000000-0005-0000-0000-0000443D0000}"/>
    <cellStyle name="20% - Accent1 2 9 3 6 2" xfId="15873" xr:uid="{00000000-0005-0000-0000-0000453D0000}"/>
    <cellStyle name="20% - Accent1 2 9 3 6 2 2" xfId="15874" xr:uid="{00000000-0005-0000-0000-0000463D0000}"/>
    <cellStyle name="20% - Accent1 2 9 3 6 3" xfId="15875" xr:uid="{00000000-0005-0000-0000-0000473D0000}"/>
    <cellStyle name="20% - Accent1 2 9 3 7" xfId="15876" xr:uid="{00000000-0005-0000-0000-0000483D0000}"/>
    <cellStyle name="20% - Accent1 2 9 3 7 2" xfId="15877" xr:uid="{00000000-0005-0000-0000-0000493D0000}"/>
    <cellStyle name="20% - Accent1 2 9 3 8" xfId="15878" xr:uid="{00000000-0005-0000-0000-00004A3D0000}"/>
    <cellStyle name="20% - Accent1 2 9 3 8 2" xfId="15879" xr:uid="{00000000-0005-0000-0000-00004B3D0000}"/>
    <cellStyle name="20% - Accent1 2 9 3 9" xfId="15880" xr:uid="{00000000-0005-0000-0000-00004C3D0000}"/>
    <cellStyle name="20% - Accent1 2 9 4" xfId="15881" xr:uid="{00000000-0005-0000-0000-00004D3D0000}"/>
    <cellStyle name="20% - Accent1 2 9 4 2" xfId="15882" xr:uid="{00000000-0005-0000-0000-00004E3D0000}"/>
    <cellStyle name="20% - Accent1 2 9 4 2 2" xfId="15883" xr:uid="{00000000-0005-0000-0000-00004F3D0000}"/>
    <cellStyle name="20% - Accent1 2 9 4 2 2 2" xfId="15884" xr:uid="{00000000-0005-0000-0000-0000503D0000}"/>
    <cellStyle name="20% - Accent1 2 9 4 2 3" xfId="15885" xr:uid="{00000000-0005-0000-0000-0000513D0000}"/>
    <cellStyle name="20% - Accent1 2 9 4 3" xfId="15886" xr:uid="{00000000-0005-0000-0000-0000523D0000}"/>
    <cellStyle name="20% - Accent1 2 9 4 3 2" xfId="15887" xr:uid="{00000000-0005-0000-0000-0000533D0000}"/>
    <cellStyle name="20% - Accent1 2 9 4 4" xfId="15888" xr:uid="{00000000-0005-0000-0000-0000543D0000}"/>
    <cellStyle name="20% - Accent1 2 9 5" xfId="15889" xr:uid="{00000000-0005-0000-0000-0000553D0000}"/>
    <cellStyle name="20% - Accent1 2 9 5 2" xfId="15890" xr:uid="{00000000-0005-0000-0000-0000563D0000}"/>
    <cellStyle name="20% - Accent1 2 9 5 2 2" xfId="15891" xr:uid="{00000000-0005-0000-0000-0000573D0000}"/>
    <cellStyle name="20% - Accent1 2 9 5 2 2 2" xfId="15892" xr:uid="{00000000-0005-0000-0000-0000583D0000}"/>
    <cellStyle name="20% - Accent1 2 9 5 2 3" xfId="15893" xr:uid="{00000000-0005-0000-0000-0000593D0000}"/>
    <cellStyle name="20% - Accent1 2 9 5 3" xfId="15894" xr:uid="{00000000-0005-0000-0000-00005A3D0000}"/>
    <cellStyle name="20% - Accent1 2 9 5 3 2" xfId="15895" xr:uid="{00000000-0005-0000-0000-00005B3D0000}"/>
    <cellStyle name="20% - Accent1 2 9 5 4" xfId="15896" xr:uid="{00000000-0005-0000-0000-00005C3D0000}"/>
    <cellStyle name="20% - Accent1 2 9 6" xfId="15897" xr:uid="{00000000-0005-0000-0000-00005D3D0000}"/>
    <cellStyle name="20% - Accent1 2 9 6 2" xfId="15898" xr:uid="{00000000-0005-0000-0000-00005E3D0000}"/>
    <cellStyle name="20% - Accent1 2 9 6 2 2" xfId="15899" xr:uid="{00000000-0005-0000-0000-00005F3D0000}"/>
    <cellStyle name="20% - Accent1 2 9 6 2 2 2" xfId="15900" xr:uid="{00000000-0005-0000-0000-0000603D0000}"/>
    <cellStyle name="20% - Accent1 2 9 6 2 3" xfId="15901" xr:uid="{00000000-0005-0000-0000-0000613D0000}"/>
    <cellStyle name="20% - Accent1 2 9 6 3" xfId="15902" xr:uid="{00000000-0005-0000-0000-0000623D0000}"/>
    <cellStyle name="20% - Accent1 2 9 6 3 2" xfId="15903" xr:uid="{00000000-0005-0000-0000-0000633D0000}"/>
    <cellStyle name="20% - Accent1 2 9 6 4" xfId="15904" xr:uid="{00000000-0005-0000-0000-0000643D0000}"/>
    <cellStyle name="20% - Accent1 2 9 7" xfId="15905" xr:uid="{00000000-0005-0000-0000-0000653D0000}"/>
    <cellStyle name="20% - Accent1 2 9 7 2" xfId="15906" xr:uid="{00000000-0005-0000-0000-0000663D0000}"/>
    <cellStyle name="20% - Accent1 2 9 7 2 2" xfId="15907" xr:uid="{00000000-0005-0000-0000-0000673D0000}"/>
    <cellStyle name="20% - Accent1 2 9 7 3" xfId="15908" xr:uid="{00000000-0005-0000-0000-0000683D0000}"/>
    <cellStyle name="20% - Accent1 2 9 8" xfId="15909" xr:uid="{00000000-0005-0000-0000-0000693D0000}"/>
    <cellStyle name="20% - Accent1 2 9 8 2" xfId="15910" xr:uid="{00000000-0005-0000-0000-00006A3D0000}"/>
    <cellStyle name="20% - Accent1 2 9 8 2 2" xfId="15911" xr:uid="{00000000-0005-0000-0000-00006B3D0000}"/>
    <cellStyle name="20% - Accent1 2 9 8 3" xfId="15912" xr:uid="{00000000-0005-0000-0000-00006C3D0000}"/>
    <cellStyle name="20% - Accent1 2 9 9" xfId="15913" xr:uid="{00000000-0005-0000-0000-00006D3D0000}"/>
    <cellStyle name="20% - Accent1 2 9 9 2" xfId="15914" xr:uid="{00000000-0005-0000-0000-00006E3D0000}"/>
    <cellStyle name="20% - Accent1 20" xfId="15915" xr:uid="{00000000-0005-0000-0000-00006F3D0000}"/>
    <cellStyle name="20% - Accent1 20 2" xfId="15916" xr:uid="{00000000-0005-0000-0000-0000703D0000}"/>
    <cellStyle name="20% - Accent1 20 2 2" xfId="15917" xr:uid="{00000000-0005-0000-0000-0000713D0000}"/>
    <cellStyle name="20% - Accent1 20 3" xfId="15918" xr:uid="{00000000-0005-0000-0000-0000723D0000}"/>
    <cellStyle name="20% - Accent1 21" xfId="15919" xr:uid="{00000000-0005-0000-0000-0000733D0000}"/>
    <cellStyle name="20% - Accent1 21 2" xfId="15920" xr:uid="{00000000-0005-0000-0000-0000743D0000}"/>
    <cellStyle name="20% - Accent1 22" xfId="15921" xr:uid="{00000000-0005-0000-0000-0000753D0000}"/>
    <cellStyle name="20% - Accent1 22 2" xfId="15922" xr:uid="{00000000-0005-0000-0000-0000763D0000}"/>
    <cellStyle name="20% - Accent1 23" xfId="15923" xr:uid="{00000000-0005-0000-0000-0000773D0000}"/>
    <cellStyle name="20% - Accent1 3" xfId="116" xr:uid="{00000000-0005-0000-0000-0000783D0000}"/>
    <cellStyle name="20% - Accent1 3 10" xfId="15924" xr:uid="{00000000-0005-0000-0000-0000793D0000}"/>
    <cellStyle name="20% - Accent1 3 10 10" xfId="15925" xr:uid="{00000000-0005-0000-0000-00007A3D0000}"/>
    <cellStyle name="20% - Accent1 3 10 10 2" xfId="15926" xr:uid="{00000000-0005-0000-0000-00007B3D0000}"/>
    <cellStyle name="20% - Accent1 3 10 11" xfId="15927" xr:uid="{00000000-0005-0000-0000-00007C3D0000}"/>
    <cellStyle name="20% - Accent1 3 10 2" xfId="15928" xr:uid="{00000000-0005-0000-0000-00007D3D0000}"/>
    <cellStyle name="20% - Accent1 3 10 2 2" xfId="15929" xr:uid="{00000000-0005-0000-0000-00007E3D0000}"/>
    <cellStyle name="20% - Accent1 3 10 2 2 2" xfId="15930" xr:uid="{00000000-0005-0000-0000-00007F3D0000}"/>
    <cellStyle name="20% - Accent1 3 10 2 2 2 2" xfId="15931" xr:uid="{00000000-0005-0000-0000-0000803D0000}"/>
    <cellStyle name="20% - Accent1 3 10 2 2 2 2 2" xfId="15932" xr:uid="{00000000-0005-0000-0000-0000813D0000}"/>
    <cellStyle name="20% - Accent1 3 10 2 2 2 3" xfId="15933" xr:uid="{00000000-0005-0000-0000-0000823D0000}"/>
    <cellStyle name="20% - Accent1 3 10 2 2 3" xfId="15934" xr:uid="{00000000-0005-0000-0000-0000833D0000}"/>
    <cellStyle name="20% - Accent1 3 10 2 2 3 2" xfId="15935" xr:uid="{00000000-0005-0000-0000-0000843D0000}"/>
    <cellStyle name="20% - Accent1 3 10 2 2 4" xfId="15936" xr:uid="{00000000-0005-0000-0000-0000853D0000}"/>
    <cellStyle name="20% - Accent1 3 10 2 3" xfId="15937" xr:uid="{00000000-0005-0000-0000-0000863D0000}"/>
    <cellStyle name="20% - Accent1 3 10 2 3 2" xfId="15938" xr:uid="{00000000-0005-0000-0000-0000873D0000}"/>
    <cellStyle name="20% - Accent1 3 10 2 3 2 2" xfId="15939" xr:uid="{00000000-0005-0000-0000-0000883D0000}"/>
    <cellStyle name="20% - Accent1 3 10 2 3 2 2 2" xfId="15940" xr:uid="{00000000-0005-0000-0000-0000893D0000}"/>
    <cellStyle name="20% - Accent1 3 10 2 3 2 3" xfId="15941" xr:uid="{00000000-0005-0000-0000-00008A3D0000}"/>
    <cellStyle name="20% - Accent1 3 10 2 3 3" xfId="15942" xr:uid="{00000000-0005-0000-0000-00008B3D0000}"/>
    <cellStyle name="20% - Accent1 3 10 2 3 3 2" xfId="15943" xr:uid="{00000000-0005-0000-0000-00008C3D0000}"/>
    <cellStyle name="20% - Accent1 3 10 2 3 4" xfId="15944" xr:uid="{00000000-0005-0000-0000-00008D3D0000}"/>
    <cellStyle name="20% - Accent1 3 10 2 4" xfId="15945" xr:uid="{00000000-0005-0000-0000-00008E3D0000}"/>
    <cellStyle name="20% - Accent1 3 10 2 4 2" xfId="15946" xr:uid="{00000000-0005-0000-0000-00008F3D0000}"/>
    <cellStyle name="20% - Accent1 3 10 2 4 2 2" xfId="15947" xr:uid="{00000000-0005-0000-0000-0000903D0000}"/>
    <cellStyle name="20% - Accent1 3 10 2 4 2 2 2" xfId="15948" xr:uid="{00000000-0005-0000-0000-0000913D0000}"/>
    <cellStyle name="20% - Accent1 3 10 2 4 2 3" xfId="15949" xr:uid="{00000000-0005-0000-0000-0000923D0000}"/>
    <cellStyle name="20% - Accent1 3 10 2 4 3" xfId="15950" xr:uid="{00000000-0005-0000-0000-0000933D0000}"/>
    <cellStyle name="20% - Accent1 3 10 2 4 3 2" xfId="15951" xr:uid="{00000000-0005-0000-0000-0000943D0000}"/>
    <cellStyle name="20% - Accent1 3 10 2 4 4" xfId="15952" xr:uid="{00000000-0005-0000-0000-0000953D0000}"/>
    <cellStyle name="20% - Accent1 3 10 2 5" xfId="15953" xr:uid="{00000000-0005-0000-0000-0000963D0000}"/>
    <cellStyle name="20% - Accent1 3 10 2 5 2" xfId="15954" xr:uid="{00000000-0005-0000-0000-0000973D0000}"/>
    <cellStyle name="20% - Accent1 3 10 2 5 2 2" xfId="15955" xr:uid="{00000000-0005-0000-0000-0000983D0000}"/>
    <cellStyle name="20% - Accent1 3 10 2 5 3" xfId="15956" xr:uid="{00000000-0005-0000-0000-0000993D0000}"/>
    <cellStyle name="20% - Accent1 3 10 2 6" xfId="15957" xr:uid="{00000000-0005-0000-0000-00009A3D0000}"/>
    <cellStyle name="20% - Accent1 3 10 2 6 2" xfId="15958" xr:uid="{00000000-0005-0000-0000-00009B3D0000}"/>
    <cellStyle name="20% - Accent1 3 10 2 6 2 2" xfId="15959" xr:uid="{00000000-0005-0000-0000-00009C3D0000}"/>
    <cellStyle name="20% - Accent1 3 10 2 6 3" xfId="15960" xr:uid="{00000000-0005-0000-0000-00009D3D0000}"/>
    <cellStyle name="20% - Accent1 3 10 2 7" xfId="15961" xr:uid="{00000000-0005-0000-0000-00009E3D0000}"/>
    <cellStyle name="20% - Accent1 3 10 2 7 2" xfId="15962" xr:uid="{00000000-0005-0000-0000-00009F3D0000}"/>
    <cellStyle name="20% - Accent1 3 10 2 8" xfId="15963" xr:uid="{00000000-0005-0000-0000-0000A03D0000}"/>
    <cellStyle name="20% - Accent1 3 10 2 8 2" xfId="15964" xr:uid="{00000000-0005-0000-0000-0000A13D0000}"/>
    <cellStyle name="20% - Accent1 3 10 2 9" xfId="15965" xr:uid="{00000000-0005-0000-0000-0000A23D0000}"/>
    <cellStyle name="20% - Accent1 3 10 3" xfId="15966" xr:uid="{00000000-0005-0000-0000-0000A33D0000}"/>
    <cellStyle name="20% - Accent1 3 10 3 2" xfId="15967" xr:uid="{00000000-0005-0000-0000-0000A43D0000}"/>
    <cellStyle name="20% - Accent1 3 10 3 2 2" xfId="15968" xr:uid="{00000000-0005-0000-0000-0000A53D0000}"/>
    <cellStyle name="20% - Accent1 3 10 3 2 2 2" xfId="15969" xr:uid="{00000000-0005-0000-0000-0000A63D0000}"/>
    <cellStyle name="20% - Accent1 3 10 3 2 2 2 2" xfId="15970" xr:uid="{00000000-0005-0000-0000-0000A73D0000}"/>
    <cellStyle name="20% - Accent1 3 10 3 2 2 3" xfId="15971" xr:uid="{00000000-0005-0000-0000-0000A83D0000}"/>
    <cellStyle name="20% - Accent1 3 10 3 2 3" xfId="15972" xr:uid="{00000000-0005-0000-0000-0000A93D0000}"/>
    <cellStyle name="20% - Accent1 3 10 3 2 3 2" xfId="15973" xr:uid="{00000000-0005-0000-0000-0000AA3D0000}"/>
    <cellStyle name="20% - Accent1 3 10 3 2 4" xfId="15974" xr:uid="{00000000-0005-0000-0000-0000AB3D0000}"/>
    <cellStyle name="20% - Accent1 3 10 3 3" xfId="15975" xr:uid="{00000000-0005-0000-0000-0000AC3D0000}"/>
    <cellStyle name="20% - Accent1 3 10 3 3 2" xfId="15976" xr:uid="{00000000-0005-0000-0000-0000AD3D0000}"/>
    <cellStyle name="20% - Accent1 3 10 3 3 2 2" xfId="15977" xr:uid="{00000000-0005-0000-0000-0000AE3D0000}"/>
    <cellStyle name="20% - Accent1 3 10 3 3 2 2 2" xfId="15978" xr:uid="{00000000-0005-0000-0000-0000AF3D0000}"/>
    <cellStyle name="20% - Accent1 3 10 3 3 2 3" xfId="15979" xr:uid="{00000000-0005-0000-0000-0000B03D0000}"/>
    <cellStyle name="20% - Accent1 3 10 3 3 3" xfId="15980" xr:uid="{00000000-0005-0000-0000-0000B13D0000}"/>
    <cellStyle name="20% - Accent1 3 10 3 3 3 2" xfId="15981" xr:uid="{00000000-0005-0000-0000-0000B23D0000}"/>
    <cellStyle name="20% - Accent1 3 10 3 3 4" xfId="15982" xr:uid="{00000000-0005-0000-0000-0000B33D0000}"/>
    <cellStyle name="20% - Accent1 3 10 3 4" xfId="15983" xr:uid="{00000000-0005-0000-0000-0000B43D0000}"/>
    <cellStyle name="20% - Accent1 3 10 3 4 2" xfId="15984" xr:uid="{00000000-0005-0000-0000-0000B53D0000}"/>
    <cellStyle name="20% - Accent1 3 10 3 4 2 2" xfId="15985" xr:uid="{00000000-0005-0000-0000-0000B63D0000}"/>
    <cellStyle name="20% - Accent1 3 10 3 4 2 2 2" xfId="15986" xr:uid="{00000000-0005-0000-0000-0000B73D0000}"/>
    <cellStyle name="20% - Accent1 3 10 3 4 2 3" xfId="15987" xr:uid="{00000000-0005-0000-0000-0000B83D0000}"/>
    <cellStyle name="20% - Accent1 3 10 3 4 3" xfId="15988" xr:uid="{00000000-0005-0000-0000-0000B93D0000}"/>
    <cellStyle name="20% - Accent1 3 10 3 4 3 2" xfId="15989" xr:uid="{00000000-0005-0000-0000-0000BA3D0000}"/>
    <cellStyle name="20% - Accent1 3 10 3 4 4" xfId="15990" xr:uid="{00000000-0005-0000-0000-0000BB3D0000}"/>
    <cellStyle name="20% - Accent1 3 10 3 5" xfId="15991" xr:uid="{00000000-0005-0000-0000-0000BC3D0000}"/>
    <cellStyle name="20% - Accent1 3 10 3 5 2" xfId="15992" xr:uid="{00000000-0005-0000-0000-0000BD3D0000}"/>
    <cellStyle name="20% - Accent1 3 10 3 5 2 2" xfId="15993" xr:uid="{00000000-0005-0000-0000-0000BE3D0000}"/>
    <cellStyle name="20% - Accent1 3 10 3 5 3" xfId="15994" xr:uid="{00000000-0005-0000-0000-0000BF3D0000}"/>
    <cellStyle name="20% - Accent1 3 10 3 6" xfId="15995" xr:uid="{00000000-0005-0000-0000-0000C03D0000}"/>
    <cellStyle name="20% - Accent1 3 10 3 6 2" xfId="15996" xr:uid="{00000000-0005-0000-0000-0000C13D0000}"/>
    <cellStyle name="20% - Accent1 3 10 3 6 2 2" xfId="15997" xr:uid="{00000000-0005-0000-0000-0000C23D0000}"/>
    <cellStyle name="20% - Accent1 3 10 3 6 3" xfId="15998" xr:uid="{00000000-0005-0000-0000-0000C33D0000}"/>
    <cellStyle name="20% - Accent1 3 10 3 7" xfId="15999" xr:uid="{00000000-0005-0000-0000-0000C43D0000}"/>
    <cellStyle name="20% - Accent1 3 10 3 7 2" xfId="16000" xr:uid="{00000000-0005-0000-0000-0000C53D0000}"/>
    <cellStyle name="20% - Accent1 3 10 3 8" xfId="16001" xr:uid="{00000000-0005-0000-0000-0000C63D0000}"/>
    <cellStyle name="20% - Accent1 3 10 3 8 2" xfId="16002" xr:uid="{00000000-0005-0000-0000-0000C73D0000}"/>
    <cellStyle name="20% - Accent1 3 10 3 9" xfId="16003" xr:uid="{00000000-0005-0000-0000-0000C83D0000}"/>
    <cellStyle name="20% - Accent1 3 10 4" xfId="16004" xr:uid="{00000000-0005-0000-0000-0000C93D0000}"/>
    <cellStyle name="20% - Accent1 3 10 4 2" xfId="16005" xr:uid="{00000000-0005-0000-0000-0000CA3D0000}"/>
    <cellStyle name="20% - Accent1 3 10 4 2 2" xfId="16006" xr:uid="{00000000-0005-0000-0000-0000CB3D0000}"/>
    <cellStyle name="20% - Accent1 3 10 4 2 2 2" xfId="16007" xr:uid="{00000000-0005-0000-0000-0000CC3D0000}"/>
    <cellStyle name="20% - Accent1 3 10 4 2 3" xfId="16008" xr:uid="{00000000-0005-0000-0000-0000CD3D0000}"/>
    <cellStyle name="20% - Accent1 3 10 4 3" xfId="16009" xr:uid="{00000000-0005-0000-0000-0000CE3D0000}"/>
    <cellStyle name="20% - Accent1 3 10 4 3 2" xfId="16010" xr:uid="{00000000-0005-0000-0000-0000CF3D0000}"/>
    <cellStyle name="20% - Accent1 3 10 4 4" xfId="16011" xr:uid="{00000000-0005-0000-0000-0000D03D0000}"/>
    <cellStyle name="20% - Accent1 3 10 5" xfId="16012" xr:uid="{00000000-0005-0000-0000-0000D13D0000}"/>
    <cellStyle name="20% - Accent1 3 10 5 2" xfId="16013" xr:uid="{00000000-0005-0000-0000-0000D23D0000}"/>
    <cellStyle name="20% - Accent1 3 10 5 2 2" xfId="16014" xr:uid="{00000000-0005-0000-0000-0000D33D0000}"/>
    <cellStyle name="20% - Accent1 3 10 5 2 2 2" xfId="16015" xr:uid="{00000000-0005-0000-0000-0000D43D0000}"/>
    <cellStyle name="20% - Accent1 3 10 5 2 3" xfId="16016" xr:uid="{00000000-0005-0000-0000-0000D53D0000}"/>
    <cellStyle name="20% - Accent1 3 10 5 3" xfId="16017" xr:uid="{00000000-0005-0000-0000-0000D63D0000}"/>
    <cellStyle name="20% - Accent1 3 10 5 3 2" xfId="16018" xr:uid="{00000000-0005-0000-0000-0000D73D0000}"/>
    <cellStyle name="20% - Accent1 3 10 5 4" xfId="16019" xr:uid="{00000000-0005-0000-0000-0000D83D0000}"/>
    <cellStyle name="20% - Accent1 3 10 6" xfId="16020" xr:uid="{00000000-0005-0000-0000-0000D93D0000}"/>
    <cellStyle name="20% - Accent1 3 10 6 2" xfId="16021" xr:uid="{00000000-0005-0000-0000-0000DA3D0000}"/>
    <cellStyle name="20% - Accent1 3 10 6 2 2" xfId="16022" xr:uid="{00000000-0005-0000-0000-0000DB3D0000}"/>
    <cellStyle name="20% - Accent1 3 10 6 2 2 2" xfId="16023" xr:uid="{00000000-0005-0000-0000-0000DC3D0000}"/>
    <cellStyle name="20% - Accent1 3 10 6 2 3" xfId="16024" xr:uid="{00000000-0005-0000-0000-0000DD3D0000}"/>
    <cellStyle name="20% - Accent1 3 10 6 3" xfId="16025" xr:uid="{00000000-0005-0000-0000-0000DE3D0000}"/>
    <cellStyle name="20% - Accent1 3 10 6 3 2" xfId="16026" xr:uid="{00000000-0005-0000-0000-0000DF3D0000}"/>
    <cellStyle name="20% - Accent1 3 10 6 4" xfId="16027" xr:uid="{00000000-0005-0000-0000-0000E03D0000}"/>
    <cellStyle name="20% - Accent1 3 10 7" xfId="16028" xr:uid="{00000000-0005-0000-0000-0000E13D0000}"/>
    <cellStyle name="20% - Accent1 3 10 7 2" xfId="16029" xr:uid="{00000000-0005-0000-0000-0000E23D0000}"/>
    <cellStyle name="20% - Accent1 3 10 7 2 2" xfId="16030" xr:uid="{00000000-0005-0000-0000-0000E33D0000}"/>
    <cellStyle name="20% - Accent1 3 10 7 3" xfId="16031" xr:uid="{00000000-0005-0000-0000-0000E43D0000}"/>
    <cellStyle name="20% - Accent1 3 10 8" xfId="16032" xr:uid="{00000000-0005-0000-0000-0000E53D0000}"/>
    <cellStyle name="20% - Accent1 3 10 8 2" xfId="16033" xr:uid="{00000000-0005-0000-0000-0000E63D0000}"/>
    <cellStyle name="20% - Accent1 3 10 8 2 2" xfId="16034" xr:uid="{00000000-0005-0000-0000-0000E73D0000}"/>
    <cellStyle name="20% - Accent1 3 10 8 3" xfId="16035" xr:uid="{00000000-0005-0000-0000-0000E83D0000}"/>
    <cellStyle name="20% - Accent1 3 10 9" xfId="16036" xr:uid="{00000000-0005-0000-0000-0000E93D0000}"/>
    <cellStyle name="20% - Accent1 3 10 9 2" xfId="16037" xr:uid="{00000000-0005-0000-0000-0000EA3D0000}"/>
    <cellStyle name="20% - Accent1 3 11" xfId="117" xr:uid="{00000000-0005-0000-0000-0000EB3D0000}"/>
    <cellStyle name="20% - Accent1 3 11 10" xfId="16038" xr:uid="{00000000-0005-0000-0000-0000EC3D0000}"/>
    <cellStyle name="20% - Accent1 3 11 10 2" xfId="16039" xr:uid="{00000000-0005-0000-0000-0000ED3D0000}"/>
    <cellStyle name="20% - Accent1 3 11 11" xfId="16040" xr:uid="{00000000-0005-0000-0000-0000EE3D0000}"/>
    <cellStyle name="20% - Accent1 3 11 12" xfId="16041" xr:uid="{00000000-0005-0000-0000-0000EF3D0000}"/>
    <cellStyle name="20% - Accent1 3 11 2" xfId="118" xr:uid="{00000000-0005-0000-0000-0000F03D0000}"/>
    <cellStyle name="20% - Accent1 3 11 2 2" xfId="16042" xr:uid="{00000000-0005-0000-0000-0000F13D0000}"/>
    <cellStyle name="20% - Accent1 3 11 2 2 2" xfId="16043" xr:uid="{00000000-0005-0000-0000-0000F23D0000}"/>
    <cellStyle name="20% - Accent1 3 11 2 2 2 2" xfId="16044" xr:uid="{00000000-0005-0000-0000-0000F33D0000}"/>
    <cellStyle name="20% - Accent1 3 11 2 2 2 2 2" xfId="16045" xr:uid="{00000000-0005-0000-0000-0000F43D0000}"/>
    <cellStyle name="20% - Accent1 3 11 2 2 2 3" xfId="16046" xr:uid="{00000000-0005-0000-0000-0000F53D0000}"/>
    <cellStyle name="20% - Accent1 3 11 2 2 3" xfId="16047" xr:uid="{00000000-0005-0000-0000-0000F63D0000}"/>
    <cellStyle name="20% - Accent1 3 11 2 2 3 2" xfId="16048" xr:uid="{00000000-0005-0000-0000-0000F73D0000}"/>
    <cellStyle name="20% - Accent1 3 11 2 2 4" xfId="16049" xr:uid="{00000000-0005-0000-0000-0000F83D0000}"/>
    <cellStyle name="20% - Accent1 3 11 2 3" xfId="16050" xr:uid="{00000000-0005-0000-0000-0000F93D0000}"/>
    <cellStyle name="20% - Accent1 3 11 2 3 2" xfId="16051" xr:uid="{00000000-0005-0000-0000-0000FA3D0000}"/>
    <cellStyle name="20% - Accent1 3 11 2 3 2 2" xfId="16052" xr:uid="{00000000-0005-0000-0000-0000FB3D0000}"/>
    <cellStyle name="20% - Accent1 3 11 2 3 2 2 2" xfId="16053" xr:uid="{00000000-0005-0000-0000-0000FC3D0000}"/>
    <cellStyle name="20% - Accent1 3 11 2 3 2 3" xfId="16054" xr:uid="{00000000-0005-0000-0000-0000FD3D0000}"/>
    <cellStyle name="20% - Accent1 3 11 2 3 3" xfId="16055" xr:uid="{00000000-0005-0000-0000-0000FE3D0000}"/>
    <cellStyle name="20% - Accent1 3 11 2 3 3 2" xfId="16056" xr:uid="{00000000-0005-0000-0000-0000FF3D0000}"/>
    <cellStyle name="20% - Accent1 3 11 2 3 4" xfId="16057" xr:uid="{00000000-0005-0000-0000-0000003E0000}"/>
    <cellStyle name="20% - Accent1 3 11 2 4" xfId="16058" xr:uid="{00000000-0005-0000-0000-0000013E0000}"/>
    <cellStyle name="20% - Accent1 3 11 2 4 2" xfId="16059" xr:uid="{00000000-0005-0000-0000-0000023E0000}"/>
    <cellStyle name="20% - Accent1 3 11 2 4 2 2" xfId="16060" xr:uid="{00000000-0005-0000-0000-0000033E0000}"/>
    <cellStyle name="20% - Accent1 3 11 2 4 2 2 2" xfId="16061" xr:uid="{00000000-0005-0000-0000-0000043E0000}"/>
    <cellStyle name="20% - Accent1 3 11 2 4 2 3" xfId="16062" xr:uid="{00000000-0005-0000-0000-0000053E0000}"/>
    <cellStyle name="20% - Accent1 3 11 2 4 3" xfId="16063" xr:uid="{00000000-0005-0000-0000-0000063E0000}"/>
    <cellStyle name="20% - Accent1 3 11 2 4 3 2" xfId="16064" xr:uid="{00000000-0005-0000-0000-0000073E0000}"/>
    <cellStyle name="20% - Accent1 3 11 2 4 4" xfId="16065" xr:uid="{00000000-0005-0000-0000-0000083E0000}"/>
    <cellStyle name="20% - Accent1 3 11 2 5" xfId="16066" xr:uid="{00000000-0005-0000-0000-0000093E0000}"/>
    <cellStyle name="20% - Accent1 3 11 2 5 2" xfId="16067" xr:uid="{00000000-0005-0000-0000-00000A3E0000}"/>
    <cellStyle name="20% - Accent1 3 11 2 5 2 2" xfId="16068" xr:uid="{00000000-0005-0000-0000-00000B3E0000}"/>
    <cellStyle name="20% - Accent1 3 11 2 5 3" xfId="16069" xr:uid="{00000000-0005-0000-0000-00000C3E0000}"/>
    <cellStyle name="20% - Accent1 3 11 2 6" xfId="16070" xr:uid="{00000000-0005-0000-0000-00000D3E0000}"/>
    <cellStyle name="20% - Accent1 3 11 2 6 2" xfId="16071" xr:uid="{00000000-0005-0000-0000-00000E3E0000}"/>
    <cellStyle name="20% - Accent1 3 11 2 6 2 2" xfId="16072" xr:uid="{00000000-0005-0000-0000-00000F3E0000}"/>
    <cellStyle name="20% - Accent1 3 11 2 6 3" xfId="16073" xr:uid="{00000000-0005-0000-0000-0000103E0000}"/>
    <cellStyle name="20% - Accent1 3 11 2 7" xfId="16074" xr:uid="{00000000-0005-0000-0000-0000113E0000}"/>
    <cellStyle name="20% - Accent1 3 11 2 7 2" xfId="16075" xr:uid="{00000000-0005-0000-0000-0000123E0000}"/>
    <cellStyle name="20% - Accent1 3 11 2 8" xfId="16076" xr:uid="{00000000-0005-0000-0000-0000133E0000}"/>
    <cellStyle name="20% - Accent1 3 11 2 8 2" xfId="16077" xr:uid="{00000000-0005-0000-0000-0000143E0000}"/>
    <cellStyle name="20% - Accent1 3 11 2 9" xfId="16078" xr:uid="{00000000-0005-0000-0000-0000153E0000}"/>
    <cellStyle name="20% - Accent1 3 11 3" xfId="119" xr:uid="{00000000-0005-0000-0000-0000163E0000}"/>
    <cellStyle name="20% - Accent1 3 11 3 2" xfId="16079" xr:uid="{00000000-0005-0000-0000-0000173E0000}"/>
    <cellStyle name="20% - Accent1 3 11 3 2 2" xfId="16080" xr:uid="{00000000-0005-0000-0000-0000183E0000}"/>
    <cellStyle name="20% - Accent1 3 11 3 2 2 2" xfId="16081" xr:uid="{00000000-0005-0000-0000-0000193E0000}"/>
    <cellStyle name="20% - Accent1 3 11 3 2 2 2 2" xfId="16082" xr:uid="{00000000-0005-0000-0000-00001A3E0000}"/>
    <cellStyle name="20% - Accent1 3 11 3 2 2 3" xfId="16083" xr:uid="{00000000-0005-0000-0000-00001B3E0000}"/>
    <cellStyle name="20% - Accent1 3 11 3 2 3" xfId="16084" xr:uid="{00000000-0005-0000-0000-00001C3E0000}"/>
    <cellStyle name="20% - Accent1 3 11 3 2 3 2" xfId="16085" xr:uid="{00000000-0005-0000-0000-00001D3E0000}"/>
    <cellStyle name="20% - Accent1 3 11 3 2 4" xfId="16086" xr:uid="{00000000-0005-0000-0000-00001E3E0000}"/>
    <cellStyle name="20% - Accent1 3 11 3 3" xfId="16087" xr:uid="{00000000-0005-0000-0000-00001F3E0000}"/>
    <cellStyle name="20% - Accent1 3 11 3 3 2" xfId="16088" xr:uid="{00000000-0005-0000-0000-0000203E0000}"/>
    <cellStyle name="20% - Accent1 3 11 3 3 2 2" xfId="16089" xr:uid="{00000000-0005-0000-0000-0000213E0000}"/>
    <cellStyle name="20% - Accent1 3 11 3 3 2 2 2" xfId="16090" xr:uid="{00000000-0005-0000-0000-0000223E0000}"/>
    <cellStyle name="20% - Accent1 3 11 3 3 2 3" xfId="16091" xr:uid="{00000000-0005-0000-0000-0000233E0000}"/>
    <cellStyle name="20% - Accent1 3 11 3 3 3" xfId="16092" xr:uid="{00000000-0005-0000-0000-0000243E0000}"/>
    <cellStyle name="20% - Accent1 3 11 3 3 3 2" xfId="16093" xr:uid="{00000000-0005-0000-0000-0000253E0000}"/>
    <cellStyle name="20% - Accent1 3 11 3 3 4" xfId="16094" xr:uid="{00000000-0005-0000-0000-0000263E0000}"/>
    <cellStyle name="20% - Accent1 3 11 3 4" xfId="16095" xr:uid="{00000000-0005-0000-0000-0000273E0000}"/>
    <cellStyle name="20% - Accent1 3 11 3 4 2" xfId="16096" xr:uid="{00000000-0005-0000-0000-0000283E0000}"/>
    <cellStyle name="20% - Accent1 3 11 3 4 2 2" xfId="16097" xr:uid="{00000000-0005-0000-0000-0000293E0000}"/>
    <cellStyle name="20% - Accent1 3 11 3 4 2 2 2" xfId="16098" xr:uid="{00000000-0005-0000-0000-00002A3E0000}"/>
    <cellStyle name="20% - Accent1 3 11 3 4 2 3" xfId="16099" xr:uid="{00000000-0005-0000-0000-00002B3E0000}"/>
    <cellStyle name="20% - Accent1 3 11 3 4 3" xfId="16100" xr:uid="{00000000-0005-0000-0000-00002C3E0000}"/>
    <cellStyle name="20% - Accent1 3 11 3 4 3 2" xfId="16101" xr:uid="{00000000-0005-0000-0000-00002D3E0000}"/>
    <cellStyle name="20% - Accent1 3 11 3 4 4" xfId="16102" xr:uid="{00000000-0005-0000-0000-00002E3E0000}"/>
    <cellStyle name="20% - Accent1 3 11 3 5" xfId="16103" xr:uid="{00000000-0005-0000-0000-00002F3E0000}"/>
    <cellStyle name="20% - Accent1 3 11 3 5 2" xfId="16104" xr:uid="{00000000-0005-0000-0000-0000303E0000}"/>
    <cellStyle name="20% - Accent1 3 11 3 5 2 2" xfId="16105" xr:uid="{00000000-0005-0000-0000-0000313E0000}"/>
    <cellStyle name="20% - Accent1 3 11 3 5 3" xfId="16106" xr:uid="{00000000-0005-0000-0000-0000323E0000}"/>
    <cellStyle name="20% - Accent1 3 11 3 6" xfId="16107" xr:uid="{00000000-0005-0000-0000-0000333E0000}"/>
    <cellStyle name="20% - Accent1 3 11 3 6 2" xfId="16108" xr:uid="{00000000-0005-0000-0000-0000343E0000}"/>
    <cellStyle name="20% - Accent1 3 11 3 6 2 2" xfId="16109" xr:uid="{00000000-0005-0000-0000-0000353E0000}"/>
    <cellStyle name="20% - Accent1 3 11 3 6 3" xfId="16110" xr:uid="{00000000-0005-0000-0000-0000363E0000}"/>
    <cellStyle name="20% - Accent1 3 11 3 7" xfId="16111" xr:uid="{00000000-0005-0000-0000-0000373E0000}"/>
    <cellStyle name="20% - Accent1 3 11 3 7 2" xfId="16112" xr:uid="{00000000-0005-0000-0000-0000383E0000}"/>
    <cellStyle name="20% - Accent1 3 11 3 8" xfId="16113" xr:uid="{00000000-0005-0000-0000-0000393E0000}"/>
    <cellStyle name="20% - Accent1 3 11 3 8 2" xfId="16114" xr:uid="{00000000-0005-0000-0000-00003A3E0000}"/>
    <cellStyle name="20% - Accent1 3 11 3 9" xfId="16115" xr:uid="{00000000-0005-0000-0000-00003B3E0000}"/>
    <cellStyle name="20% - Accent1 3 11 4" xfId="16116" xr:uid="{00000000-0005-0000-0000-00003C3E0000}"/>
    <cellStyle name="20% - Accent1 3 11 4 2" xfId="16117" xr:uid="{00000000-0005-0000-0000-00003D3E0000}"/>
    <cellStyle name="20% - Accent1 3 11 4 2 2" xfId="16118" xr:uid="{00000000-0005-0000-0000-00003E3E0000}"/>
    <cellStyle name="20% - Accent1 3 11 4 2 2 2" xfId="16119" xr:uid="{00000000-0005-0000-0000-00003F3E0000}"/>
    <cellStyle name="20% - Accent1 3 11 4 2 3" xfId="16120" xr:uid="{00000000-0005-0000-0000-0000403E0000}"/>
    <cellStyle name="20% - Accent1 3 11 4 3" xfId="16121" xr:uid="{00000000-0005-0000-0000-0000413E0000}"/>
    <cellStyle name="20% - Accent1 3 11 4 3 2" xfId="16122" xr:uid="{00000000-0005-0000-0000-0000423E0000}"/>
    <cellStyle name="20% - Accent1 3 11 4 4" xfId="16123" xr:uid="{00000000-0005-0000-0000-0000433E0000}"/>
    <cellStyle name="20% - Accent1 3 11 5" xfId="16124" xr:uid="{00000000-0005-0000-0000-0000443E0000}"/>
    <cellStyle name="20% - Accent1 3 11 5 2" xfId="16125" xr:uid="{00000000-0005-0000-0000-0000453E0000}"/>
    <cellStyle name="20% - Accent1 3 11 5 2 2" xfId="16126" xr:uid="{00000000-0005-0000-0000-0000463E0000}"/>
    <cellStyle name="20% - Accent1 3 11 5 2 2 2" xfId="16127" xr:uid="{00000000-0005-0000-0000-0000473E0000}"/>
    <cellStyle name="20% - Accent1 3 11 5 2 3" xfId="16128" xr:uid="{00000000-0005-0000-0000-0000483E0000}"/>
    <cellStyle name="20% - Accent1 3 11 5 3" xfId="16129" xr:uid="{00000000-0005-0000-0000-0000493E0000}"/>
    <cellStyle name="20% - Accent1 3 11 5 3 2" xfId="16130" xr:uid="{00000000-0005-0000-0000-00004A3E0000}"/>
    <cellStyle name="20% - Accent1 3 11 5 4" xfId="16131" xr:uid="{00000000-0005-0000-0000-00004B3E0000}"/>
    <cellStyle name="20% - Accent1 3 11 6" xfId="16132" xr:uid="{00000000-0005-0000-0000-00004C3E0000}"/>
    <cellStyle name="20% - Accent1 3 11 6 2" xfId="16133" xr:uid="{00000000-0005-0000-0000-00004D3E0000}"/>
    <cellStyle name="20% - Accent1 3 11 6 2 2" xfId="16134" xr:uid="{00000000-0005-0000-0000-00004E3E0000}"/>
    <cellStyle name="20% - Accent1 3 11 6 2 2 2" xfId="16135" xr:uid="{00000000-0005-0000-0000-00004F3E0000}"/>
    <cellStyle name="20% - Accent1 3 11 6 2 3" xfId="16136" xr:uid="{00000000-0005-0000-0000-0000503E0000}"/>
    <cellStyle name="20% - Accent1 3 11 6 3" xfId="16137" xr:uid="{00000000-0005-0000-0000-0000513E0000}"/>
    <cellStyle name="20% - Accent1 3 11 6 3 2" xfId="16138" xr:uid="{00000000-0005-0000-0000-0000523E0000}"/>
    <cellStyle name="20% - Accent1 3 11 6 4" xfId="16139" xr:uid="{00000000-0005-0000-0000-0000533E0000}"/>
    <cellStyle name="20% - Accent1 3 11 7" xfId="16140" xr:uid="{00000000-0005-0000-0000-0000543E0000}"/>
    <cellStyle name="20% - Accent1 3 11 7 2" xfId="16141" xr:uid="{00000000-0005-0000-0000-0000553E0000}"/>
    <cellStyle name="20% - Accent1 3 11 7 2 2" xfId="16142" xr:uid="{00000000-0005-0000-0000-0000563E0000}"/>
    <cellStyle name="20% - Accent1 3 11 7 3" xfId="16143" xr:uid="{00000000-0005-0000-0000-0000573E0000}"/>
    <cellStyle name="20% - Accent1 3 11 8" xfId="16144" xr:uid="{00000000-0005-0000-0000-0000583E0000}"/>
    <cellStyle name="20% - Accent1 3 11 8 2" xfId="16145" xr:uid="{00000000-0005-0000-0000-0000593E0000}"/>
    <cellStyle name="20% - Accent1 3 11 8 2 2" xfId="16146" xr:uid="{00000000-0005-0000-0000-00005A3E0000}"/>
    <cellStyle name="20% - Accent1 3 11 8 3" xfId="16147" xr:uid="{00000000-0005-0000-0000-00005B3E0000}"/>
    <cellStyle name="20% - Accent1 3 11 9" xfId="16148" xr:uid="{00000000-0005-0000-0000-00005C3E0000}"/>
    <cellStyle name="20% - Accent1 3 11 9 2" xfId="16149" xr:uid="{00000000-0005-0000-0000-00005D3E0000}"/>
    <cellStyle name="20% - Accent1 3 12" xfId="16150" xr:uid="{00000000-0005-0000-0000-00005E3E0000}"/>
    <cellStyle name="20% - Accent1 3 12 2" xfId="16151" xr:uid="{00000000-0005-0000-0000-00005F3E0000}"/>
    <cellStyle name="20% - Accent1 3 12 2 2" xfId="16152" xr:uid="{00000000-0005-0000-0000-0000603E0000}"/>
    <cellStyle name="20% - Accent1 3 12 2 2 2" xfId="16153" xr:uid="{00000000-0005-0000-0000-0000613E0000}"/>
    <cellStyle name="20% - Accent1 3 12 2 2 2 2" xfId="16154" xr:uid="{00000000-0005-0000-0000-0000623E0000}"/>
    <cellStyle name="20% - Accent1 3 12 2 2 3" xfId="16155" xr:uid="{00000000-0005-0000-0000-0000633E0000}"/>
    <cellStyle name="20% - Accent1 3 12 2 3" xfId="16156" xr:uid="{00000000-0005-0000-0000-0000643E0000}"/>
    <cellStyle name="20% - Accent1 3 12 2 3 2" xfId="16157" xr:uid="{00000000-0005-0000-0000-0000653E0000}"/>
    <cellStyle name="20% - Accent1 3 12 2 4" xfId="16158" xr:uid="{00000000-0005-0000-0000-0000663E0000}"/>
    <cellStyle name="20% - Accent1 3 12 3" xfId="16159" xr:uid="{00000000-0005-0000-0000-0000673E0000}"/>
    <cellStyle name="20% - Accent1 3 12 3 2" xfId="16160" xr:uid="{00000000-0005-0000-0000-0000683E0000}"/>
    <cellStyle name="20% - Accent1 3 12 3 2 2" xfId="16161" xr:uid="{00000000-0005-0000-0000-0000693E0000}"/>
    <cellStyle name="20% - Accent1 3 12 3 2 2 2" xfId="16162" xr:uid="{00000000-0005-0000-0000-00006A3E0000}"/>
    <cellStyle name="20% - Accent1 3 12 3 2 3" xfId="16163" xr:uid="{00000000-0005-0000-0000-00006B3E0000}"/>
    <cellStyle name="20% - Accent1 3 12 3 3" xfId="16164" xr:uid="{00000000-0005-0000-0000-00006C3E0000}"/>
    <cellStyle name="20% - Accent1 3 12 3 3 2" xfId="16165" xr:uid="{00000000-0005-0000-0000-00006D3E0000}"/>
    <cellStyle name="20% - Accent1 3 12 3 4" xfId="16166" xr:uid="{00000000-0005-0000-0000-00006E3E0000}"/>
    <cellStyle name="20% - Accent1 3 12 4" xfId="16167" xr:uid="{00000000-0005-0000-0000-00006F3E0000}"/>
    <cellStyle name="20% - Accent1 3 12 4 2" xfId="16168" xr:uid="{00000000-0005-0000-0000-0000703E0000}"/>
    <cellStyle name="20% - Accent1 3 12 4 2 2" xfId="16169" xr:uid="{00000000-0005-0000-0000-0000713E0000}"/>
    <cellStyle name="20% - Accent1 3 12 4 2 2 2" xfId="16170" xr:uid="{00000000-0005-0000-0000-0000723E0000}"/>
    <cellStyle name="20% - Accent1 3 12 4 2 3" xfId="16171" xr:uid="{00000000-0005-0000-0000-0000733E0000}"/>
    <cellStyle name="20% - Accent1 3 12 4 3" xfId="16172" xr:uid="{00000000-0005-0000-0000-0000743E0000}"/>
    <cellStyle name="20% - Accent1 3 12 4 3 2" xfId="16173" xr:uid="{00000000-0005-0000-0000-0000753E0000}"/>
    <cellStyle name="20% - Accent1 3 12 4 4" xfId="16174" xr:uid="{00000000-0005-0000-0000-0000763E0000}"/>
    <cellStyle name="20% - Accent1 3 12 5" xfId="16175" xr:uid="{00000000-0005-0000-0000-0000773E0000}"/>
    <cellStyle name="20% - Accent1 3 12 5 2" xfId="16176" xr:uid="{00000000-0005-0000-0000-0000783E0000}"/>
    <cellStyle name="20% - Accent1 3 12 5 2 2" xfId="16177" xr:uid="{00000000-0005-0000-0000-0000793E0000}"/>
    <cellStyle name="20% - Accent1 3 12 5 3" xfId="16178" xr:uid="{00000000-0005-0000-0000-00007A3E0000}"/>
    <cellStyle name="20% - Accent1 3 12 6" xfId="16179" xr:uid="{00000000-0005-0000-0000-00007B3E0000}"/>
    <cellStyle name="20% - Accent1 3 12 6 2" xfId="16180" xr:uid="{00000000-0005-0000-0000-00007C3E0000}"/>
    <cellStyle name="20% - Accent1 3 12 6 2 2" xfId="16181" xr:uid="{00000000-0005-0000-0000-00007D3E0000}"/>
    <cellStyle name="20% - Accent1 3 12 6 3" xfId="16182" xr:uid="{00000000-0005-0000-0000-00007E3E0000}"/>
    <cellStyle name="20% - Accent1 3 12 7" xfId="16183" xr:uid="{00000000-0005-0000-0000-00007F3E0000}"/>
    <cellStyle name="20% - Accent1 3 12 7 2" xfId="16184" xr:uid="{00000000-0005-0000-0000-0000803E0000}"/>
    <cellStyle name="20% - Accent1 3 12 8" xfId="16185" xr:uid="{00000000-0005-0000-0000-0000813E0000}"/>
    <cellStyle name="20% - Accent1 3 12 8 2" xfId="16186" xr:uid="{00000000-0005-0000-0000-0000823E0000}"/>
    <cellStyle name="20% - Accent1 3 12 9" xfId="16187" xr:uid="{00000000-0005-0000-0000-0000833E0000}"/>
    <cellStyle name="20% - Accent1 3 13" xfId="16188" xr:uid="{00000000-0005-0000-0000-0000843E0000}"/>
    <cellStyle name="20% - Accent1 3 13 2" xfId="16189" xr:uid="{00000000-0005-0000-0000-0000853E0000}"/>
    <cellStyle name="20% - Accent1 3 13 2 2" xfId="16190" xr:uid="{00000000-0005-0000-0000-0000863E0000}"/>
    <cellStyle name="20% - Accent1 3 13 2 2 2" xfId="16191" xr:uid="{00000000-0005-0000-0000-0000873E0000}"/>
    <cellStyle name="20% - Accent1 3 13 2 2 2 2" xfId="16192" xr:uid="{00000000-0005-0000-0000-0000883E0000}"/>
    <cellStyle name="20% - Accent1 3 13 2 2 3" xfId="16193" xr:uid="{00000000-0005-0000-0000-0000893E0000}"/>
    <cellStyle name="20% - Accent1 3 13 2 3" xfId="16194" xr:uid="{00000000-0005-0000-0000-00008A3E0000}"/>
    <cellStyle name="20% - Accent1 3 13 2 3 2" xfId="16195" xr:uid="{00000000-0005-0000-0000-00008B3E0000}"/>
    <cellStyle name="20% - Accent1 3 13 2 4" xfId="16196" xr:uid="{00000000-0005-0000-0000-00008C3E0000}"/>
    <cellStyle name="20% - Accent1 3 13 3" xfId="16197" xr:uid="{00000000-0005-0000-0000-00008D3E0000}"/>
    <cellStyle name="20% - Accent1 3 13 3 2" xfId="16198" xr:uid="{00000000-0005-0000-0000-00008E3E0000}"/>
    <cellStyle name="20% - Accent1 3 13 3 2 2" xfId="16199" xr:uid="{00000000-0005-0000-0000-00008F3E0000}"/>
    <cellStyle name="20% - Accent1 3 13 3 2 2 2" xfId="16200" xr:uid="{00000000-0005-0000-0000-0000903E0000}"/>
    <cellStyle name="20% - Accent1 3 13 3 2 3" xfId="16201" xr:uid="{00000000-0005-0000-0000-0000913E0000}"/>
    <cellStyle name="20% - Accent1 3 13 3 3" xfId="16202" xr:uid="{00000000-0005-0000-0000-0000923E0000}"/>
    <cellStyle name="20% - Accent1 3 13 3 3 2" xfId="16203" xr:uid="{00000000-0005-0000-0000-0000933E0000}"/>
    <cellStyle name="20% - Accent1 3 13 3 4" xfId="16204" xr:uid="{00000000-0005-0000-0000-0000943E0000}"/>
    <cellStyle name="20% - Accent1 3 13 4" xfId="16205" xr:uid="{00000000-0005-0000-0000-0000953E0000}"/>
    <cellStyle name="20% - Accent1 3 13 4 2" xfId="16206" xr:uid="{00000000-0005-0000-0000-0000963E0000}"/>
    <cellStyle name="20% - Accent1 3 13 4 2 2" xfId="16207" xr:uid="{00000000-0005-0000-0000-0000973E0000}"/>
    <cellStyle name="20% - Accent1 3 13 4 2 2 2" xfId="16208" xr:uid="{00000000-0005-0000-0000-0000983E0000}"/>
    <cellStyle name="20% - Accent1 3 13 4 2 3" xfId="16209" xr:uid="{00000000-0005-0000-0000-0000993E0000}"/>
    <cellStyle name="20% - Accent1 3 13 4 3" xfId="16210" xr:uid="{00000000-0005-0000-0000-00009A3E0000}"/>
    <cellStyle name="20% - Accent1 3 13 4 3 2" xfId="16211" xr:uid="{00000000-0005-0000-0000-00009B3E0000}"/>
    <cellStyle name="20% - Accent1 3 13 4 4" xfId="16212" xr:uid="{00000000-0005-0000-0000-00009C3E0000}"/>
    <cellStyle name="20% - Accent1 3 13 5" xfId="16213" xr:uid="{00000000-0005-0000-0000-00009D3E0000}"/>
    <cellStyle name="20% - Accent1 3 13 5 2" xfId="16214" xr:uid="{00000000-0005-0000-0000-00009E3E0000}"/>
    <cellStyle name="20% - Accent1 3 13 5 2 2" xfId="16215" xr:uid="{00000000-0005-0000-0000-00009F3E0000}"/>
    <cellStyle name="20% - Accent1 3 13 5 3" xfId="16216" xr:uid="{00000000-0005-0000-0000-0000A03E0000}"/>
    <cellStyle name="20% - Accent1 3 13 6" xfId="16217" xr:uid="{00000000-0005-0000-0000-0000A13E0000}"/>
    <cellStyle name="20% - Accent1 3 13 6 2" xfId="16218" xr:uid="{00000000-0005-0000-0000-0000A23E0000}"/>
    <cellStyle name="20% - Accent1 3 13 6 2 2" xfId="16219" xr:uid="{00000000-0005-0000-0000-0000A33E0000}"/>
    <cellStyle name="20% - Accent1 3 13 6 3" xfId="16220" xr:uid="{00000000-0005-0000-0000-0000A43E0000}"/>
    <cellStyle name="20% - Accent1 3 13 7" xfId="16221" xr:uid="{00000000-0005-0000-0000-0000A53E0000}"/>
    <cellStyle name="20% - Accent1 3 13 7 2" xfId="16222" xr:uid="{00000000-0005-0000-0000-0000A63E0000}"/>
    <cellStyle name="20% - Accent1 3 13 8" xfId="16223" xr:uid="{00000000-0005-0000-0000-0000A73E0000}"/>
    <cellStyle name="20% - Accent1 3 13 8 2" xfId="16224" xr:uid="{00000000-0005-0000-0000-0000A83E0000}"/>
    <cellStyle name="20% - Accent1 3 13 9" xfId="16225" xr:uid="{00000000-0005-0000-0000-0000A93E0000}"/>
    <cellStyle name="20% - Accent1 3 14" xfId="16226" xr:uid="{00000000-0005-0000-0000-0000AA3E0000}"/>
    <cellStyle name="20% - Accent1 3 14 2" xfId="16227" xr:uid="{00000000-0005-0000-0000-0000AB3E0000}"/>
    <cellStyle name="20% - Accent1 3 14 2 2" xfId="16228" xr:uid="{00000000-0005-0000-0000-0000AC3E0000}"/>
    <cellStyle name="20% - Accent1 3 14 2 2 2" xfId="16229" xr:uid="{00000000-0005-0000-0000-0000AD3E0000}"/>
    <cellStyle name="20% - Accent1 3 14 2 3" xfId="16230" xr:uid="{00000000-0005-0000-0000-0000AE3E0000}"/>
    <cellStyle name="20% - Accent1 3 14 3" xfId="16231" xr:uid="{00000000-0005-0000-0000-0000AF3E0000}"/>
    <cellStyle name="20% - Accent1 3 14 3 2" xfId="16232" xr:uid="{00000000-0005-0000-0000-0000B03E0000}"/>
    <cellStyle name="20% - Accent1 3 14 4" xfId="16233" xr:uid="{00000000-0005-0000-0000-0000B13E0000}"/>
    <cellStyle name="20% - Accent1 3 15" xfId="16234" xr:uid="{00000000-0005-0000-0000-0000B23E0000}"/>
    <cellStyle name="20% - Accent1 3 15 2" xfId="16235" xr:uid="{00000000-0005-0000-0000-0000B33E0000}"/>
    <cellStyle name="20% - Accent1 3 15 2 2" xfId="16236" xr:uid="{00000000-0005-0000-0000-0000B43E0000}"/>
    <cellStyle name="20% - Accent1 3 15 2 2 2" xfId="16237" xr:uid="{00000000-0005-0000-0000-0000B53E0000}"/>
    <cellStyle name="20% - Accent1 3 15 2 3" xfId="16238" xr:uid="{00000000-0005-0000-0000-0000B63E0000}"/>
    <cellStyle name="20% - Accent1 3 15 3" xfId="16239" xr:uid="{00000000-0005-0000-0000-0000B73E0000}"/>
    <cellStyle name="20% - Accent1 3 15 3 2" xfId="16240" xr:uid="{00000000-0005-0000-0000-0000B83E0000}"/>
    <cellStyle name="20% - Accent1 3 15 4" xfId="16241" xr:uid="{00000000-0005-0000-0000-0000B93E0000}"/>
    <cellStyle name="20% - Accent1 3 16" xfId="16242" xr:uid="{00000000-0005-0000-0000-0000BA3E0000}"/>
    <cellStyle name="20% - Accent1 3 16 2" xfId="16243" xr:uid="{00000000-0005-0000-0000-0000BB3E0000}"/>
    <cellStyle name="20% - Accent1 3 16 2 2" xfId="16244" xr:uid="{00000000-0005-0000-0000-0000BC3E0000}"/>
    <cellStyle name="20% - Accent1 3 16 2 2 2" xfId="16245" xr:uid="{00000000-0005-0000-0000-0000BD3E0000}"/>
    <cellStyle name="20% - Accent1 3 16 2 3" xfId="16246" xr:uid="{00000000-0005-0000-0000-0000BE3E0000}"/>
    <cellStyle name="20% - Accent1 3 16 3" xfId="16247" xr:uid="{00000000-0005-0000-0000-0000BF3E0000}"/>
    <cellStyle name="20% - Accent1 3 16 3 2" xfId="16248" xr:uid="{00000000-0005-0000-0000-0000C03E0000}"/>
    <cellStyle name="20% - Accent1 3 16 4" xfId="16249" xr:uid="{00000000-0005-0000-0000-0000C13E0000}"/>
    <cellStyle name="20% - Accent1 3 17" xfId="16250" xr:uid="{00000000-0005-0000-0000-0000C23E0000}"/>
    <cellStyle name="20% - Accent1 3 17 2" xfId="16251" xr:uid="{00000000-0005-0000-0000-0000C33E0000}"/>
    <cellStyle name="20% - Accent1 3 17 2 2" xfId="16252" xr:uid="{00000000-0005-0000-0000-0000C43E0000}"/>
    <cellStyle name="20% - Accent1 3 17 3" xfId="16253" xr:uid="{00000000-0005-0000-0000-0000C53E0000}"/>
    <cellStyle name="20% - Accent1 3 18" xfId="16254" xr:uid="{00000000-0005-0000-0000-0000C63E0000}"/>
    <cellStyle name="20% - Accent1 3 18 2" xfId="16255" xr:uid="{00000000-0005-0000-0000-0000C73E0000}"/>
    <cellStyle name="20% - Accent1 3 18 2 2" xfId="16256" xr:uid="{00000000-0005-0000-0000-0000C83E0000}"/>
    <cellStyle name="20% - Accent1 3 18 3" xfId="16257" xr:uid="{00000000-0005-0000-0000-0000C93E0000}"/>
    <cellStyle name="20% - Accent1 3 19" xfId="16258" xr:uid="{00000000-0005-0000-0000-0000CA3E0000}"/>
    <cellStyle name="20% - Accent1 3 19 2" xfId="16259" xr:uid="{00000000-0005-0000-0000-0000CB3E0000}"/>
    <cellStyle name="20% - Accent1 3 2" xfId="16260" xr:uid="{00000000-0005-0000-0000-0000CC3E0000}"/>
    <cellStyle name="20% - Accent1 3 2 10" xfId="16261" xr:uid="{00000000-0005-0000-0000-0000CD3E0000}"/>
    <cellStyle name="20% - Accent1 3 2 10 10" xfId="16262" xr:uid="{00000000-0005-0000-0000-0000CE3E0000}"/>
    <cellStyle name="20% - Accent1 3 2 10 10 2" xfId="16263" xr:uid="{00000000-0005-0000-0000-0000CF3E0000}"/>
    <cellStyle name="20% - Accent1 3 2 10 11" xfId="16264" xr:uid="{00000000-0005-0000-0000-0000D03E0000}"/>
    <cellStyle name="20% - Accent1 3 2 10 2" xfId="16265" xr:uid="{00000000-0005-0000-0000-0000D13E0000}"/>
    <cellStyle name="20% - Accent1 3 2 10 2 2" xfId="16266" xr:uid="{00000000-0005-0000-0000-0000D23E0000}"/>
    <cellStyle name="20% - Accent1 3 2 10 2 2 2" xfId="16267" xr:uid="{00000000-0005-0000-0000-0000D33E0000}"/>
    <cellStyle name="20% - Accent1 3 2 10 2 2 2 2" xfId="16268" xr:uid="{00000000-0005-0000-0000-0000D43E0000}"/>
    <cellStyle name="20% - Accent1 3 2 10 2 2 2 2 2" xfId="16269" xr:uid="{00000000-0005-0000-0000-0000D53E0000}"/>
    <cellStyle name="20% - Accent1 3 2 10 2 2 2 3" xfId="16270" xr:uid="{00000000-0005-0000-0000-0000D63E0000}"/>
    <cellStyle name="20% - Accent1 3 2 10 2 2 3" xfId="16271" xr:uid="{00000000-0005-0000-0000-0000D73E0000}"/>
    <cellStyle name="20% - Accent1 3 2 10 2 2 3 2" xfId="16272" xr:uid="{00000000-0005-0000-0000-0000D83E0000}"/>
    <cellStyle name="20% - Accent1 3 2 10 2 2 4" xfId="16273" xr:uid="{00000000-0005-0000-0000-0000D93E0000}"/>
    <cellStyle name="20% - Accent1 3 2 10 2 3" xfId="16274" xr:uid="{00000000-0005-0000-0000-0000DA3E0000}"/>
    <cellStyle name="20% - Accent1 3 2 10 2 3 2" xfId="16275" xr:uid="{00000000-0005-0000-0000-0000DB3E0000}"/>
    <cellStyle name="20% - Accent1 3 2 10 2 3 2 2" xfId="16276" xr:uid="{00000000-0005-0000-0000-0000DC3E0000}"/>
    <cellStyle name="20% - Accent1 3 2 10 2 3 2 2 2" xfId="16277" xr:uid="{00000000-0005-0000-0000-0000DD3E0000}"/>
    <cellStyle name="20% - Accent1 3 2 10 2 3 2 3" xfId="16278" xr:uid="{00000000-0005-0000-0000-0000DE3E0000}"/>
    <cellStyle name="20% - Accent1 3 2 10 2 3 3" xfId="16279" xr:uid="{00000000-0005-0000-0000-0000DF3E0000}"/>
    <cellStyle name="20% - Accent1 3 2 10 2 3 3 2" xfId="16280" xr:uid="{00000000-0005-0000-0000-0000E03E0000}"/>
    <cellStyle name="20% - Accent1 3 2 10 2 3 4" xfId="16281" xr:uid="{00000000-0005-0000-0000-0000E13E0000}"/>
    <cellStyle name="20% - Accent1 3 2 10 2 4" xfId="16282" xr:uid="{00000000-0005-0000-0000-0000E23E0000}"/>
    <cellStyle name="20% - Accent1 3 2 10 2 4 2" xfId="16283" xr:uid="{00000000-0005-0000-0000-0000E33E0000}"/>
    <cellStyle name="20% - Accent1 3 2 10 2 4 2 2" xfId="16284" xr:uid="{00000000-0005-0000-0000-0000E43E0000}"/>
    <cellStyle name="20% - Accent1 3 2 10 2 4 2 2 2" xfId="16285" xr:uid="{00000000-0005-0000-0000-0000E53E0000}"/>
    <cellStyle name="20% - Accent1 3 2 10 2 4 2 3" xfId="16286" xr:uid="{00000000-0005-0000-0000-0000E63E0000}"/>
    <cellStyle name="20% - Accent1 3 2 10 2 4 3" xfId="16287" xr:uid="{00000000-0005-0000-0000-0000E73E0000}"/>
    <cellStyle name="20% - Accent1 3 2 10 2 4 3 2" xfId="16288" xr:uid="{00000000-0005-0000-0000-0000E83E0000}"/>
    <cellStyle name="20% - Accent1 3 2 10 2 4 4" xfId="16289" xr:uid="{00000000-0005-0000-0000-0000E93E0000}"/>
    <cellStyle name="20% - Accent1 3 2 10 2 5" xfId="16290" xr:uid="{00000000-0005-0000-0000-0000EA3E0000}"/>
    <cellStyle name="20% - Accent1 3 2 10 2 5 2" xfId="16291" xr:uid="{00000000-0005-0000-0000-0000EB3E0000}"/>
    <cellStyle name="20% - Accent1 3 2 10 2 5 2 2" xfId="16292" xr:uid="{00000000-0005-0000-0000-0000EC3E0000}"/>
    <cellStyle name="20% - Accent1 3 2 10 2 5 3" xfId="16293" xr:uid="{00000000-0005-0000-0000-0000ED3E0000}"/>
    <cellStyle name="20% - Accent1 3 2 10 2 6" xfId="16294" xr:uid="{00000000-0005-0000-0000-0000EE3E0000}"/>
    <cellStyle name="20% - Accent1 3 2 10 2 6 2" xfId="16295" xr:uid="{00000000-0005-0000-0000-0000EF3E0000}"/>
    <cellStyle name="20% - Accent1 3 2 10 2 6 2 2" xfId="16296" xr:uid="{00000000-0005-0000-0000-0000F03E0000}"/>
    <cellStyle name="20% - Accent1 3 2 10 2 6 3" xfId="16297" xr:uid="{00000000-0005-0000-0000-0000F13E0000}"/>
    <cellStyle name="20% - Accent1 3 2 10 2 7" xfId="16298" xr:uid="{00000000-0005-0000-0000-0000F23E0000}"/>
    <cellStyle name="20% - Accent1 3 2 10 2 7 2" xfId="16299" xr:uid="{00000000-0005-0000-0000-0000F33E0000}"/>
    <cellStyle name="20% - Accent1 3 2 10 2 8" xfId="16300" xr:uid="{00000000-0005-0000-0000-0000F43E0000}"/>
    <cellStyle name="20% - Accent1 3 2 10 2 8 2" xfId="16301" xr:uid="{00000000-0005-0000-0000-0000F53E0000}"/>
    <cellStyle name="20% - Accent1 3 2 10 2 9" xfId="16302" xr:uid="{00000000-0005-0000-0000-0000F63E0000}"/>
    <cellStyle name="20% - Accent1 3 2 10 3" xfId="16303" xr:uid="{00000000-0005-0000-0000-0000F73E0000}"/>
    <cellStyle name="20% - Accent1 3 2 10 3 2" xfId="16304" xr:uid="{00000000-0005-0000-0000-0000F83E0000}"/>
    <cellStyle name="20% - Accent1 3 2 10 3 2 2" xfId="16305" xr:uid="{00000000-0005-0000-0000-0000F93E0000}"/>
    <cellStyle name="20% - Accent1 3 2 10 3 2 2 2" xfId="16306" xr:uid="{00000000-0005-0000-0000-0000FA3E0000}"/>
    <cellStyle name="20% - Accent1 3 2 10 3 2 2 2 2" xfId="16307" xr:uid="{00000000-0005-0000-0000-0000FB3E0000}"/>
    <cellStyle name="20% - Accent1 3 2 10 3 2 2 3" xfId="16308" xr:uid="{00000000-0005-0000-0000-0000FC3E0000}"/>
    <cellStyle name="20% - Accent1 3 2 10 3 2 3" xfId="16309" xr:uid="{00000000-0005-0000-0000-0000FD3E0000}"/>
    <cellStyle name="20% - Accent1 3 2 10 3 2 3 2" xfId="16310" xr:uid="{00000000-0005-0000-0000-0000FE3E0000}"/>
    <cellStyle name="20% - Accent1 3 2 10 3 2 4" xfId="16311" xr:uid="{00000000-0005-0000-0000-0000FF3E0000}"/>
    <cellStyle name="20% - Accent1 3 2 10 3 3" xfId="16312" xr:uid="{00000000-0005-0000-0000-0000003F0000}"/>
    <cellStyle name="20% - Accent1 3 2 10 3 3 2" xfId="16313" xr:uid="{00000000-0005-0000-0000-0000013F0000}"/>
    <cellStyle name="20% - Accent1 3 2 10 3 3 2 2" xfId="16314" xr:uid="{00000000-0005-0000-0000-0000023F0000}"/>
    <cellStyle name="20% - Accent1 3 2 10 3 3 2 2 2" xfId="16315" xr:uid="{00000000-0005-0000-0000-0000033F0000}"/>
    <cellStyle name="20% - Accent1 3 2 10 3 3 2 3" xfId="16316" xr:uid="{00000000-0005-0000-0000-0000043F0000}"/>
    <cellStyle name="20% - Accent1 3 2 10 3 3 3" xfId="16317" xr:uid="{00000000-0005-0000-0000-0000053F0000}"/>
    <cellStyle name="20% - Accent1 3 2 10 3 3 3 2" xfId="16318" xr:uid="{00000000-0005-0000-0000-0000063F0000}"/>
    <cellStyle name="20% - Accent1 3 2 10 3 3 4" xfId="16319" xr:uid="{00000000-0005-0000-0000-0000073F0000}"/>
    <cellStyle name="20% - Accent1 3 2 10 3 4" xfId="16320" xr:uid="{00000000-0005-0000-0000-0000083F0000}"/>
    <cellStyle name="20% - Accent1 3 2 10 3 4 2" xfId="16321" xr:uid="{00000000-0005-0000-0000-0000093F0000}"/>
    <cellStyle name="20% - Accent1 3 2 10 3 4 2 2" xfId="16322" xr:uid="{00000000-0005-0000-0000-00000A3F0000}"/>
    <cellStyle name="20% - Accent1 3 2 10 3 4 2 2 2" xfId="16323" xr:uid="{00000000-0005-0000-0000-00000B3F0000}"/>
    <cellStyle name="20% - Accent1 3 2 10 3 4 2 3" xfId="16324" xr:uid="{00000000-0005-0000-0000-00000C3F0000}"/>
    <cellStyle name="20% - Accent1 3 2 10 3 4 3" xfId="16325" xr:uid="{00000000-0005-0000-0000-00000D3F0000}"/>
    <cellStyle name="20% - Accent1 3 2 10 3 4 3 2" xfId="16326" xr:uid="{00000000-0005-0000-0000-00000E3F0000}"/>
    <cellStyle name="20% - Accent1 3 2 10 3 4 4" xfId="16327" xr:uid="{00000000-0005-0000-0000-00000F3F0000}"/>
    <cellStyle name="20% - Accent1 3 2 10 3 5" xfId="16328" xr:uid="{00000000-0005-0000-0000-0000103F0000}"/>
    <cellStyle name="20% - Accent1 3 2 10 3 5 2" xfId="16329" xr:uid="{00000000-0005-0000-0000-0000113F0000}"/>
    <cellStyle name="20% - Accent1 3 2 10 3 5 2 2" xfId="16330" xr:uid="{00000000-0005-0000-0000-0000123F0000}"/>
    <cellStyle name="20% - Accent1 3 2 10 3 5 3" xfId="16331" xr:uid="{00000000-0005-0000-0000-0000133F0000}"/>
    <cellStyle name="20% - Accent1 3 2 10 3 6" xfId="16332" xr:uid="{00000000-0005-0000-0000-0000143F0000}"/>
    <cellStyle name="20% - Accent1 3 2 10 3 6 2" xfId="16333" xr:uid="{00000000-0005-0000-0000-0000153F0000}"/>
    <cellStyle name="20% - Accent1 3 2 10 3 6 2 2" xfId="16334" xr:uid="{00000000-0005-0000-0000-0000163F0000}"/>
    <cellStyle name="20% - Accent1 3 2 10 3 6 3" xfId="16335" xr:uid="{00000000-0005-0000-0000-0000173F0000}"/>
    <cellStyle name="20% - Accent1 3 2 10 3 7" xfId="16336" xr:uid="{00000000-0005-0000-0000-0000183F0000}"/>
    <cellStyle name="20% - Accent1 3 2 10 3 7 2" xfId="16337" xr:uid="{00000000-0005-0000-0000-0000193F0000}"/>
    <cellStyle name="20% - Accent1 3 2 10 3 8" xfId="16338" xr:uid="{00000000-0005-0000-0000-00001A3F0000}"/>
    <cellStyle name="20% - Accent1 3 2 10 3 8 2" xfId="16339" xr:uid="{00000000-0005-0000-0000-00001B3F0000}"/>
    <cellStyle name="20% - Accent1 3 2 10 3 9" xfId="16340" xr:uid="{00000000-0005-0000-0000-00001C3F0000}"/>
    <cellStyle name="20% - Accent1 3 2 10 4" xfId="16341" xr:uid="{00000000-0005-0000-0000-00001D3F0000}"/>
    <cellStyle name="20% - Accent1 3 2 10 4 2" xfId="16342" xr:uid="{00000000-0005-0000-0000-00001E3F0000}"/>
    <cellStyle name="20% - Accent1 3 2 10 4 2 2" xfId="16343" xr:uid="{00000000-0005-0000-0000-00001F3F0000}"/>
    <cellStyle name="20% - Accent1 3 2 10 4 2 2 2" xfId="16344" xr:uid="{00000000-0005-0000-0000-0000203F0000}"/>
    <cellStyle name="20% - Accent1 3 2 10 4 2 3" xfId="16345" xr:uid="{00000000-0005-0000-0000-0000213F0000}"/>
    <cellStyle name="20% - Accent1 3 2 10 4 3" xfId="16346" xr:uid="{00000000-0005-0000-0000-0000223F0000}"/>
    <cellStyle name="20% - Accent1 3 2 10 4 3 2" xfId="16347" xr:uid="{00000000-0005-0000-0000-0000233F0000}"/>
    <cellStyle name="20% - Accent1 3 2 10 4 4" xfId="16348" xr:uid="{00000000-0005-0000-0000-0000243F0000}"/>
    <cellStyle name="20% - Accent1 3 2 10 5" xfId="16349" xr:uid="{00000000-0005-0000-0000-0000253F0000}"/>
    <cellStyle name="20% - Accent1 3 2 10 5 2" xfId="16350" xr:uid="{00000000-0005-0000-0000-0000263F0000}"/>
    <cellStyle name="20% - Accent1 3 2 10 5 2 2" xfId="16351" xr:uid="{00000000-0005-0000-0000-0000273F0000}"/>
    <cellStyle name="20% - Accent1 3 2 10 5 2 2 2" xfId="16352" xr:uid="{00000000-0005-0000-0000-0000283F0000}"/>
    <cellStyle name="20% - Accent1 3 2 10 5 2 3" xfId="16353" xr:uid="{00000000-0005-0000-0000-0000293F0000}"/>
    <cellStyle name="20% - Accent1 3 2 10 5 3" xfId="16354" xr:uid="{00000000-0005-0000-0000-00002A3F0000}"/>
    <cellStyle name="20% - Accent1 3 2 10 5 3 2" xfId="16355" xr:uid="{00000000-0005-0000-0000-00002B3F0000}"/>
    <cellStyle name="20% - Accent1 3 2 10 5 4" xfId="16356" xr:uid="{00000000-0005-0000-0000-00002C3F0000}"/>
    <cellStyle name="20% - Accent1 3 2 10 6" xfId="16357" xr:uid="{00000000-0005-0000-0000-00002D3F0000}"/>
    <cellStyle name="20% - Accent1 3 2 10 6 2" xfId="16358" xr:uid="{00000000-0005-0000-0000-00002E3F0000}"/>
    <cellStyle name="20% - Accent1 3 2 10 6 2 2" xfId="16359" xr:uid="{00000000-0005-0000-0000-00002F3F0000}"/>
    <cellStyle name="20% - Accent1 3 2 10 6 2 2 2" xfId="16360" xr:uid="{00000000-0005-0000-0000-0000303F0000}"/>
    <cellStyle name="20% - Accent1 3 2 10 6 2 3" xfId="16361" xr:uid="{00000000-0005-0000-0000-0000313F0000}"/>
    <cellStyle name="20% - Accent1 3 2 10 6 3" xfId="16362" xr:uid="{00000000-0005-0000-0000-0000323F0000}"/>
    <cellStyle name="20% - Accent1 3 2 10 6 3 2" xfId="16363" xr:uid="{00000000-0005-0000-0000-0000333F0000}"/>
    <cellStyle name="20% - Accent1 3 2 10 6 4" xfId="16364" xr:uid="{00000000-0005-0000-0000-0000343F0000}"/>
    <cellStyle name="20% - Accent1 3 2 10 7" xfId="16365" xr:uid="{00000000-0005-0000-0000-0000353F0000}"/>
    <cellStyle name="20% - Accent1 3 2 10 7 2" xfId="16366" xr:uid="{00000000-0005-0000-0000-0000363F0000}"/>
    <cellStyle name="20% - Accent1 3 2 10 7 2 2" xfId="16367" xr:uid="{00000000-0005-0000-0000-0000373F0000}"/>
    <cellStyle name="20% - Accent1 3 2 10 7 3" xfId="16368" xr:uid="{00000000-0005-0000-0000-0000383F0000}"/>
    <cellStyle name="20% - Accent1 3 2 10 8" xfId="16369" xr:uid="{00000000-0005-0000-0000-0000393F0000}"/>
    <cellStyle name="20% - Accent1 3 2 10 8 2" xfId="16370" xr:uid="{00000000-0005-0000-0000-00003A3F0000}"/>
    <cellStyle name="20% - Accent1 3 2 10 8 2 2" xfId="16371" xr:uid="{00000000-0005-0000-0000-00003B3F0000}"/>
    <cellStyle name="20% - Accent1 3 2 10 8 3" xfId="16372" xr:uid="{00000000-0005-0000-0000-00003C3F0000}"/>
    <cellStyle name="20% - Accent1 3 2 10 9" xfId="16373" xr:uid="{00000000-0005-0000-0000-00003D3F0000}"/>
    <cellStyle name="20% - Accent1 3 2 10 9 2" xfId="16374" xr:uid="{00000000-0005-0000-0000-00003E3F0000}"/>
    <cellStyle name="20% - Accent1 3 2 11" xfId="16375" xr:uid="{00000000-0005-0000-0000-00003F3F0000}"/>
    <cellStyle name="20% - Accent1 3 2 11 2" xfId="16376" xr:uid="{00000000-0005-0000-0000-0000403F0000}"/>
    <cellStyle name="20% - Accent1 3 2 11 2 2" xfId="16377" xr:uid="{00000000-0005-0000-0000-0000413F0000}"/>
    <cellStyle name="20% - Accent1 3 2 11 2 2 2" xfId="16378" xr:uid="{00000000-0005-0000-0000-0000423F0000}"/>
    <cellStyle name="20% - Accent1 3 2 11 2 2 2 2" xfId="16379" xr:uid="{00000000-0005-0000-0000-0000433F0000}"/>
    <cellStyle name="20% - Accent1 3 2 11 2 2 3" xfId="16380" xr:uid="{00000000-0005-0000-0000-0000443F0000}"/>
    <cellStyle name="20% - Accent1 3 2 11 2 3" xfId="16381" xr:uid="{00000000-0005-0000-0000-0000453F0000}"/>
    <cellStyle name="20% - Accent1 3 2 11 2 3 2" xfId="16382" xr:uid="{00000000-0005-0000-0000-0000463F0000}"/>
    <cellStyle name="20% - Accent1 3 2 11 2 4" xfId="16383" xr:uid="{00000000-0005-0000-0000-0000473F0000}"/>
    <cellStyle name="20% - Accent1 3 2 11 3" xfId="16384" xr:uid="{00000000-0005-0000-0000-0000483F0000}"/>
    <cellStyle name="20% - Accent1 3 2 11 3 2" xfId="16385" xr:uid="{00000000-0005-0000-0000-0000493F0000}"/>
    <cellStyle name="20% - Accent1 3 2 11 3 2 2" xfId="16386" xr:uid="{00000000-0005-0000-0000-00004A3F0000}"/>
    <cellStyle name="20% - Accent1 3 2 11 3 2 2 2" xfId="16387" xr:uid="{00000000-0005-0000-0000-00004B3F0000}"/>
    <cellStyle name="20% - Accent1 3 2 11 3 2 3" xfId="16388" xr:uid="{00000000-0005-0000-0000-00004C3F0000}"/>
    <cellStyle name="20% - Accent1 3 2 11 3 3" xfId="16389" xr:uid="{00000000-0005-0000-0000-00004D3F0000}"/>
    <cellStyle name="20% - Accent1 3 2 11 3 3 2" xfId="16390" xr:uid="{00000000-0005-0000-0000-00004E3F0000}"/>
    <cellStyle name="20% - Accent1 3 2 11 3 4" xfId="16391" xr:uid="{00000000-0005-0000-0000-00004F3F0000}"/>
    <cellStyle name="20% - Accent1 3 2 11 4" xfId="16392" xr:uid="{00000000-0005-0000-0000-0000503F0000}"/>
    <cellStyle name="20% - Accent1 3 2 11 4 2" xfId="16393" xr:uid="{00000000-0005-0000-0000-0000513F0000}"/>
    <cellStyle name="20% - Accent1 3 2 11 4 2 2" xfId="16394" xr:uid="{00000000-0005-0000-0000-0000523F0000}"/>
    <cellStyle name="20% - Accent1 3 2 11 4 2 2 2" xfId="16395" xr:uid="{00000000-0005-0000-0000-0000533F0000}"/>
    <cellStyle name="20% - Accent1 3 2 11 4 2 3" xfId="16396" xr:uid="{00000000-0005-0000-0000-0000543F0000}"/>
    <cellStyle name="20% - Accent1 3 2 11 4 3" xfId="16397" xr:uid="{00000000-0005-0000-0000-0000553F0000}"/>
    <cellStyle name="20% - Accent1 3 2 11 4 3 2" xfId="16398" xr:uid="{00000000-0005-0000-0000-0000563F0000}"/>
    <cellStyle name="20% - Accent1 3 2 11 4 4" xfId="16399" xr:uid="{00000000-0005-0000-0000-0000573F0000}"/>
    <cellStyle name="20% - Accent1 3 2 11 5" xfId="16400" xr:uid="{00000000-0005-0000-0000-0000583F0000}"/>
    <cellStyle name="20% - Accent1 3 2 11 5 2" xfId="16401" xr:uid="{00000000-0005-0000-0000-0000593F0000}"/>
    <cellStyle name="20% - Accent1 3 2 11 5 2 2" xfId="16402" xr:uid="{00000000-0005-0000-0000-00005A3F0000}"/>
    <cellStyle name="20% - Accent1 3 2 11 5 3" xfId="16403" xr:uid="{00000000-0005-0000-0000-00005B3F0000}"/>
    <cellStyle name="20% - Accent1 3 2 11 6" xfId="16404" xr:uid="{00000000-0005-0000-0000-00005C3F0000}"/>
    <cellStyle name="20% - Accent1 3 2 11 6 2" xfId="16405" xr:uid="{00000000-0005-0000-0000-00005D3F0000}"/>
    <cellStyle name="20% - Accent1 3 2 11 6 2 2" xfId="16406" xr:uid="{00000000-0005-0000-0000-00005E3F0000}"/>
    <cellStyle name="20% - Accent1 3 2 11 6 3" xfId="16407" xr:uid="{00000000-0005-0000-0000-00005F3F0000}"/>
    <cellStyle name="20% - Accent1 3 2 11 7" xfId="16408" xr:uid="{00000000-0005-0000-0000-0000603F0000}"/>
    <cellStyle name="20% - Accent1 3 2 11 7 2" xfId="16409" xr:uid="{00000000-0005-0000-0000-0000613F0000}"/>
    <cellStyle name="20% - Accent1 3 2 11 8" xfId="16410" xr:uid="{00000000-0005-0000-0000-0000623F0000}"/>
    <cellStyle name="20% - Accent1 3 2 11 8 2" xfId="16411" xr:uid="{00000000-0005-0000-0000-0000633F0000}"/>
    <cellStyle name="20% - Accent1 3 2 11 9" xfId="16412" xr:uid="{00000000-0005-0000-0000-0000643F0000}"/>
    <cellStyle name="20% - Accent1 3 2 12" xfId="16413" xr:uid="{00000000-0005-0000-0000-0000653F0000}"/>
    <cellStyle name="20% - Accent1 3 2 12 2" xfId="16414" xr:uid="{00000000-0005-0000-0000-0000663F0000}"/>
    <cellStyle name="20% - Accent1 3 2 12 2 2" xfId="16415" xr:uid="{00000000-0005-0000-0000-0000673F0000}"/>
    <cellStyle name="20% - Accent1 3 2 12 2 2 2" xfId="16416" xr:uid="{00000000-0005-0000-0000-0000683F0000}"/>
    <cellStyle name="20% - Accent1 3 2 12 2 2 2 2" xfId="16417" xr:uid="{00000000-0005-0000-0000-0000693F0000}"/>
    <cellStyle name="20% - Accent1 3 2 12 2 2 3" xfId="16418" xr:uid="{00000000-0005-0000-0000-00006A3F0000}"/>
    <cellStyle name="20% - Accent1 3 2 12 2 3" xfId="16419" xr:uid="{00000000-0005-0000-0000-00006B3F0000}"/>
    <cellStyle name="20% - Accent1 3 2 12 2 3 2" xfId="16420" xr:uid="{00000000-0005-0000-0000-00006C3F0000}"/>
    <cellStyle name="20% - Accent1 3 2 12 2 4" xfId="16421" xr:uid="{00000000-0005-0000-0000-00006D3F0000}"/>
    <cellStyle name="20% - Accent1 3 2 12 3" xfId="16422" xr:uid="{00000000-0005-0000-0000-00006E3F0000}"/>
    <cellStyle name="20% - Accent1 3 2 12 3 2" xfId="16423" xr:uid="{00000000-0005-0000-0000-00006F3F0000}"/>
    <cellStyle name="20% - Accent1 3 2 12 3 2 2" xfId="16424" xr:uid="{00000000-0005-0000-0000-0000703F0000}"/>
    <cellStyle name="20% - Accent1 3 2 12 3 2 2 2" xfId="16425" xr:uid="{00000000-0005-0000-0000-0000713F0000}"/>
    <cellStyle name="20% - Accent1 3 2 12 3 2 3" xfId="16426" xr:uid="{00000000-0005-0000-0000-0000723F0000}"/>
    <cellStyle name="20% - Accent1 3 2 12 3 3" xfId="16427" xr:uid="{00000000-0005-0000-0000-0000733F0000}"/>
    <cellStyle name="20% - Accent1 3 2 12 3 3 2" xfId="16428" xr:uid="{00000000-0005-0000-0000-0000743F0000}"/>
    <cellStyle name="20% - Accent1 3 2 12 3 4" xfId="16429" xr:uid="{00000000-0005-0000-0000-0000753F0000}"/>
    <cellStyle name="20% - Accent1 3 2 12 4" xfId="16430" xr:uid="{00000000-0005-0000-0000-0000763F0000}"/>
    <cellStyle name="20% - Accent1 3 2 12 4 2" xfId="16431" xr:uid="{00000000-0005-0000-0000-0000773F0000}"/>
    <cellStyle name="20% - Accent1 3 2 12 4 2 2" xfId="16432" xr:uid="{00000000-0005-0000-0000-0000783F0000}"/>
    <cellStyle name="20% - Accent1 3 2 12 4 2 2 2" xfId="16433" xr:uid="{00000000-0005-0000-0000-0000793F0000}"/>
    <cellStyle name="20% - Accent1 3 2 12 4 2 3" xfId="16434" xr:uid="{00000000-0005-0000-0000-00007A3F0000}"/>
    <cellStyle name="20% - Accent1 3 2 12 4 3" xfId="16435" xr:uid="{00000000-0005-0000-0000-00007B3F0000}"/>
    <cellStyle name="20% - Accent1 3 2 12 4 3 2" xfId="16436" xr:uid="{00000000-0005-0000-0000-00007C3F0000}"/>
    <cellStyle name="20% - Accent1 3 2 12 4 4" xfId="16437" xr:uid="{00000000-0005-0000-0000-00007D3F0000}"/>
    <cellStyle name="20% - Accent1 3 2 12 5" xfId="16438" xr:uid="{00000000-0005-0000-0000-00007E3F0000}"/>
    <cellStyle name="20% - Accent1 3 2 12 5 2" xfId="16439" xr:uid="{00000000-0005-0000-0000-00007F3F0000}"/>
    <cellStyle name="20% - Accent1 3 2 12 5 2 2" xfId="16440" xr:uid="{00000000-0005-0000-0000-0000803F0000}"/>
    <cellStyle name="20% - Accent1 3 2 12 5 3" xfId="16441" xr:uid="{00000000-0005-0000-0000-0000813F0000}"/>
    <cellStyle name="20% - Accent1 3 2 12 6" xfId="16442" xr:uid="{00000000-0005-0000-0000-0000823F0000}"/>
    <cellStyle name="20% - Accent1 3 2 12 6 2" xfId="16443" xr:uid="{00000000-0005-0000-0000-0000833F0000}"/>
    <cellStyle name="20% - Accent1 3 2 12 6 2 2" xfId="16444" xr:uid="{00000000-0005-0000-0000-0000843F0000}"/>
    <cellStyle name="20% - Accent1 3 2 12 6 3" xfId="16445" xr:uid="{00000000-0005-0000-0000-0000853F0000}"/>
    <cellStyle name="20% - Accent1 3 2 12 7" xfId="16446" xr:uid="{00000000-0005-0000-0000-0000863F0000}"/>
    <cellStyle name="20% - Accent1 3 2 12 7 2" xfId="16447" xr:uid="{00000000-0005-0000-0000-0000873F0000}"/>
    <cellStyle name="20% - Accent1 3 2 12 8" xfId="16448" xr:uid="{00000000-0005-0000-0000-0000883F0000}"/>
    <cellStyle name="20% - Accent1 3 2 12 8 2" xfId="16449" xr:uid="{00000000-0005-0000-0000-0000893F0000}"/>
    <cellStyle name="20% - Accent1 3 2 12 9" xfId="16450" xr:uid="{00000000-0005-0000-0000-00008A3F0000}"/>
    <cellStyle name="20% - Accent1 3 2 13" xfId="16451" xr:uid="{00000000-0005-0000-0000-00008B3F0000}"/>
    <cellStyle name="20% - Accent1 3 2 13 2" xfId="16452" xr:uid="{00000000-0005-0000-0000-00008C3F0000}"/>
    <cellStyle name="20% - Accent1 3 2 13 2 2" xfId="16453" xr:uid="{00000000-0005-0000-0000-00008D3F0000}"/>
    <cellStyle name="20% - Accent1 3 2 13 2 2 2" xfId="16454" xr:uid="{00000000-0005-0000-0000-00008E3F0000}"/>
    <cellStyle name="20% - Accent1 3 2 13 2 3" xfId="16455" xr:uid="{00000000-0005-0000-0000-00008F3F0000}"/>
    <cellStyle name="20% - Accent1 3 2 13 3" xfId="16456" xr:uid="{00000000-0005-0000-0000-0000903F0000}"/>
    <cellStyle name="20% - Accent1 3 2 13 3 2" xfId="16457" xr:uid="{00000000-0005-0000-0000-0000913F0000}"/>
    <cellStyle name="20% - Accent1 3 2 13 4" xfId="16458" xr:uid="{00000000-0005-0000-0000-0000923F0000}"/>
    <cellStyle name="20% - Accent1 3 2 14" xfId="16459" xr:uid="{00000000-0005-0000-0000-0000933F0000}"/>
    <cellStyle name="20% - Accent1 3 2 14 2" xfId="16460" xr:uid="{00000000-0005-0000-0000-0000943F0000}"/>
    <cellStyle name="20% - Accent1 3 2 14 2 2" xfId="16461" xr:uid="{00000000-0005-0000-0000-0000953F0000}"/>
    <cellStyle name="20% - Accent1 3 2 14 2 2 2" xfId="16462" xr:uid="{00000000-0005-0000-0000-0000963F0000}"/>
    <cellStyle name="20% - Accent1 3 2 14 2 3" xfId="16463" xr:uid="{00000000-0005-0000-0000-0000973F0000}"/>
    <cellStyle name="20% - Accent1 3 2 14 3" xfId="16464" xr:uid="{00000000-0005-0000-0000-0000983F0000}"/>
    <cellStyle name="20% - Accent1 3 2 14 3 2" xfId="16465" xr:uid="{00000000-0005-0000-0000-0000993F0000}"/>
    <cellStyle name="20% - Accent1 3 2 14 4" xfId="16466" xr:uid="{00000000-0005-0000-0000-00009A3F0000}"/>
    <cellStyle name="20% - Accent1 3 2 15" xfId="16467" xr:uid="{00000000-0005-0000-0000-00009B3F0000}"/>
    <cellStyle name="20% - Accent1 3 2 15 2" xfId="16468" xr:uid="{00000000-0005-0000-0000-00009C3F0000}"/>
    <cellStyle name="20% - Accent1 3 2 15 2 2" xfId="16469" xr:uid="{00000000-0005-0000-0000-00009D3F0000}"/>
    <cellStyle name="20% - Accent1 3 2 15 2 2 2" xfId="16470" xr:uid="{00000000-0005-0000-0000-00009E3F0000}"/>
    <cellStyle name="20% - Accent1 3 2 15 2 3" xfId="16471" xr:uid="{00000000-0005-0000-0000-00009F3F0000}"/>
    <cellStyle name="20% - Accent1 3 2 15 3" xfId="16472" xr:uid="{00000000-0005-0000-0000-0000A03F0000}"/>
    <cellStyle name="20% - Accent1 3 2 15 3 2" xfId="16473" xr:uid="{00000000-0005-0000-0000-0000A13F0000}"/>
    <cellStyle name="20% - Accent1 3 2 15 4" xfId="16474" xr:uid="{00000000-0005-0000-0000-0000A23F0000}"/>
    <cellStyle name="20% - Accent1 3 2 16" xfId="16475" xr:uid="{00000000-0005-0000-0000-0000A33F0000}"/>
    <cellStyle name="20% - Accent1 3 2 16 2" xfId="16476" xr:uid="{00000000-0005-0000-0000-0000A43F0000}"/>
    <cellStyle name="20% - Accent1 3 2 16 2 2" xfId="16477" xr:uid="{00000000-0005-0000-0000-0000A53F0000}"/>
    <cellStyle name="20% - Accent1 3 2 16 3" xfId="16478" xr:uid="{00000000-0005-0000-0000-0000A63F0000}"/>
    <cellStyle name="20% - Accent1 3 2 17" xfId="16479" xr:uid="{00000000-0005-0000-0000-0000A73F0000}"/>
    <cellStyle name="20% - Accent1 3 2 17 2" xfId="16480" xr:uid="{00000000-0005-0000-0000-0000A83F0000}"/>
    <cellStyle name="20% - Accent1 3 2 17 2 2" xfId="16481" xr:uid="{00000000-0005-0000-0000-0000A93F0000}"/>
    <cellStyle name="20% - Accent1 3 2 17 3" xfId="16482" xr:uid="{00000000-0005-0000-0000-0000AA3F0000}"/>
    <cellStyle name="20% - Accent1 3 2 18" xfId="16483" xr:uid="{00000000-0005-0000-0000-0000AB3F0000}"/>
    <cellStyle name="20% - Accent1 3 2 18 2" xfId="16484" xr:uid="{00000000-0005-0000-0000-0000AC3F0000}"/>
    <cellStyle name="20% - Accent1 3 2 19" xfId="16485" xr:uid="{00000000-0005-0000-0000-0000AD3F0000}"/>
    <cellStyle name="20% - Accent1 3 2 19 2" xfId="16486" xr:uid="{00000000-0005-0000-0000-0000AE3F0000}"/>
    <cellStyle name="20% - Accent1 3 2 2" xfId="16487" xr:uid="{00000000-0005-0000-0000-0000AF3F0000}"/>
    <cellStyle name="20% - Accent1 3 2 2 10" xfId="16488" xr:uid="{00000000-0005-0000-0000-0000B03F0000}"/>
    <cellStyle name="20% - Accent1 3 2 2 10 2" xfId="16489" xr:uid="{00000000-0005-0000-0000-0000B13F0000}"/>
    <cellStyle name="20% - Accent1 3 2 2 10 2 2" xfId="16490" xr:uid="{00000000-0005-0000-0000-0000B23F0000}"/>
    <cellStyle name="20% - Accent1 3 2 2 10 2 2 2" xfId="16491" xr:uid="{00000000-0005-0000-0000-0000B33F0000}"/>
    <cellStyle name="20% - Accent1 3 2 2 10 2 3" xfId="16492" xr:uid="{00000000-0005-0000-0000-0000B43F0000}"/>
    <cellStyle name="20% - Accent1 3 2 2 10 3" xfId="16493" xr:uid="{00000000-0005-0000-0000-0000B53F0000}"/>
    <cellStyle name="20% - Accent1 3 2 2 10 3 2" xfId="16494" xr:uid="{00000000-0005-0000-0000-0000B63F0000}"/>
    <cellStyle name="20% - Accent1 3 2 2 10 4" xfId="16495" xr:uid="{00000000-0005-0000-0000-0000B73F0000}"/>
    <cellStyle name="20% - Accent1 3 2 2 11" xfId="16496" xr:uid="{00000000-0005-0000-0000-0000B83F0000}"/>
    <cellStyle name="20% - Accent1 3 2 2 11 2" xfId="16497" xr:uid="{00000000-0005-0000-0000-0000B93F0000}"/>
    <cellStyle name="20% - Accent1 3 2 2 11 2 2" xfId="16498" xr:uid="{00000000-0005-0000-0000-0000BA3F0000}"/>
    <cellStyle name="20% - Accent1 3 2 2 11 2 2 2" xfId="16499" xr:uid="{00000000-0005-0000-0000-0000BB3F0000}"/>
    <cellStyle name="20% - Accent1 3 2 2 11 2 3" xfId="16500" xr:uid="{00000000-0005-0000-0000-0000BC3F0000}"/>
    <cellStyle name="20% - Accent1 3 2 2 11 3" xfId="16501" xr:uid="{00000000-0005-0000-0000-0000BD3F0000}"/>
    <cellStyle name="20% - Accent1 3 2 2 11 3 2" xfId="16502" xr:uid="{00000000-0005-0000-0000-0000BE3F0000}"/>
    <cellStyle name="20% - Accent1 3 2 2 11 4" xfId="16503" xr:uid="{00000000-0005-0000-0000-0000BF3F0000}"/>
    <cellStyle name="20% - Accent1 3 2 2 12" xfId="16504" xr:uid="{00000000-0005-0000-0000-0000C03F0000}"/>
    <cellStyle name="20% - Accent1 3 2 2 12 2" xfId="16505" xr:uid="{00000000-0005-0000-0000-0000C13F0000}"/>
    <cellStyle name="20% - Accent1 3 2 2 12 2 2" xfId="16506" xr:uid="{00000000-0005-0000-0000-0000C23F0000}"/>
    <cellStyle name="20% - Accent1 3 2 2 12 3" xfId="16507" xr:uid="{00000000-0005-0000-0000-0000C33F0000}"/>
    <cellStyle name="20% - Accent1 3 2 2 13" xfId="16508" xr:uid="{00000000-0005-0000-0000-0000C43F0000}"/>
    <cellStyle name="20% - Accent1 3 2 2 13 2" xfId="16509" xr:uid="{00000000-0005-0000-0000-0000C53F0000}"/>
    <cellStyle name="20% - Accent1 3 2 2 13 2 2" xfId="16510" xr:uid="{00000000-0005-0000-0000-0000C63F0000}"/>
    <cellStyle name="20% - Accent1 3 2 2 13 3" xfId="16511" xr:uid="{00000000-0005-0000-0000-0000C73F0000}"/>
    <cellStyle name="20% - Accent1 3 2 2 14" xfId="16512" xr:uid="{00000000-0005-0000-0000-0000C83F0000}"/>
    <cellStyle name="20% - Accent1 3 2 2 14 2" xfId="16513" xr:uid="{00000000-0005-0000-0000-0000C93F0000}"/>
    <cellStyle name="20% - Accent1 3 2 2 15" xfId="16514" xr:uid="{00000000-0005-0000-0000-0000CA3F0000}"/>
    <cellStyle name="20% - Accent1 3 2 2 15 2" xfId="16515" xr:uid="{00000000-0005-0000-0000-0000CB3F0000}"/>
    <cellStyle name="20% - Accent1 3 2 2 16" xfId="16516" xr:uid="{00000000-0005-0000-0000-0000CC3F0000}"/>
    <cellStyle name="20% - Accent1 3 2 2 2" xfId="16517" xr:uid="{00000000-0005-0000-0000-0000CD3F0000}"/>
    <cellStyle name="20% - Accent1 3 2 2 2 10" xfId="16518" xr:uid="{00000000-0005-0000-0000-0000CE3F0000}"/>
    <cellStyle name="20% - Accent1 3 2 2 2 10 2" xfId="16519" xr:uid="{00000000-0005-0000-0000-0000CF3F0000}"/>
    <cellStyle name="20% - Accent1 3 2 2 2 10 2 2" xfId="16520" xr:uid="{00000000-0005-0000-0000-0000D03F0000}"/>
    <cellStyle name="20% - Accent1 3 2 2 2 10 2 2 2" xfId="16521" xr:uid="{00000000-0005-0000-0000-0000D13F0000}"/>
    <cellStyle name="20% - Accent1 3 2 2 2 10 2 3" xfId="16522" xr:uid="{00000000-0005-0000-0000-0000D23F0000}"/>
    <cellStyle name="20% - Accent1 3 2 2 2 10 3" xfId="16523" xr:uid="{00000000-0005-0000-0000-0000D33F0000}"/>
    <cellStyle name="20% - Accent1 3 2 2 2 10 3 2" xfId="16524" xr:uid="{00000000-0005-0000-0000-0000D43F0000}"/>
    <cellStyle name="20% - Accent1 3 2 2 2 10 4" xfId="16525" xr:uid="{00000000-0005-0000-0000-0000D53F0000}"/>
    <cellStyle name="20% - Accent1 3 2 2 2 11" xfId="16526" xr:uid="{00000000-0005-0000-0000-0000D63F0000}"/>
    <cellStyle name="20% - Accent1 3 2 2 2 11 2" xfId="16527" xr:uid="{00000000-0005-0000-0000-0000D73F0000}"/>
    <cellStyle name="20% - Accent1 3 2 2 2 11 2 2" xfId="16528" xr:uid="{00000000-0005-0000-0000-0000D83F0000}"/>
    <cellStyle name="20% - Accent1 3 2 2 2 11 3" xfId="16529" xr:uid="{00000000-0005-0000-0000-0000D93F0000}"/>
    <cellStyle name="20% - Accent1 3 2 2 2 12" xfId="16530" xr:uid="{00000000-0005-0000-0000-0000DA3F0000}"/>
    <cellStyle name="20% - Accent1 3 2 2 2 12 2" xfId="16531" xr:uid="{00000000-0005-0000-0000-0000DB3F0000}"/>
    <cellStyle name="20% - Accent1 3 2 2 2 12 2 2" xfId="16532" xr:uid="{00000000-0005-0000-0000-0000DC3F0000}"/>
    <cellStyle name="20% - Accent1 3 2 2 2 12 3" xfId="16533" xr:uid="{00000000-0005-0000-0000-0000DD3F0000}"/>
    <cellStyle name="20% - Accent1 3 2 2 2 13" xfId="16534" xr:uid="{00000000-0005-0000-0000-0000DE3F0000}"/>
    <cellStyle name="20% - Accent1 3 2 2 2 13 2" xfId="16535" xr:uid="{00000000-0005-0000-0000-0000DF3F0000}"/>
    <cellStyle name="20% - Accent1 3 2 2 2 14" xfId="16536" xr:uid="{00000000-0005-0000-0000-0000E03F0000}"/>
    <cellStyle name="20% - Accent1 3 2 2 2 14 2" xfId="16537" xr:uid="{00000000-0005-0000-0000-0000E13F0000}"/>
    <cellStyle name="20% - Accent1 3 2 2 2 15" xfId="16538" xr:uid="{00000000-0005-0000-0000-0000E23F0000}"/>
    <cellStyle name="20% - Accent1 3 2 2 2 2" xfId="16539" xr:uid="{00000000-0005-0000-0000-0000E33F0000}"/>
    <cellStyle name="20% - Accent1 3 2 2 2 2 10" xfId="16540" xr:uid="{00000000-0005-0000-0000-0000E43F0000}"/>
    <cellStyle name="20% - Accent1 3 2 2 2 2 10 2" xfId="16541" xr:uid="{00000000-0005-0000-0000-0000E53F0000}"/>
    <cellStyle name="20% - Accent1 3 2 2 2 2 10 2 2" xfId="16542" xr:uid="{00000000-0005-0000-0000-0000E63F0000}"/>
    <cellStyle name="20% - Accent1 3 2 2 2 2 10 3" xfId="16543" xr:uid="{00000000-0005-0000-0000-0000E73F0000}"/>
    <cellStyle name="20% - Accent1 3 2 2 2 2 11" xfId="16544" xr:uid="{00000000-0005-0000-0000-0000E83F0000}"/>
    <cellStyle name="20% - Accent1 3 2 2 2 2 11 2" xfId="16545" xr:uid="{00000000-0005-0000-0000-0000E93F0000}"/>
    <cellStyle name="20% - Accent1 3 2 2 2 2 11 2 2" xfId="16546" xr:uid="{00000000-0005-0000-0000-0000EA3F0000}"/>
    <cellStyle name="20% - Accent1 3 2 2 2 2 11 3" xfId="16547" xr:uid="{00000000-0005-0000-0000-0000EB3F0000}"/>
    <cellStyle name="20% - Accent1 3 2 2 2 2 12" xfId="16548" xr:uid="{00000000-0005-0000-0000-0000EC3F0000}"/>
    <cellStyle name="20% - Accent1 3 2 2 2 2 12 2" xfId="16549" xr:uid="{00000000-0005-0000-0000-0000ED3F0000}"/>
    <cellStyle name="20% - Accent1 3 2 2 2 2 13" xfId="16550" xr:uid="{00000000-0005-0000-0000-0000EE3F0000}"/>
    <cellStyle name="20% - Accent1 3 2 2 2 2 13 2" xfId="16551" xr:uid="{00000000-0005-0000-0000-0000EF3F0000}"/>
    <cellStyle name="20% - Accent1 3 2 2 2 2 14" xfId="16552" xr:uid="{00000000-0005-0000-0000-0000F03F0000}"/>
    <cellStyle name="20% - Accent1 3 2 2 2 2 2" xfId="16553" xr:uid="{00000000-0005-0000-0000-0000F13F0000}"/>
    <cellStyle name="20% - Accent1 3 2 2 2 2 2 10" xfId="16554" xr:uid="{00000000-0005-0000-0000-0000F23F0000}"/>
    <cellStyle name="20% - Accent1 3 2 2 2 2 2 10 2" xfId="16555" xr:uid="{00000000-0005-0000-0000-0000F33F0000}"/>
    <cellStyle name="20% - Accent1 3 2 2 2 2 2 11" xfId="16556" xr:uid="{00000000-0005-0000-0000-0000F43F0000}"/>
    <cellStyle name="20% - Accent1 3 2 2 2 2 2 2" xfId="16557" xr:uid="{00000000-0005-0000-0000-0000F53F0000}"/>
    <cellStyle name="20% - Accent1 3 2 2 2 2 2 2 2" xfId="16558" xr:uid="{00000000-0005-0000-0000-0000F63F0000}"/>
    <cellStyle name="20% - Accent1 3 2 2 2 2 2 2 2 2" xfId="16559" xr:uid="{00000000-0005-0000-0000-0000F73F0000}"/>
    <cellStyle name="20% - Accent1 3 2 2 2 2 2 2 2 2 2" xfId="16560" xr:uid="{00000000-0005-0000-0000-0000F83F0000}"/>
    <cellStyle name="20% - Accent1 3 2 2 2 2 2 2 2 2 2 2" xfId="16561" xr:uid="{00000000-0005-0000-0000-0000F93F0000}"/>
    <cellStyle name="20% - Accent1 3 2 2 2 2 2 2 2 2 3" xfId="16562" xr:uid="{00000000-0005-0000-0000-0000FA3F0000}"/>
    <cellStyle name="20% - Accent1 3 2 2 2 2 2 2 2 3" xfId="16563" xr:uid="{00000000-0005-0000-0000-0000FB3F0000}"/>
    <cellStyle name="20% - Accent1 3 2 2 2 2 2 2 2 3 2" xfId="16564" xr:uid="{00000000-0005-0000-0000-0000FC3F0000}"/>
    <cellStyle name="20% - Accent1 3 2 2 2 2 2 2 2 4" xfId="16565" xr:uid="{00000000-0005-0000-0000-0000FD3F0000}"/>
    <cellStyle name="20% - Accent1 3 2 2 2 2 2 2 3" xfId="16566" xr:uid="{00000000-0005-0000-0000-0000FE3F0000}"/>
    <cellStyle name="20% - Accent1 3 2 2 2 2 2 2 3 2" xfId="16567" xr:uid="{00000000-0005-0000-0000-0000FF3F0000}"/>
    <cellStyle name="20% - Accent1 3 2 2 2 2 2 2 3 2 2" xfId="16568" xr:uid="{00000000-0005-0000-0000-000000400000}"/>
    <cellStyle name="20% - Accent1 3 2 2 2 2 2 2 3 2 2 2" xfId="16569" xr:uid="{00000000-0005-0000-0000-000001400000}"/>
    <cellStyle name="20% - Accent1 3 2 2 2 2 2 2 3 2 3" xfId="16570" xr:uid="{00000000-0005-0000-0000-000002400000}"/>
    <cellStyle name="20% - Accent1 3 2 2 2 2 2 2 3 3" xfId="16571" xr:uid="{00000000-0005-0000-0000-000003400000}"/>
    <cellStyle name="20% - Accent1 3 2 2 2 2 2 2 3 3 2" xfId="16572" xr:uid="{00000000-0005-0000-0000-000004400000}"/>
    <cellStyle name="20% - Accent1 3 2 2 2 2 2 2 3 4" xfId="16573" xr:uid="{00000000-0005-0000-0000-000005400000}"/>
    <cellStyle name="20% - Accent1 3 2 2 2 2 2 2 4" xfId="16574" xr:uid="{00000000-0005-0000-0000-000006400000}"/>
    <cellStyle name="20% - Accent1 3 2 2 2 2 2 2 4 2" xfId="16575" xr:uid="{00000000-0005-0000-0000-000007400000}"/>
    <cellStyle name="20% - Accent1 3 2 2 2 2 2 2 4 2 2" xfId="16576" xr:uid="{00000000-0005-0000-0000-000008400000}"/>
    <cellStyle name="20% - Accent1 3 2 2 2 2 2 2 4 2 2 2" xfId="16577" xr:uid="{00000000-0005-0000-0000-000009400000}"/>
    <cellStyle name="20% - Accent1 3 2 2 2 2 2 2 4 2 3" xfId="16578" xr:uid="{00000000-0005-0000-0000-00000A400000}"/>
    <cellStyle name="20% - Accent1 3 2 2 2 2 2 2 4 3" xfId="16579" xr:uid="{00000000-0005-0000-0000-00000B400000}"/>
    <cellStyle name="20% - Accent1 3 2 2 2 2 2 2 4 3 2" xfId="16580" xr:uid="{00000000-0005-0000-0000-00000C400000}"/>
    <cellStyle name="20% - Accent1 3 2 2 2 2 2 2 4 4" xfId="16581" xr:uid="{00000000-0005-0000-0000-00000D400000}"/>
    <cellStyle name="20% - Accent1 3 2 2 2 2 2 2 5" xfId="16582" xr:uid="{00000000-0005-0000-0000-00000E400000}"/>
    <cellStyle name="20% - Accent1 3 2 2 2 2 2 2 5 2" xfId="16583" xr:uid="{00000000-0005-0000-0000-00000F400000}"/>
    <cellStyle name="20% - Accent1 3 2 2 2 2 2 2 5 2 2" xfId="16584" xr:uid="{00000000-0005-0000-0000-000010400000}"/>
    <cellStyle name="20% - Accent1 3 2 2 2 2 2 2 5 3" xfId="16585" xr:uid="{00000000-0005-0000-0000-000011400000}"/>
    <cellStyle name="20% - Accent1 3 2 2 2 2 2 2 6" xfId="16586" xr:uid="{00000000-0005-0000-0000-000012400000}"/>
    <cellStyle name="20% - Accent1 3 2 2 2 2 2 2 6 2" xfId="16587" xr:uid="{00000000-0005-0000-0000-000013400000}"/>
    <cellStyle name="20% - Accent1 3 2 2 2 2 2 2 6 2 2" xfId="16588" xr:uid="{00000000-0005-0000-0000-000014400000}"/>
    <cellStyle name="20% - Accent1 3 2 2 2 2 2 2 6 3" xfId="16589" xr:uid="{00000000-0005-0000-0000-000015400000}"/>
    <cellStyle name="20% - Accent1 3 2 2 2 2 2 2 7" xfId="16590" xr:uid="{00000000-0005-0000-0000-000016400000}"/>
    <cellStyle name="20% - Accent1 3 2 2 2 2 2 2 7 2" xfId="16591" xr:uid="{00000000-0005-0000-0000-000017400000}"/>
    <cellStyle name="20% - Accent1 3 2 2 2 2 2 2 8" xfId="16592" xr:uid="{00000000-0005-0000-0000-000018400000}"/>
    <cellStyle name="20% - Accent1 3 2 2 2 2 2 2 8 2" xfId="16593" xr:uid="{00000000-0005-0000-0000-000019400000}"/>
    <cellStyle name="20% - Accent1 3 2 2 2 2 2 2 9" xfId="16594" xr:uid="{00000000-0005-0000-0000-00001A400000}"/>
    <cellStyle name="20% - Accent1 3 2 2 2 2 2 3" xfId="16595" xr:uid="{00000000-0005-0000-0000-00001B400000}"/>
    <cellStyle name="20% - Accent1 3 2 2 2 2 2 3 2" xfId="16596" xr:uid="{00000000-0005-0000-0000-00001C400000}"/>
    <cellStyle name="20% - Accent1 3 2 2 2 2 2 3 2 2" xfId="16597" xr:uid="{00000000-0005-0000-0000-00001D400000}"/>
    <cellStyle name="20% - Accent1 3 2 2 2 2 2 3 2 2 2" xfId="16598" xr:uid="{00000000-0005-0000-0000-00001E400000}"/>
    <cellStyle name="20% - Accent1 3 2 2 2 2 2 3 2 2 2 2" xfId="16599" xr:uid="{00000000-0005-0000-0000-00001F400000}"/>
    <cellStyle name="20% - Accent1 3 2 2 2 2 2 3 2 2 3" xfId="16600" xr:uid="{00000000-0005-0000-0000-000020400000}"/>
    <cellStyle name="20% - Accent1 3 2 2 2 2 2 3 2 3" xfId="16601" xr:uid="{00000000-0005-0000-0000-000021400000}"/>
    <cellStyle name="20% - Accent1 3 2 2 2 2 2 3 2 3 2" xfId="16602" xr:uid="{00000000-0005-0000-0000-000022400000}"/>
    <cellStyle name="20% - Accent1 3 2 2 2 2 2 3 2 4" xfId="16603" xr:uid="{00000000-0005-0000-0000-000023400000}"/>
    <cellStyle name="20% - Accent1 3 2 2 2 2 2 3 3" xfId="16604" xr:uid="{00000000-0005-0000-0000-000024400000}"/>
    <cellStyle name="20% - Accent1 3 2 2 2 2 2 3 3 2" xfId="16605" xr:uid="{00000000-0005-0000-0000-000025400000}"/>
    <cellStyle name="20% - Accent1 3 2 2 2 2 2 3 3 2 2" xfId="16606" xr:uid="{00000000-0005-0000-0000-000026400000}"/>
    <cellStyle name="20% - Accent1 3 2 2 2 2 2 3 3 2 2 2" xfId="16607" xr:uid="{00000000-0005-0000-0000-000027400000}"/>
    <cellStyle name="20% - Accent1 3 2 2 2 2 2 3 3 2 3" xfId="16608" xr:uid="{00000000-0005-0000-0000-000028400000}"/>
    <cellStyle name="20% - Accent1 3 2 2 2 2 2 3 3 3" xfId="16609" xr:uid="{00000000-0005-0000-0000-000029400000}"/>
    <cellStyle name="20% - Accent1 3 2 2 2 2 2 3 3 3 2" xfId="16610" xr:uid="{00000000-0005-0000-0000-00002A400000}"/>
    <cellStyle name="20% - Accent1 3 2 2 2 2 2 3 3 4" xfId="16611" xr:uid="{00000000-0005-0000-0000-00002B400000}"/>
    <cellStyle name="20% - Accent1 3 2 2 2 2 2 3 4" xfId="16612" xr:uid="{00000000-0005-0000-0000-00002C400000}"/>
    <cellStyle name="20% - Accent1 3 2 2 2 2 2 3 4 2" xfId="16613" xr:uid="{00000000-0005-0000-0000-00002D400000}"/>
    <cellStyle name="20% - Accent1 3 2 2 2 2 2 3 4 2 2" xfId="16614" xr:uid="{00000000-0005-0000-0000-00002E400000}"/>
    <cellStyle name="20% - Accent1 3 2 2 2 2 2 3 4 2 2 2" xfId="16615" xr:uid="{00000000-0005-0000-0000-00002F400000}"/>
    <cellStyle name="20% - Accent1 3 2 2 2 2 2 3 4 2 3" xfId="16616" xr:uid="{00000000-0005-0000-0000-000030400000}"/>
    <cellStyle name="20% - Accent1 3 2 2 2 2 2 3 4 3" xfId="16617" xr:uid="{00000000-0005-0000-0000-000031400000}"/>
    <cellStyle name="20% - Accent1 3 2 2 2 2 2 3 4 3 2" xfId="16618" xr:uid="{00000000-0005-0000-0000-000032400000}"/>
    <cellStyle name="20% - Accent1 3 2 2 2 2 2 3 4 4" xfId="16619" xr:uid="{00000000-0005-0000-0000-000033400000}"/>
    <cellStyle name="20% - Accent1 3 2 2 2 2 2 3 5" xfId="16620" xr:uid="{00000000-0005-0000-0000-000034400000}"/>
    <cellStyle name="20% - Accent1 3 2 2 2 2 2 3 5 2" xfId="16621" xr:uid="{00000000-0005-0000-0000-000035400000}"/>
    <cellStyle name="20% - Accent1 3 2 2 2 2 2 3 5 2 2" xfId="16622" xr:uid="{00000000-0005-0000-0000-000036400000}"/>
    <cellStyle name="20% - Accent1 3 2 2 2 2 2 3 5 3" xfId="16623" xr:uid="{00000000-0005-0000-0000-000037400000}"/>
    <cellStyle name="20% - Accent1 3 2 2 2 2 2 3 6" xfId="16624" xr:uid="{00000000-0005-0000-0000-000038400000}"/>
    <cellStyle name="20% - Accent1 3 2 2 2 2 2 3 6 2" xfId="16625" xr:uid="{00000000-0005-0000-0000-000039400000}"/>
    <cellStyle name="20% - Accent1 3 2 2 2 2 2 3 6 2 2" xfId="16626" xr:uid="{00000000-0005-0000-0000-00003A400000}"/>
    <cellStyle name="20% - Accent1 3 2 2 2 2 2 3 6 3" xfId="16627" xr:uid="{00000000-0005-0000-0000-00003B400000}"/>
    <cellStyle name="20% - Accent1 3 2 2 2 2 2 3 7" xfId="16628" xr:uid="{00000000-0005-0000-0000-00003C400000}"/>
    <cellStyle name="20% - Accent1 3 2 2 2 2 2 3 7 2" xfId="16629" xr:uid="{00000000-0005-0000-0000-00003D400000}"/>
    <cellStyle name="20% - Accent1 3 2 2 2 2 2 3 8" xfId="16630" xr:uid="{00000000-0005-0000-0000-00003E400000}"/>
    <cellStyle name="20% - Accent1 3 2 2 2 2 2 3 8 2" xfId="16631" xr:uid="{00000000-0005-0000-0000-00003F400000}"/>
    <cellStyle name="20% - Accent1 3 2 2 2 2 2 3 9" xfId="16632" xr:uid="{00000000-0005-0000-0000-000040400000}"/>
    <cellStyle name="20% - Accent1 3 2 2 2 2 2 4" xfId="16633" xr:uid="{00000000-0005-0000-0000-000041400000}"/>
    <cellStyle name="20% - Accent1 3 2 2 2 2 2 4 2" xfId="16634" xr:uid="{00000000-0005-0000-0000-000042400000}"/>
    <cellStyle name="20% - Accent1 3 2 2 2 2 2 4 2 2" xfId="16635" xr:uid="{00000000-0005-0000-0000-000043400000}"/>
    <cellStyle name="20% - Accent1 3 2 2 2 2 2 4 2 2 2" xfId="16636" xr:uid="{00000000-0005-0000-0000-000044400000}"/>
    <cellStyle name="20% - Accent1 3 2 2 2 2 2 4 2 3" xfId="16637" xr:uid="{00000000-0005-0000-0000-000045400000}"/>
    <cellStyle name="20% - Accent1 3 2 2 2 2 2 4 3" xfId="16638" xr:uid="{00000000-0005-0000-0000-000046400000}"/>
    <cellStyle name="20% - Accent1 3 2 2 2 2 2 4 3 2" xfId="16639" xr:uid="{00000000-0005-0000-0000-000047400000}"/>
    <cellStyle name="20% - Accent1 3 2 2 2 2 2 4 4" xfId="16640" xr:uid="{00000000-0005-0000-0000-000048400000}"/>
    <cellStyle name="20% - Accent1 3 2 2 2 2 2 5" xfId="16641" xr:uid="{00000000-0005-0000-0000-000049400000}"/>
    <cellStyle name="20% - Accent1 3 2 2 2 2 2 5 2" xfId="16642" xr:uid="{00000000-0005-0000-0000-00004A400000}"/>
    <cellStyle name="20% - Accent1 3 2 2 2 2 2 5 2 2" xfId="16643" xr:uid="{00000000-0005-0000-0000-00004B400000}"/>
    <cellStyle name="20% - Accent1 3 2 2 2 2 2 5 2 2 2" xfId="16644" xr:uid="{00000000-0005-0000-0000-00004C400000}"/>
    <cellStyle name="20% - Accent1 3 2 2 2 2 2 5 2 3" xfId="16645" xr:uid="{00000000-0005-0000-0000-00004D400000}"/>
    <cellStyle name="20% - Accent1 3 2 2 2 2 2 5 3" xfId="16646" xr:uid="{00000000-0005-0000-0000-00004E400000}"/>
    <cellStyle name="20% - Accent1 3 2 2 2 2 2 5 3 2" xfId="16647" xr:uid="{00000000-0005-0000-0000-00004F400000}"/>
    <cellStyle name="20% - Accent1 3 2 2 2 2 2 5 4" xfId="16648" xr:uid="{00000000-0005-0000-0000-000050400000}"/>
    <cellStyle name="20% - Accent1 3 2 2 2 2 2 6" xfId="16649" xr:uid="{00000000-0005-0000-0000-000051400000}"/>
    <cellStyle name="20% - Accent1 3 2 2 2 2 2 6 2" xfId="16650" xr:uid="{00000000-0005-0000-0000-000052400000}"/>
    <cellStyle name="20% - Accent1 3 2 2 2 2 2 6 2 2" xfId="16651" xr:uid="{00000000-0005-0000-0000-000053400000}"/>
    <cellStyle name="20% - Accent1 3 2 2 2 2 2 6 2 2 2" xfId="16652" xr:uid="{00000000-0005-0000-0000-000054400000}"/>
    <cellStyle name="20% - Accent1 3 2 2 2 2 2 6 2 3" xfId="16653" xr:uid="{00000000-0005-0000-0000-000055400000}"/>
    <cellStyle name="20% - Accent1 3 2 2 2 2 2 6 3" xfId="16654" xr:uid="{00000000-0005-0000-0000-000056400000}"/>
    <cellStyle name="20% - Accent1 3 2 2 2 2 2 6 3 2" xfId="16655" xr:uid="{00000000-0005-0000-0000-000057400000}"/>
    <cellStyle name="20% - Accent1 3 2 2 2 2 2 6 4" xfId="16656" xr:uid="{00000000-0005-0000-0000-000058400000}"/>
    <cellStyle name="20% - Accent1 3 2 2 2 2 2 7" xfId="16657" xr:uid="{00000000-0005-0000-0000-000059400000}"/>
    <cellStyle name="20% - Accent1 3 2 2 2 2 2 7 2" xfId="16658" xr:uid="{00000000-0005-0000-0000-00005A400000}"/>
    <cellStyle name="20% - Accent1 3 2 2 2 2 2 7 2 2" xfId="16659" xr:uid="{00000000-0005-0000-0000-00005B400000}"/>
    <cellStyle name="20% - Accent1 3 2 2 2 2 2 7 3" xfId="16660" xr:uid="{00000000-0005-0000-0000-00005C400000}"/>
    <cellStyle name="20% - Accent1 3 2 2 2 2 2 8" xfId="16661" xr:uid="{00000000-0005-0000-0000-00005D400000}"/>
    <cellStyle name="20% - Accent1 3 2 2 2 2 2 8 2" xfId="16662" xr:uid="{00000000-0005-0000-0000-00005E400000}"/>
    <cellStyle name="20% - Accent1 3 2 2 2 2 2 8 2 2" xfId="16663" xr:uid="{00000000-0005-0000-0000-00005F400000}"/>
    <cellStyle name="20% - Accent1 3 2 2 2 2 2 8 3" xfId="16664" xr:uid="{00000000-0005-0000-0000-000060400000}"/>
    <cellStyle name="20% - Accent1 3 2 2 2 2 2 9" xfId="16665" xr:uid="{00000000-0005-0000-0000-000061400000}"/>
    <cellStyle name="20% - Accent1 3 2 2 2 2 2 9 2" xfId="16666" xr:uid="{00000000-0005-0000-0000-000062400000}"/>
    <cellStyle name="20% - Accent1 3 2 2 2 2 3" xfId="16667" xr:uid="{00000000-0005-0000-0000-000063400000}"/>
    <cellStyle name="20% - Accent1 3 2 2 2 2 3 10" xfId="16668" xr:uid="{00000000-0005-0000-0000-000064400000}"/>
    <cellStyle name="20% - Accent1 3 2 2 2 2 3 10 2" xfId="16669" xr:uid="{00000000-0005-0000-0000-000065400000}"/>
    <cellStyle name="20% - Accent1 3 2 2 2 2 3 11" xfId="16670" xr:uid="{00000000-0005-0000-0000-000066400000}"/>
    <cellStyle name="20% - Accent1 3 2 2 2 2 3 2" xfId="16671" xr:uid="{00000000-0005-0000-0000-000067400000}"/>
    <cellStyle name="20% - Accent1 3 2 2 2 2 3 2 2" xfId="16672" xr:uid="{00000000-0005-0000-0000-000068400000}"/>
    <cellStyle name="20% - Accent1 3 2 2 2 2 3 2 2 2" xfId="16673" xr:uid="{00000000-0005-0000-0000-000069400000}"/>
    <cellStyle name="20% - Accent1 3 2 2 2 2 3 2 2 2 2" xfId="16674" xr:uid="{00000000-0005-0000-0000-00006A400000}"/>
    <cellStyle name="20% - Accent1 3 2 2 2 2 3 2 2 2 2 2" xfId="16675" xr:uid="{00000000-0005-0000-0000-00006B400000}"/>
    <cellStyle name="20% - Accent1 3 2 2 2 2 3 2 2 2 3" xfId="16676" xr:uid="{00000000-0005-0000-0000-00006C400000}"/>
    <cellStyle name="20% - Accent1 3 2 2 2 2 3 2 2 3" xfId="16677" xr:uid="{00000000-0005-0000-0000-00006D400000}"/>
    <cellStyle name="20% - Accent1 3 2 2 2 2 3 2 2 3 2" xfId="16678" xr:uid="{00000000-0005-0000-0000-00006E400000}"/>
    <cellStyle name="20% - Accent1 3 2 2 2 2 3 2 2 4" xfId="16679" xr:uid="{00000000-0005-0000-0000-00006F400000}"/>
    <cellStyle name="20% - Accent1 3 2 2 2 2 3 2 3" xfId="16680" xr:uid="{00000000-0005-0000-0000-000070400000}"/>
    <cellStyle name="20% - Accent1 3 2 2 2 2 3 2 3 2" xfId="16681" xr:uid="{00000000-0005-0000-0000-000071400000}"/>
    <cellStyle name="20% - Accent1 3 2 2 2 2 3 2 3 2 2" xfId="16682" xr:uid="{00000000-0005-0000-0000-000072400000}"/>
    <cellStyle name="20% - Accent1 3 2 2 2 2 3 2 3 2 2 2" xfId="16683" xr:uid="{00000000-0005-0000-0000-000073400000}"/>
    <cellStyle name="20% - Accent1 3 2 2 2 2 3 2 3 2 3" xfId="16684" xr:uid="{00000000-0005-0000-0000-000074400000}"/>
    <cellStyle name="20% - Accent1 3 2 2 2 2 3 2 3 3" xfId="16685" xr:uid="{00000000-0005-0000-0000-000075400000}"/>
    <cellStyle name="20% - Accent1 3 2 2 2 2 3 2 3 3 2" xfId="16686" xr:uid="{00000000-0005-0000-0000-000076400000}"/>
    <cellStyle name="20% - Accent1 3 2 2 2 2 3 2 3 4" xfId="16687" xr:uid="{00000000-0005-0000-0000-000077400000}"/>
    <cellStyle name="20% - Accent1 3 2 2 2 2 3 2 4" xfId="16688" xr:uid="{00000000-0005-0000-0000-000078400000}"/>
    <cellStyle name="20% - Accent1 3 2 2 2 2 3 2 4 2" xfId="16689" xr:uid="{00000000-0005-0000-0000-000079400000}"/>
    <cellStyle name="20% - Accent1 3 2 2 2 2 3 2 4 2 2" xfId="16690" xr:uid="{00000000-0005-0000-0000-00007A400000}"/>
    <cellStyle name="20% - Accent1 3 2 2 2 2 3 2 4 2 2 2" xfId="16691" xr:uid="{00000000-0005-0000-0000-00007B400000}"/>
    <cellStyle name="20% - Accent1 3 2 2 2 2 3 2 4 2 3" xfId="16692" xr:uid="{00000000-0005-0000-0000-00007C400000}"/>
    <cellStyle name="20% - Accent1 3 2 2 2 2 3 2 4 3" xfId="16693" xr:uid="{00000000-0005-0000-0000-00007D400000}"/>
    <cellStyle name="20% - Accent1 3 2 2 2 2 3 2 4 3 2" xfId="16694" xr:uid="{00000000-0005-0000-0000-00007E400000}"/>
    <cellStyle name="20% - Accent1 3 2 2 2 2 3 2 4 4" xfId="16695" xr:uid="{00000000-0005-0000-0000-00007F400000}"/>
    <cellStyle name="20% - Accent1 3 2 2 2 2 3 2 5" xfId="16696" xr:uid="{00000000-0005-0000-0000-000080400000}"/>
    <cellStyle name="20% - Accent1 3 2 2 2 2 3 2 5 2" xfId="16697" xr:uid="{00000000-0005-0000-0000-000081400000}"/>
    <cellStyle name="20% - Accent1 3 2 2 2 2 3 2 5 2 2" xfId="16698" xr:uid="{00000000-0005-0000-0000-000082400000}"/>
    <cellStyle name="20% - Accent1 3 2 2 2 2 3 2 5 3" xfId="16699" xr:uid="{00000000-0005-0000-0000-000083400000}"/>
    <cellStyle name="20% - Accent1 3 2 2 2 2 3 2 6" xfId="16700" xr:uid="{00000000-0005-0000-0000-000084400000}"/>
    <cellStyle name="20% - Accent1 3 2 2 2 2 3 2 6 2" xfId="16701" xr:uid="{00000000-0005-0000-0000-000085400000}"/>
    <cellStyle name="20% - Accent1 3 2 2 2 2 3 2 6 2 2" xfId="16702" xr:uid="{00000000-0005-0000-0000-000086400000}"/>
    <cellStyle name="20% - Accent1 3 2 2 2 2 3 2 6 3" xfId="16703" xr:uid="{00000000-0005-0000-0000-000087400000}"/>
    <cellStyle name="20% - Accent1 3 2 2 2 2 3 2 7" xfId="16704" xr:uid="{00000000-0005-0000-0000-000088400000}"/>
    <cellStyle name="20% - Accent1 3 2 2 2 2 3 2 7 2" xfId="16705" xr:uid="{00000000-0005-0000-0000-000089400000}"/>
    <cellStyle name="20% - Accent1 3 2 2 2 2 3 2 8" xfId="16706" xr:uid="{00000000-0005-0000-0000-00008A400000}"/>
    <cellStyle name="20% - Accent1 3 2 2 2 2 3 2 8 2" xfId="16707" xr:uid="{00000000-0005-0000-0000-00008B400000}"/>
    <cellStyle name="20% - Accent1 3 2 2 2 2 3 2 9" xfId="16708" xr:uid="{00000000-0005-0000-0000-00008C400000}"/>
    <cellStyle name="20% - Accent1 3 2 2 2 2 3 3" xfId="16709" xr:uid="{00000000-0005-0000-0000-00008D400000}"/>
    <cellStyle name="20% - Accent1 3 2 2 2 2 3 3 2" xfId="16710" xr:uid="{00000000-0005-0000-0000-00008E400000}"/>
    <cellStyle name="20% - Accent1 3 2 2 2 2 3 3 2 2" xfId="16711" xr:uid="{00000000-0005-0000-0000-00008F400000}"/>
    <cellStyle name="20% - Accent1 3 2 2 2 2 3 3 2 2 2" xfId="16712" xr:uid="{00000000-0005-0000-0000-000090400000}"/>
    <cellStyle name="20% - Accent1 3 2 2 2 2 3 3 2 2 2 2" xfId="16713" xr:uid="{00000000-0005-0000-0000-000091400000}"/>
    <cellStyle name="20% - Accent1 3 2 2 2 2 3 3 2 2 3" xfId="16714" xr:uid="{00000000-0005-0000-0000-000092400000}"/>
    <cellStyle name="20% - Accent1 3 2 2 2 2 3 3 2 3" xfId="16715" xr:uid="{00000000-0005-0000-0000-000093400000}"/>
    <cellStyle name="20% - Accent1 3 2 2 2 2 3 3 2 3 2" xfId="16716" xr:uid="{00000000-0005-0000-0000-000094400000}"/>
    <cellStyle name="20% - Accent1 3 2 2 2 2 3 3 2 4" xfId="16717" xr:uid="{00000000-0005-0000-0000-000095400000}"/>
    <cellStyle name="20% - Accent1 3 2 2 2 2 3 3 3" xfId="16718" xr:uid="{00000000-0005-0000-0000-000096400000}"/>
    <cellStyle name="20% - Accent1 3 2 2 2 2 3 3 3 2" xfId="16719" xr:uid="{00000000-0005-0000-0000-000097400000}"/>
    <cellStyle name="20% - Accent1 3 2 2 2 2 3 3 3 2 2" xfId="16720" xr:uid="{00000000-0005-0000-0000-000098400000}"/>
    <cellStyle name="20% - Accent1 3 2 2 2 2 3 3 3 2 2 2" xfId="16721" xr:uid="{00000000-0005-0000-0000-000099400000}"/>
    <cellStyle name="20% - Accent1 3 2 2 2 2 3 3 3 2 3" xfId="16722" xr:uid="{00000000-0005-0000-0000-00009A400000}"/>
    <cellStyle name="20% - Accent1 3 2 2 2 2 3 3 3 3" xfId="16723" xr:uid="{00000000-0005-0000-0000-00009B400000}"/>
    <cellStyle name="20% - Accent1 3 2 2 2 2 3 3 3 3 2" xfId="16724" xr:uid="{00000000-0005-0000-0000-00009C400000}"/>
    <cellStyle name="20% - Accent1 3 2 2 2 2 3 3 3 4" xfId="16725" xr:uid="{00000000-0005-0000-0000-00009D400000}"/>
    <cellStyle name="20% - Accent1 3 2 2 2 2 3 3 4" xfId="16726" xr:uid="{00000000-0005-0000-0000-00009E400000}"/>
    <cellStyle name="20% - Accent1 3 2 2 2 2 3 3 4 2" xfId="16727" xr:uid="{00000000-0005-0000-0000-00009F400000}"/>
    <cellStyle name="20% - Accent1 3 2 2 2 2 3 3 4 2 2" xfId="16728" xr:uid="{00000000-0005-0000-0000-0000A0400000}"/>
    <cellStyle name="20% - Accent1 3 2 2 2 2 3 3 4 2 2 2" xfId="16729" xr:uid="{00000000-0005-0000-0000-0000A1400000}"/>
    <cellStyle name="20% - Accent1 3 2 2 2 2 3 3 4 2 3" xfId="16730" xr:uid="{00000000-0005-0000-0000-0000A2400000}"/>
    <cellStyle name="20% - Accent1 3 2 2 2 2 3 3 4 3" xfId="16731" xr:uid="{00000000-0005-0000-0000-0000A3400000}"/>
    <cellStyle name="20% - Accent1 3 2 2 2 2 3 3 4 3 2" xfId="16732" xr:uid="{00000000-0005-0000-0000-0000A4400000}"/>
    <cellStyle name="20% - Accent1 3 2 2 2 2 3 3 4 4" xfId="16733" xr:uid="{00000000-0005-0000-0000-0000A5400000}"/>
    <cellStyle name="20% - Accent1 3 2 2 2 2 3 3 5" xfId="16734" xr:uid="{00000000-0005-0000-0000-0000A6400000}"/>
    <cellStyle name="20% - Accent1 3 2 2 2 2 3 3 5 2" xfId="16735" xr:uid="{00000000-0005-0000-0000-0000A7400000}"/>
    <cellStyle name="20% - Accent1 3 2 2 2 2 3 3 5 2 2" xfId="16736" xr:uid="{00000000-0005-0000-0000-0000A8400000}"/>
    <cellStyle name="20% - Accent1 3 2 2 2 2 3 3 5 3" xfId="16737" xr:uid="{00000000-0005-0000-0000-0000A9400000}"/>
    <cellStyle name="20% - Accent1 3 2 2 2 2 3 3 6" xfId="16738" xr:uid="{00000000-0005-0000-0000-0000AA400000}"/>
    <cellStyle name="20% - Accent1 3 2 2 2 2 3 3 6 2" xfId="16739" xr:uid="{00000000-0005-0000-0000-0000AB400000}"/>
    <cellStyle name="20% - Accent1 3 2 2 2 2 3 3 6 2 2" xfId="16740" xr:uid="{00000000-0005-0000-0000-0000AC400000}"/>
    <cellStyle name="20% - Accent1 3 2 2 2 2 3 3 6 3" xfId="16741" xr:uid="{00000000-0005-0000-0000-0000AD400000}"/>
    <cellStyle name="20% - Accent1 3 2 2 2 2 3 3 7" xfId="16742" xr:uid="{00000000-0005-0000-0000-0000AE400000}"/>
    <cellStyle name="20% - Accent1 3 2 2 2 2 3 3 7 2" xfId="16743" xr:uid="{00000000-0005-0000-0000-0000AF400000}"/>
    <cellStyle name="20% - Accent1 3 2 2 2 2 3 3 8" xfId="16744" xr:uid="{00000000-0005-0000-0000-0000B0400000}"/>
    <cellStyle name="20% - Accent1 3 2 2 2 2 3 3 8 2" xfId="16745" xr:uid="{00000000-0005-0000-0000-0000B1400000}"/>
    <cellStyle name="20% - Accent1 3 2 2 2 2 3 3 9" xfId="16746" xr:uid="{00000000-0005-0000-0000-0000B2400000}"/>
    <cellStyle name="20% - Accent1 3 2 2 2 2 3 4" xfId="16747" xr:uid="{00000000-0005-0000-0000-0000B3400000}"/>
    <cellStyle name="20% - Accent1 3 2 2 2 2 3 4 2" xfId="16748" xr:uid="{00000000-0005-0000-0000-0000B4400000}"/>
    <cellStyle name="20% - Accent1 3 2 2 2 2 3 4 2 2" xfId="16749" xr:uid="{00000000-0005-0000-0000-0000B5400000}"/>
    <cellStyle name="20% - Accent1 3 2 2 2 2 3 4 2 2 2" xfId="16750" xr:uid="{00000000-0005-0000-0000-0000B6400000}"/>
    <cellStyle name="20% - Accent1 3 2 2 2 2 3 4 2 3" xfId="16751" xr:uid="{00000000-0005-0000-0000-0000B7400000}"/>
    <cellStyle name="20% - Accent1 3 2 2 2 2 3 4 3" xfId="16752" xr:uid="{00000000-0005-0000-0000-0000B8400000}"/>
    <cellStyle name="20% - Accent1 3 2 2 2 2 3 4 3 2" xfId="16753" xr:uid="{00000000-0005-0000-0000-0000B9400000}"/>
    <cellStyle name="20% - Accent1 3 2 2 2 2 3 4 4" xfId="16754" xr:uid="{00000000-0005-0000-0000-0000BA400000}"/>
    <cellStyle name="20% - Accent1 3 2 2 2 2 3 5" xfId="16755" xr:uid="{00000000-0005-0000-0000-0000BB400000}"/>
    <cellStyle name="20% - Accent1 3 2 2 2 2 3 5 2" xfId="16756" xr:uid="{00000000-0005-0000-0000-0000BC400000}"/>
    <cellStyle name="20% - Accent1 3 2 2 2 2 3 5 2 2" xfId="16757" xr:uid="{00000000-0005-0000-0000-0000BD400000}"/>
    <cellStyle name="20% - Accent1 3 2 2 2 2 3 5 2 2 2" xfId="16758" xr:uid="{00000000-0005-0000-0000-0000BE400000}"/>
    <cellStyle name="20% - Accent1 3 2 2 2 2 3 5 2 3" xfId="16759" xr:uid="{00000000-0005-0000-0000-0000BF400000}"/>
    <cellStyle name="20% - Accent1 3 2 2 2 2 3 5 3" xfId="16760" xr:uid="{00000000-0005-0000-0000-0000C0400000}"/>
    <cellStyle name="20% - Accent1 3 2 2 2 2 3 5 3 2" xfId="16761" xr:uid="{00000000-0005-0000-0000-0000C1400000}"/>
    <cellStyle name="20% - Accent1 3 2 2 2 2 3 5 4" xfId="16762" xr:uid="{00000000-0005-0000-0000-0000C2400000}"/>
    <cellStyle name="20% - Accent1 3 2 2 2 2 3 6" xfId="16763" xr:uid="{00000000-0005-0000-0000-0000C3400000}"/>
    <cellStyle name="20% - Accent1 3 2 2 2 2 3 6 2" xfId="16764" xr:uid="{00000000-0005-0000-0000-0000C4400000}"/>
    <cellStyle name="20% - Accent1 3 2 2 2 2 3 6 2 2" xfId="16765" xr:uid="{00000000-0005-0000-0000-0000C5400000}"/>
    <cellStyle name="20% - Accent1 3 2 2 2 2 3 6 2 2 2" xfId="16766" xr:uid="{00000000-0005-0000-0000-0000C6400000}"/>
    <cellStyle name="20% - Accent1 3 2 2 2 2 3 6 2 3" xfId="16767" xr:uid="{00000000-0005-0000-0000-0000C7400000}"/>
    <cellStyle name="20% - Accent1 3 2 2 2 2 3 6 3" xfId="16768" xr:uid="{00000000-0005-0000-0000-0000C8400000}"/>
    <cellStyle name="20% - Accent1 3 2 2 2 2 3 6 3 2" xfId="16769" xr:uid="{00000000-0005-0000-0000-0000C9400000}"/>
    <cellStyle name="20% - Accent1 3 2 2 2 2 3 6 4" xfId="16770" xr:uid="{00000000-0005-0000-0000-0000CA400000}"/>
    <cellStyle name="20% - Accent1 3 2 2 2 2 3 7" xfId="16771" xr:uid="{00000000-0005-0000-0000-0000CB400000}"/>
    <cellStyle name="20% - Accent1 3 2 2 2 2 3 7 2" xfId="16772" xr:uid="{00000000-0005-0000-0000-0000CC400000}"/>
    <cellStyle name="20% - Accent1 3 2 2 2 2 3 7 2 2" xfId="16773" xr:uid="{00000000-0005-0000-0000-0000CD400000}"/>
    <cellStyle name="20% - Accent1 3 2 2 2 2 3 7 3" xfId="16774" xr:uid="{00000000-0005-0000-0000-0000CE400000}"/>
    <cellStyle name="20% - Accent1 3 2 2 2 2 3 8" xfId="16775" xr:uid="{00000000-0005-0000-0000-0000CF400000}"/>
    <cellStyle name="20% - Accent1 3 2 2 2 2 3 8 2" xfId="16776" xr:uid="{00000000-0005-0000-0000-0000D0400000}"/>
    <cellStyle name="20% - Accent1 3 2 2 2 2 3 8 2 2" xfId="16777" xr:uid="{00000000-0005-0000-0000-0000D1400000}"/>
    <cellStyle name="20% - Accent1 3 2 2 2 2 3 8 3" xfId="16778" xr:uid="{00000000-0005-0000-0000-0000D2400000}"/>
    <cellStyle name="20% - Accent1 3 2 2 2 2 3 9" xfId="16779" xr:uid="{00000000-0005-0000-0000-0000D3400000}"/>
    <cellStyle name="20% - Accent1 3 2 2 2 2 3 9 2" xfId="16780" xr:uid="{00000000-0005-0000-0000-0000D4400000}"/>
    <cellStyle name="20% - Accent1 3 2 2 2 2 4" xfId="16781" xr:uid="{00000000-0005-0000-0000-0000D5400000}"/>
    <cellStyle name="20% - Accent1 3 2 2 2 2 4 10" xfId="16782" xr:uid="{00000000-0005-0000-0000-0000D6400000}"/>
    <cellStyle name="20% - Accent1 3 2 2 2 2 4 10 2" xfId="16783" xr:uid="{00000000-0005-0000-0000-0000D7400000}"/>
    <cellStyle name="20% - Accent1 3 2 2 2 2 4 11" xfId="16784" xr:uid="{00000000-0005-0000-0000-0000D8400000}"/>
    <cellStyle name="20% - Accent1 3 2 2 2 2 4 2" xfId="16785" xr:uid="{00000000-0005-0000-0000-0000D9400000}"/>
    <cellStyle name="20% - Accent1 3 2 2 2 2 4 2 2" xfId="16786" xr:uid="{00000000-0005-0000-0000-0000DA400000}"/>
    <cellStyle name="20% - Accent1 3 2 2 2 2 4 2 2 2" xfId="16787" xr:uid="{00000000-0005-0000-0000-0000DB400000}"/>
    <cellStyle name="20% - Accent1 3 2 2 2 2 4 2 2 2 2" xfId="16788" xr:uid="{00000000-0005-0000-0000-0000DC400000}"/>
    <cellStyle name="20% - Accent1 3 2 2 2 2 4 2 2 2 2 2" xfId="16789" xr:uid="{00000000-0005-0000-0000-0000DD400000}"/>
    <cellStyle name="20% - Accent1 3 2 2 2 2 4 2 2 2 3" xfId="16790" xr:uid="{00000000-0005-0000-0000-0000DE400000}"/>
    <cellStyle name="20% - Accent1 3 2 2 2 2 4 2 2 3" xfId="16791" xr:uid="{00000000-0005-0000-0000-0000DF400000}"/>
    <cellStyle name="20% - Accent1 3 2 2 2 2 4 2 2 3 2" xfId="16792" xr:uid="{00000000-0005-0000-0000-0000E0400000}"/>
    <cellStyle name="20% - Accent1 3 2 2 2 2 4 2 2 4" xfId="16793" xr:uid="{00000000-0005-0000-0000-0000E1400000}"/>
    <cellStyle name="20% - Accent1 3 2 2 2 2 4 2 3" xfId="16794" xr:uid="{00000000-0005-0000-0000-0000E2400000}"/>
    <cellStyle name="20% - Accent1 3 2 2 2 2 4 2 3 2" xfId="16795" xr:uid="{00000000-0005-0000-0000-0000E3400000}"/>
    <cellStyle name="20% - Accent1 3 2 2 2 2 4 2 3 2 2" xfId="16796" xr:uid="{00000000-0005-0000-0000-0000E4400000}"/>
    <cellStyle name="20% - Accent1 3 2 2 2 2 4 2 3 2 2 2" xfId="16797" xr:uid="{00000000-0005-0000-0000-0000E5400000}"/>
    <cellStyle name="20% - Accent1 3 2 2 2 2 4 2 3 2 3" xfId="16798" xr:uid="{00000000-0005-0000-0000-0000E6400000}"/>
    <cellStyle name="20% - Accent1 3 2 2 2 2 4 2 3 3" xfId="16799" xr:uid="{00000000-0005-0000-0000-0000E7400000}"/>
    <cellStyle name="20% - Accent1 3 2 2 2 2 4 2 3 3 2" xfId="16800" xr:uid="{00000000-0005-0000-0000-0000E8400000}"/>
    <cellStyle name="20% - Accent1 3 2 2 2 2 4 2 3 4" xfId="16801" xr:uid="{00000000-0005-0000-0000-0000E9400000}"/>
    <cellStyle name="20% - Accent1 3 2 2 2 2 4 2 4" xfId="16802" xr:uid="{00000000-0005-0000-0000-0000EA400000}"/>
    <cellStyle name="20% - Accent1 3 2 2 2 2 4 2 4 2" xfId="16803" xr:uid="{00000000-0005-0000-0000-0000EB400000}"/>
    <cellStyle name="20% - Accent1 3 2 2 2 2 4 2 4 2 2" xfId="16804" xr:uid="{00000000-0005-0000-0000-0000EC400000}"/>
    <cellStyle name="20% - Accent1 3 2 2 2 2 4 2 4 2 2 2" xfId="16805" xr:uid="{00000000-0005-0000-0000-0000ED400000}"/>
    <cellStyle name="20% - Accent1 3 2 2 2 2 4 2 4 2 3" xfId="16806" xr:uid="{00000000-0005-0000-0000-0000EE400000}"/>
    <cellStyle name="20% - Accent1 3 2 2 2 2 4 2 4 3" xfId="16807" xr:uid="{00000000-0005-0000-0000-0000EF400000}"/>
    <cellStyle name="20% - Accent1 3 2 2 2 2 4 2 4 3 2" xfId="16808" xr:uid="{00000000-0005-0000-0000-0000F0400000}"/>
    <cellStyle name="20% - Accent1 3 2 2 2 2 4 2 4 4" xfId="16809" xr:uid="{00000000-0005-0000-0000-0000F1400000}"/>
    <cellStyle name="20% - Accent1 3 2 2 2 2 4 2 5" xfId="16810" xr:uid="{00000000-0005-0000-0000-0000F2400000}"/>
    <cellStyle name="20% - Accent1 3 2 2 2 2 4 2 5 2" xfId="16811" xr:uid="{00000000-0005-0000-0000-0000F3400000}"/>
    <cellStyle name="20% - Accent1 3 2 2 2 2 4 2 5 2 2" xfId="16812" xr:uid="{00000000-0005-0000-0000-0000F4400000}"/>
    <cellStyle name="20% - Accent1 3 2 2 2 2 4 2 5 3" xfId="16813" xr:uid="{00000000-0005-0000-0000-0000F5400000}"/>
    <cellStyle name="20% - Accent1 3 2 2 2 2 4 2 6" xfId="16814" xr:uid="{00000000-0005-0000-0000-0000F6400000}"/>
    <cellStyle name="20% - Accent1 3 2 2 2 2 4 2 6 2" xfId="16815" xr:uid="{00000000-0005-0000-0000-0000F7400000}"/>
    <cellStyle name="20% - Accent1 3 2 2 2 2 4 2 6 2 2" xfId="16816" xr:uid="{00000000-0005-0000-0000-0000F8400000}"/>
    <cellStyle name="20% - Accent1 3 2 2 2 2 4 2 6 3" xfId="16817" xr:uid="{00000000-0005-0000-0000-0000F9400000}"/>
    <cellStyle name="20% - Accent1 3 2 2 2 2 4 2 7" xfId="16818" xr:uid="{00000000-0005-0000-0000-0000FA400000}"/>
    <cellStyle name="20% - Accent1 3 2 2 2 2 4 2 7 2" xfId="16819" xr:uid="{00000000-0005-0000-0000-0000FB400000}"/>
    <cellStyle name="20% - Accent1 3 2 2 2 2 4 2 8" xfId="16820" xr:uid="{00000000-0005-0000-0000-0000FC400000}"/>
    <cellStyle name="20% - Accent1 3 2 2 2 2 4 2 8 2" xfId="16821" xr:uid="{00000000-0005-0000-0000-0000FD400000}"/>
    <cellStyle name="20% - Accent1 3 2 2 2 2 4 2 9" xfId="16822" xr:uid="{00000000-0005-0000-0000-0000FE400000}"/>
    <cellStyle name="20% - Accent1 3 2 2 2 2 4 3" xfId="16823" xr:uid="{00000000-0005-0000-0000-0000FF400000}"/>
    <cellStyle name="20% - Accent1 3 2 2 2 2 4 3 2" xfId="16824" xr:uid="{00000000-0005-0000-0000-000000410000}"/>
    <cellStyle name="20% - Accent1 3 2 2 2 2 4 3 2 2" xfId="16825" xr:uid="{00000000-0005-0000-0000-000001410000}"/>
    <cellStyle name="20% - Accent1 3 2 2 2 2 4 3 2 2 2" xfId="16826" xr:uid="{00000000-0005-0000-0000-000002410000}"/>
    <cellStyle name="20% - Accent1 3 2 2 2 2 4 3 2 2 2 2" xfId="16827" xr:uid="{00000000-0005-0000-0000-000003410000}"/>
    <cellStyle name="20% - Accent1 3 2 2 2 2 4 3 2 2 3" xfId="16828" xr:uid="{00000000-0005-0000-0000-000004410000}"/>
    <cellStyle name="20% - Accent1 3 2 2 2 2 4 3 2 3" xfId="16829" xr:uid="{00000000-0005-0000-0000-000005410000}"/>
    <cellStyle name="20% - Accent1 3 2 2 2 2 4 3 2 3 2" xfId="16830" xr:uid="{00000000-0005-0000-0000-000006410000}"/>
    <cellStyle name="20% - Accent1 3 2 2 2 2 4 3 2 4" xfId="16831" xr:uid="{00000000-0005-0000-0000-000007410000}"/>
    <cellStyle name="20% - Accent1 3 2 2 2 2 4 3 3" xfId="16832" xr:uid="{00000000-0005-0000-0000-000008410000}"/>
    <cellStyle name="20% - Accent1 3 2 2 2 2 4 3 3 2" xfId="16833" xr:uid="{00000000-0005-0000-0000-000009410000}"/>
    <cellStyle name="20% - Accent1 3 2 2 2 2 4 3 3 2 2" xfId="16834" xr:uid="{00000000-0005-0000-0000-00000A410000}"/>
    <cellStyle name="20% - Accent1 3 2 2 2 2 4 3 3 2 2 2" xfId="16835" xr:uid="{00000000-0005-0000-0000-00000B410000}"/>
    <cellStyle name="20% - Accent1 3 2 2 2 2 4 3 3 2 3" xfId="16836" xr:uid="{00000000-0005-0000-0000-00000C410000}"/>
    <cellStyle name="20% - Accent1 3 2 2 2 2 4 3 3 3" xfId="16837" xr:uid="{00000000-0005-0000-0000-00000D410000}"/>
    <cellStyle name="20% - Accent1 3 2 2 2 2 4 3 3 3 2" xfId="16838" xr:uid="{00000000-0005-0000-0000-00000E410000}"/>
    <cellStyle name="20% - Accent1 3 2 2 2 2 4 3 3 4" xfId="16839" xr:uid="{00000000-0005-0000-0000-00000F410000}"/>
    <cellStyle name="20% - Accent1 3 2 2 2 2 4 3 4" xfId="16840" xr:uid="{00000000-0005-0000-0000-000010410000}"/>
    <cellStyle name="20% - Accent1 3 2 2 2 2 4 3 4 2" xfId="16841" xr:uid="{00000000-0005-0000-0000-000011410000}"/>
    <cellStyle name="20% - Accent1 3 2 2 2 2 4 3 4 2 2" xfId="16842" xr:uid="{00000000-0005-0000-0000-000012410000}"/>
    <cellStyle name="20% - Accent1 3 2 2 2 2 4 3 4 2 2 2" xfId="16843" xr:uid="{00000000-0005-0000-0000-000013410000}"/>
    <cellStyle name="20% - Accent1 3 2 2 2 2 4 3 4 2 3" xfId="16844" xr:uid="{00000000-0005-0000-0000-000014410000}"/>
    <cellStyle name="20% - Accent1 3 2 2 2 2 4 3 4 3" xfId="16845" xr:uid="{00000000-0005-0000-0000-000015410000}"/>
    <cellStyle name="20% - Accent1 3 2 2 2 2 4 3 4 3 2" xfId="16846" xr:uid="{00000000-0005-0000-0000-000016410000}"/>
    <cellStyle name="20% - Accent1 3 2 2 2 2 4 3 4 4" xfId="16847" xr:uid="{00000000-0005-0000-0000-000017410000}"/>
    <cellStyle name="20% - Accent1 3 2 2 2 2 4 3 5" xfId="16848" xr:uid="{00000000-0005-0000-0000-000018410000}"/>
    <cellStyle name="20% - Accent1 3 2 2 2 2 4 3 5 2" xfId="16849" xr:uid="{00000000-0005-0000-0000-000019410000}"/>
    <cellStyle name="20% - Accent1 3 2 2 2 2 4 3 5 2 2" xfId="16850" xr:uid="{00000000-0005-0000-0000-00001A410000}"/>
    <cellStyle name="20% - Accent1 3 2 2 2 2 4 3 5 3" xfId="16851" xr:uid="{00000000-0005-0000-0000-00001B410000}"/>
    <cellStyle name="20% - Accent1 3 2 2 2 2 4 3 6" xfId="16852" xr:uid="{00000000-0005-0000-0000-00001C410000}"/>
    <cellStyle name="20% - Accent1 3 2 2 2 2 4 3 6 2" xfId="16853" xr:uid="{00000000-0005-0000-0000-00001D410000}"/>
    <cellStyle name="20% - Accent1 3 2 2 2 2 4 3 6 2 2" xfId="16854" xr:uid="{00000000-0005-0000-0000-00001E410000}"/>
    <cellStyle name="20% - Accent1 3 2 2 2 2 4 3 6 3" xfId="16855" xr:uid="{00000000-0005-0000-0000-00001F410000}"/>
    <cellStyle name="20% - Accent1 3 2 2 2 2 4 3 7" xfId="16856" xr:uid="{00000000-0005-0000-0000-000020410000}"/>
    <cellStyle name="20% - Accent1 3 2 2 2 2 4 3 7 2" xfId="16857" xr:uid="{00000000-0005-0000-0000-000021410000}"/>
    <cellStyle name="20% - Accent1 3 2 2 2 2 4 3 8" xfId="16858" xr:uid="{00000000-0005-0000-0000-000022410000}"/>
    <cellStyle name="20% - Accent1 3 2 2 2 2 4 3 8 2" xfId="16859" xr:uid="{00000000-0005-0000-0000-000023410000}"/>
    <cellStyle name="20% - Accent1 3 2 2 2 2 4 3 9" xfId="16860" xr:uid="{00000000-0005-0000-0000-000024410000}"/>
    <cellStyle name="20% - Accent1 3 2 2 2 2 4 4" xfId="16861" xr:uid="{00000000-0005-0000-0000-000025410000}"/>
    <cellStyle name="20% - Accent1 3 2 2 2 2 4 4 2" xfId="16862" xr:uid="{00000000-0005-0000-0000-000026410000}"/>
    <cellStyle name="20% - Accent1 3 2 2 2 2 4 4 2 2" xfId="16863" xr:uid="{00000000-0005-0000-0000-000027410000}"/>
    <cellStyle name="20% - Accent1 3 2 2 2 2 4 4 2 2 2" xfId="16864" xr:uid="{00000000-0005-0000-0000-000028410000}"/>
    <cellStyle name="20% - Accent1 3 2 2 2 2 4 4 2 3" xfId="16865" xr:uid="{00000000-0005-0000-0000-000029410000}"/>
    <cellStyle name="20% - Accent1 3 2 2 2 2 4 4 3" xfId="16866" xr:uid="{00000000-0005-0000-0000-00002A410000}"/>
    <cellStyle name="20% - Accent1 3 2 2 2 2 4 4 3 2" xfId="16867" xr:uid="{00000000-0005-0000-0000-00002B410000}"/>
    <cellStyle name="20% - Accent1 3 2 2 2 2 4 4 4" xfId="16868" xr:uid="{00000000-0005-0000-0000-00002C410000}"/>
    <cellStyle name="20% - Accent1 3 2 2 2 2 4 5" xfId="16869" xr:uid="{00000000-0005-0000-0000-00002D410000}"/>
    <cellStyle name="20% - Accent1 3 2 2 2 2 4 5 2" xfId="16870" xr:uid="{00000000-0005-0000-0000-00002E410000}"/>
    <cellStyle name="20% - Accent1 3 2 2 2 2 4 5 2 2" xfId="16871" xr:uid="{00000000-0005-0000-0000-00002F410000}"/>
    <cellStyle name="20% - Accent1 3 2 2 2 2 4 5 2 2 2" xfId="16872" xr:uid="{00000000-0005-0000-0000-000030410000}"/>
    <cellStyle name="20% - Accent1 3 2 2 2 2 4 5 2 3" xfId="16873" xr:uid="{00000000-0005-0000-0000-000031410000}"/>
    <cellStyle name="20% - Accent1 3 2 2 2 2 4 5 3" xfId="16874" xr:uid="{00000000-0005-0000-0000-000032410000}"/>
    <cellStyle name="20% - Accent1 3 2 2 2 2 4 5 3 2" xfId="16875" xr:uid="{00000000-0005-0000-0000-000033410000}"/>
    <cellStyle name="20% - Accent1 3 2 2 2 2 4 5 4" xfId="16876" xr:uid="{00000000-0005-0000-0000-000034410000}"/>
    <cellStyle name="20% - Accent1 3 2 2 2 2 4 6" xfId="16877" xr:uid="{00000000-0005-0000-0000-000035410000}"/>
    <cellStyle name="20% - Accent1 3 2 2 2 2 4 6 2" xfId="16878" xr:uid="{00000000-0005-0000-0000-000036410000}"/>
    <cellStyle name="20% - Accent1 3 2 2 2 2 4 6 2 2" xfId="16879" xr:uid="{00000000-0005-0000-0000-000037410000}"/>
    <cellStyle name="20% - Accent1 3 2 2 2 2 4 6 2 2 2" xfId="16880" xr:uid="{00000000-0005-0000-0000-000038410000}"/>
    <cellStyle name="20% - Accent1 3 2 2 2 2 4 6 2 3" xfId="16881" xr:uid="{00000000-0005-0000-0000-000039410000}"/>
    <cellStyle name="20% - Accent1 3 2 2 2 2 4 6 3" xfId="16882" xr:uid="{00000000-0005-0000-0000-00003A410000}"/>
    <cellStyle name="20% - Accent1 3 2 2 2 2 4 6 3 2" xfId="16883" xr:uid="{00000000-0005-0000-0000-00003B410000}"/>
    <cellStyle name="20% - Accent1 3 2 2 2 2 4 6 4" xfId="16884" xr:uid="{00000000-0005-0000-0000-00003C410000}"/>
    <cellStyle name="20% - Accent1 3 2 2 2 2 4 7" xfId="16885" xr:uid="{00000000-0005-0000-0000-00003D410000}"/>
    <cellStyle name="20% - Accent1 3 2 2 2 2 4 7 2" xfId="16886" xr:uid="{00000000-0005-0000-0000-00003E410000}"/>
    <cellStyle name="20% - Accent1 3 2 2 2 2 4 7 2 2" xfId="16887" xr:uid="{00000000-0005-0000-0000-00003F410000}"/>
    <cellStyle name="20% - Accent1 3 2 2 2 2 4 7 3" xfId="16888" xr:uid="{00000000-0005-0000-0000-000040410000}"/>
    <cellStyle name="20% - Accent1 3 2 2 2 2 4 8" xfId="16889" xr:uid="{00000000-0005-0000-0000-000041410000}"/>
    <cellStyle name="20% - Accent1 3 2 2 2 2 4 8 2" xfId="16890" xr:uid="{00000000-0005-0000-0000-000042410000}"/>
    <cellStyle name="20% - Accent1 3 2 2 2 2 4 8 2 2" xfId="16891" xr:uid="{00000000-0005-0000-0000-000043410000}"/>
    <cellStyle name="20% - Accent1 3 2 2 2 2 4 8 3" xfId="16892" xr:uid="{00000000-0005-0000-0000-000044410000}"/>
    <cellStyle name="20% - Accent1 3 2 2 2 2 4 9" xfId="16893" xr:uid="{00000000-0005-0000-0000-000045410000}"/>
    <cellStyle name="20% - Accent1 3 2 2 2 2 4 9 2" xfId="16894" xr:uid="{00000000-0005-0000-0000-000046410000}"/>
    <cellStyle name="20% - Accent1 3 2 2 2 2 5" xfId="16895" xr:uid="{00000000-0005-0000-0000-000047410000}"/>
    <cellStyle name="20% - Accent1 3 2 2 2 2 5 2" xfId="16896" xr:uid="{00000000-0005-0000-0000-000048410000}"/>
    <cellStyle name="20% - Accent1 3 2 2 2 2 5 2 2" xfId="16897" xr:uid="{00000000-0005-0000-0000-000049410000}"/>
    <cellStyle name="20% - Accent1 3 2 2 2 2 5 2 2 2" xfId="16898" xr:uid="{00000000-0005-0000-0000-00004A410000}"/>
    <cellStyle name="20% - Accent1 3 2 2 2 2 5 2 2 2 2" xfId="16899" xr:uid="{00000000-0005-0000-0000-00004B410000}"/>
    <cellStyle name="20% - Accent1 3 2 2 2 2 5 2 2 3" xfId="16900" xr:uid="{00000000-0005-0000-0000-00004C410000}"/>
    <cellStyle name="20% - Accent1 3 2 2 2 2 5 2 3" xfId="16901" xr:uid="{00000000-0005-0000-0000-00004D410000}"/>
    <cellStyle name="20% - Accent1 3 2 2 2 2 5 2 3 2" xfId="16902" xr:uid="{00000000-0005-0000-0000-00004E410000}"/>
    <cellStyle name="20% - Accent1 3 2 2 2 2 5 2 4" xfId="16903" xr:uid="{00000000-0005-0000-0000-00004F410000}"/>
    <cellStyle name="20% - Accent1 3 2 2 2 2 5 3" xfId="16904" xr:uid="{00000000-0005-0000-0000-000050410000}"/>
    <cellStyle name="20% - Accent1 3 2 2 2 2 5 3 2" xfId="16905" xr:uid="{00000000-0005-0000-0000-000051410000}"/>
    <cellStyle name="20% - Accent1 3 2 2 2 2 5 3 2 2" xfId="16906" xr:uid="{00000000-0005-0000-0000-000052410000}"/>
    <cellStyle name="20% - Accent1 3 2 2 2 2 5 3 2 2 2" xfId="16907" xr:uid="{00000000-0005-0000-0000-000053410000}"/>
    <cellStyle name="20% - Accent1 3 2 2 2 2 5 3 2 3" xfId="16908" xr:uid="{00000000-0005-0000-0000-000054410000}"/>
    <cellStyle name="20% - Accent1 3 2 2 2 2 5 3 3" xfId="16909" xr:uid="{00000000-0005-0000-0000-000055410000}"/>
    <cellStyle name="20% - Accent1 3 2 2 2 2 5 3 3 2" xfId="16910" xr:uid="{00000000-0005-0000-0000-000056410000}"/>
    <cellStyle name="20% - Accent1 3 2 2 2 2 5 3 4" xfId="16911" xr:uid="{00000000-0005-0000-0000-000057410000}"/>
    <cellStyle name="20% - Accent1 3 2 2 2 2 5 4" xfId="16912" xr:uid="{00000000-0005-0000-0000-000058410000}"/>
    <cellStyle name="20% - Accent1 3 2 2 2 2 5 4 2" xfId="16913" xr:uid="{00000000-0005-0000-0000-000059410000}"/>
    <cellStyle name="20% - Accent1 3 2 2 2 2 5 4 2 2" xfId="16914" xr:uid="{00000000-0005-0000-0000-00005A410000}"/>
    <cellStyle name="20% - Accent1 3 2 2 2 2 5 4 2 2 2" xfId="16915" xr:uid="{00000000-0005-0000-0000-00005B410000}"/>
    <cellStyle name="20% - Accent1 3 2 2 2 2 5 4 2 3" xfId="16916" xr:uid="{00000000-0005-0000-0000-00005C410000}"/>
    <cellStyle name="20% - Accent1 3 2 2 2 2 5 4 3" xfId="16917" xr:uid="{00000000-0005-0000-0000-00005D410000}"/>
    <cellStyle name="20% - Accent1 3 2 2 2 2 5 4 3 2" xfId="16918" xr:uid="{00000000-0005-0000-0000-00005E410000}"/>
    <cellStyle name="20% - Accent1 3 2 2 2 2 5 4 4" xfId="16919" xr:uid="{00000000-0005-0000-0000-00005F410000}"/>
    <cellStyle name="20% - Accent1 3 2 2 2 2 5 5" xfId="16920" xr:uid="{00000000-0005-0000-0000-000060410000}"/>
    <cellStyle name="20% - Accent1 3 2 2 2 2 5 5 2" xfId="16921" xr:uid="{00000000-0005-0000-0000-000061410000}"/>
    <cellStyle name="20% - Accent1 3 2 2 2 2 5 5 2 2" xfId="16922" xr:uid="{00000000-0005-0000-0000-000062410000}"/>
    <cellStyle name="20% - Accent1 3 2 2 2 2 5 5 3" xfId="16923" xr:uid="{00000000-0005-0000-0000-000063410000}"/>
    <cellStyle name="20% - Accent1 3 2 2 2 2 5 6" xfId="16924" xr:uid="{00000000-0005-0000-0000-000064410000}"/>
    <cellStyle name="20% - Accent1 3 2 2 2 2 5 6 2" xfId="16925" xr:uid="{00000000-0005-0000-0000-000065410000}"/>
    <cellStyle name="20% - Accent1 3 2 2 2 2 5 6 2 2" xfId="16926" xr:uid="{00000000-0005-0000-0000-000066410000}"/>
    <cellStyle name="20% - Accent1 3 2 2 2 2 5 6 3" xfId="16927" xr:uid="{00000000-0005-0000-0000-000067410000}"/>
    <cellStyle name="20% - Accent1 3 2 2 2 2 5 7" xfId="16928" xr:uid="{00000000-0005-0000-0000-000068410000}"/>
    <cellStyle name="20% - Accent1 3 2 2 2 2 5 7 2" xfId="16929" xr:uid="{00000000-0005-0000-0000-000069410000}"/>
    <cellStyle name="20% - Accent1 3 2 2 2 2 5 8" xfId="16930" xr:uid="{00000000-0005-0000-0000-00006A410000}"/>
    <cellStyle name="20% - Accent1 3 2 2 2 2 5 8 2" xfId="16931" xr:uid="{00000000-0005-0000-0000-00006B410000}"/>
    <cellStyle name="20% - Accent1 3 2 2 2 2 5 9" xfId="16932" xr:uid="{00000000-0005-0000-0000-00006C410000}"/>
    <cellStyle name="20% - Accent1 3 2 2 2 2 6" xfId="16933" xr:uid="{00000000-0005-0000-0000-00006D410000}"/>
    <cellStyle name="20% - Accent1 3 2 2 2 2 6 2" xfId="16934" xr:uid="{00000000-0005-0000-0000-00006E410000}"/>
    <cellStyle name="20% - Accent1 3 2 2 2 2 6 2 2" xfId="16935" xr:uid="{00000000-0005-0000-0000-00006F410000}"/>
    <cellStyle name="20% - Accent1 3 2 2 2 2 6 2 2 2" xfId="16936" xr:uid="{00000000-0005-0000-0000-000070410000}"/>
    <cellStyle name="20% - Accent1 3 2 2 2 2 6 2 2 2 2" xfId="16937" xr:uid="{00000000-0005-0000-0000-000071410000}"/>
    <cellStyle name="20% - Accent1 3 2 2 2 2 6 2 2 3" xfId="16938" xr:uid="{00000000-0005-0000-0000-000072410000}"/>
    <cellStyle name="20% - Accent1 3 2 2 2 2 6 2 3" xfId="16939" xr:uid="{00000000-0005-0000-0000-000073410000}"/>
    <cellStyle name="20% - Accent1 3 2 2 2 2 6 2 3 2" xfId="16940" xr:uid="{00000000-0005-0000-0000-000074410000}"/>
    <cellStyle name="20% - Accent1 3 2 2 2 2 6 2 4" xfId="16941" xr:uid="{00000000-0005-0000-0000-000075410000}"/>
    <cellStyle name="20% - Accent1 3 2 2 2 2 6 3" xfId="16942" xr:uid="{00000000-0005-0000-0000-000076410000}"/>
    <cellStyle name="20% - Accent1 3 2 2 2 2 6 3 2" xfId="16943" xr:uid="{00000000-0005-0000-0000-000077410000}"/>
    <cellStyle name="20% - Accent1 3 2 2 2 2 6 3 2 2" xfId="16944" xr:uid="{00000000-0005-0000-0000-000078410000}"/>
    <cellStyle name="20% - Accent1 3 2 2 2 2 6 3 2 2 2" xfId="16945" xr:uid="{00000000-0005-0000-0000-000079410000}"/>
    <cellStyle name="20% - Accent1 3 2 2 2 2 6 3 2 3" xfId="16946" xr:uid="{00000000-0005-0000-0000-00007A410000}"/>
    <cellStyle name="20% - Accent1 3 2 2 2 2 6 3 3" xfId="16947" xr:uid="{00000000-0005-0000-0000-00007B410000}"/>
    <cellStyle name="20% - Accent1 3 2 2 2 2 6 3 3 2" xfId="16948" xr:uid="{00000000-0005-0000-0000-00007C410000}"/>
    <cellStyle name="20% - Accent1 3 2 2 2 2 6 3 4" xfId="16949" xr:uid="{00000000-0005-0000-0000-00007D410000}"/>
    <cellStyle name="20% - Accent1 3 2 2 2 2 6 4" xfId="16950" xr:uid="{00000000-0005-0000-0000-00007E410000}"/>
    <cellStyle name="20% - Accent1 3 2 2 2 2 6 4 2" xfId="16951" xr:uid="{00000000-0005-0000-0000-00007F410000}"/>
    <cellStyle name="20% - Accent1 3 2 2 2 2 6 4 2 2" xfId="16952" xr:uid="{00000000-0005-0000-0000-000080410000}"/>
    <cellStyle name="20% - Accent1 3 2 2 2 2 6 4 2 2 2" xfId="16953" xr:uid="{00000000-0005-0000-0000-000081410000}"/>
    <cellStyle name="20% - Accent1 3 2 2 2 2 6 4 2 3" xfId="16954" xr:uid="{00000000-0005-0000-0000-000082410000}"/>
    <cellStyle name="20% - Accent1 3 2 2 2 2 6 4 3" xfId="16955" xr:uid="{00000000-0005-0000-0000-000083410000}"/>
    <cellStyle name="20% - Accent1 3 2 2 2 2 6 4 3 2" xfId="16956" xr:uid="{00000000-0005-0000-0000-000084410000}"/>
    <cellStyle name="20% - Accent1 3 2 2 2 2 6 4 4" xfId="16957" xr:uid="{00000000-0005-0000-0000-000085410000}"/>
    <cellStyle name="20% - Accent1 3 2 2 2 2 6 5" xfId="16958" xr:uid="{00000000-0005-0000-0000-000086410000}"/>
    <cellStyle name="20% - Accent1 3 2 2 2 2 6 5 2" xfId="16959" xr:uid="{00000000-0005-0000-0000-000087410000}"/>
    <cellStyle name="20% - Accent1 3 2 2 2 2 6 5 2 2" xfId="16960" xr:uid="{00000000-0005-0000-0000-000088410000}"/>
    <cellStyle name="20% - Accent1 3 2 2 2 2 6 5 3" xfId="16961" xr:uid="{00000000-0005-0000-0000-000089410000}"/>
    <cellStyle name="20% - Accent1 3 2 2 2 2 6 6" xfId="16962" xr:uid="{00000000-0005-0000-0000-00008A410000}"/>
    <cellStyle name="20% - Accent1 3 2 2 2 2 6 6 2" xfId="16963" xr:uid="{00000000-0005-0000-0000-00008B410000}"/>
    <cellStyle name="20% - Accent1 3 2 2 2 2 6 6 2 2" xfId="16964" xr:uid="{00000000-0005-0000-0000-00008C410000}"/>
    <cellStyle name="20% - Accent1 3 2 2 2 2 6 6 3" xfId="16965" xr:uid="{00000000-0005-0000-0000-00008D410000}"/>
    <cellStyle name="20% - Accent1 3 2 2 2 2 6 7" xfId="16966" xr:uid="{00000000-0005-0000-0000-00008E410000}"/>
    <cellStyle name="20% - Accent1 3 2 2 2 2 6 7 2" xfId="16967" xr:uid="{00000000-0005-0000-0000-00008F410000}"/>
    <cellStyle name="20% - Accent1 3 2 2 2 2 6 8" xfId="16968" xr:uid="{00000000-0005-0000-0000-000090410000}"/>
    <cellStyle name="20% - Accent1 3 2 2 2 2 6 8 2" xfId="16969" xr:uid="{00000000-0005-0000-0000-000091410000}"/>
    <cellStyle name="20% - Accent1 3 2 2 2 2 6 9" xfId="16970" xr:uid="{00000000-0005-0000-0000-000092410000}"/>
    <cellStyle name="20% - Accent1 3 2 2 2 2 7" xfId="16971" xr:uid="{00000000-0005-0000-0000-000093410000}"/>
    <cellStyle name="20% - Accent1 3 2 2 2 2 7 2" xfId="16972" xr:uid="{00000000-0005-0000-0000-000094410000}"/>
    <cellStyle name="20% - Accent1 3 2 2 2 2 7 2 2" xfId="16973" xr:uid="{00000000-0005-0000-0000-000095410000}"/>
    <cellStyle name="20% - Accent1 3 2 2 2 2 7 2 2 2" xfId="16974" xr:uid="{00000000-0005-0000-0000-000096410000}"/>
    <cellStyle name="20% - Accent1 3 2 2 2 2 7 2 3" xfId="16975" xr:uid="{00000000-0005-0000-0000-000097410000}"/>
    <cellStyle name="20% - Accent1 3 2 2 2 2 7 3" xfId="16976" xr:uid="{00000000-0005-0000-0000-000098410000}"/>
    <cellStyle name="20% - Accent1 3 2 2 2 2 7 3 2" xfId="16977" xr:uid="{00000000-0005-0000-0000-000099410000}"/>
    <cellStyle name="20% - Accent1 3 2 2 2 2 7 4" xfId="16978" xr:uid="{00000000-0005-0000-0000-00009A410000}"/>
    <cellStyle name="20% - Accent1 3 2 2 2 2 8" xfId="16979" xr:uid="{00000000-0005-0000-0000-00009B410000}"/>
    <cellStyle name="20% - Accent1 3 2 2 2 2 8 2" xfId="16980" xr:uid="{00000000-0005-0000-0000-00009C410000}"/>
    <cellStyle name="20% - Accent1 3 2 2 2 2 8 2 2" xfId="16981" xr:uid="{00000000-0005-0000-0000-00009D410000}"/>
    <cellStyle name="20% - Accent1 3 2 2 2 2 8 2 2 2" xfId="16982" xr:uid="{00000000-0005-0000-0000-00009E410000}"/>
    <cellStyle name="20% - Accent1 3 2 2 2 2 8 2 3" xfId="16983" xr:uid="{00000000-0005-0000-0000-00009F410000}"/>
    <cellStyle name="20% - Accent1 3 2 2 2 2 8 3" xfId="16984" xr:uid="{00000000-0005-0000-0000-0000A0410000}"/>
    <cellStyle name="20% - Accent1 3 2 2 2 2 8 3 2" xfId="16985" xr:uid="{00000000-0005-0000-0000-0000A1410000}"/>
    <cellStyle name="20% - Accent1 3 2 2 2 2 8 4" xfId="16986" xr:uid="{00000000-0005-0000-0000-0000A2410000}"/>
    <cellStyle name="20% - Accent1 3 2 2 2 2 9" xfId="16987" xr:uid="{00000000-0005-0000-0000-0000A3410000}"/>
    <cellStyle name="20% - Accent1 3 2 2 2 2 9 2" xfId="16988" xr:uid="{00000000-0005-0000-0000-0000A4410000}"/>
    <cellStyle name="20% - Accent1 3 2 2 2 2 9 2 2" xfId="16989" xr:uid="{00000000-0005-0000-0000-0000A5410000}"/>
    <cellStyle name="20% - Accent1 3 2 2 2 2 9 2 2 2" xfId="16990" xr:uid="{00000000-0005-0000-0000-0000A6410000}"/>
    <cellStyle name="20% - Accent1 3 2 2 2 2 9 2 3" xfId="16991" xr:uid="{00000000-0005-0000-0000-0000A7410000}"/>
    <cellStyle name="20% - Accent1 3 2 2 2 2 9 3" xfId="16992" xr:uid="{00000000-0005-0000-0000-0000A8410000}"/>
    <cellStyle name="20% - Accent1 3 2 2 2 2 9 3 2" xfId="16993" xr:uid="{00000000-0005-0000-0000-0000A9410000}"/>
    <cellStyle name="20% - Accent1 3 2 2 2 2 9 4" xfId="16994" xr:uid="{00000000-0005-0000-0000-0000AA410000}"/>
    <cellStyle name="20% - Accent1 3 2 2 2 3" xfId="16995" xr:uid="{00000000-0005-0000-0000-0000AB410000}"/>
    <cellStyle name="20% - Accent1 3 2 2 2 3 10" xfId="16996" xr:uid="{00000000-0005-0000-0000-0000AC410000}"/>
    <cellStyle name="20% - Accent1 3 2 2 2 3 10 2" xfId="16997" xr:uid="{00000000-0005-0000-0000-0000AD410000}"/>
    <cellStyle name="20% - Accent1 3 2 2 2 3 11" xfId="16998" xr:uid="{00000000-0005-0000-0000-0000AE410000}"/>
    <cellStyle name="20% - Accent1 3 2 2 2 3 2" xfId="16999" xr:uid="{00000000-0005-0000-0000-0000AF410000}"/>
    <cellStyle name="20% - Accent1 3 2 2 2 3 2 2" xfId="17000" xr:uid="{00000000-0005-0000-0000-0000B0410000}"/>
    <cellStyle name="20% - Accent1 3 2 2 2 3 2 2 2" xfId="17001" xr:uid="{00000000-0005-0000-0000-0000B1410000}"/>
    <cellStyle name="20% - Accent1 3 2 2 2 3 2 2 2 2" xfId="17002" xr:uid="{00000000-0005-0000-0000-0000B2410000}"/>
    <cellStyle name="20% - Accent1 3 2 2 2 3 2 2 2 2 2" xfId="17003" xr:uid="{00000000-0005-0000-0000-0000B3410000}"/>
    <cellStyle name="20% - Accent1 3 2 2 2 3 2 2 2 3" xfId="17004" xr:uid="{00000000-0005-0000-0000-0000B4410000}"/>
    <cellStyle name="20% - Accent1 3 2 2 2 3 2 2 3" xfId="17005" xr:uid="{00000000-0005-0000-0000-0000B5410000}"/>
    <cellStyle name="20% - Accent1 3 2 2 2 3 2 2 3 2" xfId="17006" xr:uid="{00000000-0005-0000-0000-0000B6410000}"/>
    <cellStyle name="20% - Accent1 3 2 2 2 3 2 2 4" xfId="17007" xr:uid="{00000000-0005-0000-0000-0000B7410000}"/>
    <cellStyle name="20% - Accent1 3 2 2 2 3 2 3" xfId="17008" xr:uid="{00000000-0005-0000-0000-0000B8410000}"/>
    <cellStyle name="20% - Accent1 3 2 2 2 3 2 3 2" xfId="17009" xr:uid="{00000000-0005-0000-0000-0000B9410000}"/>
    <cellStyle name="20% - Accent1 3 2 2 2 3 2 3 2 2" xfId="17010" xr:uid="{00000000-0005-0000-0000-0000BA410000}"/>
    <cellStyle name="20% - Accent1 3 2 2 2 3 2 3 2 2 2" xfId="17011" xr:uid="{00000000-0005-0000-0000-0000BB410000}"/>
    <cellStyle name="20% - Accent1 3 2 2 2 3 2 3 2 3" xfId="17012" xr:uid="{00000000-0005-0000-0000-0000BC410000}"/>
    <cellStyle name="20% - Accent1 3 2 2 2 3 2 3 3" xfId="17013" xr:uid="{00000000-0005-0000-0000-0000BD410000}"/>
    <cellStyle name="20% - Accent1 3 2 2 2 3 2 3 3 2" xfId="17014" xr:uid="{00000000-0005-0000-0000-0000BE410000}"/>
    <cellStyle name="20% - Accent1 3 2 2 2 3 2 3 4" xfId="17015" xr:uid="{00000000-0005-0000-0000-0000BF410000}"/>
    <cellStyle name="20% - Accent1 3 2 2 2 3 2 4" xfId="17016" xr:uid="{00000000-0005-0000-0000-0000C0410000}"/>
    <cellStyle name="20% - Accent1 3 2 2 2 3 2 4 2" xfId="17017" xr:uid="{00000000-0005-0000-0000-0000C1410000}"/>
    <cellStyle name="20% - Accent1 3 2 2 2 3 2 4 2 2" xfId="17018" xr:uid="{00000000-0005-0000-0000-0000C2410000}"/>
    <cellStyle name="20% - Accent1 3 2 2 2 3 2 4 2 2 2" xfId="17019" xr:uid="{00000000-0005-0000-0000-0000C3410000}"/>
    <cellStyle name="20% - Accent1 3 2 2 2 3 2 4 2 3" xfId="17020" xr:uid="{00000000-0005-0000-0000-0000C4410000}"/>
    <cellStyle name="20% - Accent1 3 2 2 2 3 2 4 3" xfId="17021" xr:uid="{00000000-0005-0000-0000-0000C5410000}"/>
    <cellStyle name="20% - Accent1 3 2 2 2 3 2 4 3 2" xfId="17022" xr:uid="{00000000-0005-0000-0000-0000C6410000}"/>
    <cellStyle name="20% - Accent1 3 2 2 2 3 2 4 4" xfId="17023" xr:uid="{00000000-0005-0000-0000-0000C7410000}"/>
    <cellStyle name="20% - Accent1 3 2 2 2 3 2 5" xfId="17024" xr:uid="{00000000-0005-0000-0000-0000C8410000}"/>
    <cellStyle name="20% - Accent1 3 2 2 2 3 2 5 2" xfId="17025" xr:uid="{00000000-0005-0000-0000-0000C9410000}"/>
    <cellStyle name="20% - Accent1 3 2 2 2 3 2 5 2 2" xfId="17026" xr:uid="{00000000-0005-0000-0000-0000CA410000}"/>
    <cellStyle name="20% - Accent1 3 2 2 2 3 2 5 3" xfId="17027" xr:uid="{00000000-0005-0000-0000-0000CB410000}"/>
    <cellStyle name="20% - Accent1 3 2 2 2 3 2 6" xfId="17028" xr:uid="{00000000-0005-0000-0000-0000CC410000}"/>
    <cellStyle name="20% - Accent1 3 2 2 2 3 2 6 2" xfId="17029" xr:uid="{00000000-0005-0000-0000-0000CD410000}"/>
    <cellStyle name="20% - Accent1 3 2 2 2 3 2 6 2 2" xfId="17030" xr:uid="{00000000-0005-0000-0000-0000CE410000}"/>
    <cellStyle name="20% - Accent1 3 2 2 2 3 2 6 3" xfId="17031" xr:uid="{00000000-0005-0000-0000-0000CF410000}"/>
    <cellStyle name="20% - Accent1 3 2 2 2 3 2 7" xfId="17032" xr:uid="{00000000-0005-0000-0000-0000D0410000}"/>
    <cellStyle name="20% - Accent1 3 2 2 2 3 2 7 2" xfId="17033" xr:uid="{00000000-0005-0000-0000-0000D1410000}"/>
    <cellStyle name="20% - Accent1 3 2 2 2 3 2 8" xfId="17034" xr:uid="{00000000-0005-0000-0000-0000D2410000}"/>
    <cellStyle name="20% - Accent1 3 2 2 2 3 2 8 2" xfId="17035" xr:uid="{00000000-0005-0000-0000-0000D3410000}"/>
    <cellStyle name="20% - Accent1 3 2 2 2 3 2 9" xfId="17036" xr:uid="{00000000-0005-0000-0000-0000D4410000}"/>
    <cellStyle name="20% - Accent1 3 2 2 2 3 3" xfId="17037" xr:uid="{00000000-0005-0000-0000-0000D5410000}"/>
    <cellStyle name="20% - Accent1 3 2 2 2 3 3 2" xfId="17038" xr:uid="{00000000-0005-0000-0000-0000D6410000}"/>
    <cellStyle name="20% - Accent1 3 2 2 2 3 3 2 2" xfId="17039" xr:uid="{00000000-0005-0000-0000-0000D7410000}"/>
    <cellStyle name="20% - Accent1 3 2 2 2 3 3 2 2 2" xfId="17040" xr:uid="{00000000-0005-0000-0000-0000D8410000}"/>
    <cellStyle name="20% - Accent1 3 2 2 2 3 3 2 2 2 2" xfId="17041" xr:uid="{00000000-0005-0000-0000-0000D9410000}"/>
    <cellStyle name="20% - Accent1 3 2 2 2 3 3 2 2 3" xfId="17042" xr:uid="{00000000-0005-0000-0000-0000DA410000}"/>
    <cellStyle name="20% - Accent1 3 2 2 2 3 3 2 3" xfId="17043" xr:uid="{00000000-0005-0000-0000-0000DB410000}"/>
    <cellStyle name="20% - Accent1 3 2 2 2 3 3 2 3 2" xfId="17044" xr:uid="{00000000-0005-0000-0000-0000DC410000}"/>
    <cellStyle name="20% - Accent1 3 2 2 2 3 3 2 4" xfId="17045" xr:uid="{00000000-0005-0000-0000-0000DD410000}"/>
    <cellStyle name="20% - Accent1 3 2 2 2 3 3 3" xfId="17046" xr:uid="{00000000-0005-0000-0000-0000DE410000}"/>
    <cellStyle name="20% - Accent1 3 2 2 2 3 3 3 2" xfId="17047" xr:uid="{00000000-0005-0000-0000-0000DF410000}"/>
    <cellStyle name="20% - Accent1 3 2 2 2 3 3 3 2 2" xfId="17048" xr:uid="{00000000-0005-0000-0000-0000E0410000}"/>
    <cellStyle name="20% - Accent1 3 2 2 2 3 3 3 2 2 2" xfId="17049" xr:uid="{00000000-0005-0000-0000-0000E1410000}"/>
    <cellStyle name="20% - Accent1 3 2 2 2 3 3 3 2 3" xfId="17050" xr:uid="{00000000-0005-0000-0000-0000E2410000}"/>
    <cellStyle name="20% - Accent1 3 2 2 2 3 3 3 3" xfId="17051" xr:uid="{00000000-0005-0000-0000-0000E3410000}"/>
    <cellStyle name="20% - Accent1 3 2 2 2 3 3 3 3 2" xfId="17052" xr:uid="{00000000-0005-0000-0000-0000E4410000}"/>
    <cellStyle name="20% - Accent1 3 2 2 2 3 3 3 4" xfId="17053" xr:uid="{00000000-0005-0000-0000-0000E5410000}"/>
    <cellStyle name="20% - Accent1 3 2 2 2 3 3 4" xfId="17054" xr:uid="{00000000-0005-0000-0000-0000E6410000}"/>
    <cellStyle name="20% - Accent1 3 2 2 2 3 3 4 2" xfId="17055" xr:uid="{00000000-0005-0000-0000-0000E7410000}"/>
    <cellStyle name="20% - Accent1 3 2 2 2 3 3 4 2 2" xfId="17056" xr:uid="{00000000-0005-0000-0000-0000E8410000}"/>
    <cellStyle name="20% - Accent1 3 2 2 2 3 3 4 2 2 2" xfId="17057" xr:uid="{00000000-0005-0000-0000-0000E9410000}"/>
    <cellStyle name="20% - Accent1 3 2 2 2 3 3 4 2 3" xfId="17058" xr:uid="{00000000-0005-0000-0000-0000EA410000}"/>
    <cellStyle name="20% - Accent1 3 2 2 2 3 3 4 3" xfId="17059" xr:uid="{00000000-0005-0000-0000-0000EB410000}"/>
    <cellStyle name="20% - Accent1 3 2 2 2 3 3 4 3 2" xfId="17060" xr:uid="{00000000-0005-0000-0000-0000EC410000}"/>
    <cellStyle name="20% - Accent1 3 2 2 2 3 3 4 4" xfId="17061" xr:uid="{00000000-0005-0000-0000-0000ED410000}"/>
    <cellStyle name="20% - Accent1 3 2 2 2 3 3 5" xfId="17062" xr:uid="{00000000-0005-0000-0000-0000EE410000}"/>
    <cellStyle name="20% - Accent1 3 2 2 2 3 3 5 2" xfId="17063" xr:uid="{00000000-0005-0000-0000-0000EF410000}"/>
    <cellStyle name="20% - Accent1 3 2 2 2 3 3 5 2 2" xfId="17064" xr:uid="{00000000-0005-0000-0000-0000F0410000}"/>
    <cellStyle name="20% - Accent1 3 2 2 2 3 3 5 3" xfId="17065" xr:uid="{00000000-0005-0000-0000-0000F1410000}"/>
    <cellStyle name="20% - Accent1 3 2 2 2 3 3 6" xfId="17066" xr:uid="{00000000-0005-0000-0000-0000F2410000}"/>
    <cellStyle name="20% - Accent1 3 2 2 2 3 3 6 2" xfId="17067" xr:uid="{00000000-0005-0000-0000-0000F3410000}"/>
    <cellStyle name="20% - Accent1 3 2 2 2 3 3 6 2 2" xfId="17068" xr:uid="{00000000-0005-0000-0000-0000F4410000}"/>
    <cellStyle name="20% - Accent1 3 2 2 2 3 3 6 3" xfId="17069" xr:uid="{00000000-0005-0000-0000-0000F5410000}"/>
    <cellStyle name="20% - Accent1 3 2 2 2 3 3 7" xfId="17070" xr:uid="{00000000-0005-0000-0000-0000F6410000}"/>
    <cellStyle name="20% - Accent1 3 2 2 2 3 3 7 2" xfId="17071" xr:uid="{00000000-0005-0000-0000-0000F7410000}"/>
    <cellStyle name="20% - Accent1 3 2 2 2 3 3 8" xfId="17072" xr:uid="{00000000-0005-0000-0000-0000F8410000}"/>
    <cellStyle name="20% - Accent1 3 2 2 2 3 3 8 2" xfId="17073" xr:uid="{00000000-0005-0000-0000-0000F9410000}"/>
    <cellStyle name="20% - Accent1 3 2 2 2 3 3 9" xfId="17074" xr:uid="{00000000-0005-0000-0000-0000FA410000}"/>
    <cellStyle name="20% - Accent1 3 2 2 2 3 4" xfId="17075" xr:uid="{00000000-0005-0000-0000-0000FB410000}"/>
    <cellStyle name="20% - Accent1 3 2 2 2 3 4 2" xfId="17076" xr:uid="{00000000-0005-0000-0000-0000FC410000}"/>
    <cellStyle name="20% - Accent1 3 2 2 2 3 4 2 2" xfId="17077" xr:uid="{00000000-0005-0000-0000-0000FD410000}"/>
    <cellStyle name="20% - Accent1 3 2 2 2 3 4 2 2 2" xfId="17078" xr:uid="{00000000-0005-0000-0000-0000FE410000}"/>
    <cellStyle name="20% - Accent1 3 2 2 2 3 4 2 3" xfId="17079" xr:uid="{00000000-0005-0000-0000-0000FF410000}"/>
    <cellStyle name="20% - Accent1 3 2 2 2 3 4 3" xfId="17080" xr:uid="{00000000-0005-0000-0000-000000420000}"/>
    <cellStyle name="20% - Accent1 3 2 2 2 3 4 3 2" xfId="17081" xr:uid="{00000000-0005-0000-0000-000001420000}"/>
    <cellStyle name="20% - Accent1 3 2 2 2 3 4 4" xfId="17082" xr:uid="{00000000-0005-0000-0000-000002420000}"/>
    <cellStyle name="20% - Accent1 3 2 2 2 3 5" xfId="17083" xr:uid="{00000000-0005-0000-0000-000003420000}"/>
    <cellStyle name="20% - Accent1 3 2 2 2 3 5 2" xfId="17084" xr:uid="{00000000-0005-0000-0000-000004420000}"/>
    <cellStyle name="20% - Accent1 3 2 2 2 3 5 2 2" xfId="17085" xr:uid="{00000000-0005-0000-0000-000005420000}"/>
    <cellStyle name="20% - Accent1 3 2 2 2 3 5 2 2 2" xfId="17086" xr:uid="{00000000-0005-0000-0000-000006420000}"/>
    <cellStyle name="20% - Accent1 3 2 2 2 3 5 2 3" xfId="17087" xr:uid="{00000000-0005-0000-0000-000007420000}"/>
    <cellStyle name="20% - Accent1 3 2 2 2 3 5 3" xfId="17088" xr:uid="{00000000-0005-0000-0000-000008420000}"/>
    <cellStyle name="20% - Accent1 3 2 2 2 3 5 3 2" xfId="17089" xr:uid="{00000000-0005-0000-0000-000009420000}"/>
    <cellStyle name="20% - Accent1 3 2 2 2 3 5 4" xfId="17090" xr:uid="{00000000-0005-0000-0000-00000A420000}"/>
    <cellStyle name="20% - Accent1 3 2 2 2 3 6" xfId="17091" xr:uid="{00000000-0005-0000-0000-00000B420000}"/>
    <cellStyle name="20% - Accent1 3 2 2 2 3 6 2" xfId="17092" xr:uid="{00000000-0005-0000-0000-00000C420000}"/>
    <cellStyle name="20% - Accent1 3 2 2 2 3 6 2 2" xfId="17093" xr:uid="{00000000-0005-0000-0000-00000D420000}"/>
    <cellStyle name="20% - Accent1 3 2 2 2 3 6 2 2 2" xfId="17094" xr:uid="{00000000-0005-0000-0000-00000E420000}"/>
    <cellStyle name="20% - Accent1 3 2 2 2 3 6 2 3" xfId="17095" xr:uid="{00000000-0005-0000-0000-00000F420000}"/>
    <cellStyle name="20% - Accent1 3 2 2 2 3 6 3" xfId="17096" xr:uid="{00000000-0005-0000-0000-000010420000}"/>
    <cellStyle name="20% - Accent1 3 2 2 2 3 6 3 2" xfId="17097" xr:uid="{00000000-0005-0000-0000-000011420000}"/>
    <cellStyle name="20% - Accent1 3 2 2 2 3 6 4" xfId="17098" xr:uid="{00000000-0005-0000-0000-000012420000}"/>
    <cellStyle name="20% - Accent1 3 2 2 2 3 7" xfId="17099" xr:uid="{00000000-0005-0000-0000-000013420000}"/>
    <cellStyle name="20% - Accent1 3 2 2 2 3 7 2" xfId="17100" xr:uid="{00000000-0005-0000-0000-000014420000}"/>
    <cellStyle name="20% - Accent1 3 2 2 2 3 7 2 2" xfId="17101" xr:uid="{00000000-0005-0000-0000-000015420000}"/>
    <cellStyle name="20% - Accent1 3 2 2 2 3 7 3" xfId="17102" xr:uid="{00000000-0005-0000-0000-000016420000}"/>
    <cellStyle name="20% - Accent1 3 2 2 2 3 8" xfId="17103" xr:uid="{00000000-0005-0000-0000-000017420000}"/>
    <cellStyle name="20% - Accent1 3 2 2 2 3 8 2" xfId="17104" xr:uid="{00000000-0005-0000-0000-000018420000}"/>
    <cellStyle name="20% - Accent1 3 2 2 2 3 8 2 2" xfId="17105" xr:uid="{00000000-0005-0000-0000-000019420000}"/>
    <cellStyle name="20% - Accent1 3 2 2 2 3 8 3" xfId="17106" xr:uid="{00000000-0005-0000-0000-00001A420000}"/>
    <cellStyle name="20% - Accent1 3 2 2 2 3 9" xfId="17107" xr:uid="{00000000-0005-0000-0000-00001B420000}"/>
    <cellStyle name="20% - Accent1 3 2 2 2 3 9 2" xfId="17108" xr:uid="{00000000-0005-0000-0000-00001C420000}"/>
    <cellStyle name="20% - Accent1 3 2 2 2 4" xfId="17109" xr:uid="{00000000-0005-0000-0000-00001D420000}"/>
    <cellStyle name="20% - Accent1 3 2 2 2 4 10" xfId="17110" xr:uid="{00000000-0005-0000-0000-00001E420000}"/>
    <cellStyle name="20% - Accent1 3 2 2 2 4 10 2" xfId="17111" xr:uid="{00000000-0005-0000-0000-00001F420000}"/>
    <cellStyle name="20% - Accent1 3 2 2 2 4 11" xfId="17112" xr:uid="{00000000-0005-0000-0000-000020420000}"/>
    <cellStyle name="20% - Accent1 3 2 2 2 4 2" xfId="17113" xr:uid="{00000000-0005-0000-0000-000021420000}"/>
    <cellStyle name="20% - Accent1 3 2 2 2 4 2 2" xfId="17114" xr:uid="{00000000-0005-0000-0000-000022420000}"/>
    <cellStyle name="20% - Accent1 3 2 2 2 4 2 2 2" xfId="17115" xr:uid="{00000000-0005-0000-0000-000023420000}"/>
    <cellStyle name="20% - Accent1 3 2 2 2 4 2 2 2 2" xfId="17116" xr:uid="{00000000-0005-0000-0000-000024420000}"/>
    <cellStyle name="20% - Accent1 3 2 2 2 4 2 2 2 2 2" xfId="17117" xr:uid="{00000000-0005-0000-0000-000025420000}"/>
    <cellStyle name="20% - Accent1 3 2 2 2 4 2 2 2 3" xfId="17118" xr:uid="{00000000-0005-0000-0000-000026420000}"/>
    <cellStyle name="20% - Accent1 3 2 2 2 4 2 2 3" xfId="17119" xr:uid="{00000000-0005-0000-0000-000027420000}"/>
    <cellStyle name="20% - Accent1 3 2 2 2 4 2 2 3 2" xfId="17120" xr:uid="{00000000-0005-0000-0000-000028420000}"/>
    <cellStyle name="20% - Accent1 3 2 2 2 4 2 2 4" xfId="17121" xr:uid="{00000000-0005-0000-0000-000029420000}"/>
    <cellStyle name="20% - Accent1 3 2 2 2 4 2 3" xfId="17122" xr:uid="{00000000-0005-0000-0000-00002A420000}"/>
    <cellStyle name="20% - Accent1 3 2 2 2 4 2 3 2" xfId="17123" xr:uid="{00000000-0005-0000-0000-00002B420000}"/>
    <cellStyle name="20% - Accent1 3 2 2 2 4 2 3 2 2" xfId="17124" xr:uid="{00000000-0005-0000-0000-00002C420000}"/>
    <cellStyle name="20% - Accent1 3 2 2 2 4 2 3 2 2 2" xfId="17125" xr:uid="{00000000-0005-0000-0000-00002D420000}"/>
    <cellStyle name="20% - Accent1 3 2 2 2 4 2 3 2 3" xfId="17126" xr:uid="{00000000-0005-0000-0000-00002E420000}"/>
    <cellStyle name="20% - Accent1 3 2 2 2 4 2 3 3" xfId="17127" xr:uid="{00000000-0005-0000-0000-00002F420000}"/>
    <cellStyle name="20% - Accent1 3 2 2 2 4 2 3 3 2" xfId="17128" xr:uid="{00000000-0005-0000-0000-000030420000}"/>
    <cellStyle name="20% - Accent1 3 2 2 2 4 2 3 4" xfId="17129" xr:uid="{00000000-0005-0000-0000-000031420000}"/>
    <cellStyle name="20% - Accent1 3 2 2 2 4 2 4" xfId="17130" xr:uid="{00000000-0005-0000-0000-000032420000}"/>
    <cellStyle name="20% - Accent1 3 2 2 2 4 2 4 2" xfId="17131" xr:uid="{00000000-0005-0000-0000-000033420000}"/>
    <cellStyle name="20% - Accent1 3 2 2 2 4 2 4 2 2" xfId="17132" xr:uid="{00000000-0005-0000-0000-000034420000}"/>
    <cellStyle name="20% - Accent1 3 2 2 2 4 2 4 2 2 2" xfId="17133" xr:uid="{00000000-0005-0000-0000-000035420000}"/>
    <cellStyle name="20% - Accent1 3 2 2 2 4 2 4 2 3" xfId="17134" xr:uid="{00000000-0005-0000-0000-000036420000}"/>
    <cellStyle name="20% - Accent1 3 2 2 2 4 2 4 3" xfId="17135" xr:uid="{00000000-0005-0000-0000-000037420000}"/>
    <cellStyle name="20% - Accent1 3 2 2 2 4 2 4 3 2" xfId="17136" xr:uid="{00000000-0005-0000-0000-000038420000}"/>
    <cellStyle name="20% - Accent1 3 2 2 2 4 2 4 4" xfId="17137" xr:uid="{00000000-0005-0000-0000-000039420000}"/>
    <cellStyle name="20% - Accent1 3 2 2 2 4 2 5" xfId="17138" xr:uid="{00000000-0005-0000-0000-00003A420000}"/>
    <cellStyle name="20% - Accent1 3 2 2 2 4 2 5 2" xfId="17139" xr:uid="{00000000-0005-0000-0000-00003B420000}"/>
    <cellStyle name="20% - Accent1 3 2 2 2 4 2 5 2 2" xfId="17140" xr:uid="{00000000-0005-0000-0000-00003C420000}"/>
    <cellStyle name="20% - Accent1 3 2 2 2 4 2 5 3" xfId="17141" xr:uid="{00000000-0005-0000-0000-00003D420000}"/>
    <cellStyle name="20% - Accent1 3 2 2 2 4 2 6" xfId="17142" xr:uid="{00000000-0005-0000-0000-00003E420000}"/>
    <cellStyle name="20% - Accent1 3 2 2 2 4 2 6 2" xfId="17143" xr:uid="{00000000-0005-0000-0000-00003F420000}"/>
    <cellStyle name="20% - Accent1 3 2 2 2 4 2 6 2 2" xfId="17144" xr:uid="{00000000-0005-0000-0000-000040420000}"/>
    <cellStyle name="20% - Accent1 3 2 2 2 4 2 6 3" xfId="17145" xr:uid="{00000000-0005-0000-0000-000041420000}"/>
    <cellStyle name="20% - Accent1 3 2 2 2 4 2 7" xfId="17146" xr:uid="{00000000-0005-0000-0000-000042420000}"/>
    <cellStyle name="20% - Accent1 3 2 2 2 4 2 7 2" xfId="17147" xr:uid="{00000000-0005-0000-0000-000043420000}"/>
    <cellStyle name="20% - Accent1 3 2 2 2 4 2 8" xfId="17148" xr:uid="{00000000-0005-0000-0000-000044420000}"/>
    <cellStyle name="20% - Accent1 3 2 2 2 4 2 8 2" xfId="17149" xr:uid="{00000000-0005-0000-0000-000045420000}"/>
    <cellStyle name="20% - Accent1 3 2 2 2 4 2 9" xfId="17150" xr:uid="{00000000-0005-0000-0000-000046420000}"/>
    <cellStyle name="20% - Accent1 3 2 2 2 4 3" xfId="17151" xr:uid="{00000000-0005-0000-0000-000047420000}"/>
    <cellStyle name="20% - Accent1 3 2 2 2 4 3 2" xfId="17152" xr:uid="{00000000-0005-0000-0000-000048420000}"/>
    <cellStyle name="20% - Accent1 3 2 2 2 4 3 2 2" xfId="17153" xr:uid="{00000000-0005-0000-0000-000049420000}"/>
    <cellStyle name="20% - Accent1 3 2 2 2 4 3 2 2 2" xfId="17154" xr:uid="{00000000-0005-0000-0000-00004A420000}"/>
    <cellStyle name="20% - Accent1 3 2 2 2 4 3 2 2 2 2" xfId="17155" xr:uid="{00000000-0005-0000-0000-00004B420000}"/>
    <cellStyle name="20% - Accent1 3 2 2 2 4 3 2 2 3" xfId="17156" xr:uid="{00000000-0005-0000-0000-00004C420000}"/>
    <cellStyle name="20% - Accent1 3 2 2 2 4 3 2 3" xfId="17157" xr:uid="{00000000-0005-0000-0000-00004D420000}"/>
    <cellStyle name="20% - Accent1 3 2 2 2 4 3 2 3 2" xfId="17158" xr:uid="{00000000-0005-0000-0000-00004E420000}"/>
    <cellStyle name="20% - Accent1 3 2 2 2 4 3 2 4" xfId="17159" xr:uid="{00000000-0005-0000-0000-00004F420000}"/>
    <cellStyle name="20% - Accent1 3 2 2 2 4 3 3" xfId="17160" xr:uid="{00000000-0005-0000-0000-000050420000}"/>
    <cellStyle name="20% - Accent1 3 2 2 2 4 3 3 2" xfId="17161" xr:uid="{00000000-0005-0000-0000-000051420000}"/>
    <cellStyle name="20% - Accent1 3 2 2 2 4 3 3 2 2" xfId="17162" xr:uid="{00000000-0005-0000-0000-000052420000}"/>
    <cellStyle name="20% - Accent1 3 2 2 2 4 3 3 2 2 2" xfId="17163" xr:uid="{00000000-0005-0000-0000-000053420000}"/>
    <cellStyle name="20% - Accent1 3 2 2 2 4 3 3 2 3" xfId="17164" xr:uid="{00000000-0005-0000-0000-000054420000}"/>
    <cellStyle name="20% - Accent1 3 2 2 2 4 3 3 3" xfId="17165" xr:uid="{00000000-0005-0000-0000-000055420000}"/>
    <cellStyle name="20% - Accent1 3 2 2 2 4 3 3 3 2" xfId="17166" xr:uid="{00000000-0005-0000-0000-000056420000}"/>
    <cellStyle name="20% - Accent1 3 2 2 2 4 3 3 4" xfId="17167" xr:uid="{00000000-0005-0000-0000-000057420000}"/>
    <cellStyle name="20% - Accent1 3 2 2 2 4 3 4" xfId="17168" xr:uid="{00000000-0005-0000-0000-000058420000}"/>
    <cellStyle name="20% - Accent1 3 2 2 2 4 3 4 2" xfId="17169" xr:uid="{00000000-0005-0000-0000-000059420000}"/>
    <cellStyle name="20% - Accent1 3 2 2 2 4 3 4 2 2" xfId="17170" xr:uid="{00000000-0005-0000-0000-00005A420000}"/>
    <cellStyle name="20% - Accent1 3 2 2 2 4 3 4 2 2 2" xfId="17171" xr:uid="{00000000-0005-0000-0000-00005B420000}"/>
    <cellStyle name="20% - Accent1 3 2 2 2 4 3 4 2 3" xfId="17172" xr:uid="{00000000-0005-0000-0000-00005C420000}"/>
    <cellStyle name="20% - Accent1 3 2 2 2 4 3 4 3" xfId="17173" xr:uid="{00000000-0005-0000-0000-00005D420000}"/>
    <cellStyle name="20% - Accent1 3 2 2 2 4 3 4 3 2" xfId="17174" xr:uid="{00000000-0005-0000-0000-00005E420000}"/>
    <cellStyle name="20% - Accent1 3 2 2 2 4 3 4 4" xfId="17175" xr:uid="{00000000-0005-0000-0000-00005F420000}"/>
    <cellStyle name="20% - Accent1 3 2 2 2 4 3 5" xfId="17176" xr:uid="{00000000-0005-0000-0000-000060420000}"/>
    <cellStyle name="20% - Accent1 3 2 2 2 4 3 5 2" xfId="17177" xr:uid="{00000000-0005-0000-0000-000061420000}"/>
    <cellStyle name="20% - Accent1 3 2 2 2 4 3 5 2 2" xfId="17178" xr:uid="{00000000-0005-0000-0000-000062420000}"/>
    <cellStyle name="20% - Accent1 3 2 2 2 4 3 5 3" xfId="17179" xr:uid="{00000000-0005-0000-0000-000063420000}"/>
    <cellStyle name="20% - Accent1 3 2 2 2 4 3 6" xfId="17180" xr:uid="{00000000-0005-0000-0000-000064420000}"/>
    <cellStyle name="20% - Accent1 3 2 2 2 4 3 6 2" xfId="17181" xr:uid="{00000000-0005-0000-0000-000065420000}"/>
    <cellStyle name="20% - Accent1 3 2 2 2 4 3 6 2 2" xfId="17182" xr:uid="{00000000-0005-0000-0000-000066420000}"/>
    <cellStyle name="20% - Accent1 3 2 2 2 4 3 6 3" xfId="17183" xr:uid="{00000000-0005-0000-0000-000067420000}"/>
    <cellStyle name="20% - Accent1 3 2 2 2 4 3 7" xfId="17184" xr:uid="{00000000-0005-0000-0000-000068420000}"/>
    <cellStyle name="20% - Accent1 3 2 2 2 4 3 7 2" xfId="17185" xr:uid="{00000000-0005-0000-0000-000069420000}"/>
    <cellStyle name="20% - Accent1 3 2 2 2 4 3 8" xfId="17186" xr:uid="{00000000-0005-0000-0000-00006A420000}"/>
    <cellStyle name="20% - Accent1 3 2 2 2 4 3 8 2" xfId="17187" xr:uid="{00000000-0005-0000-0000-00006B420000}"/>
    <cellStyle name="20% - Accent1 3 2 2 2 4 3 9" xfId="17188" xr:uid="{00000000-0005-0000-0000-00006C420000}"/>
    <cellStyle name="20% - Accent1 3 2 2 2 4 4" xfId="17189" xr:uid="{00000000-0005-0000-0000-00006D420000}"/>
    <cellStyle name="20% - Accent1 3 2 2 2 4 4 2" xfId="17190" xr:uid="{00000000-0005-0000-0000-00006E420000}"/>
    <cellStyle name="20% - Accent1 3 2 2 2 4 4 2 2" xfId="17191" xr:uid="{00000000-0005-0000-0000-00006F420000}"/>
    <cellStyle name="20% - Accent1 3 2 2 2 4 4 2 2 2" xfId="17192" xr:uid="{00000000-0005-0000-0000-000070420000}"/>
    <cellStyle name="20% - Accent1 3 2 2 2 4 4 2 3" xfId="17193" xr:uid="{00000000-0005-0000-0000-000071420000}"/>
    <cellStyle name="20% - Accent1 3 2 2 2 4 4 3" xfId="17194" xr:uid="{00000000-0005-0000-0000-000072420000}"/>
    <cellStyle name="20% - Accent1 3 2 2 2 4 4 3 2" xfId="17195" xr:uid="{00000000-0005-0000-0000-000073420000}"/>
    <cellStyle name="20% - Accent1 3 2 2 2 4 4 4" xfId="17196" xr:uid="{00000000-0005-0000-0000-000074420000}"/>
    <cellStyle name="20% - Accent1 3 2 2 2 4 5" xfId="17197" xr:uid="{00000000-0005-0000-0000-000075420000}"/>
    <cellStyle name="20% - Accent1 3 2 2 2 4 5 2" xfId="17198" xr:uid="{00000000-0005-0000-0000-000076420000}"/>
    <cellStyle name="20% - Accent1 3 2 2 2 4 5 2 2" xfId="17199" xr:uid="{00000000-0005-0000-0000-000077420000}"/>
    <cellStyle name="20% - Accent1 3 2 2 2 4 5 2 2 2" xfId="17200" xr:uid="{00000000-0005-0000-0000-000078420000}"/>
    <cellStyle name="20% - Accent1 3 2 2 2 4 5 2 3" xfId="17201" xr:uid="{00000000-0005-0000-0000-000079420000}"/>
    <cellStyle name="20% - Accent1 3 2 2 2 4 5 3" xfId="17202" xr:uid="{00000000-0005-0000-0000-00007A420000}"/>
    <cellStyle name="20% - Accent1 3 2 2 2 4 5 3 2" xfId="17203" xr:uid="{00000000-0005-0000-0000-00007B420000}"/>
    <cellStyle name="20% - Accent1 3 2 2 2 4 5 4" xfId="17204" xr:uid="{00000000-0005-0000-0000-00007C420000}"/>
    <cellStyle name="20% - Accent1 3 2 2 2 4 6" xfId="17205" xr:uid="{00000000-0005-0000-0000-00007D420000}"/>
    <cellStyle name="20% - Accent1 3 2 2 2 4 6 2" xfId="17206" xr:uid="{00000000-0005-0000-0000-00007E420000}"/>
    <cellStyle name="20% - Accent1 3 2 2 2 4 6 2 2" xfId="17207" xr:uid="{00000000-0005-0000-0000-00007F420000}"/>
    <cellStyle name="20% - Accent1 3 2 2 2 4 6 2 2 2" xfId="17208" xr:uid="{00000000-0005-0000-0000-000080420000}"/>
    <cellStyle name="20% - Accent1 3 2 2 2 4 6 2 3" xfId="17209" xr:uid="{00000000-0005-0000-0000-000081420000}"/>
    <cellStyle name="20% - Accent1 3 2 2 2 4 6 3" xfId="17210" xr:uid="{00000000-0005-0000-0000-000082420000}"/>
    <cellStyle name="20% - Accent1 3 2 2 2 4 6 3 2" xfId="17211" xr:uid="{00000000-0005-0000-0000-000083420000}"/>
    <cellStyle name="20% - Accent1 3 2 2 2 4 6 4" xfId="17212" xr:uid="{00000000-0005-0000-0000-000084420000}"/>
    <cellStyle name="20% - Accent1 3 2 2 2 4 7" xfId="17213" xr:uid="{00000000-0005-0000-0000-000085420000}"/>
    <cellStyle name="20% - Accent1 3 2 2 2 4 7 2" xfId="17214" xr:uid="{00000000-0005-0000-0000-000086420000}"/>
    <cellStyle name="20% - Accent1 3 2 2 2 4 7 2 2" xfId="17215" xr:uid="{00000000-0005-0000-0000-000087420000}"/>
    <cellStyle name="20% - Accent1 3 2 2 2 4 7 3" xfId="17216" xr:uid="{00000000-0005-0000-0000-000088420000}"/>
    <cellStyle name="20% - Accent1 3 2 2 2 4 8" xfId="17217" xr:uid="{00000000-0005-0000-0000-000089420000}"/>
    <cellStyle name="20% - Accent1 3 2 2 2 4 8 2" xfId="17218" xr:uid="{00000000-0005-0000-0000-00008A420000}"/>
    <cellStyle name="20% - Accent1 3 2 2 2 4 8 2 2" xfId="17219" xr:uid="{00000000-0005-0000-0000-00008B420000}"/>
    <cellStyle name="20% - Accent1 3 2 2 2 4 8 3" xfId="17220" xr:uid="{00000000-0005-0000-0000-00008C420000}"/>
    <cellStyle name="20% - Accent1 3 2 2 2 4 9" xfId="17221" xr:uid="{00000000-0005-0000-0000-00008D420000}"/>
    <cellStyle name="20% - Accent1 3 2 2 2 4 9 2" xfId="17222" xr:uid="{00000000-0005-0000-0000-00008E420000}"/>
    <cellStyle name="20% - Accent1 3 2 2 2 5" xfId="17223" xr:uid="{00000000-0005-0000-0000-00008F420000}"/>
    <cellStyle name="20% - Accent1 3 2 2 2 5 10" xfId="17224" xr:uid="{00000000-0005-0000-0000-000090420000}"/>
    <cellStyle name="20% - Accent1 3 2 2 2 5 10 2" xfId="17225" xr:uid="{00000000-0005-0000-0000-000091420000}"/>
    <cellStyle name="20% - Accent1 3 2 2 2 5 11" xfId="17226" xr:uid="{00000000-0005-0000-0000-000092420000}"/>
    <cellStyle name="20% - Accent1 3 2 2 2 5 2" xfId="17227" xr:uid="{00000000-0005-0000-0000-000093420000}"/>
    <cellStyle name="20% - Accent1 3 2 2 2 5 2 2" xfId="17228" xr:uid="{00000000-0005-0000-0000-000094420000}"/>
    <cellStyle name="20% - Accent1 3 2 2 2 5 2 2 2" xfId="17229" xr:uid="{00000000-0005-0000-0000-000095420000}"/>
    <cellStyle name="20% - Accent1 3 2 2 2 5 2 2 2 2" xfId="17230" xr:uid="{00000000-0005-0000-0000-000096420000}"/>
    <cellStyle name="20% - Accent1 3 2 2 2 5 2 2 2 2 2" xfId="17231" xr:uid="{00000000-0005-0000-0000-000097420000}"/>
    <cellStyle name="20% - Accent1 3 2 2 2 5 2 2 2 3" xfId="17232" xr:uid="{00000000-0005-0000-0000-000098420000}"/>
    <cellStyle name="20% - Accent1 3 2 2 2 5 2 2 3" xfId="17233" xr:uid="{00000000-0005-0000-0000-000099420000}"/>
    <cellStyle name="20% - Accent1 3 2 2 2 5 2 2 3 2" xfId="17234" xr:uid="{00000000-0005-0000-0000-00009A420000}"/>
    <cellStyle name="20% - Accent1 3 2 2 2 5 2 2 4" xfId="17235" xr:uid="{00000000-0005-0000-0000-00009B420000}"/>
    <cellStyle name="20% - Accent1 3 2 2 2 5 2 3" xfId="17236" xr:uid="{00000000-0005-0000-0000-00009C420000}"/>
    <cellStyle name="20% - Accent1 3 2 2 2 5 2 3 2" xfId="17237" xr:uid="{00000000-0005-0000-0000-00009D420000}"/>
    <cellStyle name="20% - Accent1 3 2 2 2 5 2 3 2 2" xfId="17238" xr:uid="{00000000-0005-0000-0000-00009E420000}"/>
    <cellStyle name="20% - Accent1 3 2 2 2 5 2 3 2 2 2" xfId="17239" xr:uid="{00000000-0005-0000-0000-00009F420000}"/>
    <cellStyle name="20% - Accent1 3 2 2 2 5 2 3 2 3" xfId="17240" xr:uid="{00000000-0005-0000-0000-0000A0420000}"/>
    <cellStyle name="20% - Accent1 3 2 2 2 5 2 3 3" xfId="17241" xr:uid="{00000000-0005-0000-0000-0000A1420000}"/>
    <cellStyle name="20% - Accent1 3 2 2 2 5 2 3 3 2" xfId="17242" xr:uid="{00000000-0005-0000-0000-0000A2420000}"/>
    <cellStyle name="20% - Accent1 3 2 2 2 5 2 3 4" xfId="17243" xr:uid="{00000000-0005-0000-0000-0000A3420000}"/>
    <cellStyle name="20% - Accent1 3 2 2 2 5 2 4" xfId="17244" xr:uid="{00000000-0005-0000-0000-0000A4420000}"/>
    <cellStyle name="20% - Accent1 3 2 2 2 5 2 4 2" xfId="17245" xr:uid="{00000000-0005-0000-0000-0000A5420000}"/>
    <cellStyle name="20% - Accent1 3 2 2 2 5 2 4 2 2" xfId="17246" xr:uid="{00000000-0005-0000-0000-0000A6420000}"/>
    <cellStyle name="20% - Accent1 3 2 2 2 5 2 4 2 2 2" xfId="17247" xr:uid="{00000000-0005-0000-0000-0000A7420000}"/>
    <cellStyle name="20% - Accent1 3 2 2 2 5 2 4 2 3" xfId="17248" xr:uid="{00000000-0005-0000-0000-0000A8420000}"/>
    <cellStyle name="20% - Accent1 3 2 2 2 5 2 4 3" xfId="17249" xr:uid="{00000000-0005-0000-0000-0000A9420000}"/>
    <cellStyle name="20% - Accent1 3 2 2 2 5 2 4 3 2" xfId="17250" xr:uid="{00000000-0005-0000-0000-0000AA420000}"/>
    <cellStyle name="20% - Accent1 3 2 2 2 5 2 4 4" xfId="17251" xr:uid="{00000000-0005-0000-0000-0000AB420000}"/>
    <cellStyle name="20% - Accent1 3 2 2 2 5 2 5" xfId="17252" xr:uid="{00000000-0005-0000-0000-0000AC420000}"/>
    <cellStyle name="20% - Accent1 3 2 2 2 5 2 5 2" xfId="17253" xr:uid="{00000000-0005-0000-0000-0000AD420000}"/>
    <cellStyle name="20% - Accent1 3 2 2 2 5 2 5 2 2" xfId="17254" xr:uid="{00000000-0005-0000-0000-0000AE420000}"/>
    <cellStyle name="20% - Accent1 3 2 2 2 5 2 5 3" xfId="17255" xr:uid="{00000000-0005-0000-0000-0000AF420000}"/>
    <cellStyle name="20% - Accent1 3 2 2 2 5 2 6" xfId="17256" xr:uid="{00000000-0005-0000-0000-0000B0420000}"/>
    <cellStyle name="20% - Accent1 3 2 2 2 5 2 6 2" xfId="17257" xr:uid="{00000000-0005-0000-0000-0000B1420000}"/>
    <cellStyle name="20% - Accent1 3 2 2 2 5 2 6 2 2" xfId="17258" xr:uid="{00000000-0005-0000-0000-0000B2420000}"/>
    <cellStyle name="20% - Accent1 3 2 2 2 5 2 6 3" xfId="17259" xr:uid="{00000000-0005-0000-0000-0000B3420000}"/>
    <cellStyle name="20% - Accent1 3 2 2 2 5 2 7" xfId="17260" xr:uid="{00000000-0005-0000-0000-0000B4420000}"/>
    <cellStyle name="20% - Accent1 3 2 2 2 5 2 7 2" xfId="17261" xr:uid="{00000000-0005-0000-0000-0000B5420000}"/>
    <cellStyle name="20% - Accent1 3 2 2 2 5 2 8" xfId="17262" xr:uid="{00000000-0005-0000-0000-0000B6420000}"/>
    <cellStyle name="20% - Accent1 3 2 2 2 5 2 8 2" xfId="17263" xr:uid="{00000000-0005-0000-0000-0000B7420000}"/>
    <cellStyle name="20% - Accent1 3 2 2 2 5 2 9" xfId="17264" xr:uid="{00000000-0005-0000-0000-0000B8420000}"/>
    <cellStyle name="20% - Accent1 3 2 2 2 5 3" xfId="17265" xr:uid="{00000000-0005-0000-0000-0000B9420000}"/>
    <cellStyle name="20% - Accent1 3 2 2 2 5 3 2" xfId="17266" xr:uid="{00000000-0005-0000-0000-0000BA420000}"/>
    <cellStyle name="20% - Accent1 3 2 2 2 5 3 2 2" xfId="17267" xr:uid="{00000000-0005-0000-0000-0000BB420000}"/>
    <cellStyle name="20% - Accent1 3 2 2 2 5 3 2 2 2" xfId="17268" xr:uid="{00000000-0005-0000-0000-0000BC420000}"/>
    <cellStyle name="20% - Accent1 3 2 2 2 5 3 2 2 2 2" xfId="17269" xr:uid="{00000000-0005-0000-0000-0000BD420000}"/>
    <cellStyle name="20% - Accent1 3 2 2 2 5 3 2 2 3" xfId="17270" xr:uid="{00000000-0005-0000-0000-0000BE420000}"/>
    <cellStyle name="20% - Accent1 3 2 2 2 5 3 2 3" xfId="17271" xr:uid="{00000000-0005-0000-0000-0000BF420000}"/>
    <cellStyle name="20% - Accent1 3 2 2 2 5 3 2 3 2" xfId="17272" xr:uid="{00000000-0005-0000-0000-0000C0420000}"/>
    <cellStyle name="20% - Accent1 3 2 2 2 5 3 2 4" xfId="17273" xr:uid="{00000000-0005-0000-0000-0000C1420000}"/>
    <cellStyle name="20% - Accent1 3 2 2 2 5 3 3" xfId="17274" xr:uid="{00000000-0005-0000-0000-0000C2420000}"/>
    <cellStyle name="20% - Accent1 3 2 2 2 5 3 3 2" xfId="17275" xr:uid="{00000000-0005-0000-0000-0000C3420000}"/>
    <cellStyle name="20% - Accent1 3 2 2 2 5 3 3 2 2" xfId="17276" xr:uid="{00000000-0005-0000-0000-0000C4420000}"/>
    <cellStyle name="20% - Accent1 3 2 2 2 5 3 3 2 2 2" xfId="17277" xr:uid="{00000000-0005-0000-0000-0000C5420000}"/>
    <cellStyle name="20% - Accent1 3 2 2 2 5 3 3 2 3" xfId="17278" xr:uid="{00000000-0005-0000-0000-0000C6420000}"/>
    <cellStyle name="20% - Accent1 3 2 2 2 5 3 3 3" xfId="17279" xr:uid="{00000000-0005-0000-0000-0000C7420000}"/>
    <cellStyle name="20% - Accent1 3 2 2 2 5 3 3 3 2" xfId="17280" xr:uid="{00000000-0005-0000-0000-0000C8420000}"/>
    <cellStyle name="20% - Accent1 3 2 2 2 5 3 3 4" xfId="17281" xr:uid="{00000000-0005-0000-0000-0000C9420000}"/>
    <cellStyle name="20% - Accent1 3 2 2 2 5 3 4" xfId="17282" xr:uid="{00000000-0005-0000-0000-0000CA420000}"/>
    <cellStyle name="20% - Accent1 3 2 2 2 5 3 4 2" xfId="17283" xr:uid="{00000000-0005-0000-0000-0000CB420000}"/>
    <cellStyle name="20% - Accent1 3 2 2 2 5 3 4 2 2" xfId="17284" xr:uid="{00000000-0005-0000-0000-0000CC420000}"/>
    <cellStyle name="20% - Accent1 3 2 2 2 5 3 4 2 2 2" xfId="17285" xr:uid="{00000000-0005-0000-0000-0000CD420000}"/>
    <cellStyle name="20% - Accent1 3 2 2 2 5 3 4 2 3" xfId="17286" xr:uid="{00000000-0005-0000-0000-0000CE420000}"/>
    <cellStyle name="20% - Accent1 3 2 2 2 5 3 4 3" xfId="17287" xr:uid="{00000000-0005-0000-0000-0000CF420000}"/>
    <cellStyle name="20% - Accent1 3 2 2 2 5 3 4 3 2" xfId="17288" xr:uid="{00000000-0005-0000-0000-0000D0420000}"/>
    <cellStyle name="20% - Accent1 3 2 2 2 5 3 4 4" xfId="17289" xr:uid="{00000000-0005-0000-0000-0000D1420000}"/>
    <cellStyle name="20% - Accent1 3 2 2 2 5 3 5" xfId="17290" xr:uid="{00000000-0005-0000-0000-0000D2420000}"/>
    <cellStyle name="20% - Accent1 3 2 2 2 5 3 5 2" xfId="17291" xr:uid="{00000000-0005-0000-0000-0000D3420000}"/>
    <cellStyle name="20% - Accent1 3 2 2 2 5 3 5 2 2" xfId="17292" xr:uid="{00000000-0005-0000-0000-0000D4420000}"/>
    <cellStyle name="20% - Accent1 3 2 2 2 5 3 5 3" xfId="17293" xr:uid="{00000000-0005-0000-0000-0000D5420000}"/>
    <cellStyle name="20% - Accent1 3 2 2 2 5 3 6" xfId="17294" xr:uid="{00000000-0005-0000-0000-0000D6420000}"/>
    <cellStyle name="20% - Accent1 3 2 2 2 5 3 6 2" xfId="17295" xr:uid="{00000000-0005-0000-0000-0000D7420000}"/>
    <cellStyle name="20% - Accent1 3 2 2 2 5 3 6 2 2" xfId="17296" xr:uid="{00000000-0005-0000-0000-0000D8420000}"/>
    <cellStyle name="20% - Accent1 3 2 2 2 5 3 6 3" xfId="17297" xr:uid="{00000000-0005-0000-0000-0000D9420000}"/>
    <cellStyle name="20% - Accent1 3 2 2 2 5 3 7" xfId="17298" xr:uid="{00000000-0005-0000-0000-0000DA420000}"/>
    <cellStyle name="20% - Accent1 3 2 2 2 5 3 7 2" xfId="17299" xr:uid="{00000000-0005-0000-0000-0000DB420000}"/>
    <cellStyle name="20% - Accent1 3 2 2 2 5 3 8" xfId="17300" xr:uid="{00000000-0005-0000-0000-0000DC420000}"/>
    <cellStyle name="20% - Accent1 3 2 2 2 5 3 8 2" xfId="17301" xr:uid="{00000000-0005-0000-0000-0000DD420000}"/>
    <cellStyle name="20% - Accent1 3 2 2 2 5 3 9" xfId="17302" xr:uid="{00000000-0005-0000-0000-0000DE420000}"/>
    <cellStyle name="20% - Accent1 3 2 2 2 5 4" xfId="17303" xr:uid="{00000000-0005-0000-0000-0000DF420000}"/>
    <cellStyle name="20% - Accent1 3 2 2 2 5 4 2" xfId="17304" xr:uid="{00000000-0005-0000-0000-0000E0420000}"/>
    <cellStyle name="20% - Accent1 3 2 2 2 5 4 2 2" xfId="17305" xr:uid="{00000000-0005-0000-0000-0000E1420000}"/>
    <cellStyle name="20% - Accent1 3 2 2 2 5 4 2 2 2" xfId="17306" xr:uid="{00000000-0005-0000-0000-0000E2420000}"/>
    <cellStyle name="20% - Accent1 3 2 2 2 5 4 2 3" xfId="17307" xr:uid="{00000000-0005-0000-0000-0000E3420000}"/>
    <cellStyle name="20% - Accent1 3 2 2 2 5 4 3" xfId="17308" xr:uid="{00000000-0005-0000-0000-0000E4420000}"/>
    <cellStyle name="20% - Accent1 3 2 2 2 5 4 3 2" xfId="17309" xr:uid="{00000000-0005-0000-0000-0000E5420000}"/>
    <cellStyle name="20% - Accent1 3 2 2 2 5 4 4" xfId="17310" xr:uid="{00000000-0005-0000-0000-0000E6420000}"/>
    <cellStyle name="20% - Accent1 3 2 2 2 5 5" xfId="17311" xr:uid="{00000000-0005-0000-0000-0000E7420000}"/>
    <cellStyle name="20% - Accent1 3 2 2 2 5 5 2" xfId="17312" xr:uid="{00000000-0005-0000-0000-0000E8420000}"/>
    <cellStyle name="20% - Accent1 3 2 2 2 5 5 2 2" xfId="17313" xr:uid="{00000000-0005-0000-0000-0000E9420000}"/>
    <cellStyle name="20% - Accent1 3 2 2 2 5 5 2 2 2" xfId="17314" xr:uid="{00000000-0005-0000-0000-0000EA420000}"/>
    <cellStyle name="20% - Accent1 3 2 2 2 5 5 2 3" xfId="17315" xr:uid="{00000000-0005-0000-0000-0000EB420000}"/>
    <cellStyle name="20% - Accent1 3 2 2 2 5 5 3" xfId="17316" xr:uid="{00000000-0005-0000-0000-0000EC420000}"/>
    <cellStyle name="20% - Accent1 3 2 2 2 5 5 3 2" xfId="17317" xr:uid="{00000000-0005-0000-0000-0000ED420000}"/>
    <cellStyle name="20% - Accent1 3 2 2 2 5 5 4" xfId="17318" xr:uid="{00000000-0005-0000-0000-0000EE420000}"/>
    <cellStyle name="20% - Accent1 3 2 2 2 5 6" xfId="17319" xr:uid="{00000000-0005-0000-0000-0000EF420000}"/>
    <cellStyle name="20% - Accent1 3 2 2 2 5 6 2" xfId="17320" xr:uid="{00000000-0005-0000-0000-0000F0420000}"/>
    <cellStyle name="20% - Accent1 3 2 2 2 5 6 2 2" xfId="17321" xr:uid="{00000000-0005-0000-0000-0000F1420000}"/>
    <cellStyle name="20% - Accent1 3 2 2 2 5 6 2 2 2" xfId="17322" xr:uid="{00000000-0005-0000-0000-0000F2420000}"/>
    <cellStyle name="20% - Accent1 3 2 2 2 5 6 2 3" xfId="17323" xr:uid="{00000000-0005-0000-0000-0000F3420000}"/>
    <cellStyle name="20% - Accent1 3 2 2 2 5 6 3" xfId="17324" xr:uid="{00000000-0005-0000-0000-0000F4420000}"/>
    <cellStyle name="20% - Accent1 3 2 2 2 5 6 3 2" xfId="17325" xr:uid="{00000000-0005-0000-0000-0000F5420000}"/>
    <cellStyle name="20% - Accent1 3 2 2 2 5 6 4" xfId="17326" xr:uid="{00000000-0005-0000-0000-0000F6420000}"/>
    <cellStyle name="20% - Accent1 3 2 2 2 5 7" xfId="17327" xr:uid="{00000000-0005-0000-0000-0000F7420000}"/>
    <cellStyle name="20% - Accent1 3 2 2 2 5 7 2" xfId="17328" xr:uid="{00000000-0005-0000-0000-0000F8420000}"/>
    <cellStyle name="20% - Accent1 3 2 2 2 5 7 2 2" xfId="17329" xr:uid="{00000000-0005-0000-0000-0000F9420000}"/>
    <cellStyle name="20% - Accent1 3 2 2 2 5 7 3" xfId="17330" xr:uid="{00000000-0005-0000-0000-0000FA420000}"/>
    <cellStyle name="20% - Accent1 3 2 2 2 5 8" xfId="17331" xr:uid="{00000000-0005-0000-0000-0000FB420000}"/>
    <cellStyle name="20% - Accent1 3 2 2 2 5 8 2" xfId="17332" xr:uid="{00000000-0005-0000-0000-0000FC420000}"/>
    <cellStyle name="20% - Accent1 3 2 2 2 5 8 2 2" xfId="17333" xr:uid="{00000000-0005-0000-0000-0000FD420000}"/>
    <cellStyle name="20% - Accent1 3 2 2 2 5 8 3" xfId="17334" xr:uid="{00000000-0005-0000-0000-0000FE420000}"/>
    <cellStyle name="20% - Accent1 3 2 2 2 5 9" xfId="17335" xr:uid="{00000000-0005-0000-0000-0000FF420000}"/>
    <cellStyle name="20% - Accent1 3 2 2 2 5 9 2" xfId="17336" xr:uid="{00000000-0005-0000-0000-000000430000}"/>
    <cellStyle name="20% - Accent1 3 2 2 2 6" xfId="17337" xr:uid="{00000000-0005-0000-0000-000001430000}"/>
    <cellStyle name="20% - Accent1 3 2 2 2 6 2" xfId="17338" xr:uid="{00000000-0005-0000-0000-000002430000}"/>
    <cellStyle name="20% - Accent1 3 2 2 2 6 2 2" xfId="17339" xr:uid="{00000000-0005-0000-0000-000003430000}"/>
    <cellStyle name="20% - Accent1 3 2 2 2 6 2 2 2" xfId="17340" xr:uid="{00000000-0005-0000-0000-000004430000}"/>
    <cellStyle name="20% - Accent1 3 2 2 2 6 2 2 2 2" xfId="17341" xr:uid="{00000000-0005-0000-0000-000005430000}"/>
    <cellStyle name="20% - Accent1 3 2 2 2 6 2 2 3" xfId="17342" xr:uid="{00000000-0005-0000-0000-000006430000}"/>
    <cellStyle name="20% - Accent1 3 2 2 2 6 2 3" xfId="17343" xr:uid="{00000000-0005-0000-0000-000007430000}"/>
    <cellStyle name="20% - Accent1 3 2 2 2 6 2 3 2" xfId="17344" xr:uid="{00000000-0005-0000-0000-000008430000}"/>
    <cellStyle name="20% - Accent1 3 2 2 2 6 2 4" xfId="17345" xr:uid="{00000000-0005-0000-0000-000009430000}"/>
    <cellStyle name="20% - Accent1 3 2 2 2 6 3" xfId="17346" xr:uid="{00000000-0005-0000-0000-00000A430000}"/>
    <cellStyle name="20% - Accent1 3 2 2 2 6 3 2" xfId="17347" xr:uid="{00000000-0005-0000-0000-00000B430000}"/>
    <cellStyle name="20% - Accent1 3 2 2 2 6 3 2 2" xfId="17348" xr:uid="{00000000-0005-0000-0000-00000C430000}"/>
    <cellStyle name="20% - Accent1 3 2 2 2 6 3 2 2 2" xfId="17349" xr:uid="{00000000-0005-0000-0000-00000D430000}"/>
    <cellStyle name="20% - Accent1 3 2 2 2 6 3 2 3" xfId="17350" xr:uid="{00000000-0005-0000-0000-00000E430000}"/>
    <cellStyle name="20% - Accent1 3 2 2 2 6 3 3" xfId="17351" xr:uid="{00000000-0005-0000-0000-00000F430000}"/>
    <cellStyle name="20% - Accent1 3 2 2 2 6 3 3 2" xfId="17352" xr:uid="{00000000-0005-0000-0000-000010430000}"/>
    <cellStyle name="20% - Accent1 3 2 2 2 6 3 4" xfId="17353" xr:uid="{00000000-0005-0000-0000-000011430000}"/>
    <cellStyle name="20% - Accent1 3 2 2 2 6 4" xfId="17354" xr:uid="{00000000-0005-0000-0000-000012430000}"/>
    <cellStyle name="20% - Accent1 3 2 2 2 6 4 2" xfId="17355" xr:uid="{00000000-0005-0000-0000-000013430000}"/>
    <cellStyle name="20% - Accent1 3 2 2 2 6 4 2 2" xfId="17356" xr:uid="{00000000-0005-0000-0000-000014430000}"/>
    <cellStyle name="20% - Accent1 3 2 2 2 6 4 2 2 2" xfId="17357" xr:uid="{00000000-0005-0000-0000-000015430000}"/>
    <cellStyle name="20% - Accent1 3 2 2 2 6 4 2 3" xfId="17358" xr:uid="{00000000-0005-0000-0000-000016430000}"/>
    <cellStyle name="20% - Accent1 3 2 2 2 6 4 3" xfId="17359" xr:uid="{00000000-0005-0000-0000-000017430000}"/>
    <cellStyle name="20% - Accent1 3 2 2 2 6 4 3 2" xfId="17360" xr:uid="{00000000-0005-0000-0000-000018430000}"/>
    <cellStyle name="20% - Accent1 3 2 2 2 6 4 4" xfId="17361" xr:uid="{00000000-0005-0000-0000-000019430000}"/>
    <cellStyle name="20% - Accent1 3 2 2 2 6 5" xfId="17362" xr:uid="{00000000-0005-0000-0000-00001A430000}"/>
    <cellStyle name="20% - Accent1 3 2 2 2 6 5 2" xfId="17363" xr:uid="{00000000-0005-0000-0000-00001B430000}"/>
    <cellStyle name="20% - Accent1 3 2 2 2 6 5 2 2" xfId="17364" xr:uid="{00000000-0005-0000-0000-00001C430000}"/>
    <cellStyle name="20% - Accent1 3 2 2 2 6 5 3" xfId="17365" xr:uid="{00000000-0005-0000-0000-00001D430000}"/>
    <cellStyle name="20% - Accent1 3 2 2 2 6 6" xfId="17366" xr:uid="{00000000-0005-0000-0000-00001E430000}"/>
    <cellStyle name="20% - Accent1 3 2 2 2 6 6 2" xfId="17367" xr:uid="{00000000-0005-0000-0000-00001F430000}"/>
    <cellStyle name="20% - Accent1 3 2 2 2 6 6 2 2" xfId="17368" xr:uid="{00000000-0005-0000-0000-000020430000}"/>
    <cellStyle name="20% - Accent1 3 2 2 2 6 6 3" xfId="17369" xr:uid="{00000000-0005-0000-0000-000021430000}"/>
    <cellStyle name="20% - Accent1 3 2 2 2 6 7" xfId="17370" xr:uid="{00000000-0005-0000-0000-000022430000}"/>
    <cellStyle name="20% - Accent1 3 2 2 2 6 7 2" xfId="17371" xr:uid="{00000000-0005-0000-0000-000023430000}"/>
    <cellStyle name="20% - Accent1 3 2 2 2 6 8" xfId="17372" xr:uid="{00000000-0005-0000-0000-000024430000}"/>
    <cellStyle name="20% - Accent1 3 2 2 2 6 8 2" xfId="17373" xr:uid="{00000000-0005-0000-0000-000025430000}"/>
    <cellStyle name="20% - Accent1 3 2 2 2 6 9" xfId="17374" xr:uid="{00000000-0005-0000-0000-000026430000}"/>
    <cellStyle name="20% - Accent1 3 2 2 2 7" xfId="17375" xr:uid="{00000000-0005-0000-0000-000027430000}"/>
    <cellStyle name="20% - Accent1 3 2 2 2 7 2" xfId="17376" xr:uid="{00000000-0005-0000-0000-000028430000}"/>
    <cellStyle name="20% - Accent1 3 2 2 2 7 2 2" xfId="17377" xr:uid="{00000000-0005-0000-0000-000029430000}"/>
    <cellStyle name="20% - Accent1 3 2 2 2 7 2 2 2" xfId="17378" xr:uid="{00000000-0005-0000-0000-00002A430000}"/>
    <cellStyle name="20% - Accent1 3 2 2 2 7 2 2 2 2" xfId="17379" xr:uid="{00000000-0005-0000-0000-00002B430000}"/>
    <cellStyle name="20% - Accent1 3 2 2 2 7 2 2 3" xfId="17380" xr:uid="{00000000-0005-0000-0000-00002C430000}"/>
    <cellStyle name="20% - Accent1 3 2 2 2 7 2 3" xfId="17381" xr:uid="{00000000-0005-0000-0000-00002D430000}"/>
    <cellStyle name="20% - Accent1 3 2 2 2 7 2 3 2" xfId="17382" xr:uid="{00000000-0005-0000-0000-00002E430000}"/>
    <cellStyle name="20% - Accent1 3 2 2 2 7 2 4" xfId="17383" xr:uid="{00000000-0005-0000-0000-00002F430000}"/>
    <cellStyle name="20% - Accent1 3 2 2 2 7 3" xfId="17384" xr:uid="{00000000-0005-0000-0000-000030430000}"/>
    <cellStyle name="20% - Accent1 3 2 2 2 7 3 2" xfId="17385" xr:uid="{00000000-0005-0000-0000-000031430000}"/>
    <cellStyle name="20% - Accent1 3 2 2 2 7 3 2 2" xfId="17386" xr:uid="{00000000-0005-0000-0000-000032430000}"/>
    <cellStyle name="20% - Accent1 3 2 2 2 7 3 2 2 2" xfId="17387" xr:uid="{00000000-0005-0000-0000-000033430000}"/>
    <cellStyle name="20% - Accent1 3 2 2 2 7 3 2 3" xfId="17388" xr:uid="{00000000-0005-0000-0000-000034430000}"/>
    <cellStyle name="20% - Accent1 3 2 2 2 7 3 3" xfId="17389" xr:uid="{00000000-0005-0000-0000-000035430000}"/>
    <cellStyle name="20% - Accent1 3 2 2 2 7 3 3 2" xfId="17390" xr:uid="{00000000-0005-0000-0000-000036430000}"/>
    <cellStyle name="20% - Accent1 3 2 2 2 7 3 4" xfId="17391" xr:uid="{00000000-0005-0000-0000-000037430000}"/>
    <cellStyle name="20% - Accent1 3 2 2 2 7 4" xfId="17392" xr:uid="{00000000-0005-0000-0000-000038430000}"/>
    <cellStyle name="20% - Accent1 3 2 2 2 7 4 2" xfId="17393" xr:uid="{00000000-0005-0000-0000-000039430000}"/>
    <cellStyle name="20% - Accent1 3 2 2 2 7 4 2 2" xfId="17394" xr:uid="{00000000-0005-0000-0000-00003A430000}"/>
    <cellStyle name="20% - Accent1 3 2 2 2 7 4 2 2 2" xfId="17395" xr:uid="{00000000-0005-0000-0000-00003B430000}"/>
    <cellStyle name="20% - Accent1 3 2 2 2 7 4 2 3" xfId="17396" xr:uid="{00000000-0005-0000-0000-00003C430000}"/>
    <cellStyle name="20% - Accent1 3 2 2 2 7 4 3" xfId="17397" xr:uid="{00000000-0005-0000-0000-00003D430000}"/>
    <cellStyle name="20% - Accent1 3 2 2 2 7 4 3 2" xfId="17398" xr:uid="{00000000-0005-0000-0000-00003E430000}"/>
    <cellStyle name="20% - Accent1 3 2 2 2 7 4 4" xfId="17399" xr:uid="{00000000-0005-0000-0000-00003F430000}"/>
    <cellStyle name="20% - Accent1 3 2 2 2 7 5" xfId="17400" xr:uid="{00000000-0005-0000-0000-000040430000}"/>
    <cellStyle name="20% - Accent1 3 2 2 2 7 5 2" xfId="17401" xr:uid="{00000000-0005-0000-0000-000041430000}"/>
    <cellStyle name="20% - Accent1 3 2 2 2 7 5 2 2" xfId="17402" xr:uid="{00000000-0005-0000-0000-000042430000}"/>
    <cellStyle name="20% - Accent1 3 2 2 2 7 5 3" xfId="17403" xr:uid="{00000000-0005-0000-0000-000043430000}"/>
    <cellStyle name="20% - Accent1 3 2 2 2 7 6" xfId="17404" xr:uid="{00000000-0005-0000-0000-000044430000}"/>
    <cellStyle name="20% - Accent1 3 2 2 2 7 6 2" xfId="17405" xr:uid="{00000000-0005-0000-0000-000045430000}"/>
    <cellStyle name="20% - Accent1 3 2 2 2 7 6 2 2" xfId="17406" xr:uid="{00000000-0005-0000-0000-000046430000}"/>
    <cellStyle name="20% - Accent1 3 2 2 2 7 6 3" xfId="17407" xr:uid="{00000000-0005-0000-0000-000047430000}"/>
    <cellStyle name="20% - Accent1 3 2 2 2 7 7" xfId="17408" xr:uid="{00000000-0005-0000-0000-000048430000}"/>
    <cellStyle name="20% - Accent1 3 2 2 2 7 7 2" xfId="17409" xr:uid="{00000000-0005-0000-0000-000049430000}"/>
    <cellStyle name="20% - Accent1 3 2 2 2 7 8" xfId="17410" xr:uid="{00000000-0005-0000-0000-00004A430000}"/>
    <cellStyle name="20% - Accent1 3 2 2 2 7 8 2" xfId="17411" xr:uid="{00000000-0005-0000-0000-00004B430000}"/>
    <cellStyle name="20% - Accent1 3 2 2 2 7 9" xfId="17412" xr:uid="{00000000-0005-0000-0000-00004C430000}"/>
    <cellStyle name="20% - Accent1 3 2 2 2 8" xfId="17413" xr:uid="{00000000-0005-0000-0000-00004D430000}"/>
    <cellStyle name="20% - Accent1 3 2 2 2 8 2" xfId="17414" xr:uid="{00000000-0005-0000-0000-00004E430000}"/>
    <cellStyle name="20% - Accent1 3 2 2 2 8 2 2" xfId="17415" xr:uid="{00000000-0005-0000-0000-00004F430000}"/>
    <cellStyle name="20% - Accent1 3 2 2 2 8 2 2 2" xfId="17416" xr:uid="{00000000-0005-0000-0000-000050430000}"/>
    <cellStyle name="20% - Accent1 3 2 2 2 8 2 3" xfId="17417" xr:uid="{00000000-0005-0000-0000-000051430000}"/>
    <cellStyle name="20% - Accent1 3 2 2 2 8 3" xfId="17418" xr:uid="{00000000-0005-0000-0000-000052430000}"/>
    <cellStyle name="20% - Accent1 3 2 2 2 8 3 2" xfId="17419" xr:uid="{00000000-0005-0000-0000-000053430000}"/>
    <cellStyle name="20% - Accent1 3 2 2 2 8 4" xfId="17420" xr:uid="{00000000-0005-0000-0000-000054430000}"/>
    <cellStyle name="20% - Accent1 3 2 2 2 9" xfId="17421" xr:uid="{00000000-0005-0000-0000-000055430000}"/>
    <cellStyle name="20% - Accent1 3 2 2 2 9 2" xfId="17422" xr:uid="{00000000-0005-0000-0000-000056430000}"/>
    <cellStyle name="20% - Accent1 3 2 2 2 9 2 2" xfId="17423" xr:uid="{00000000-0005-0000-0000-000057430000}"/>
    <cellStyle name="20% - Accent1 3 2 2 2 9 2 2 2" xfId="17424" xr:uid="{00000000-0005-0000-0000-000058430000}"/>
    <cellStyle name="20% - Accent1 3 2 2 2 9 2 3" xfId="17425" xr:uid="{00000000-0005-0000-0000-000059430000}"/>
    <cellStyle name="20% - Accent1 3 2 2 2 9 3" xfId="17426" xr:uid="{00000000-0005-0000-0000-00005A430000}"/>
    <cellStyle name="20% - Accent1 3 2 2 2 9 3 2" xfId="17427" xr:uid="{00000000-0005-0000-0000-00005B430000}"/>
    <cellStyle name="20% - Accent1 3 2 2 2 9 4" xfId="17428" xr:uid="{00000000-0005-0000-0000-00005C430000}"/>
    <cellStyle name="20% - Accent1 3 2 2 3" xfId="17429" xr:uid="{00000000-0005-0000-0000-00005D430000}"/>
    <cellStyle name="20% - Accent1 3 2 2 3 10" xfId="17430" xr:uid="{00000000-0005-0000-0000-00005E430000}"/>
    <cellStyle name="20% - Accent1 3 2 2 3 10 2" xfId="17431" xr:uid="{00000000-0005-0000-0000-00005F430000}"/>
    <cellStyle name="20% - Accent1 3 2 2 3 10 2 2" xfId="17432" xr:uid="{00000000-0005-0000-0000-000060430000}"/>
    <cellStyle name="20% - Accent1 3 2 2 3 10 3" xfId="17433" xr:uid="{00000000-0005-0000-0000-000061430000}"/>
    <cellStyle name="20% - Accent1 3 2 2 3 11" xfId="17434" xr:uid="{00000000-0005-0000-0000-000062430000}"/>
    <cellStyle name="20% - Accent1 3 2 2 3 11 2" xfId="17435" xr:uid="{00000000-0005-0000-0000-000063430000}"/>
    <cellStyle name="20% - Accent1 3 2 2 3 11 2 2" xfId="17436" xr:uid="{00000000-0005-0000-0000-000064430000}"/>
    <cellStyle name="20% - Accent1 3 2 2 3 11 3" xfId="17437" xr:uid="{00000000-0005-0000-0000-000065430000}"/>
    <cellStyle name="20% - Accent1 3 2 2 3 12" xfId="17438" xr:uid="{00000000-0005-0000-0000-000066430000}"/>
    <cellStyle name="20% - Accent1 3 2 2 3 12 2" xfId="17439" xr:uid="{00000000-0005-0000-0000-000067430000}"/>
    <cellStyle name="20% - Accent1 3 2 2 3 13" xfId="17440" xr:uid="{00000000-0005-0000-0000-000068430000}"/>
    <cellStyle name="20% - Accent1 3 2 2 3 13 2" xfId="17441" xr:uid="{00000000-0005-0000-0000-000069430000}"/>
    <cellStyle name="20% - Accent1 3 2 2 3 14" xfId="17442" xr:uid="{00000000-0005-0000-0000-00006A430000}"/>
    <cellStyle name="20% - Accent1 3 2 2 3 2" xfId="17443" xr:uid="{00000000-0005-0000-0000-00006B430000}"/>
    <cellStyle name="20% - Accent1 3 2 2 3 2 10" xfId="17444" xr:uid="{00000000-0005-0000-0000-00006C430000}"/>
    <cellStyle name="20% - Accent1 3 2 2 3 2 10 2" xfId="17445" xr:uid="{00000000-0005-0000-0000-00006D430000}"/>
    <cellStyle name="20% - Accent1 3 2 2 3 2 11" xfId="17446" xr:uid="{00000000-0005-0000-0000-00006E430000}"/>
    <cellStyle name="20% - Accent1 3 2 2 3 2 2" xfId="17447" xr:uid="{00000000-0005-0000-0000-00006F430000}"/>
    <cellStyle name="20% - Accent1 3 2 2 3 2 2 2" xfId="17448" xr:uid="{00000000-0005-0000-0000-000070430000}"/>
    <cellStyle name="20% - Accent1 3 2 2 3 2 2 2 2" xfId="17449" xr:uid="{00000000-0005-0000-0000-000071430000}"/>
    <cellStyle name="20% - Accent1 3 2 2 3 2 2 2 2 2" xfId="17450" xr:uid="{00000000-0005-0000-0000-000072430000}"/>
    <cellStyle name="20% - Accent1 3 2 2 3 2 2 2 2 2 2" xfId="17451" xr:uid="{00000000-0005-0000-0000-000073430000}"/>
    <cellStyle name="20% - Accent1 3 2 2 3 2 2 2 2 3" xfId="17452" xr:uid="{00000000-0005-0000-0000-000074430000}"/>
    <cellStyle name="20% - Accent1 3 2 2 3 2 2 2 3" xfId="17453" xr:uid="{00000000-0005-0000-0000-000075430000}"/>
    <cellStyle name="20% - Accent1 3 2 2 3 2 2 2 3 2" xfId="17454" xr:uid="{00000000-0005-0000-0000-000076430000}"/>
    <cellStyle name="20% - Accent1 3 2 2 3 2 2 2 4" xfId="17455" xr:uid="{00000000-0005-0000-0000-000077430000}"/>
    <cellStyle name="20% - Accent1 3 2 2 3 2 2 3" xfId="17456" xr:uid="{00000000-0005-0000-0000-000078430000}"/>
    <cellStyle name="20% - Accent1 3 2 2 3 2 2 3 2" xfId="17457" xr:uid="{00000000-0005-0000-0000-000079430000}"/>
    <cellStyle name="20% - Accent1 3 2 2 3 2 2 3 2 2" xfId="17458" xr:uid="{00000000-0005-0000-0000-00007A430000}"/>
    <cellStyle name="20% - Accent1 3 2 2 3 2 2 3 2 2 2" xfId="17459" xr:uid="{00000000-0005-0000-0000-00007B430000}"/>
    <cellStyle name="20% - Accent1 3 2 2 3 2 2 3 2 3" xfId="17460" xr:uid="{00000000-0005-0000-0000-00007C430000}"/>
    <cellStyle name="20% - Accent1 3 2 2 3 2 2 3 3" xfId="17461" xr:uid="{00000000-0005-0000-0000-00007D430000}"/>
    <cellStyle name="20% - Accent1 3 2 2 3 2 2 3 3 2" xfId="17462" xr:uid="{00000000-0005-0000-0000-00007E430000}"/>
    <cellStyle name="20% - Accent1 3 2 2 3 2 2 3 4" xfId="17463" xr:uid="{00000000-0005-0000-0000-00007F430000}"/>
    <cellStyle name="20% - Accent1 3 2 2 3 2 2 4" xfId="17464" xr:uid="{00000000-0005-0000-0000-000080430000}"/>
    <cellStyle name="20% - Accent1 3 2 2 3 2 2 4 2" xfId="17465" xr:uid="{00000000-0005-0000-0000-000081430000}"/>
    <cellStyle name="20% - Accent1 3 2 2 3 2 2 4 2 2" xfId="17466" xr:uid="{00000000-0005-0000-0000-000082430000}"/>
    <cellStyle name="20% - Accent1 3 2 2 3 2 2 4 2 2 2" xfId="17467" xr:uid="{00000000-0005-0000-0000-000083430000}"/>
    <cellStyle name="20% - Accent1 3 2 2 3 2 2 4 2 3" xfId="17468" xr:uid="{00000000-0005-0000-0000-000084430000}"/>
    <cellStyle name="20% - Accent1 3 2 2 3 2 2 4 3" xfId="17469" xr:uid="{00000000-0005-0000-0000-000085430000}"/>
    <cellStyle name="20% - Accent1 3 2 2 3 2 2 4 3 2" xfId="17470" xr:uid="{00000000-0005-0000-0000-000086430000}"/>
    <cellStyle name="20% - Accent1 3 2 2 3 2 2 4 4" xfId="17471" xr:uid="{00000000-0005-0000-0000-000087430000}"/>
    <cellStyle name="20% - Accent1 3 2 2 3 2 2 5" xfId="17472" xr:uid="{00000000-0005-0000-0000-000088430000}"/>
    <cellStyle name="20% - Accent1 3 2 2 3 2 2 5 2" xfId="17473" xr:uid="{00000000-0005-0000-0000-000089430000}"/>
    <cellStyle name="20% - Accent1 3 2 2 3 2 2 5 2 2" xfId="17474" xr:uid="{00000000-0005-0000-0000-00008A430000}"/>
    <cellStyle name="20% - Accent1 3 2 2 3 2 2 5 3" xfId="17475" xr:uid="{00000000-0005-0000-0000-00008B430000}"/>
    <cellStyle name="20% - Accent1 3 2 2 3 2 2 6" xfId="17476" xr:uid="{00000000-0005-0000-0000-00008C430000}"/>
    <cellStyle name="20% - Accent1 3 2 2 3 2 2 6 2" xfId="17477" xr:uid="{00000000-0005-0000-0000-00008D430000}"/>
    <cellStyle name="20% - Accent1 3 2 2 3 2 2 6 2 2" xfId="17478" xr:uid="{00000000-0005-0000-0000-00008E430000}"/>
    <cellStyle name="20% - Accent1 3 2 2 3 2 2 6 3" xfId="17479" xr:uid="{00000000-0005-0000-0000-00008F430000}"/>
    <cellStyle name="20% - Accent1 3 2 2 3 2 2 7" xfId="17480" xr:uid="{00000000-0005-0000-0000-000090430000}"/>
    <cellStyle name="20% - Accent1 3 2 2 3 2 2 7 2" xfId="17481" xr:uid="{00000000-0005-0000-0000-000091430000}"/>
    <cellStyle name="20% - Accent1 3 2 2 3 2 2 8" xfId="17482" xr:uid="{00000000-0005-0000-0000-000092430000}"/>
    <cellStyle name="20% - Accent1 3 2 2 3 2 2 8 2" xfId="17483" xr:uid="{00000000-0005-0000-0000-000093430000}"/>
    <cellStyle name="20% - Accent1 3 2 2 3 2 2 9" xfId="17484" xr:uid="{00000000-0005-0000-0000-000094430000}"/>
    <cellStyle name="20% - Accent1 3 2 2 3 2 3" xfId="17485" xr:uid="{00000000-0005-0000-0000-000095430000}"/>
    <cellStyle name="20% - Accent1 3 2 2 3 2 3 2" xfId="17486" xr:uid="{00000000-0005-0000-0000-000096430000}"/>
    <cellStyle name="20% - Accent1 3 2 2 3 2 3 2 2" xfId="17487" xr:uid="{00000000-0005-0000-0000-000097430000}"/>
    <cellStyle name="20% - Accent1 3 2 2 3 2 3 2 2 2" xfId="17488" xr:uid="{00000000-0005-0000-0000-000098430000}"/>
    <cellStyle name="20% - Accent1 3 2 2 3 2 3 2 2 2 2" xfId="17489" xr:uid="{00000000-0005-0000-0000-000099430000}"/>
    <cellStyle name="20% - Accent1 3 2 2 3 2 3 2 2 3" xfId="17490" xr:uid="{00000000-0005-0000-0000-00009A430000}"/>
    <cellStyle name="20% - Accent1 3 2 2 3 2 3 2 3" xfId="17491" xr:uid="{00000000-0005-0000-0000-00009B430000}"/>
    <cellStyle name="20% - Accent1 3 2 2 3 2 3 2 3 2" xfId="17492" xr:uid="{00000000-0005-0000-0000-00009C430000}"/>
    <cellStyle name="20% - Accent1 3 2 2 3 2 3 2 4" xfId="17493" xr:uid="{00000000-0005-0000-0000-00009D430000}"/>
    <cellStyle name="20% - Accent1 3 2 2 3 2 3 3" xfId="17494" xr:uid="{00000000-0005-0000-0000-00009E430000}"/>
    <cellStyle name="20% - Accent1 3 2 2 3 2 3 3 2" xfId="17495" xr:uid="{00000000-0005-0000-0000-00009F430000}"/>
    <cellStyle name="20% - Accent1 3 2 2 3 2 3 3 2 2" xfId="17496" xr:uid="{00000000-0005-0000-0000-0000A0430000}"/>
    <cellStyle name="20% - Accent1 3 2 2 3 2 3 3 2 2 2" xfId="17497" xr:uid="{00000000-0005-0000-0000-0000A1430000}"/>
    <cellStyle name="20% - Accent1 3 2 2 3 2 3 3 2 3" xfId="17498" xr:uid="{00000000-0005-0000-0000-0000A2430000}"/>
    <cellStyle name="20% - Accent1 3 2 2 3 2 3 3 3" xfId="17499" xr:uid="{00000000-0005-0000-0000-0000A3430000}"/>
    <cellStyle name="20% - Accent1 3 2 2 3 2 3 3 3 2" xfId="17500" xr:uid="{00000000-0005-0000-0000-0000A4430000}"/>
    <cellStyle name="20% - Accent1 3 2 2 3 2 3 3 4" xfId="17501" xr:uid="{00000000-0005-0000-0000-0000A5430000}"/>
    <cellStyle name="20% - Accent1 3 2 2 3 2 3 4" xfId="17502" xr:uid="{00000000-0005-0000-0000-0000A6430000}"/>
    <cellStyle name="20% - Accent1 3 2 2 3 2 3 4 2" xfId="17503" xr:uid="{00000000-0005-0000-0000-0000A7430000}"/>
    <cellStyle name="20% - Accent1 3 2 2 3 2 3 4 2 2" xfId="17504" xr:uid="{00000000-0005-0000-0000-0000A8430000}"/>
    <cellStyle name="20% - Accent1 3 2 2 3 2 3 4 2 2 2" xfId="17505" xr:uid="{00000000-0005-0000-0000-0000A9430000}"/>
    <cellStyle name="20% - Accent1 3 2 2 3 2 3 4 2 3" xfId="17506" xr:uid="{00000000-0005-0000-0000-0000AA430000}"/>
    <cellStyle name="20% - Accent1 3 2 2 3 2 3 4 3" xfId="17507" xr:uid="{00000000-0005-0000-0000-0000AB430000}"/>
    <cellStyle name="20% - Accent1 3 2 2 3 2 3 4 3 2" xfId="17508" xr:uid="{00000000-0005-0000-0000-0000AC430000}"/>
    <cellStyle name="20% - Accent1 3 2 2 3 2 3 4 4" xfId="17509" xr:uid="{00000000-0005-0000-0000-0000AD430000}"/>
    <cellStyle name="20% - Accent1 3 2 2 3 2 3 5" xfId="17510" xr:uid="{00000000-0005-0000-0000-0000AE430000}"/>
    <cellStyle name="20% - Accent1 3 2 2 3 2 3 5 2" xfId="17511" xr:uid="{00000000-0005-0000-0000-0000AF430000}"/>
    <cellStyle name="20% - Accent1 3 2 2 3 2 3 5 2 2" xfId="17512" xr:uid="{00000000-0005-0000-0000-0000B0430000}"/>
    <cellStyle name="20% - Accent1 3 2 2 3 2 3 5 3" xfId="17513" xr:uid="{00000000-0005-0000-0000-0000B1430000}"/>
    <cellStyle name="20% - Accent1 3 2 2 3 2 3 6" xfId="17514" xr:uid="{00000000-0005-0000-0000-0000B2430000}"/>
    <cellStyle name="20% - Accent1 3 2 2 3 2 3 6 2" xfId="17515" xr:uid="{00000000-0005-0000-0000-0000B3430000}"/>
    <cellStyle name="20% - Accent1 3 2 2 3 2 3 6 2 2" xfId="17516" xr:uid="{00000000-0005-0000-0000-0000B4430000}"/>
    <cellStyle name="20% - Accent1 3 2 2 3 2 3 6 3" xfId="17517" xr:uid="{00000000-0005-0000-0000-0000B5430000}"/>
    <cellStyle name="20% - Accent1 3 2 2 3 2 3 7" xfId="17518" xr:uid="{00000000-0005-0000-0000-0000B6430000}"/>
    <cellStyle name="20% - Accent1 3 2 2 3 2 3 7 2" xfId="17519" xr:uid="{00000000-0005-0000-0000-0000B7430000}"/>
    <cellStyle name="20% - Accent1 3 2 2 3 2 3 8" xfId="17520" xr:uid="{00000000-0005-0000-0000-0000B8430000}"/>
    <cellStyle name="20% - Accent1 3 2 2 3 2 3 8 2" xfId="17521" xr:uid="{00000000-0005-0000-0000-0000B9430000}"/>
    <cellStyle name="20% - Accent1 3 2 2 3 2 3 9" xfId="17522" xr:uid="{00000000-0005-0000-0000-0000BA430000}"/>
    <cellStyle name="20% - Accent1 3 2 2 3 2 4" xfId="17523" xr:uid="{00000000-0005-0000-0000-0000BB430000}"/>
    <cellStyle name="20% - Accent1 3 2 2 3 2 4 2" xfId="17524" xr:uid="{00000000-0005-0000-0000-0000BC430000}"/>
    <cellStyle name="20% - Accent1 3 2 2 3 2 4 2 2" xfId="17525" xr:uid="{00000000-0005-0000-0000-0000BD430000}"/>
    <cellStyle name="20% - Accent1 3 2 2 3 2 4 2 2 2" xfId="17526" xr:uid="{00000000-0005-0000-0000-0000BE430000}"/>
    <cellStyle name="20% - Accent1 3 2 2 3 2 4 2 3" xfId="17527" xr:uid="{00000000-0005-0000-0000-0000BF430000}"/>
    <cellStyle name="20% - Accent1 3 2 2 3 2 4 3" xfId="17528" xr:uid="{00000000-0005-0000-0000-0000C0430000}"/>
    <cellStyle name="20% - Accent1 3 2 2 3 2 4 3 2" xfId="17529" xr:uid="{00000000-0005-0000-0000-0000C1430000}"/>
    <cellStyle name="20% - Accent1 3 2 2 3 2 4 4" xfId="17530" xr:uid="{00000000-0005-0000-0000-0000C2430000}"/>
    <cellStyle name="20% - Accent1 3 2 2 3 2 5" xfId="17531" xr:uid="{00000000-0005-0000-0000-0000C3430000}"/>
    <cellStyle name="20% - Accent1 3 2 2 3 2 5 2" xfId="17532" xr:uid="{00000000-0005-0000-0000-0000C4430000}"/>
    <cellStyle name="20% - Accent1 3 2 2 3 2 5 2 2" xfId="17533" xr:uid="{00000000-0005-0000-0000-0000C5430000}"/>
    <cellStyle name="20% - Accent1 3 2 2 3 2 5 2 2 2" xfId="17534" xr:uid="{00000000-0005-0000-0000-0000C6430000}"/>
    <cellStyle name="20% - Accent1 3 2 2 3 2 5 2 3" xfId="17535" xr:uid="{00000000-0005-0000-0000-0000C7430000}"/>
    <cellStyle name="20% - Accent1 3 2 2 3 2 5 3" xfId="17536" xr:uid="{00000000-0005-0000-0000-0000C8430000}"/>
    <cellStyle name="20% - Accent1 3 2 2 3 2 5 3 2" xfId="17537" xr:uid="{00000000-0005-0000-0000-0000C9430000}"/>
    <cellStyle name="20% - Accent1 3 2 2 3 2 5 4" xfId="17538" xr:uid="{00000000-0005-0000-0000-0000CA430000}"/>
    <cellStyle name="20% - Accent1 3 2 2 3 2 6" xfId="17539" xr:uid="{00000000-0005-0000-0000-0000CB430000}"/>
    <cellStyle name="20% - Accent1 3 2 2 3 2 6 2" xfId="17540" xr:uid="{00000000-0005-0000-0000-0000CC430000}"/>
    <cellStyle name="20% - Accent1 3 2 2 3 2 6 2 2" xfId="17541" xr:uid="{00000000-0005-0000-0000-0000CD430000}"/>
    <cellStyle name="20% - Accent1 3 2 2 3 2 6 2 2 2" xfId="17542" xr:uid="{00000000-0005-0000-0000-0000CE430000}"/>
    <cellStyle name="20% - Accent1 3 2 2 3 2 6 2 3" xfId="17543" xr:uid="{00000000-0005-0000-0000-0000CF430000}"/>
    <cellStyle name="20% - Accent1 3 2 2 3 2 6 3" xfId="17544" xr:uid="{00000000-0005-0000-0000-0000D0430000}"/>
    <cellStyle name="20% - Accent1 3 2 2 3 2 6 3 2" xfId="17545" xr:uid="{00000000-0005-0000-0000-0000D1430000}"/>
    <cellStyle name="20% - Accent1 3 2 2 3 2 6 4" xfId="17546" xr:uid="{00000000-0005-0000-0000-0000D2430000}"/>
    <cellStyle name="20% - Accent1 3 2 2 3 2 7" xfId="17547" xr:uid="{00000000-0005-0000-0000-0000D3430000}"/>
    <cellStyle name="20% - Accent1 3 2 2 3 2 7 2" xfId="17548" xr:uid="{00000000-0005-0000-0000-0000D4430000}"/>
    <cellStyle name="20% - Accent1 3 2 2 3 2 7 2 2" xfId="17549" xr:uid="{00000000-0005-0000-0000-0000D5430000}"/>
    <cellStyle name="20% - Accent1 3 2 2 3 2 7 3" xfId="17550" xr:uid="{00000000-0005-0000-0000-0000D6430000}"/>
    <cellStyle name="20% - Accent1 3 2 2 3 2 8" xfId="17551" xr:uid="{00000000-0005-0000-0000-0000D7430000}"/>
    <cellStyle name="20% - Accent1 3 2 2 3 2 8 2" xfId="17552" xr:uid="{00000000-0005-0000-0000-0000D8430000}"/>
    <cellStyle name="20% - Accent1 3 2 2 3 2 8 2 2" xfId="17553" xr:uid="{00000000-0005-0000-0000-0000D9430000}"/>
    <cellStyle name="20% - Accent1 3 2 2 3 2 8 3" xfId="17554" xr:uid="{00000000-0005-0000-0000-0000DA430000}"/>
    <cellStyle name="20% - Accent1 3 2 2 3 2 9" xfId="17555" xr:uid="{00000000-0005-0000-0000-0000DB430000}"/>
    <cellStyle name="20% - Accent1 3 2 2 3 2 9 2" xfId="17556" xr:uid="{00000000-0005-0000-0000-0000DC430000}"/>
    <cellStyle name="20% - Accent1 3 2 2 3 3" xfId="17557" xr:uid="{00000000-0005-0000-0000-0000DD430000}"/>
    <cellStyle name="20% - Accent1 3 2 2 3 3 10" xfId="17558" xr:uid="{00000000-0005-0000-0000-0000DE430000}"/>
    <cellStyle name="20% - Accent1 3 2 2 3 3 10 2" xfId="17559" xr:uid="{00000000-0005-0000-0000-0000DF430000}"/>
    <cellStyle name="20% - Accent1 3 2 2 3 3 11" xfId="17560" xr:uid="{00000000-0005-0000-0000-0000E0430000}"/>
    <cellStyle name="20% - Accent1 3 2 2 3 3 2" xfId="17561" xr:uid="{00000000-0005-0000-0000-0000E1430000}"/>
    <cellStyle name="20% - Accent1 3 2 2 3 3 2 2" xfId="17562" xr:uid="{00000000-0005-0000-0000-0000E2430000}"/>
    <cellStyle name="20% - Accent1 3 2 2 3 3 2 2 2" xfId="17563" xr:uid="{00000000-0005-0000-0000-0000E3430000}"/>
    <cellStyle name="20% - Accent1 3 2 2 3 3 2 2 2 2" xfId="17564" xr:uid="{00000000-0005-0000-0000-0000E4430000}"/>
    <cellStyle name="20% - Accent1 3 2 2 3 3 2 2 2 2 2" xfId="17565" xr:uid="{00000000-0005-0000-0000-0000E5430000}"/>
    <cellStyle name="20% - Accent1 3 2 2 3 3 2 2 2 3" xfId="17566" xr:uid="{00000000-0005-0000-0000-0000E6430000}"/>
    <cellStyle name="20% - Accent1 3 2 2 3 3 2 2 3" xfId="17567" xr:uid="{00000000-0005-0000-0000-0000E7430000}"/>
    <cellStyle name="20% - Accent1 3 2 2 3 3 2 2 3 2" xfId="17568" xr:uid="{00000000-0005-0000-0000-0000E8430000}"/>
    <cellStyle name="20% - Accent1 3 2 2 3 3 2 2 4" xfId="17569" xr:uid="{00000000-0005-0000-0000-0000E9430000}"/>
    <cellStyle name="20% - Accent1 3 2 2 3 3 2 3" xfId="17570" xr:uid="{00000000-0005-0000-0000-0000EA430000}"/>
    <cellStyle name="20% - Accent1 3 2 2 3 3 2 3 2" xfId="17571" xr:uid="{00000000-0005-0000-0000-0000EB430000}"/>
    <cellStyle name="20% - Accent1 3 2 2 3 3 2 3 2 2" xfId="17572" xr:uid="{00000000-0005-0000-0000-0000EC430000}"/>
    <cellStyle name="20% - Accent1 3 2 2 3 3 2 3 2 2 2" xfId="17573" xr:uid="{00000000-0005-0000-0000-0000ED430000}"/>
    <cellStyle name="20% - Accent1 3 2 2 3 3 2 3 2 3" xfId="17574" xr:uid="{00000000-0005-0000-0000-0000EE430000}"/>
    <cellStyle name="20% - Accent1 3 2 2 3 3 2 3 3" xfId="17575" xr:uid="{00000000-0005-0000-0000-0000EF430000}"/>
    <cellStyle name="20% - Accent1 3 2 2 3 3 2 3 3 2" xfId="17576" xr:uid="{00000000-0005-0000-0000-0000F0430000}"/>
    <cellStyle name="20% - Accent1 3 2 2 3 3 2 3 4" xfId="17577" xr:uid="{00000000-0005-0000-0000-0000F1430000}"/>
    <cellStyle name="20% - Accent1 3 2 2 3 3 2 4" xfId="17578" xr:uid="{00000000-0005-0000-0000-0000F2430000}"/>
    <cellStyle name="20% - Accent1 3 2 2 3 3 2 4 2" xfId="17579" xr:uid="{00000000-0005-0000-0000-0000F3430000}"/>
    <cellStyle name="20% - Accent1 3 2 2 3 3 2 4 2 2" xfId="17580" xr:uid="{00000000-0005-0000-0000-0000F4430000}"/>
    <cellStyle name="20% - Accent1 3 2 2 3 3 2 4 2 2 2" xfId="17581" xr:uid="{00000000-0005-0000-0000-0000F5430000}"/>
    <cellStyle name="20% - Accent1 3 2 2 3 3 2 4 2 3" xfId="17582" xr:uid="{00000000-0005-0000-0000-0000F6430000}"/>
    <cellStyle name="20% - Accent1 3 2 2 3 3 2 4 3" xfId="17583" xr:uid="{00000000-0005-0000-0000-0000F7430000}"/>
    <cellStyle name="20% - Accent1 3 2 2 3 3 2 4 3 2" xfId="17584" xr:uid="{00000000-0005-0000-0000-0000F8430000}"/>
    <cellStyle name="20% - Accent1 3 2 2 3 3 2 4 4" xfId="17585" xr:uid="{00000000-0005-0000-0000-0000F9430000}"/>
    <cellStyle name="20% - Accent1 3 2 2 3 3 2 5" xfId="17586" xr:uid="{00000000-0005-0000-0000-0000FA430000}"/>
    <cellStyle name="20% - Accent1 3 2 2 3 3 2 5 2" xfId="17587" xr:uid="{00000000-0005-0000-0000-0000FB430000}"/>
    <cellStyle name="20% - Accent1 3 2 2 3 3 2 5 2 2" xfId="17588" xr:uid="{00000000-0005-0000-0000-0000FC430000}"/>
    <cellStyle name="20% - Accent1 3 2 2 3 3 2 5 3" xfId="17589" xr:uid="{00000000-0005-0000-0000-0000FD430000}"/>
    <cellStyle name="20% - Accent1 3 2 2 3 3 2 6" xfId="17590" xr:uid="{00000000-0005-0000-0000-0000FE430000}"/>
    <cellStyle name="20% - Accent1 3 2 2 3 3 2 6 2" xfId="17591" xr:uid="{00000000-0005-0000-0000-0000FF430000}"/>
    <cellStyle name="20% - Accent1 3 2 2 3 3 2 6 2 2" xfId="17592" xr:uid="{00000000-0005-0000-0000-000000440000}"/>
    <cellStyle name="20% - Accent1 3 2 2 3 3 2 6 3" xfId="17593" xr:uid="{00000000-0005-0000-0000-000001440000}"/>
    <cellStyle name="20% - Accent1 3 2 2 3 3 2 7" xfId="17594" xr:uid="{00000000-0005-0000-0000-000002440000}"/>
    <cellStyle name="20% - Accent1 3 2 2 3 3 2 7 2" xfId="17595" xr:uid="{00000000-0005-0000-0000-000003440000}"/>
    <cellStyle name="20% - Accent1 3 2 2 3 3 2 8" xfId="17596" xr:uid="{00000000-0005-0000-0000-000004440000}"/>
    <cellStyle name="20% - Accent1 3 2 2 3 3 2 8 2" xfId="17597" xr:uid="{00000000-0005-0000-0000-000005440000}"/>
    <cellStyle name="20% - Accent1 3 2 2 3 3 2 9" xfId="17598" xr:uid="{00000000-0005-0000-0000-000006440000}"/>
    <cellStyle name="20% - Accent1 3 2 2 3 3 3" xfId="17599" xr:uid="{00000000-0005-0000-0000-000007440000}"/>
    <cellStyle name="20% - Accent1 3 2 2 3 3 3 2" xfId="17600" xr:uid="{00000000-0005-0000-0000-000008440000}"/>
    <cellStyle name="20% - Accent1 3 2 2 3 3 3 2 2" xfId="17601" xr:uid="{00000000-0005-0000-0000-000009440000}"/>
    <cellStyle name="20% - Accent1 3 2 2 3 3 3 2 2 2" xfId="17602" xr:uid="{00000000-0005-0000-0000-00000A440000}"/>
    <cellStyle name="20% - Accent1 3 2 2 3 3 3 2 2 2 2" xfId="17603" xr:uid="{00000000-0005-0000-0000-00000B440000}"/>
    <cellStyle name="20% - Accent1 3 2 2 3 3 3 2 2 3" xfId="17604" xr:uid="{00000000-0005-0000-0000-00000C440000}"/>
    <cellStyle name="20% - Accent1 3 2 2 3 3 3 2 3" xfId="17605" xr:uid="{00000000-0005-0000-0000-00000D440000}"/>
    <cellStyle name="20% - Accent1 3 2 2 3 3 3 2 3 2" xfId="17606" xr:uid="{00000000-0005-0000-0000-00000E440000}"/>
    <cellStyle name="20% - Accent1 3 2 2 3 3 3 2 4" xfId="17607" xr:uid="{00000000-0005-0000-0000-00000F440000}"/>
    <cellStyle name="20% - Accent1 3 2 2 3 3 3 3" xfId="17608" xr:uid="{00000000-0005-0000-0000-000010440000}"/>
    <cellStyle name="20% - Accent1 3 2 2 3 3 3 3 2" xfId="17609" xr:uid="{00000000-0005-0000-0000-000011440000}"/>
    <cellStyle name="20% - Accent1 3 2 2 3 3 3 3 2 2" xfId="17610" xr:uid="{00000000-0005-0000-0000-000012440000}"/>
    <cellStyle name="20% - Accent1 3 2 2 3 3 3 3 2 2 2" xfId="17611" xr:uid="{00000000-0005-0000-0000-000013440000}"/>
    <cellStyle name="20% - Accent1 3 2 2 3 3 3 3 2 3" xfId="17612" xr:uid="{00000000-0005-0000-0000-000014440000}"/>
    <cellStyle name="20% - Accent1 3 2 2 3 3 3 3 3" xfId="17613" xr:uid="{00000000-0005-0000-0000-000015440000}"/>
    <cellStyle name="20% - Accent1 3 2 2 3 3 3 3 3 2" xfId="17614" xr:uid="{00000000-0005-0000-0000-000016440000}"/>
    <cellStyle name="20% - Accent1 3 2 2 3 3 3 3 4" xfId="17615" xr:uid="{00000000-0005-0000-0000-000017440000}"/>
    <cellStyle name="20% - Accent1 3 2 2 3 3 3 4" xfId="17616" xr:uid="{00000000-0005-0000-0000-000018440000}"/>
    <cellStyle name="20% - Accent1 3 2 2 3 3 3 4 2" xfId="17617" xr:uid="{00000000-0005-0000-0000-000019440000}"/>
    <cellStyle name="20% - Accent1 3 2 2 3 3 3 4 2 2" xfId="17618" xr:uid="{00000000-0005-0000-0000-00001A440000}"/>
    <cellStyle name="20% - Accent1 3 2 2 3 3 3 4 2 2 2" xfId="17619" xr:uid="{00000000-0005-0000-0000-00001B440000}"/>
    <cellStyle name="20% - Accent1 3 2 2 3 3 3 4 2 3" xfId="17620" xr:uid="{00000000-0005-0000-0000-00001C440000}"/>
    <cellStyle name="20% - Accent1 3 2 2 3 3 3 4 3" xfId="17621" xr:uid="{00000000-0005-0000-0000-00001D440000}"/>
    <cellStyle name="20% - Accent1 3 2 2 3 3 3 4 3 2" xfId="17622" xr:uid="{00000000-0005-0000-0000-00001E440000}"/>
    <cellStyle name="20% - Accent1 3 2 2 3 3 3 4 4" xfId="17623" xr:uid="{00000000-0005-0000-0000-00001F440000}"/>
    <cellStyle name="20% - Accent1 3 2 2 3 3 3 5" xfId="17624" xr:uid="{00000000-0005-0000-0000-000020440000}"/>
    <cellStyle name="20% - Accent1 3 2 2 3 3 3 5 2" xfId="17625" xr:uid="{00000000-0005-0000-0000-000021440000}"/>
    <cellStyle name="20% - Accent1 3 2 2 3 3 3 5 2 2" xfId="17626" xr:uid="{00000000-0005-0000-0000-000022440000}"/>
    <cellStyle name="20% - Accent1 3 2 2 3 3 3 5 3" xfId="17627" xr:uid="{00000000-0005-0000-0000-000023440000}"/>
    <cellStyle name="20% - Accent1 3 2 2 3 3 3 6" xfId="17628" xr:uid="{00000000-0005-0000-0000-000024440000}"/>
    <cellStyle name="20% - Accent1 3 2 2 3 3 3 6 2" xfId="17629" xr:uid="{00000000-0005-0000-0000-000025440000}"/>
    <cellStyle name="20% - Accent1 3 2 2 3 3 3 6 2 2" xfId="17630" xr:uid="{00000000-0005-0000-0000-000026440000}"/>
    <cellStyle name="20% - Accent1 3 2 2 3 3 3 6 3" xfId="17631" xr:uid="{00000000-0005-0000-0000-000027440000}"/>
    <cellStyle name="20% - Accent1 3 2 2 3 3 3 7" xfId="17632" xr:uid="{00000000-0005-0000-0000-000028440000}"/>
    <cellStyle name="20% - Accent1 3 2 2 3 3 3 7 2" xfId="17633" xr:uid="{00000000-0005-0000-0000-000029440000}"/>
    <cellStyle name="20% - Accent1 3 2 2 3 3 3 8" xfId="17634" xr:uid="{00000000-0005-0000-0000-00002A440000}"/>
    <cellStyle name="20% - Accent1 3 2 2 3 3 3 8 2" xfId="17635" xr:uid="{00000000-0005-0000-0000-00002B440000}"/>
    <cellStyle name="20% - Accent1 3 2 2 3 3 3 9" xfId="17636" xr:uid="{00000000-0005-0000-0000-00002C440000}"/>
    <cellStyle name="20% - Accent1 3 2 2 3 3 4" xfId="17637" xr:uid="{00000000-0005-0000-0000-00002D440000}"/>
    <cellStyle name="20% - Accent1 3 2 2 3 3 4 2" xfId="17638" xr:uid="{00000000-0005-0000-0000-00002E440000}"/>
    <cellStyle name="20% - Accent1 3 2 2 3 3 4 2 2" xfId="17639" xr:uid="{00000000-0005-0000-0000-00002F440000}"/>
    <cellStyle name="20% - Accent1 3 2 2 3 3 4 2 2 2" xfId="17640" xr:uid="{00000000-0005-0000-0000-000030440000}"/>
    <cellStyle name="20% - Accent1 3 2 2 3 3 4 2 3" xfId="17641" xr:uid="{00000000-0005-0000-0000-000031440000}"/>
    <cellStyle name="20% - Accent1 3 2 2 3 3 4 3" xfId="17642" xr:uid="{00000000-0005-0000-0000-000032440000}"/>
    <cellStyle name="20% - Accent1 3 2 2 3 3 4 3 2" xfId="17643" xr:uid="{00000000-0005-0000-0000-000033440000}"/>
    <cellStyle name="20% - Accent1 3 2 2 3 3 4 4" xfId="17644" xr:uid="{00000000-0005-0000-0000-000034440000}"/>
    <cellStyle name="20% - Accent1 3 2 2 3 3 5" xfId="17645" xr:uid="{00000000-0005-0000-0000-000035440000}"/>
    <cellStyle name="20% - Accent1 3 2 2 3 3 5 2" xfId="17646" xr:uid="{00000000-0005-0000-0000-000036440000}"/>
    <cellStyle name="20% - Accent1 3 2 2 3 3 5 2 2" xfId="17647" xr:uid="{00000000-0005-0000-0000-000037440000}"/>
    <cellStyle name="20% - Accent1 3 2 2 3 3 5 2 2 2" xfId="17648" xr:uid="{00000000-0005-0000-0000-000038440000}"/>
    <cellStyle name="20% - Accent1 3 2 2 3 3 5 2 3" xfId="17649" xr:uid="{00000000-0005-0000-0000-000039440000}"/>
    <cellStyle name="20% - Accent1 3 2 2 3 3 5 3" xfId="17650" xr:uid="{00000000-0005-0000-0000-00003A440000}"/>
    <cellStyle name="20% - Accent1 3 2 2 3 3 5 3 2" xfId="17651" xr:uid="{00000000-0005-0000-0000-00003B440000}"/>
    <cellStyle name="20% - Accent1 3 2 2 3 3 5 4" xfId="17652" xr:uid="{00000000-0005-0000-0000-00003C440000}"/>
    <cellStyle name="20% - Accent1 3 2 2 3 3 6" xfId="17653" xr:uid="{00000000-0005-0000-0000-00003D440000}"/>
    <cellStyle name="20% - Accent1 3 2 2 3 3 6 2" xfId="17654" xr:uid="{00000000-0005-0000-0000-00003E440000}"/>
    <cellStyle name="20% - Accent1 3 2 2 3 3 6 2 2" xfId="17655" xr:uid="{00000000-0005-0000-0000-00003F440000}"/>
    <cellStyle name="20% - Accent1 3 2 2 3 3 6 2 2 2" xfId="17656" xr:uid="{00000000-0005-0000-0000-000040440000}"/>
    <cellStyle name="20% - Accent1 3 2 2 3 3 6 2 3" xfId="17657" xr:uid="{00000000-0005-0000-0000-000041440000}"/>
    <cellStyle name="20% - Accent1 3 2 2 3 3 6 3" xfId="17658" xr:uid="{00000000-0005-0000-0000-000042440000}"/>
    <cellStyle name="20% - Accent1 3 2 2 3 3 6 3 2" xfId="17659" xr:uid="{00000000-0005-0000-0000-000043440000}"/>
    <cellStyle name="20% - Accent1 3 2 2 3 3 6 4" xfId="17660" xr:uid="{00000000-0005-0000-0000-000044440000}"/>
    <cellStyle name="20% - Accent1 3 2 2 3 3 7" xfId="17661" xr:uid="{00000000-0005-0000-0000-000045440000}"/>
    <cellStyle name="20% - Accent1 3 2 2 3 3 7 2" xfId="17662" xr:uid="{00000000-0005-0000-0000-000046440000}"/>
    <cellStyle name="20% - Accent1 3 2 2 3 3 7 2 2" xfId="17663" xr:uid="{00000000-0005-0000-0000-000047440000}"/>
    <cellStyle name="20% - Accent1 3 2 2 3 3 7 3" xfId="17664" xr:uid="{00000000-0005-0000-0000-000048440000}"/>
    <cellStyle name="20% - Accent1 3 2 2 3 3 8" xfId="17665" xr:uid="{00000000-0005-0000-0000-000049440000}"/>
    <cellStyle name="20% - Accent1 3 2 2 3 3 8 2" xfId="17666" xr:uid="{00000000-0005-0000-0000-00004A440000}"/>
    <cellStyle name="20% - Accent1 3 2 2 3 3 8 2 2" xfId="17667" xr:uid="{00000000-0005-0000-0000-00004B440000}"/>
    <cellStyle name="20% - Accent1 3 2 2 3 3 8 3" xfId="17668" xr:uid="{00000000-0005-0000-0000-00004C440000}"/>
    <cellStyle name="20% - Accent1 3 2 2 3 3 9" xfId="17669" xr:uid="{00000000-0005-0000-0000-00004D440000}"/>
    <cellStyle name="20% - Accent1 3 2 2 3 3 9 2" xfId="17670" xr:uid="{00000000-0005-0000-0000-00004E440000}"/>
    <cellStyle name="20% - Accent1 3 2 2 3 4" xfId="17671" xr:uid="{00000000-0005-0000-0000-00004F440000}"/>
    <cellStyle name="20% - Accent1 3 2 2 3 4 10" xfId="17672" xr:uid="{00000000-0005-0000-0000-000050440000}"/>
    <cellStyle name="20% - Accent1 3 2 2 3 4 10 2" xfId="17673" xr:uid="{00000000-0005-0000-0000-000051440000}"/>
    <cellStyle name="20% - Accent1 3 2 2 3 4 11" xfId="17674" xr:uid="{00000000-0005-0000-0000-000052440000}"/>
    <cellStyle name="20% - Accent1 3 2 2 3 4 2" xfId="17675" xr:uid="{00000000-0005-0000-0000-000053440000}"/>
    <cellStyle name="20% - Accent1 3 2 2 3 4 2 2" xfId="17676" xr:uid="{00000000-0005-0000-0000-000054440000}"/>
    <cellStyle name="20% - Accent1 3 2 2 3 4 2 2 2" xfId="17677" xr:uid="{00000000-0005-0000-0000-000055440000}"/>
    <cellStyle name="20% - Accent1 3 2 2 3 4 2 2 2 2" xfId="17678" xr:uid="{00000000-0005-0000-0000-000056440000}"/>
    <cellStyle name="20% - Accent1 3 2 2 3 4 2 2 2 2 2" xfId="17679" xr:uid="{00000000-0005-0000-0000-000057440000}"/>
    <cellStyle name="20% - Accent1 3 2 2 3 4 2 2 2 3" xfId="17680" xr:uid="{00000000-0005-0000-0000-000058440000}"/>
    <cellStyle name="20% - Accent1 3 2 2 3 4 2 2 3" xfId="17681" xr:uid="{00000000-0005-0000-0000-000059440000}"/>
    <cellStyle name="20% - Accent1 3 2 2 3 4 2 2 3 2" xfId="17682" xr:uid="{00000000-0005-0000-0000-00005A440000}"/>
    <cellStyle name="20% - Accent1 3 2 2 3 4 2 2 4" xfId="17683" xr:uid="{00000000-0005-0000-0000-00005B440000}"/>
    <cellStyle name="20% - Accent1 3 2 2 3 4 2 3" xfId="17684" xr:uid="{00000000-0005-0000-0000-00005C440000}"/>
    <cellStyle name="20% - Accent1 3 2 2 3 4 2 3 2" xfId="17685" xr:uid="{00000000-0005-0000-0000-00005D440000}"/>
    <cellStyle name="20% - Accent1 3 2 2 3 4 2 3 2 2" xfId="17686" xr:uid="{00000000-0005-0000-0000-00005E440000}"/>
    <cellStyle name="20% - Accent1 3 2 2 3 4 2 3 2 2 2" xfId="17687" xr:uid="{00000000-0005-0000-0000-00005F440000}"/>
    <cellStyle name="20% - Accent1 3 2 2 3 4 2 3 2 3" xfId="17688" xr:uid="{00000000-0005-0000-0000-000060440000}"/>
    <cellStyle name="20% - Accent1 3 2 2 3 4 2 3 3" xfId="17689" xr:uid="{00000000-0005-0000-0000-000061440000}"/>
    <cellStyle name="20% - Accent1 3 2 2 3 4 2 3 3 2" xfId="17690" xr:uid="{00000000-0005-0000-0000-000062440000}"/>
    <cellStyle name="20% - Accent1 3 2 2 3 4 2 3 4" xfId="17691" xr:uid="{00000000-0005-0000-0000-000063440000}"/>
    <cellStyle name="20% - Accent1 3 2 2 3 4 2 4" xfId="17692" xr:uid="{00000000-0005-0000-0000-000064440000}"/>
    <cellStyle name="20% - Accent1 3 2 2 3 4 2 4 2" xfId="17693" xr:uid="{00000000-0005-0000-0000-000065440000}"/>
    <cellStyle name="20% - Accent1 3 2 2 3 4 2 4 2 2" xfId="17694" xr:uid="{00000000-0005-0000-0000-000066440000}"/>
    <cellStyle name="20% - Accent1 3 2 2 3 4 2 4 2 2 2" xfId="17695" xr:uid="{00000000-0005-0000-0000-000067440000}"/>
    <cellStyle name="20% - Accent1 3 2 2 3 4 2 4 2 3" xfId="17696" xr:uid="{00000000-0005-0000-0000-000068440000}"/>
    <cellStyle name="20% - Accent1 3 2 2 3 4 2 4 3" xfId="17697" xr:uid="{00000000-0005-0000-0000-000069440000}"/>
    <cellStyle name="20% - Accent1 3 2 2 3 4 2 4 3 2" xfId="17698" xr:uid="{00000000-0005-0000-0000-00006A440000}"/>
    <cellStyle name="20% - Accent1 3 2 2 3 4 2 4 4" xfId="17699" xr:uid="{00000000-0005-0000-0000-00006B440000}"/>
    <cellStyle name="20% - Accent1 3 2 2 3 4 2 5" xfId="17700" xr:uid="{00000000-0005-0000-0000-00006C440000}"/>
    <cellStyle name="20% - Accent1 3 2 2 3 4 2 5 2" xfId="17701" xr:uid="{00000000-0005-0000-0000-00006D440000}"/>
    <cellStyle name="20% - Accent1 3 2 2 3 4 2 5 2 2" xfId="17702" xr:uid="{00000000-0005-0000-0000-00006E440000}"/>
    <cellStyle name="20% - Accent1 3 2 2 3 4 2 5 3" xfId="17703" xr:uid="{00000000-0005-0000-0000-00006F440000}"/>
    <cellStyle name="20% - Accent1 3 2 2 3 4 2 6" xfId="17704" xr:uid="{00000000-0005-0000-0000-000070440000}"/>
    <cellStyle name="20% - Accent1 3 2 2 3 4 2 6 2" xfId="17705" xr:uid="{00000000-0005-0000-0000-000071440000}"/>
    <cellStyle name="20% - Accent1 3 2 2 3 4 2 6 2 2" xfId="17706" xr:uid="{00000000-0005-0000-0000-000072440000}"/>
    <cellStyle name="20% - Accent1 3 2 2 3 4 2 6 3" xfId="17707" xr:uid="{00000000-0005-0000-0000-000073440000}"/>
    <cellStyle name="20% - Accent1 3 2 2 3 4 2 7" xfId="17708" xr:uid="{00000000-0005-0000-0000-000074440000}"/>
    <cellStyle name="20% - Accent1 3 2 2 3 4 2 7 2" xfId="17709" xr:uid="{00000000-0005-0000-0000-000075440000}"/>
    <cellStyle name="20% - Accent1 3 2 2 3 4 2 8" xfId="17710" xr:uid="{00000000-0005-0000-0000-000076440000}"/>
    <cellStyle name="20% - Accent1 3 2 2 3 4 2 8 2" xfId="17711" xr:uid="{00000000-0005-0000-0000-000077440000}"/>
    <cellStyle name="20% - Accent1 3 2 2 3 4 2 9" xfId="17712" xr:uid="{00000000-0005-0000-0000-000078440000}"/>
    <cellStyle name="20% - Accent1 3 2 2 3 4 3" xfId="17713" xr:uid="{00000000-0005-0000-0000-000079440000}"/>
    <cellStyle name="20% - Accent1 3 2 2 3 4 3 2" xfId="17714" xr:uid="{00000000-0005-0000-0000-00007A440000}"/>
    <cellStyle name="20% - Accent1 3 2 2 3 4 3 2 2" xfId="17715" xr:uid="{00000000-0005-0000-0000-00007B440000}"/>
    <cellStyle name="20% - Accent1 3 2 2 3 4 3 2 2 2" xfId="17716" xr:uid="{00000000-0005-0000-0000-00007C440000}"/>
    <cellStyle name="20% - Accent1 3 2 2 3 4 3 2 2 2 2" xfId="17717" xr:uid="{00000000-0005-0000-0000-00007D440000}"/>
    <cellStyle name="20% - Accent1 3 2 2 3 4 3 2 2 3" xfId="17718" xr:uid="{00000000-0005-0000-0000-00007E440000}"/>
    <cellStyle name="20% - Accent1 3 2 2 3 4 3 2 3" xfId="17719" xr:uid="{00000000-0005-0000-0000-00007F440000}"/>
    <cellStyle name="20% - Accent1 3 2 2 3 4 3 2 3 2" xfId="17720" xr:uid="{00000000-0005-0000-0000-000080440000}"/>
    <cellStyle name="20% - Accent1 3 2 2 3 4 3 2 4" xfId="17721" xr:uid="{00000000-0005-0000-0000-000081440000}"/>
    <cellStyle name="20% - Accent1 3 2 2 3 4 3 3" xfId="17722" xr:uid="{00000000-0005-0000-0000-000082440000}"/>
    <cellStyle name="20% - Accent1 3 2 2 3 4 3 3 2" xfId="17723" xr:uid="{00000000-0005-0000-0000-000083440000}"/>
    <cellStyle name="20% - Accent1 3 2 2 3 4 3 3 2 2" xfId="17724" xr:uid="{00000000-0005-0000-0000-000084440000}"/>
    <cellStyle name="20% - Accent1 3 2 2 3 4 3 3 2 2 2" xfId="17725" xr:uid="{00000000-0005-0000-0000-000085440000}"/>
    <cellStyle name="20% - Accent1 3 2 2 3 4 3 3 2 3" xfId="17726" xr:uid="{00000000-0005-0000-0000-000086440000}"/>
    <cellStyle name="20% - Accent1 3 2 2 3 4 3 3 3" xfId="17727" xr:uid="{00000000-0005-0000-0000-000087440000}"/>
    <cellStyle name="20% - Accent1 3 2 2 3 4 3 3 3 2" xfId="17728" xr:uid="{00000000-0005-0000-0000-000088440000}"/>
    <cellStyle name="20% - Accent1 3 2 2 3 4 3 3 4" xfId="17729" xr:uid="{00000000-0005-0000-0000-000089440000}"/>
    <cellStyle name="20% - Accent1 3 2 2 3 4 3 4" xfId="17730" xr:uid="{00000000-0005-0000-0000-00008A440000}"/>
    <cellStyle name="20% - Accent1 3 2 2 3 4 3 4 2" xfId="17731" xr:uid="{00000000-0005-0000-0000-00008B440000}"/>
    <cellStyle name="20% - Accent1 3 2 2 3 4 3 4 2 2" xfId="17732" xr:uid="{00000000-0005-0000-0000-00008C440000}"/>
    <cellStyle name="20% - Accent1 3 2 2 3 4 3 4 2 2 2" xfId="17733" xr:uid="{00000000-0005-0000-0000-00008D440000}"/>
    <cellStyle name="20% - Accent1 3 2 2 3 4 3 4 2 3" xfId="17734" xr:uid="{00000000-0005-0000-0000-00008E440000}"/>
    <cellStyle name="20% - Accent1 3 2 2 3 4 3 4 3" xfId="17735" xr:uid="{00000000-0005-0000-0000-00008F440000}"/>
    <cellStyle name="20% - Accent1 3 2 2 3 4 3 4 3 2" xfId="17736" xr:uid="{00000000-0005-0000-0000-000090440000}"/>
    <cellStyle name="20% - Accent1 3 2 2 3 4 3 4 4" xfId="17737" xr:uid="{00000000-0005-0000-0000-000091440000}"/>
    <cellStyle name="20% - Accent1 3 2 2 3 4 3 5" xfId="17738" xr:uid="{00000000-0005-0000-0000-000092440000}"/>
    <cellStyle name="20% - Accent1 3 2 2 3 4 3 5 2" xfId="17739" xr:uid="{00000000-0005-0000-0000-000093440000}"/>
    <cellStyle name="20% - Accent1 3 2 2 3 4 3 5 2 2" xfId="17740" xr:uid="{00000000-0005-0000-0000-000094440000}"/>
    <cellStyle name="20% - Accent1 3 2 2 3 4 3 5 3" xfId="17741" xr:uid="{00000000-0005-0000-0000-000095440000}"/>
    <cellStyle name="20% - Accent1 3 2 2 3 4 3 6" xfId="17742" xr:uid="{00000000-0005-0000-0000-000096440000}"/>
    <cellStyle name="20% - Accent1 3 2 2 3 4 3 6 2" xfId="17743" xr:uid="{00000000-0005-0000-0000-000097440000}"/>
    <cellStyle name="20% - Accent1 3 2 2 3 4 3 6 2 2" xfId="17744" xr:uid="{00000000-0005-0000-0000-000098440000}"/>
    <cellStyle name="20% - Accent1 3 2 2 3 4 3 6 3" xfId="17745" xr:uid="{00000000-0005-0000-0000-000099440000}"/>
    <cellStyle name="20% - Accent1 3 2 2 3 4 3 7" xfId="17746" xr:uid="{00000000-0005-0000-0000-00009A440000}"/>
    <cellStyle name="20% - Accent1 3 2 2 3 4 3 7 2" xfId="17747" xr:uid="{00000000-0005-0000-0000-00009B440000}"/>
    <cellStyle name="20% - Accent1 3 2 2 3 4 3 8" xfId="17748" xr:uid="{00000000-0005-0000-0000-00009C440000}"/>
    <cellStyle name="20% - Accent1 3 2 2 3 4 3 8 2" xfId="17749" xr:uid="{00000000-0005-0000-0000-00009D440000}"/>
    <cellStyle name="20% - Accent1 3 2 2 3 4 3 9" xfId="17750" xr:uid="{00000000-0005-0000-0000-00009E440000}"/>
    <cellStyle name="20% - Accent1 3 2 2 3 4 4" xfId="17751" xr:uid="{00000000-0005-0000-0000-00009F440000}"/>
    <cellStyle name="20% - Accent1 3 2 2 3 4 4 2" xfId="17752" xr:uid="{00000000-0005-0000-0000-0000A0440000}"/>
    <cellStyle name="20% - Accent1 3 2 2 3 4 4 2 2" xfId="17753" xr:uid="{00000000-0005-0000-0000-0000A1440000}"/>
    <cellStyle name="20% - Accent1 3 2 2 3 4 4 2 2 2" xfId="17754" xr:uid="{00000000-0005-0000-0000-0000A2440000}"/>
    <cellStyle name="20% - Accent1 3 2 2 3 4 4 2 3" xfId="17755" xr:uid="{00000000-0005-0000-0000-0000A3440000}"/>
    <cellStyle name="20% - Accent1 3 2 2 3 4 4 3" xfId="17756" xr:uid="{00000000-0005-0000-0000-0000A4440000}"/>
    <cellStyle name="20% - Accent1 3 2 2 3 4 4 3 2" xfId="17757" xr:uid="{00000000-0005-0000-0000-0000A5440000}"/>
    <cellStyle name="20% - Accent1 3 2 2 3 4 4 4" xfId="17758" xr:uid="{00000000-0005-0000-0000-0000A6440000}"/>
    <cellStyle name="20% - Accent1 3 2 2 3 4 5" xfId="17759" xr:uid="{00000000-0005-0000-0000-0000A7440000}"/>
    <cellStyle name="20% - Accent1 3 2 2 3 4 5 2" xfId="17760" xr:uid="{00000000-0005-0000-0000-0000A8440000}"/>
    <cellStyle name="20% - Accent1 3 2 2 3 4 5 2 2" xfId="17761" xr:uid="{00000000-0005-0000-0000-0000A9440000}"/>
    <cellStyle name="20% - Accent1 3 2 2 3 4 5 2 2 2" xfId="17762" xr:uid="{00000000-0005-0000-0000-0000AA440000}"/>
    <cellStyle name="20% - Accent1 3 2 2 3 4 5 2 3" xfId="17763" xr:uid="{00000000-0005-0000-0000-0000AB440000}"/>
    <cellStyle name="20% - Accent1 3 2 2 3 4 5 3" xfId="17764" xr:uid="{00000000-0005-0000-0000-0000AC440000}"/>
    <cellStyle name="20% - Accent1 3 2 2 3 4 5 3 2" xfId="17765" xr:uid="{00000000-0005-0000-0000-0000AD440000}"/>
    <cellStyle name="20% - Accent1 3 2 2 3 4 5 4" xfId="17766" xr:uid="{00000000-0005-0000-0000-0000AE440000}"/>
    <cellStyle name="20% - Accent1 3 2 2 3 4 6" xfId="17767" xr:uid="{00000000-0005-0000-0000-0000AF440000}"/>
    <cellStyle name="20% - Accent1 3 2 2 3 4 6 2" xfId="17768" xr:uid="{00000000-0005-0000-0000-0000B0440000}"/>
    <cellStyle name="20% - Accent1 3 2 2 3 4 6 2 2" xfId="17769" xr:uid="{00000000-0005-0000-0000-0000B1440000}"/>
    <cellStyle name="20% - Accent1 3 2 2 3 4 6 2 2 2" xfId="17770" xr:uid="{00000000-0005-0000-0000-0000B2440000}"/>
    <cellStyle name="20% - Accent1 3 2 2 3 4 6 2 3" xfId="17771" xr:uid="{00000000-0005-0000-0000-0000B3440000}"/>
    <cellStyle name="20% - Accent1 3 2 2 3 4 6 3" xfId="17772" xr:uid="{00000000-0005-0000-0000-0000B4440000}"/>
    <cellStyle name="20% - Accent1 3 2 2 3 4 6 3 2" xfId="17773" xr:uid="{00000000-0005-0000-0000-0000B5440000}"/>
    <cellStyle name="20% - Accent1 3 2 2 3 4 6 4" xfId="17774" xr:uid="{00000000-0005-0000-0000-0000B6440000}"/>
    <cellStyle name="20% - Accent1 3 2 2 3 4 7" xfId="17775" xr:uid="{00000000-0005-0000-0000-0000B7440000}"/>
    <cellStyle name="20% - Accent1 3 2 2 3 4 7 2" xfId="17776" xr:uid="{00000000-0005-0000-0000-0000B8440000}"/>
    <cellStyle name="20% - Accent1 3 2 2 3 4 7 2 2" xfId="17777" xr:uid="{00000000-0005-0000-0000-0000B9440000}"/>
    <cellStyle name="20% - Accent1 3 2 2 3 4 7 3" xfId="17778" xr:uid="{00000000-0005-0000-0000-0000BA440000}"/>
    <cellStyle name="20% - Accent1 3 2 2 3 4 8" xfId="17779" xr:uid="{00000000-0005-0000-0000-0000BB440000}"/>
    <cellStyle name="20% - Accent1 3 2 2 3 4 8 2" xfId="17780" xr:uid="{00000000-0005-0000-0000-0000BC440000}"/>
    <cellStyle name="20% - Accent1 3 2 2 3 4 8 2 2" xfId="17781" xr:uid="{00000000-0005-0000-0000-0000BD440000}"/>
    <cellStyle name="20% - Accent1 3 2 2 3 4 8 3" xfId="17782" xr:uid="{00000000-0005-0000-0000-0000BE440000}"/>
    <cellStyle name="20% - Accent1 3 2 2 3 4 9" xfId="17783" xr:uid="{00000000-0005-0000-0000-0000BF440000}"/>
    <cellStyle name="20% - Accent1 3 2 2 3 4 9 2" xfId="17784" xr:uid="{00000000-0005-0000-0000-0000C0440000}"/>
    <cellStyle name="20% - Accent1 3 2 2 3 5" xfId="17785" xr:uid="{00000000-0005-0000-0000-0000C1440000}"/>
    <cellStyle name="20% - Accent1 3 2 2 3 5 2" xfId="17786" xr:uid="{00000000-0005-0000-0000-0000C2440000}"/>
    <cellStyle name="20% - Accent1 3 2 2 3 5 2 2" xfId="17787" xr:uid="{00000000-0005-0000-0000-0000C3440000}"/>
    <cellStyle name="20% - Accent1 3 2 2 3 5 2 2 2" xfId="17788" xr:uid="{00000000-0005-0000-0000-0000C4440000}"/>
    <cellStyle name="20% - Accent1 3 2 2 3 5 2 2 2 2" xfId="17789" xr:uid="{00000000-0005-0000-0000-0000C5440000}"/>
    <cellStyle name="20% - Accent1 3 2 2 3 5 2 2 3" xfId="17790" xr:uid="{00000000-0005-0000-0000-0000C6440000}"/>
    <cellStyle name="20% - Accent1 3 2 2 3 5 2 3" xfId="17791" xr:uid="{00000000-0005-0000-0000-0000C7440000}"/>
    <cellStyle name="20% - Accent1 3 2 2 3 5 2 3 2" xfId="17792" xr:uid="{00000000-0005-0000-0000-0000C8440000}"/>
    <cellStyle name="20% - Accent1 3 2 2 3 5 2 4" xfId="17793" xr:uid="{00000000-0005-0000-0000-0000C9440000}"/>
    <cellStyle name="20% - Accent1 3 2 2 3 5 3" xfId="17794" xr:uid="{00000000-0005-0000-0000-0000CA440000}"/>
    <cellStyle name="20% - Accent1 3 2 2 3 5 3 2" xfId="17795" xr:uid="{00000000-0005-0000-0000-0000CB440000}"/>
    <cellStyle name="20% - Accent1 3 2 2 3 5 3 2 2" xfId="17796" xr:uid="{00000000-0005-0000-0000-0000CC440000}"/>
    <cellStyle name="20% - Accent1 3 2 2 3 5 3 2 2 2" xfId="17797" xr:uid="{00000000-0005-0000-0000-0000CD440000}"/>
    <cellStyle name="20% - Accent1 3 2 2 3 5 3 2 3" xfId="17798" xr:uid="{00000000-0005-0000-0000-0000CE440000}"/>
    <cellStyle name="20% - Accent1 3 2 2 3 5 3 3" xfId="17799" xr:uid="{00000000-0005-0000-0000-0000CF440000}"/>
    <cellStyle name="20% - Accent1 3 2 2 3 5 3 3 2" xfId="17800" xr:uid="{00000000-0005-0000-0000-0000D0440000}"/>
    <cellStyle name="20% - Accent1 3 2 2 3 5 3 4" xfId="17801" xr:uid="{00000000-0005-0000-0000-0000D1440000}"/>
    <cellStyle name="20% - Accent1 3 2 2 3 5 4" xfId="17802" xr:uid="{00000000-0005-0000-0000-0000D2440000}"/>
    <cellStyle name="20% - Accent1 3 2 2 3 5 4 2" xfId="17803" xr:uid="{00000000-0005-0000-0000-0000D3440000}"/>
    <cellStyle name="20% - Accent1 3 2 2 3 5 4 2 2" xfId="17804" xr:uid="{00000000-0005-0000-0000-0000D4440000}"/>
    <cellStyle name="20% - Accent1 3 2 2 3 5 4 2 2 2" xfId="17805" xr:uid="{00000000-0005-0000-0000-0000D5440000}"/>
    <cellStyle name="20% - Accent1 3 2 2 3 5 4 2 3" xfId="17806" xr:uid="{00000000-0005-0000-0000-0000D6440000}"/>
    <cellStyle name="20% - Accent1 3 2 2 3 5 4 3" xfId="17807" xr:uid="{00000000-0005-0000-0000-0000D7440000}"/>
    <cellStyle name="20% - Accent1 3 2 2 3 5 4 3 2" xfId="17808" xr:uid="{00000000-0005-0000-0000-0000D8440000}"/>
    <cellStyle name="20% - Accent1 3 2 2 3 5 4 4" xfId="17809" xr:uid="{00000000-0005-0000-0000-0000D9440000}"/>
    <cellStyle name="20% - Accent1 3 2 2 3 5 5" xfId="17810" xr:uid="{00000000-0005-0000-0000-0000DA440000}"/>
    <cellStyle name="20% - Accent1 3 2 2 3 5 5 2" xfId="17811" xr:uid="{00000000-0005-0000-0000-0000DB440000}"/>
    <cellStyle name="20% - Accent1 3 2 2 3 5 5 2 2" xfId="17812" xr:uid="{00000000-0005-0000-0000-0000DC440000}"/>
    <cellStyle name="20% - Accent1 3 2 2 3 5 5 3" xfId="17813" xr:uid="{00000000-0005-0000-0000-0000DD440000}"/>
    <cellStyle name="20% - Accent1 3 2 2 3 5 6" xfId="17814" xr:uid="{00000000-0005-0000-0000-0000DE440000}"/>
    <cellStyle name="20% - Accent1 3 2 2 3 5 6 2" xfId="17815" xr:uid="{00000000-0005-0000-0000-0000DF440000}"/>
    <cellStyle name="20% - Accent1 3 2 2 3 5 6 2 2" xfId="17816" xr:uid="{00000000-0005-0000-0000-0000E0440000}"/>
    <cellStyle name="20% - Accent1 3 2 2 3 5 6 3" xfId="17817" xr:uid="{00000000-0005-0000-0000-0000E1440000}"/>
    <cellStyle name="20% - Accent1 3 2 2 3 5 7" xfId="17818" xr:uid="{00000000-0005-0000-0000-0000E2440000}"/>
    <cellStyle name="20% - Accent1 3 2 2 3 5 7 2" xfId="17819" xr:uid="{00000000-0005-0000-0000-0000E3440000}"/>
    <cellStyle name="20% - Accent1 3 2 2 3 5 8" xfId="17820" xr:uid="{00000000-0005-0000-0000-0000E4440000}"/>
    <cellStyle name="20% - Accent1 3 2 2 3 5 8 2" xfId="17821" xr:uid="{00000000-0005-0000-0000-0000E5440000}"/>
    <cellStyle name="20% - Accent1 3 2 2 3 5 9" xfId="17822" xr:uid="{00000000-0005-0000-0000-0000E6440000}"/>
    <cellStyle name="20% - Accent1 3 2 2 3 6" xfId="17823" xr:uid="{00000000-0005-0000-0000-0000E7440000}"/>
    <cellStyle name="20% - Accent1 3 2 2 3 6 2" xfId="17824" xr:uid="{00000000-0005-0000-0000-0000E8440000}"/>
    <cellStyle name="20% - Accent1 3 2 2 3 6 2 2" xfId="17825" xr:uid="{00000000-0005-0000-0000-0000E9440000}"/>
    <cellStyle name="20% - Accent1 3 2 2 3 6 2 2 2" xfId="17826" xr:uid="{00000000-0005-0000-0000-0000EA440000}"/>
    <cellStyle name="20% - Accent1 3 2 2 3 6 2 2 2 2" xfId="17827" xr:uid="{00000000-0005-0000-0000-0000EB440000}"/>
    <cellStyle name="20% - Accent1 3 2 2 3 6 2 2 3" xfId="17828" xr:uid="{00000000-0005-0000-0000-0000EC440000}"/>
    <cellStyle name="20% - Accent1 3 2 2 3 6 2 3" xfId="17829" xr:uid="{00000000-0005-0000-0000-0000ED440000}"/>
    <cellStyle name="20% - Accent1 3 2 2 3 6 2 3 2" xfId="17830" xr:uid="{00000000-0005-0000-0000-0000EE440000}"/>
    <cellStyle name="20% - Accent1 3 2 2 3 6 2 4" xfId="17831" xr:uid="{00000000-0005-0000-0000-0000EF440000}"/>
    <cellStyle name="20% - Accent1 3 2 2 3 6 3" xfId="17832" xr:uid="{00000000-0005-0000-0000-0000F0440000}"/>
    <cellStyle name="20% - Accent1 3 2 2 3 6 3 2" xfId="17833" xr:uid="{00000000-0005-0000-0000-0000F1440000}"/>
    <cellStyle name="20% - Accent1 3 2 2 3 6 3 2 2" xfId="17834" xr:uid="{00000000-0005-0000-0000-0000F2440000}"/>
    <cellStyle name="20% - Accent1 3 2 2 3 6 3 2 2 2" xfId="17835" xr:uid="{00000000-0005-0000-0000-0000F3440000}"/>
    <cellStyle name="20% - Accent1 3 2 2 3 6 3 2 3" xfId="17836" xr:uid="{00000000-0005-0000-0000-0000F4440000}"/>
    <cellStyle name="20% - Accent1 3 2 2 3 6 3 3" xfId="17837" xr:uid="{00000000-0005-0000-0000-0000F5440000}"/>
    <cellStyle name="20% - Accent1 3 2 2 3 6 3 3 2" xfId="17838" xr:uid="{00000000-0005-0000-0000-0000F6440000}"/>
    <cellStyle name="20% - Accent1 3 2 2 3 6 3 4" xfId="17839" xr:uid="{00000000-0005-0000-0000-0000F7440000}"/>
    <cellStyle name="20% - Accent1 3 2 2 3 6 4" xfId="17840" xr:uid="{00000000-0005-0000-0000-0000F8440000}"/>
    <cellStyle name="20% - Accent1 3 2 2 3 6 4 2" xfId="17841" xr:uid="{00000000-0005-0000-0000-0000F9440000}"/>
    <cellStyle name="20% - Accent1 3 2 2 3 6 4 2 2" xfId="17842" xr:uid="{00000000-0005-0000-0000-0000FA440000}"/>
    <cellStyle name="20% - Accent1 3 2 2 3 6 4 2 2 2" xfId="17843" xr:uid="{00000000-0005-0000-0000-0000FB440000}"/>
    <cellStyle name="20% - Accent1 3 2 2 3 6 4 2 3" xfId="17844" xr:uid="{00000000-0005-0000-0000-0000FC440000}"/>
    <cellStyle name="20% - Accent1 3 2 2 3 6 4 3" xfId="17845" xr:uid="{00000000-0005-0000-0000-0000FD440000}"/>
    <cellStyle name="20% - Accent1 3 2 2 3 6 4 3 2" xfId="17846" xr:uid="{00000000-0005-0000-0000-0000FE440000}"/>
    <cellStyle name="20% - Accent1 3 2 2 3 6 4 4" xfId="17847" xr:uid="{00000000-0005-0000-0000-0000FF440000}"/>
    <cellStyle name="20% - Accent1 3 2 2 3 6 5" xfId="17848" xr:uid="{00000000-0005-0000-0000-000000450000}"/>
    <cellStyle name="20% - Accent1 3 2 2 3 6 5 2" xfId="17849" xr:uid="{00000000-0005-0000-0000-000001450000}"/>
    <cellStyle name="20% - Accent1 3 2 2 3 6 5 2 2" xfId="17850" xr:uid="{00000000-0005-0000-0000-000002450000}"/>
    <cellStyle name="20% - Accent1 3 2 2 3 6 5 3" xfId="17851" xr:uid="{00000000-0005-0000-0000-000003450000}"/>
    <cellStyle name="20% - Accent1 3 2 2 3 6 6" xfId="17852" xr:uid="{00000000-0005-0000-0000-000004450000}"/>
    <cellStyle name="20% - Accent1 3 2 2 3 6 6 2" xfId="17853" xr:uid="{00000000-0005-0000-0000-000005450000}"/>
    <cellStyle name="20% - Accent1 3 2 2 3 6 6 2 2" xfId="17854" xr:uid="{00000000-0005-0000-0000-000006450000}"/>
    <cellStyle name="20% - Accent1 3 2 2 3 6 6 3" xfId="17855" xr:uid="{00000000-0005-0000-0000-000007450000}"/>
    <cellStyle name="20% - Accent1 3 2 2 3 6 7" xfId="17856" xr:uid="{00000000-0005-0000-0000-000008450000}"/>
    <cellStyle name="20% - Accent1 3 2 2 3 6 7 2" xfId="17857" xr:uid="{00000000-0005-0000-0000-000009450000}"/>
    <cellStyle name="20% - Accent1 3 2 2 3 6 8" xfId="17858" xr:uid="{00000000-0005-0000-0000-00000A450000}"/>
    <cellStyle name="20% - Accent1 3 2 2 3 6 8 2" xfId="17859" xr:uid="{00000000-0005-0000-0000-00000B450000}"/>
    <cellStyle name="20% - Accent1 3 2 2 3 6 9" xfId="17860" xr:uid="{00000000-0005-0000-0000-00000C450000}"/>
    <cellStyle name="20% - Accent1 3 2 2 3 7" xfId="17861" xr:uid="{00000000-0005-0000-0000-00000D450000}"/>
    <cellStyle name="20% - Accent1 3 2 2 3 7 2" xfId="17862" xr:uid="{00000000-0005-0000-0000-00000E450000}"/>
    <cellStyle name="20% - Accent1 3 2 2 3 7 2 2" xfId="17863" xr:uid="{00000000-0005-0000-0000-00000F450000}"/>
    <cellStyle name="20% - Accent1 3 2 2 3 7 2 2 2" xfId="17864" xr:uid="{00000000-0005-0000-0000-000010450000}"/>
    <cellStyle name="20% - Accent1 3 2 2 3 7 2 3" xfId="17865" xr:uid="{00000000-0005-0000-0000-000011450000}"/>
    <cellStyle name="20% - Accent1 3 2 2 3 7 3" xfId="17866" xr:uid="{00000000-0005-0000-0000-000012450000}"/>
    <cellStyle name="20% - Accent1 3 2 2 3 7 3 2" xfId="17867" xr:uid="{00000000-0005-0000-0000-000013450000}"/>
    <cellStyle name="20% - Accent1 3 2 2 3 7 4" xfId="17868" xr:uid="{00000000-0005-0000-0000-000014450000}"/>
    <cellStyle name="20% - Accent1 3 2 2 3 8" xfId="17869" xr:uid="{00000000-0005-0000-0000-000015450000}"/>
    <cellStyle name="20% - Accent1 3 2 2 3 8 2" xfId="17870" xr:uid="{00000000-0005-0000-0000-000016450000}"/>
    <cellStyle name="20% - Accent1 3 2 2 3 8 2 2" xfId="17871" xr:uid="{00000000-0005-0000-0000-000017450000}"/>
    <cellStyle name="20% - Accent1 3 2 2 3 8 2 2 2" xfId="17872" xr:uid="{00000000-0005-0000-0000-000018450000}"/>
    <cellStyle name="20% - Accent1 3 2 2 3 8 2 3" xfId="17873" xr:uid="{00000000-0005-0000-0000-000019450000}"/>
    <cellStyle name="20% - Accent1 3 2 2 3 8 3" xfId="17874" xr:uid="{00000000-0005-0000-0000-00001A450000}"/>
    <cellStyle name="20% - Accent1 3 2 2 3 8 3 2" xfId="17875" xr:uid="{00000000-0005-0000-0000-00001B450000}"/>
    <cellStyle name="20% - Accent1 3 2 2 3 8 4" xfId="17876" xr:uid="{00000000-0005-0000-0000-00001C450000}"/>
    <cellStyle name="20% - Accent1 3 2 2 3 9" xfId="17877" xr:uid="{00000000-0005-0000-0000-00001D450000}"/>
    <cellStyle name="20% - Accent1 3 2 2 3 9 2" xfId="17878" xr:uid="{00000000-0005-0000-0000-00001E450000}"/>
    <cellStyle name="20% - Accent1 3 2 2 3 9 2 2" xfId="17879" xr:uid="{00000000-0005-0000-0000-00001F450000}"/>
    <cellStyle name="20% - Accent1 3 2 2 3 9 2 2 2" xfId="17880" xr:uid="{00000000-0005-0000-0000-000020450000}"/>
    <cellStyle name="20% - Accent1 3 2 2 3 9 2 3" xfId="17881" xr:uid="{00000000-0005-0000-0000-000021450000}"/>
    <cellStyle name="20% - Accent1 3 2 2 3 9 3" xfId="17882" xr:uid="{00000000-0005-0000-0000-000022450000}"/>
    <cellStyle name="20% - Accent1 3 2 2 3 9 3 2" xfId="17883" xr:uid="{00000000-0005-0000-0000-000023450000}"/>
    <cellStyle name="20% - Accent1 3 2 2 3 9 4" xfId="17884" xr:uid="{00000000-0005-0000-0000-000024450000}"/>
    <cellStyle name="20% - Accent1 3 2 2 4" xfId="17885" xr:uid="{00000000-0005-0000-0000-000025450000}"/>
    <cellStyle name="20% - Accent1 3 2 2 4 10" xfId="17886" xr:uid="{00000000-0005-0000-0000-000026450000}"/>
    <cellStyle name="20% - Accent1 3 2 2 4 10 2" xfId="17887" xr:uid="{00000000-0005-0000-0000-000027450000}"/>
    <cellStyle name="20% - Accent1 3 2 2 4 11" xfId="17888" xr:uid="{00000000-0005-0000-0000-000028450000}"/>
    <cellStyle name="20% - Accent1 3 2 2 4 2" xfId="17889" xr:uid="{00000000-0005-0000-0000-000029450000}"/>
    <cellStyle name="20% - Accent1 3 2 2 4 2 2" xfId="17890" xr:uid="{00000000-0005-0000-0000-00002A450000}"/>
    <cellStyle name="20% - Accent1 3 2 2 4 2 2 2" xfId="17891" xr:uid="{00000000-0005-0000-0000-00002B450000}"/>
    <cellStyle name="20% - Accent1 3 2 2 4 2 2 2 2" xfId="17892" xr:uid="{00000000-0005-0000-0000-00002C450000}"/>
    <cellStyle name="20% - Accent1 3 2 2 4 2 2 2 2 2" xfId="17893" xr:uid="{00000000-0005-0000-0000-00002D450000}"/>
    <cellStyle name="20% - Accent1 3 2 2 4 2 2 2 3" xfId="17894" xr:uid="{00000000-0005-0000-0000-00002E450000}"/>
    <cellStyle name="20% - Accent1 3 2 2 4 2 2 3" xfId="17895" xr:uid="{00000000-0005-0000-0000-00002F450000}"/>
    <cellStyle name="20% - Accent1 3 2 2 4 2 2 3 2" xfId="17896" xr:uid="{00000000-0005-0000-0000-000030450000}"/>
    <cellStyle name="20% - Accent1 3 2 2 4 2 2 4" xfId="17897" xr:uid="{00000000-0005-0000-0000-000031450000}"/>
    <cellStyle name="20% - Accent1 3 2 2 4 2 3" xfId="17898" xr:uid="{00000000-0005-0000-0000-000032450000}"/>
    <cellStyle name="20% - Accent1 3 2 2 4 2 3 2" xfId="17899" xr:uid="{00000000-0005-0000-0000-000033450000}"/>
    <cellStyle name="20% - Accent1 3 2 2 4 2 3 2 2" xfId="17900" xr:uid="{00000000-0005-0000-0000-000034450000}"/>
    <cellStyle name="20% - Accent1 3 2 2 4 2 3 2 2 2" xfId="17901" xr:uid="{00000000-0005-0000-0000-000035450000}"/>
    <cellStyle name="20% - Accent1 3 2 2 4 2 3 2 3" xfId="17902" xr:uid="{00000000-0005-0000-0000-000036450000}"/>
    <cellStyle name="20% - Accent1 3 2 2 4 2 3 3" xfId="17903" xr:uid="{00000000-0005-0000-0000-000037450000}"/>
    <cellStyle name="20% - Accent1 3 2 2 4 2 3 3 2" xfId="17904" xr:uid="{00000000-0005-0000-0000-000038450000}"/>
    <cellStyle name="20% - Accent1 3 2 2 4 2 3 4" xfId="17905" xr:uid="{00000000-0005-0000-0000-000039450000}"/>
    <cellStyle name="20% - Accent1 3 2 2 4 2 4" xfId="17906" xr:uid="{00000000-0005-0000-0000-00003A450000}"/>
    <cellStyle name="20% - Accent1 3 2 2 4 2 4 2" xfId="17907" xr:uid="{00000000-0005-0000-0000-00003B450000}"/>
    <cellStyle name="20% - Accent1 3 2 2 4 2 4 2 2" xfId="17908" xr:uid="{00000000-0005-0000-0000-00003C450000}"/>
    <cellStyle name="20% - Accent1 3 2 2 4 2 4 2 2 2" xfId="17909" xr:uid="{00000000-0005-0000-0000-00003D450000}"/>
    <cellStyle name="20% - Accent1 3 2 2 4 2 4 2 3" xfId="17910" xr:uid="{00000000-0005-0000-0000-00003E450000}"/>
    <cellStyle name="20% - Accent1 3 2 2 4 2 4 3" xfId="17911" xr:uid="{00000000-0005-0000-0000-00003F450000}"/>
    <cellStyle name="20% - Accent1 3 2 2 4 2 4 3 2" xfId="17912" xr:uid="{00000000-0005-0000-0000-000040450000}"/>
    <cellStyle name="20% - Accent1 3 2 2 4 2 4 4" xfId="17913" xr:uid="{00000000-0005-0000-0000-000041450000}"/>
    <cellStyle name="20% - Accent1 3 2 2 4 2 5" xfId="17914" xr:uid="{00000000-0005-0000-0000-000042450000}"/>
    <cellStyle name="20% - Accent1 3 2 2 4 2 5 2" xfId="17915" xr:uid="{00000000-0005-0000-0000-000043450000}"/>
    <cellStyle name="20% - Accent1 3 2 2 4 2 5 2 2" xfId="17916" xr:uid="{00000000-0005-0000-0000-000044450000}"/>
    <cellStyle name="20% - Accent1 3 2 2 4 2 5 3" xfId="17917" xr:uid="{00000000-0005-0000-0000-000045450000}"/>
    <cellStyle name="20% - Accent1 3 2 2 4 2 6" xfId="17918" xr:uid="{00000000-0005-0000-0000-000046450000}"/>
    <cellStyle name="20% - Accent1 3 2 2 4 2 6 2" xfId="17919" xr:uid="{00000000-0005-0000-0000-000047450000}"/>
    <cellStyle name="20% - Accent1 3 2 2 4 2 6 2 2" xfId="17920" xr:uid="{00000000-0005-0000-0000-000048450000}"/>
    <cellStyle name="20% - Accent1 3 2 2 4 2 6 3" xfId="17921" xr:uid="{00000000-0005-0000-0000-000049450000}"/>
    <cellStyle name="20% - Accent1 3 2 2 4 2 7" xfId="17922" xr:uid="{00000000-0005-0000-0000-00004A450000}"/>
    <cellStyle name="20% - Accent1 3 2 2 4 2 7 2" xfId="17923" xr:uid="{00000000-0005-0000-0000-00004B450000}"/>
    <cellStyle name="20% - Accent1 3 2 2 4 2 8" xfId="17924" xr:uid="{00000000-0005-0000-0000-00004C450000}"/>
    <cellStyle name="20% - Accent1 3 2 2 4 2 8 2" xfId="17925" xr:uid="{00000000-0005-0000-0000-00004D450000}"/>
    <cellStyle name="20% - Accent1 3 2 2 4 2 9" xfId="17926" xr:uid="{00000000-0005-0000-0000-00004E450000}"/>
    <cellStyle name="20% - Accent1 3 2 2 4 3" xfId="17927" xr:uid="{00000000-0005-0000-0000-00004F450000}"/>
    <cellStyle name="20% - Accent1 3 2 2 4 3 2" xfId="17928" xr:uid="{00000000-0005-0000-0000-000050450000}"/>
    <cellStyle name="20% - Accent1 3 2 2 4 3 2 2" xfId="17929" xr:uid="{00000000-0005-0000-0000-000051450000}"/>
    <cellStyle name="20% - Accent1 3 2 2 4 3 2 2 2" xfId="17930" xr:uid="{00000000-0005-0000-0000-000052450000}"/>
    <cellStyle name="20% - Accent1 3 2 2 4 3 2 2 2 2" xfId="17931" xr:uid="{00000000-0005-0000-0000-000053450000}"/>
    <cellStyle name="20% - Accent1 3 2 2 4 3 2 2 3" xfId="17932" xr:uid="{00000000-0005-0000-0000-000054450000}"/>
    <cellStyle name="20% - Accent1 3 2 2 4 3 2 3" xfId="17933" xr:uid="{00000000-0005-0000-0000-000055450000}"/>
    <cellStyle name="20% - Accent1 3 2 2 4 3 2 3 2" xfId="17934" xr:uid="{00000000-0005-0000-0000-000056450000}"/>
    <cellStyle name="20% - Accent1 3 2 2 4 3 2 4" xfId="17935" xr:uid="{00000000-0005-0000-0000-000057450000}"/>
    <cellStyle name="20% - Accent1 3 2 2 4 3 3" xfId="17936" xr:uid="{00000000-0005-0000-0000-000058450000}"/>
    <cellStyle name="20% - Accent1 3 2 2 4 3 3 2" xfId="17937" xr:uid="{00000000-0005-0000-0000-000059450000}"/>
    <cellStyle name="20% - Accent1 3 2 2 4 3 3 2 2" xfId="17938" xr:uid="{00000000-0005-0000-0000-00005A450000}"/>
    <cellStyle name="20% - Accent1 3 2 2 4 3 3 2 2 2" xfId="17939" xr:uid="{00000000-0005-0000-0000-00005B450000}"/>
    <cellStyle name="20% - Accent1 3 2 2 4 3 3 2 3" xfId="17940" xr:uid="{00000000-0005-0000-0000-00005C450000}"/>
    <cellStyle name="20% - Accent1 3 2 2 4 3 3 3" xfId="17941" xr:uid="{00000000-0005-0000-0000-00005D450000}"/>
    <cellStyle name="20% - Accent1 3 2 2 4 3 3 3 2" xfId="17942" xr:uid="{00000000-0005-0000-0000-00005E450000}"/>
    <cellStyle name="20% - Accent1 3 2 2 4 3 3 4" xfId="17943" xr:uid="{00000000-0005-0000-0000-00005F450000}"/>
    <cellStyle name="20% - Accent1 3 2 2 4 3 4" xfId="17944" xr:uid="{00000000-0005-0000-0000-000060450000}"/>
    <cellStyle name="20% - Accent1 3 2 2 4 3 4 2" xfId="17945" xr:uid="{00000000-0005-0000-0000-000061450000}"/>
    <cellStyle name="20% - Accent1 3 2 2 4 3 4 2 2" xfId="17946" xr:uid="{00000000-0005-0000-0000-000062450000}"/>
    <cellStyle name="20% - Accent1 3 2 2 4 3 4 2 2 2" xfId="17947" xr:uid="{00000000-0005-0000-0000-000063450000}"/>
    <cellStyle name="20% - Accent1 3 2 2 4 3 4 2 3" xfId="17948" xr:uid="{00000000-0005-0000-0000-000064450000}"/>
    <cellStyle name="20% - Accent1 3 2 2 4 3 4 3" xfId="17949" xr:uid="{00000000-0005-0000-0000-000065450000}"/>
    <cellStyle name="20% - Accent1 3 2 2 4 3 4 3 2" xfId="17950" xr:uid="{00000000-0005-0000-0000-000066450000}"/>
    <cellStyle name="20% - Accent1 3 2 2 4 3 4 4" xfId="17951" xr:uid="{00000000-0005-0000-0000-000067450000}"/>
    <cellStyle name="20% - Accent1 3 2 2 4 3 5" xfId="17952" xr:uid="{00000000-0005-0000-0000-000068450000}"/>
    <cellStyle name="20% - Accent1 3 2 2 4 3 5 2" xfId="17953" xr:uid="{00000000-0005-0000-0000-000069450000}"/>
    <cellStyle name="20% - Accent1 3 2 2 4 3 5 2 2" xfId="17954" xr:uid="{00000000-0005-0000-0000-00006A450000}"/>
    <cellStyle name="20% - Accent1 3 2 2 4 3 5 3" xfId="17955" xr:uid="{00000000-0005-0000-0000-00006B450000}"/>
    <cellStyle name="20% - Accent1 3 2 2 4 3 6" xfId="17956" xr:uid="{00000000-0005-0000-0000-00006C450000}"/>
    <cellStyle name="20% - Accent1 3 2 2 4 3 6 2" xfId="17957" xr:uid="{00000000-0005-0000-0000-00006D450000}"/>
    <cellStyle name="20% - Accent1 3 2 2 4 3 6 2 2" xfId="17958" xr:uid="{00000000-0005-0000-0000-00006E450000}"/>
    <cellStyle name="20% - Accent1 3 2 2 4 3 6 3" xfId="17959" xr:uid="{00000000-0005-0000-0000-00006F450000}"/>
    <cellStyle name="20% - Accent1 3 2 2 4 3 7" xfId="17960" xr:uid="{00000000-0005-0000-0000-000070450000}"/>
    <cellStyle name="20% - Accent1 3 2 2 4 3 7 2" xfId="17961" xr:uid="{00000000-0005-0000-0000-000071450000}"/>
    <cellStyle name="20% - Accent1 3 2 2 4 3 8" xfId="17962" xr:uid="{00000000-0005-0000-0000-000072450000}"/>
    <cellStyle name="20% - Accent1 3 2 2 4 3 8 2" xfId="17963" xr:uid="{00000000-0005-0000-0000-000073450000}"/>
    <cellStyle name="20% - Accent1 3 2 2 4 3 9" xfId="17964" xr:uid="{00000000-0005-0000-0000-000074450000}"/>
    <cellStyle name="20% - Accent1 3 2 2 4 4" xfId="17965" xr:uid="{00000000-0005-0000-0000-000075450000}"/>
    <cellStyle name="20% - Accent1 3 2 2 4 4 2" xfId="17966" xr:uid="{00000000-0005-0000-0000-000076450000}"/>
    <cellStyle name="20% - Accent1 3 2 2 4 4 2 2" xfId="17967" xr:uid="{00000000-0005-0000-0000-000077450000}"/>
    <cellStyle name="20% - Accent1 3 2 2 4 4 2 2 2" xfId="17968" xr:uid="{00000000-0005-0000-0000-000078450000}"/>
    <cellStyle name="20% - Accent1 3 2 2 4 4 2 3" xfId="17969" xr:uid="{00000000-0005-0000-0000-000079450000}"/>
    <cellStyle name="20% - Accent1 3 2 2 4 4 3" xfId="17970" xr:uid="{00000000-0005-0000-0000-00007A450000}"/>
    <cellStyle name="20% - Accent1 3 2 2 4 4 3 2" xfId="17971" xr:uid="{00000000-0005-0000-0000-00007B450000}"/>
    <cellStyle name="20% - Accent1 3 2 2 4 4 4" xfId="17972" xr:uid="{00000000-0005-0000-0000-00007C450000}"/>
    <cellStyle name="20% - Accent1 3 2 2 4 5" xfId="17973" xr:uid="{00000000-0005-0000-0000-00007D450000}"/>
    <cellStyle name="20% - Accent1 3 2 2 4 5 2" xfId="17974" xr:uid="{00000000-0005-0000-0000-00007E450000}"/>
    <cellStyle name="20% - Accent1 3 2 2 4 5 2 2" xfId="17975" xr:uid="{00000000-0005-0000-0000-00007F450000}"/>
    <cellStyle name="20% - Accent1 3 2 2 4 5 2 2 2" xfId="17976" xr:uid="{00000000-0005-0000-0000-000080450000}"/>
    <cellStyle name="20% - Accent1 3 2 2 4 5 2 3" xfId="17977" xr:uid="{00000000-0005-0000-0000-000081450000}"/>
    <cellStyle name="20% - Accent1 3 2 2 4 5 3" xfId="17978" xr:uid="{00000000-0005-0000-0000-000082450000}"/>
    <cellStyle name="20% - Accent1 3 2 2 4 5 3 2" xfId="17979" xr:uid="{00000000-0005-0000-0000-000083450000}"/>
    <cellStyle name="20% - Accent1 3 2 2 4 5 4" xfId="17980" xr:uid="{00000000-0005-0000-0000-000084450000}"/>
    <cellStyle name="20% - Accent1 3 2 2 4 6" xfId="17981" xr:uid="{00000000-0005-0000-0000-000085450000}"/>
    <cellStyle name="20% - Accent1 3 2 2 4 6 2" xfId="17982" xr:uid="{00000000-0005-0000-0000-000086450000}"/>
    <cellStyle name="20% - Accent1 3 2 2 4 6 2 2" xfId="17983" xr:uid="{00000000-0005-0000-0000-000087450000}"/>
    <cellStyle name="20% - Accent1 3 2 2 4 6 2 2 2" xfId="17984" xr:uid="{00000000-0005-0000-0000-000088450000}"/>
    <cellStyle name="20% - Accent1 3 2 2 4 6 2 3" xfId="17985" xr:uid="{00000000-0005-0000-0000-000089450000}"/>
    <cellStyle name="20% - Accent1 3 2 2 4 6 3" xfId="17986" xr:uid="{00000000-0005-0000-0000-00008A450000}"/>
    <cellStyle name="20% - Accent1 3 2 2 4 6 3 2" xfId="17987" xr:uid="{00000000-0005-0000-0000-00008B450000}"/>
    <cellStyle name="20% - Accent1 3 2 2 4 6 4" xfId="17988" xr:uid="{00000000-0005-0000-0000-00008C450000}"/>
    <cellStyle name="20% - Accent1 3 2 2 4 7" xfId="17989" xr:uid="{00000000-0005-0000-0000-00008D450000}"/>
    <cellStyle name="20% - Accent1 3 2 2 4 7 2" xfId="17990" xr:uid="{00000000-0005-0000-0000-00008E450000}"/>
    <cellStyle name="20% - Accent1 3 2 2 4 7 2 2" xfId="17991" xr:uid="{00000000-0005-0000-0000-00008F450000}"/>
    <cellStyle name="20% - Accent1 3 2 2 4 7 3" xfId="17992" xr:uid="{00000000-0005-0000-0000-000090450000}"/>
    <cellStyle name="20% - Accent1 3 2 2 4 8" xfId="17993" xr:uid="{00000000-0005-0000-0000-000091450000}"/>
    <cellStyle name="20% - Accent1 3 2 2 4 8 2" xfId="17994" xr:uid="{00000000-0005-0000-0000-000092450000}"/>
    <cellStyle name="20% - Accent1 3 2 2 4 8 2 2" xfId="17995" xr:uid="{00000000-0005-0000-0000-000093450000}"/>
    <cellStyle name="20% - Accent1 3 2 2 4 8 3" xfId="17996" xr:uid="{00000000-0005-0000-0000-000094450000}"/>
    <cellStyle name="20% - Accent1 3 2 2 4 9" xfId="17997" xr:uid="{00000000-0005-0000-0000-000095450000}"/>
    <cellStyle name="20% - Accent1 3 2 2 4 9 2" xfId="17998" xr:uid="{00000000-0005-0000-0000-000096450000}"/>
    <cellStyle name="20% - Accent1 3 2 2 5" xfId="17999" xr:uid="{00000000-0005-0000-0000-000097450000}"/>
    <cellStyle name="20% - Accent1 3 2 2 5 10" xfId="18000" xr:uid="{00000000-0005-0000-0000-000098450000}"/>
    <cellStyle name="20% - Accent1 3 2 2 5 10 2" xfId="18001" xr:uid="{00000000-0005-0000-0000-000099450000}"/>
    <cellStyle name="20% - Accent1 3 2 2 5 11" xfId="18002" xr:uid="{00000000-0005-0000-0000-00009A450000}"/>
    <cellStyle name="20% - Accent1 3 2 2 5 2" xfId="18003" xr:uid="{00000000-0005-0000-0000-00009B450000}"/>
    <cellStyle name="20% - Accent1 3 2 2 5 2 2" xfId="18004" xr:uid="{00000000-0005-0000-0000-00009C450000}"/>
    <cellStyle name="20% - Accent1 3 2 2 5 2 2 2" xfId="18005" xr:uid="{00000000-0005-0000-0000-00009D450000}"/>
    <cellStyle name="20% - Accent1 3 2 2 5 2 2 2 2" xfId="18006" xr:uid="{00000000-0005-0000-0000-00009E450000}"/>
    <cellStyle name="20% - Accent1 3 2 2 5 2 2 2 2 2" xfId="18007" xr:uid="{00000000-0005-0000-0000-00009F450000}"/>
    <cellStyle name="20% - Accent1 3 2 2 5 2 2 2 3" xfId="18008" xr:uid="{00000000-0005-0000-0000-0000A0450000}"/>
    <cellStyle name="20% - Accent1 3 2 2 5 2 2 3" xfId="18009" xr:uid="{00000000-0005-0000-0000-0000A1450000}"/>
    <cellStyle name="20% - Accent1 3 2 2 5 2 2 3 2" xfId="18010" xr:uid="{00000000-0005-0000-0000-0000A2450000}"/>
    <cellStyle name="20% - Accent1 3 2 2 5 2 2 4" xfId="18011" xr:uid="{00000000-0005-0000-0000-0000A3450000}"/>
    <cellStyle name="20% - Accent1 3 2 2 5 2 3" xfId="18012" xr:uid="{00000000-0005-0000-0000-0000A4450000}"/>
    <cellStyle name="20% - Accent1 3 2 2 5 2 3 2" xfId="18013" xr:uid="{00000000-0005-0000-0000-0000A5450000}"/>
    <cellStyle name="20% - Accent1 3 2 2 5 2 3 2 2" xfId="18014" xr:uid="{00000000-0005-0000-0000-0000A6450000}"/>
    <cellStyle name="20% - Accent1 3 2 2 5 2 3 2 2 2" xfId="18015" xr:uid="{00000000-0005-0000-0000-0000A7450000}"/>
    <cellStyle name="20% - Accent1 3 2 2 5 2 3 2 3" xfId="18016" xr:uid="{00000000-0005-0000-0000-0000A8450000}"/>
    <cellStyle name="20% - Accent1 3 2 2 5 2 3 3" xfId="18017" xr:uid="{00000000-0005-0000-0000-0000A9450000}"/>
    <cellStyle name="20% - Accent1 3 2 2 5 2 3 3 2" xfId="18018" xr:uid="{00000000-0005-0000-0000-0000AA450000}"/>
    <cellStyle name="20% - Accent1 3 2 2 5 2 3 4" xfId="18019" xr:uid="{00000000-0005-0000-0000-0000AB450000}"/>
    <cellStyle name="20% - Accent1 3 2 2 5 2 4" xfId="18020" xr:uid="{00000000-0005-0000-0000-0000AC450000}"/>
    <cellStyle name="20% - Accent1 3 2 2 5 2 4 2" xfId="18021" xr:uid="{00000000-0005-0000-0000-0000AD450000}"/>
    <cellStyle name="20% - Accent1 3 2 2 5 2 4 2 2" xfId="18022" xr:uid="{00000000-0005-0000-0000-0000AE450000}"/>
    <cellStyle name="20% - Accent1 3 2 2 5 2 4 2 2 2" xfId="18023" xr:uid="{00000000-0005-0000-0000-0000AF450000}"/>
    <cellStyle name="20% - Accent1 3 2 2 5 2 4 2 3" xfId="18024" xr:uid="{00000000-0005-0000-0000-0000B0450000}"/>
    <cellStyle name="20% - Accent1 3 2 2 5 2 4 3" xfId="18025" xr:uid="{00000000-0005-0000-0000-0000B1450000}"/>
    <cellStyle name="20% - Accent1 3 2 2 5 2 4 3 2" xfId="18026" xr:uid="{00000000-0005-0000-0000-0000B2450000}"/>
    <cellStyle name="20% - Accent1 3 2 2 5 2 4 4" xfId="18027" xr:uid="{00000000-0005-0000-0000-0000B3450000}"/>
    <cellStyle name="20% - Accent1 3 2 2 5 2 5" xfId="18028" xr:uid="{00000000-0005-0000-0000-0000B4450000}"/>
    <cellStyle name="20% - Accent1 3 2 2 5 2 5 2" xfId="18029" xr:uid="{00000000-0005-0000-0000-0000B5450000}"/>
    <cellStyle name="20% - Accent1 3 2 2 5 2 5 2 2" xfId="18030" xr:uid="{00000000-0005-0000-0000-0000B6450000}"/>
    <cellStyle name="20% - Accent1 3 2 2 5 2 5 3" xfId="18031" xr:uid="{00000000-0005-0000-0000-0000B7450000}"/>
    <cellStyle name="20% - Accent1 3 2 2 5 2 6" xfId="18032" xr:uid="{00000000-0005-0000-0000-0000B8450000}"/>
    <cellStyle name="20% - Accent1 3 2 2 5 2 6 2" xfId="18033" xr:uid="{00000000-0005-0000-0000-0000B9450000}"/>
    <cellStyle name="20% - Accent1 3 2 2 5 2 6 2 2" xfId="18034" xr:uid="{00000000-0005-0000-0000-0000BA450000}"/>
    <cellStyle name="20% - Accent1 3 2 2 5 2 6 3" xfId="18035" xr:uid="{00000000-0005-0000-0000-0000BB450000}"/>
    <cellStyle name="20% - Accent1 3 2 2 5 2 7" xfId="18036" xr:uid="{00000000-0005-0000-0000-0000BC450000}"/>
    <cellStyle name="20% - Accent1 3 2 2 5 2 7 2" xfId="18037" xr:uid="{00000000-0005-0000-0000-0000BD450000}"/>
    <cellStyle name="20% - Accent1 3 2 2 5 2 8" xfId="18038" xr:uid="{00000000-0005-0000-0000-0000BE450000}"/>
    <cellStyle name="20% - Accent1 3 2 2 5 2 8 2" xfId="18039" xr:uid="{00000000-0005-0000-0000-0000BF450000}"/>
    <cellStyle name="20% - Accent1 3 2 2 5 2 9" xfId="18040" xr:uid="{00000000-0005-0000-0000-0000C0450000}"/>
    <cellStyle name="20% - Accent1 3 2 2 5 3" xfId="18041" xr:uid="{00000000-0005-0000-0000-0000C1450000}"/>
    <cellStyle name="20% - Accent1 3 2 2 5 3 2" xfId="18042" xr:uid="{00000000-0005-0000-0000-0000C2450000}"/>
    <cellStyle name="20% - Accent1 3 2 2 5 3 2 2" xfId="18043" xr:uid="{00000000-0005-0000-0000-0000C3450000}"/>
    <cellStyle name="20% - Accent1 3 2 2 5 3 2 2 2" xfId="18044" xr:uid="{00000000-0005-0000-0000-0000C4450000}"/>
    <cellStyle name="20% - Accent1 3 2 2 5 3 2 2 2 2" xfId="18045" xr:uid="{00000000-0005-0000-0000-0000C5450000}"/>
    <cellStyle name="20% - Accent1 3 2 2 5 3 2 2 3" xfId="18046" xr:uid="{00000000-0005-0000-0000-0000C6450000}"/>
    <cellStyle name="20% - Accent1 3 2 2 5 3 2 3" xfId="18047" xr:uid="{00000000-0005-0000-0000-0000C7450000}"/>
    <cellStyle name="20% - Accent1 3 2 2 5 3 2 3 2" xfId="18048" xr:uid="{00000000-0005-0000-0000-0000C8450000}"/>
    <cellStyle name="20% - Accent1 3 2 2 5 3 2 4" xfId="18049" xr:uid="{00000000-0005-0000-0000-0000C9450000}"/>
    <cellStyle name="20% - Accent1 3 2 2 5 3 3" xfId="18050" xr:uid="{00000000-0005-0000-0000-0000CA450000}"/>
    <cellStyle name="20% - Accent1 3 2 2 5 3 3 2" xfId="18051" xr:uid="{00000000-0005-0000-0000-0000CB450000}"/>
    <cellStyle name="20% - Accent1 3 2 2 5 3 3 2 2" xfId="18052" xr:uid="{00000000-0005-0000-0000-0000CC450000}"/>
    <cellStyle name="20% - Accent1 3 2 2 5 3 3 2 2 2" xfId="18053" xr:uid="{00000000-0005-0000-0000-0000CD450000}"/>
    <cellStyle name="20% - Accent1 3 2 2 5 3 3 2 3" xfId="18054" xr:uid="{00000000-0005-0000-0000-0000CE450000}"/>
    <cellStyle name="20% - Accent1 3 2 2 5 3 3 3" xfId="18055" xr:uid="{00000000-0005-0000-0000-0000CF450000}"/>
    <cellStyle name="20% - Accent1 3 2 2 5 3 3 3 2" xfId="18056" xr:uid="{00000000-0005-0000-0000-0000D0450000}"/>
    <cellStyle name="20% - Accent1 3 2 2 5 3 3 4" xfId="18057" xr:uid="{00000000-0005-0000-0000-0000D1450000}"/>
    <cellStyle name="20% - Accent1 3 2 2 5 3 4" xfId="18058" xr:uid="{00000000-0005-0000-0000-0000D2450000}"/>
    <cellStyle name="20% - Accent1 3 2 2 5 3 4 2" xfId="18059" xr:uid="{00000000-0005-0000-0000-0000D3450000}"/>
    <cellStyle name="20% - Accent1 3 2 2 5 3 4 2 2" xfId="18060" xr:uid="{00000000-0005-0000-0000-0000D4450000}"/>
    <cellStyle name="20% - Accent1 3 2 2 5 3 4 2 2 2" xfId="18061" xr:uid="{00000000-0005-0000-0000-0000D5450000}"/>
    <cellStyle name="20% - Accent1 3 2 2 5 3 4 2 3" xfId="18062" xr:uid="{00000000-0005-0000-0000-0000D6450000}"/>
    <cellStyle name="20% - Accent1 3 2 2 5 3 4 3" xfId="18063" xr:uid="{00000000-0005-0000-0000-0000D7450000}"/>
    <cellStyle name="20% - Accent1 3 2 2 5 3 4 3 2" xfId="18064" xr:uid="{00000000-0005-0000-0000-0000D8450000}"/>
    <cellStyle name="20% - Accent1 3 2 2 5 3 4 4" xfId="18065" xr:uid="{00000000-0005-0000-0000-0000D9450000}"/>
    <cellStyle name="20% - Accent1 3 2 2 5 3 5" xfId="18066" xr:uid="{00000000-0005-0000-0000-0000DA450000}"/>
    <cellStyle name="20% - Accent1 3 2 2 5 3 5 2" xfId="18067" xr:uid="{00000000-0005-0000-0000-0000DB450000}"/>
    <cellStyle name="20% - Accent1 3 2 2 5 3 5 2 2" xfId="18068" xr:uid="{00000000-0005-0000-0000-0000DC450000}"/>
    <cellStyle name="20% - Accent1 3 2 2 5 3 5 3" xfId="18069" xr:uid="{00000000-0005-0000-0000-0000DD450000}"/>
    <cellStyle name="20% - Accent1 3 2 2 5 3 6" xfId="18070" xr:uid="{00000000-0005-0000-0000-0000DE450000}"/>
    <cellStyle name="20% - Accent1 3 2 2 5 3 6 2" xfId="18071" xr:uid="{00000000-0005-0000-0000-0000DF450000}"/>
    <cellStyle name="20% - Accent1 3 2 2 5 3 6 2 2" xfId="18072" xr:uid="{00000000-0005-0000-0000-0000E0450000}"/>
    <cellStyle name="20% - Accent1 3 2 2 5 3 6 3" xfId="18073" xr:uid="{00000000-0005-0000-0000-0000E1450000}"/>
    <cellStyle name="20% - Accent1 3 2 2 5 3 7" xfId="18074" xr:uid="{00000000-0005-0000-0000-0000E2450000}"/>
    <cellStyle name="20% - Accent1 3 2 2 5 3 7 2" xfId="18075" xr:uid="{00000000-0005-0000-0000-0000E3450000}"/>
    <cellStyle name="20% - Accent1 3 2 2 5 3 8" xfId="18076" xr:uid="{00000000-0005-0000-0000-0000E4450000}"/>
    <cellStyle name="20% - Accent1 3 2 2 5 3 8 2" xfId="18077" xr:uid="{00000000-0005-0000-0000-0000E5450000}"/>
    <cellStyle name="20% - Accent1 3 2 2 5 3 9" xfId="18078" xr:uid="{00000000-0005-0000-0000-0000E6450000}"/>
    <cellStyle name="20% - Accent1 3 2 2 5 4" xfId="18079" xr:uid="{00000000-0005-0000-0000-0000E7450000}"/>
    <cellStyle name="20% - Accent1 3 2 2 5 4 2" xfId="18080" xr:uid="{00000000-0005-0000-0000-0000E8450000}"/>
    <cellStyle name="20% - Accent1 3 2 2 5 4 2 2" xfId="18081" xr:uid="{00000000-0005-0000-0000-0000E9450000}"/>
    <cellStyle name="20% - Accent1 3 2 2 5 4 2 2 2" xfId="18082" xr:uid="{00000000-0005-0000-0000-0000EA450000}"/>
    <cellStyle name="20% - Accent1 3 2 2 5 4 2 3" xfId="18083" xr:uid="{00000000-0005-0000-0000-0000EB450000}"/>
    <cellStyle name="20% - Accent1 3 2 2 5 4 3" xfId="18084" xr:uid="{00000000-0005-0000-0000-0000EC450000}"/>
    <cellStyle name="20% - Accent1 3 2 2 5 4 3 2" xfId="18085" xr:uid="{00000000-0005-0000-0000-0000ED450000}"/>
    <cellStyle name="20% - Accent1 3 2 2 5 4 4" xfId="18086" xr:uid="{00000000-0005-0000-0000-0000EE450000}"/>
    <cellStyle name="20% - Accent1 3 2 2 5 5" xfId="18087" xr:uid="{00000000-0005-0000-0000-0000EF450000}"/>
    <cellStyle name="20% - Accent1 3 2 2 5 5 2" xfId="18088" xr:uid="{00000000-0005-0000-0000-0000F0450000}"/>
    <cellStyle name="20% - Accent1 3 2 2 5 5 2 2" xfId="18089" xr:uid="{00000000-0005-0000-0000-0000F1450000}"/>
    <cellStyle name="20% - Accent1 3 2 2 5 5 2 2 2" xfId="18090" xr:uid="{00000000-0005-0000-0000-0000F2450000}"/>
    <cellStyle name="20% - Accent1 3 2 2 5 5 2 3" xfId="18091" xr:uid="{00000000-0005-0000-0000-0000F3450000}"/>
    <cellStyle name="20% - Accent1 3 2 2 5 5 3" xfId="18092" xr:uid="{00000000-0005-0000-0000-0000F4450000}"/>
    <cellStyle name="20% - Accent1 3 2 2 5 5 3 2" xfId="18093" xr:uid="{00000000-0005-0000-0000-0000F5450000}"/>
    <cellStyle name="20% - Accent1 3 2 2 5 5 4" xfId="18094" xr:uid="{00000000-0005-0000-0000-0000F6450000}"/>
    <cellStyle name="20% - Accent1 3 2 2 5 6" xfId="18095" xr:uid="{00000000-0005-0000-0000-0000F7450000}"/>
    <cellStyle name="20% - Accent1 3 2 2 5 6 2" xfId="18096" xr:uid="{00000000-0005-0000-0000-0000F8450000}"/>
    <cellStyle name="20% - Accent1 3 2 2 5 6 2 2" xfId="18097" xr:uid="{00000000-0005-0000-0000-0000F9450000}"/>
    <cellStyle name="20% - Accent1 3 2 2 5 6 2 2 2" xfId="18098" xr:uid="{00000000-0005-0000-0000-0000FA450000}"/>
    <cellStyle name="20% - Accent1 3 2 2 5 6 2 3" xfId="18099" xr:uid="{00000000-0005-0000-0000-0000FB450000}"/>
    <cellStyle name="20% - Accent1 3 2 2 5 6 3" xfId="18100" xr:uid="{00000000-0005-0000-0000-0000FC450000}"/>
    <cellStyle name="20% - Accent1 3 2 2 5 6 3 2" xfId="18101" xr:uid="{00000000-0005-0000-0000-0000FD450000}"/>
    <cellStyle name="20% - Accent1 3 2 2 5 6 4" xfId="18102" xr:uid="{00000000-0005-0000-0000-0000FE450000}"/>
    <cellStyle name="20% - Accent1 3 2 2 5 7" xfId="18103" xr:uid="{00000000-0005-0000-0000-0000FF450000}"/>
    <cellStyle name="20% - Accent1 3 2 2 5 7 2" xfId="18104" xr:uid="{00000000-0005-0000-0000-000000460000}"/>
    <cellStyle name="20% - Accent1 3 2 2 5 7 2 2" xfId="18105" xr:uid="{00000000-0005-0000-0000-000001460000}"/>
    <cellStyle name="20% - Accent1 3 2 2 5 7 3" xfId="18106" xr:uid="{00000000-0005-0000-0000-000002460000}"/>
    <cellStyle name="20% - Accent1 3 2 2 5 8" xfId="18107" xr:uid="{00000000-0005-0000-0000-000003460000}"/>
    <cellStyle name="20% - Accent1 3 2 2 5 8 2" xfId="18108" xr:uid="{00000000-0005-0000-0000-000004460000}"/>
    <cellStyle name="20% - Accent1 3 2 2 5 8 2 2" xfId="18109" xr:uid="{00000000-0005-0000-0000-000005460000}"/>
    <cellStyle name="20% - Accent1 3 2 2 5 8 3" xfId="18110" xr:uid="{00000000-0005-0000-0000-000006460000}"/>
    <cellStyle name="20% - Accent1 3 2 2 5 9" xfId="18111" xr:uid="{00000000-0005-0000-0000-000007460000}"/>
    <cellStyle name="20% - Accent1 3 2 2 5 9 2" xfId="18112" xr:uid="{00000000-0005-0000-0000-000008460000}"/>
    <cellStyle name="20% - Accent1 3 2 2 6" xfId="18113" xr:uid="{00000000-0005-0000-0000-000009460000}"/>
    <cellStyle name="20% - Accent1 3 2 2 6 10" xfId="18114" xr:uid="{00000000-0005-0000-0000-00000A460000}"/>
    <cellStyle name="20% - Accent1 3 2 2 6 10 2" xfId="18115" xr:uid="{00000000-0005-0000-0000-00000B460000}"/>
    <cellStyle name="20% - Accent1 3 2 2 6 11" xfId="18116" xr:uid="{00000000-0005-0000-0000-00000C460000}"/>
    <cellStyle name="20% - Accent1 3 2 2 6 2" xfId="18117" xr:uid="{00000000-0005-0000-0000-00000D460000}"/>
    <cellStyle name="20% - Accent1 3 2 2 6 2 2" xfId="18118" xr:uid="{00000000-0005-0000-0000-00000E460000}"/>
    <cellStyle name="20% - Accent1 3 2 2 6 2 2 2" xfId="18119" xr:uid="{00000000-0005-0000-0000-00000F460000}"/>
    <cellStyle name="20% - Accent1 3 2 2 6 2 2 2 2" xfId="18120" xr:uid="{00000000-0005-0000-0000-000010460000}"/>
    <cellStyle name="20% - Accent1 3 2 2 6 2 2 2 2 2" xfId="18121" xr:uid="{00000000-0005-0000-0000-000011460000}"/>
    <cellStyle name="20% - Accent1 3 2 2 6 2 2 2 3" xfId="18122" xr:uid="{00000000-0005-0000-0000-000012460000}"/>
    <cellStyle name="20% - Accent1 3 2 2 6 2 2 3" xfId="18123" xr:uid="{00000000-0005-0000-0000-000013460000}"/>
    <cellStyle name="20% - Accent1 3 2 2 6 2 2 3 2" xfId="18124" xr:uid="{00000000-0005-0000-0000-000014460000}"/>
    <cellStyle name="20% - Accent1 3 2 2 6 2 2 4" xfId="18125" xr:uid="{00000000-0005-0000-0000-000015460000}"/>
    <cellStyle name="20% - Accent1 3 2 2 6 2 3" xfId="18126" xr:uid="{00000000-0005-0000-0000-000016460000}"/>
    <cellStyle name="20% - Accent1 3 2 2 6 2 3 2" xfId="18127" xr:uid="{00000000-0005-0000-0000-000017460000}"/>
    <cellStyle name="20% - Accent1 3 2 2 6 2 3 2 2" xfId="18128" xr:uid="{00000000-0005-0000-0000-000018460000}"/>
    <cellStyle name="20% - Accent1 3 2 2 6 2 3 2 2 2" xfId="18129" xr:uid="{00000000-0005-0000-0000-000019460000}"/>
    <cellStyle name="20% - Accent1 3 2 2 6 2 3 2 3" xfId="18130" xr:uid="{00000000-0005-0000-0000-00001A460000}"/>
    <cellStyle name="20% - Accent1 3 2 2 6 2 3 3" xfId="18131" xr:uid="{00000000-0005-0000-0000-00001B460000}"/>
    <cellStyle name="20% - Accent1 3 2 2 6 2 3 3 2" xfId="18132" xr:uid="{00000000-0005-0000-0000-00001C460000}"/>
    <cellStyle name="20% - Accent1 3 2 2 6 2 3 4" xfId="18133" xr:uid="{00000000-0005-0000-0000-00001D460000}"/>
    <cellStyle name="20% - Accent1 3 2 2 6 2 4" xfId="18134" xr:uid="{00000000-0005-0000-0000-00001E460000}"/>
    <cellStyle name="20% - Accent1 3 2 2 6 2 4 2" xfId="18135" xr:uid="{00000000-0005-0000-0000-00001F460000}"/>
    <cellStyle name="20% - Accent1 3 2 2 6 2 4 2 2" xfId="18136" xr:uid="{00000000-0005-0000-0000-000020460000}"/>
    <cellStyle name="20% - Accent1 3 2 2 6 2 4 2 2 2" xfId="18137" xr:uid="{00000000-0005-0000-0000-000021460000}"/>
    <cellStyle name="20% - Accent1 3 2 2 6 2 4 2 3" xfId="18138" xr:uid="{00000000-0005-0000-0000-000022460000}"/>
    <cellStyle name="20% - Accent1 3 2 2 6 2 4 3" xfId="18139" xr:uid="{00000000-0005-0000-0000-000023460000}"/>
    <cellStyle name="20% - Accent1 3 2 2 6 2 4 3 2" xfId="18140" xr:uid="{00000000-0005-0000-0000-000024460000}"/>
    <cellStyle name="20% - Accent1 3 2 2 6 2 4 4" xfId="18141" xr:uid="{00000000-0005-0000-0000-000025460000}"/>
    <cellStyle name="20% - Accent1 3 2 2 6 2 5" xfId="18142" xr:uid="{00000000-0005-0000-0000-000026460000}"/>
    <cellStyle name="20% - Accent1 3 2 2 6 2 5 2" xfId="18143" xr:uid="{00000000-0005-0000-0000-000027460000}"/>
    <cellStyle name="20% - Accent1 3 2 2 6 2 5 2 2" xfId="18144" xr:uid="{00000000-0005-0000-0000-000028460000}"/>
    <cellStyle name="20% - Accent1 3 2 2 6 2 5 3" xfId="18145" xr:uid="{00000000-0005-0000-0000-000029460000}"/>
    <cellStyle name="20% - Accent1 3 2 2 6 2 6" xfId="18146" xr:uid="{00000000-0005-0000-0000-00002A460000}"/>
    <cellStyle name="20% - Accent1 3 2 2 6 2 6 2" xfId="18147" xr:uid="{00000000-0005-0000-0000-00002B460000}"/>
    <cellStyle name="20% - Accent1 3 2 2 6 2 6 2 2" xfId="18148" xr:uid="{00000000-0005-0000-0000-00002C460000}"/>
    <cellStyle name="20% - Accent1 3 2 2 6 2 6 3" xfId="18149" xr:uid="{00000000-0005-0000-0000-00002D460000}"/>
    <cellStyle name="20% - Accent1 3 2 2 6 2 7" xfId="18150" xr:uid="{00000000-0005-0000-0000-00002E460000}"/>
    <cellStyle name="20% - Accent1 3 2 2 6 2 7 2" xfId="18151" xr:uid="{00000000-0005-0000-0000-00002F460000}"/>
    <cellStyle name="20% - Accent1 3 2 2 6 2 8" xfId="18152" xr:uid="{00000000-0005-0000-0000-000030460000}"/>
    <cellStyle name="20% - Accent1 3 2 2 6 2 8 2" xfId="18153" xr:uid="{00000000-0005-0000-0000-000031460000}"/>
    <cellStyle name="20% - Accent1 3 2 2 6 2 9" xfId="18154" xr:uid="{00000000-0005-0000-0000-000032460000}"/>
    <cellStyle name="20% - Accent1 3 2 2 6 3" xfId="18155" xr:uid="{00000000-0005-0000-0000-000033460000}"/>
    <cellStyle name="20% - Accent1 3 2 2 6 3 2" xfId="18156" xr:uid="{00000000-0005-0000-0000-000034460000}"/>
    <cellStyle name="20% - Accent1 3 2 2 6 3 2 2" xfId="18157" xr:uid="{00000000-0005-0000-0000-000035460000}"/>
    <cellStyle name="20% - Accent1 3 2 2 6 3 2 2 2" xfId="18158" xr:uid="{00000000-0005-0000-0000-000036460000}"/>
    <cellStyle name="20% - Accent1 3 2 2 6 3 2 2 2 2" xfId="18159" xr:uid="{00000000-0005-0000-0000-000037460000}"/>
    <cellStyle name="20% - Accent1 3 2 2 6 3 2 2 3" xfId="18160" xr:uid="{00000000-0005-0000-0000-000038460000}"/>
    <cellStyle name="20% - Accent1 3 2 2 6 3 2 3" xfId="18161" xr:uid="{00000000-0005-0000-0000-000039460000}"/>
    <cellStyle name="20% - Accent1 3 2 2 6 3 2 3 2" xfId="18162" xr:uid="{00000000-0005-0000-0000-00003A460000}"/>
    <cellStyle name="20% - Accent1 3 2 2 6 3 2 4" xfId="18163" xr:uid="{00000000-0005-0000-0000-00003B460000}"/>
    <cellStyle name="20% - Accent1 3 2 2 6 3 3" xfId="18164" xr:uid="{00000000-0005-0000-0000-00003C460000}"/>
    <cellStyle name="20% - Accent1 3 2 2 6 3 3 2" xfId="18165" xr:uid="{00000000-0005-0000-0000-00003D460000}"/>
    <cellStyle name="20% - Accent1 3 2 2 6 3 3 2 2" xfId="18166" xr:uid="{00000000-0005-0000-0000-00003E460000}"/>
    <cellStyle name="20% - Accent1 3 2 2 6 3 3 2 2 2" xfId="18167" xr:uid="{00000000-0005-0000-0000-00003F460000}"/>
    <cellStyle name="20% - Accent1 3 2 2 6 3 3 2 3" xfId="18168" xr:uid="{00000000-0005-0000-0000-000040460000}"/>
    <cellStyle name="20% - Accent1 3 2 2 6 3 3 3" xfId="18169" xr:uid="{00000000-0005-0000-0000-000041460000}"/>
    <cellStyle name="20% - Accent1 3 2 2 6 3 3 3 2" xfId="18170" xr:uid="{00000000-0005-0000-0000-000042460000}"/>
    <cellStyle name="20% - Accent1 3 2 2 6 3 3 4" xfId="18171" xr:uid="{00000000-0005-0000-0000-000043460000}"/>
    <cellStyle name="20% - Accent1 3 2 2 6 3 4" xfId="18172" xr:uid="{00000000-0005-0000-0000-000044460000}"/>
    <cellStyle name="20% - Accent1 3 2 2 6 3 4 2" xfId="18173" xr:uid="{00000000-0005-0000-0000-000045460000}"/>
    <cellStyle name="20% - Accent1 3 2 2 6 3 4 2 2" xfId="18174" xr:uid="{00000000-0005-0000-0000-000046460000}"/>
    <cellStyle name="20% - Accent1 3 2 2 6 3 4 2 2 2" xfId="18175" xr:uid="{00000000-0005-0000-0000-000047460000}"/>
    <cellStyle name="20% - Accent1 3 2 2 6 3 4 2 3" xfId="18176" xr:uid="{00000000-0005-0000-0000-000048460000}"/>
    <cellStyle name="20% - Accent1 3 2 2 6 3 4 3" xfId="18177" xr:uid="{00000000-0005-0000-0000-000049460000}"/>
    <cellStyle name="20% - Accent1 3 2 2 6 3 4 3 2" xfId="18178" xr:uid="{00000000-0005-0000-0000-00004A460000}"/>
    <cellStyle name="20% - Accent1 3 2 2 6 3 4 4" xfId="18179" xr:uid="{00000000-0005-0000-0000-00004B460000}"/>
    <cellStyle name="20% - Accent1 3 2 2 6 3 5" xfId="18180" xr:uid="{00000000-0005-0000-0000-00004C460000}"/>
    <cellStyle name="20% - Accent1 3 2 2 6 3 5 2" xfId="18181" xr:uid="{00000000-0005-0000-0000-00004D460000}"/>
    <cellStyle name="20% - Accent1 3 2 2 6 3 5 2 2" xfId="18182" xr:uid="{00000000-0005-0000-0000-00004E460000}"/>
    <cellStyle name="20% - Accent1 3 2 2 6 3 5 3" xfId="18183" xr:uid="{00000000-0005-0000-0000-00004F460000}"/>
    <cellStyle name="20% - Accent1 3 2 2 6 3 6" xfId="18184" xr:uid="{00000000-0005-0000-0000-000050460000}"/>
    <cellStyle name="20% - Accent1 3 2 2 6 3 6 2" xfId="18185" xr:uid="{00000000-0005-0000-0000-000051460000}"/>
    <cellStyle name="20% - Accent1 3 2 2 6 3 6 2 2" xfId="18186" xr:uid="{00000000-0005-0000-0000-000052460000}"/>
    <cellStyle name="20% - Accent1 3 2 2 6 3 6 3" xfId="18187" xr:uid="{00000000-0005-0000-0000-000053460000}"/>
    <cellStyle name="20% - Accent1 3 2 2 6 3 7" xfId="18188" xr:uid="{00000000-0005-0000-0000-000054460000}"/>
    <cellStyle name="20% - Accent1 3 2 2 6 3 7 2" xfId="18189" xr:uid="{00000000-0005-0000-0000-000055460000}"/>
    <cellStyle name="20% - Accent1 3 2 2 6 3 8" xfId="18190" xr:uid="{00000000-0005-0000-0000-000056460000}"/>
    <cellStyle name="20% - Accent1 3 2 2 6 3 8 2" xfId="18191" xr:uid="{00000000-0005-0000-0000-000057460000}"/>
    <cellStyle name="20% - Accent1 3 2 2 6 3 9" xfId="18192" xr:uid="{00000000-0005-0000-0000-000058460000}"/>
    <cellStyle name="20% - Accent1 3 2 2 6 4" xfId="18193" xr:uid="{00000000-0005-0000-0000-000059460000}"/>
    <cellStyle name="20% - Accent1 3 2 2 6 4 2" xfId="18194" xr:uid="{00000000-0005-0000-0000-00005A460000}"/>
    <cellStyle name="20% - Accent1 3 2 2 6 4 2 2" xfId="18195" xr:uid="{00000000-0005-0000-0000-00005B460000}"/>
    <cellStyle name="20% - Accent1 3 2 2 6 4 2 2 2" xfId="18196" xr:uid="{00000000-0005-0000-0000-00005C460000}"/>
    <cellStyle name="20% - Accent1 3 2 2 6 4 2 3" xfId="18197" xr:uid="{00000000-0005-0000-0000-00005D460000}"/>
    <cellStyle name="20% - Accent1 3 2 2 6 4 3" xfId="18198" xr:uid="{00000000-0005-0000-0000-00005E460000}"/>
    <cellStyle name="20% - Accent1 3 2 2 6 4 3 2" xfId="18199" xr:uid="{00000000-0005-0000-0000-00005F460000}"/>
    <cellStyle name="20% - Accent1 3 2 2 6 4 4" xfId="18200" xr:uid="{00000000-0005-0000-0000-000060460000}"/>
    <cellStyle name="20% - Accent1 3 2 2 6 5" xfId="18201" xr:uid="{00000000-0005-0000-0000-000061460000}"/>
    <cellStyle name="20% - Accent1 3 2 2 6 5 2" xfId="18202" xr:uid="{00000000-0005-0000-0000-000062460000}"/>
    <cellStyle name="20% - Accent1 3 2 2 6 5 2 2" xfId="18203" xr:uid="{00000000-0005-0000-0000-000063460000}"/>
    <cellStyle name="20% - Accent1 3 2 2 6 5 2 2 2" xfId="18204" xr:uid="{00000000-0005-0000-0000-000064460000}"/>
    <cellStyle name="20% - Accent1 3 2 2 6 5 2 3" xfId="18205" xr:uid="{00000000-0005-0000-0000-000065460000}"/>
    <cellStyle name="20% - Accent1 3 2 2 6 5 3" xfId="18206" xr:uid="{00000000-0005-0000-0000-000066460000}"/>
    <cellStyle name="20% - Accent1 3 2 2 6 5 3 2" xfId="18207" xr:uid="{00000000-0005-0000-0000-000067460000}"/>
    <cellStyle name="20% - Accent1 3 2 2 6 5 4" xfId="18208" xr:uid="{00000000-0005-0000-0000-000068460000}"/>
    <cellStyle name="20% - Accent1 3 2 2 6 6" xfId="18209" xr:uid="{00000000-0005-0000-0000-000069460000}"/>
    <cellStyle name="20% - Accent1 3 2 2 6 6 2" xfId="18210" xr:uid="{00000000-0005-0000-0000-00006A460000}"/>
    <cellStyle name="20% - Accent1 3 2 2 6 6 2 2" xfId="18211" xr:uid="{00000000-0005-0000-0000-00006B460000}"/>
    <cellStyle name="20% - Accent1 3 2 2 6 6 2 2 2" xfId="18212" xr:uid="{00000000-0005-0000-0000-00006C460000}"/>
    <cellStyle name="20% - Accent1 3 2 2 6 6 2 3" xfId="18213" xr:uid="{00000000-0005-0000-0000-00006D460000}"/>
    <cellStyle name="20% - Accent1 3 2 2 6 6 3" xfId="18214" xr:uid="{00000000-0005-0000-0000-00006E460000}"/>
    <cellStyle name="20% - Accent1 3 2 2 6 6 3 2" xfId="18215" xr:uid="{00000000-0005-0000-0000-00006F460000}"/>
    <cellStyle name="20% - Accent1 3 2 2 6 6 4" xfId="18216" xr:uid="{00000000-0005-0000-0000-000070460000}"/>
    <cellStyle name="20% - Accent1 3 2 2 6 7" xfId="18217" xr:uid="{00000000-0005-0000-0000-000071460000}"/>
    <cellStyle name="20% - Accent1 3 2 2 6 7 2" xfId="18218" xr:uid="{00000000-0005-0000-0000-000072460000}"/>
    <cellStyle name="20% - Accent1 3 2 2 6 7 2 2" xfId="18219" xr:uid="{00000000-0005-0000-0000-000073460000}"/>
    <cellStyle name="20% - Accent1 3 2 2 6 7 3" xfId="18220" xr:uid="{00000000-0005-0000-0000-000074460000}"/>
    <cellStyle name="20% - Accent1 3 2 2 6 8" xfId="18221" xr:uid="{00000000-0005-0000-0000-000075460000}"/>
    <cellStyle name="20% - Accent1 3 2 2 6 8 2" xfId="18222" xr:uid="{00000000-0005-0000-0000-000076460000}"/>
    <cellStyle name="20% - Accent1 3 2 2 6 8 2 2" xfId="18223" xr:uid="{00000000-0005-0000-0000-000077460000}"/>
    <cellStyle name="20% - Accent1 3 2 2 6 8 3" xfId="18224" xr:uid="{00000000-0005-0000-0000-000078460000}"/>
    <cellStyle name="20% - Accent1 3 2 2 6 9" xfId="18225" xr:uid="{00000000-0005-0000-0000-000079460000}"/>
    <cellStyle name="20% - Accent1 3 2 2 6 9 2" xfId="18226" xr:uid="{00000000-0005-0000-0000-00007A460000}"/>
    <cellStyle name="20% - Accent1 3 2 2 7" xfId="18227" xr:uid="{00000000-0005-0000-0000-00007B460000}"/>
    <cellStyle name="20% - Accent1 3 2 2 7 2" xfId="18228" xr:uid="{00000000-0005-0000-0000-00007C460000}"/>
    <cellStyle name="20% - Accent1 3 2 2 7 2 2" xfId="18229" xr:uid="{00000000-0005-0000-0000-00007D460000}"/>
    <cellStyle name="20% - Accent1 3 2 2 7 2 2 2" xfId="18230" xr:uid="{00000000-0005-0000-0000-00007E460000}"/>
    <cellStyle name="20% - Accent1 3 2 2 7 2 2 2 2" xfId="18231" xr:uid="{00000000-0005-0000-0000-00007F460000}"/>
    <cellStyle name="20% - Accent1 3 2 2 7 2 2 3" xfId="18232" xr:uid="{00000000-0005-0000-0000-000080460000}"/>
    <cellStyle name="20% - Accent1 3 2 2 7 2 3" xfId="18233" xr:uid="{00000000-0005-0000-0000-000081460000}"/>
    <cellStyle name="20% - Accent1 3 2 2 7 2 3 2" xfId="18234" xr:uid="{00000000-0005-0000-0000-000082460000}"/>
    <cellStyle name="20% - Accent1 3 2 2 7 2 4" xfId="18235" xr:uid="{00000000-0005-0000-0000-000083460000}"/>
    <cellStyle name="20% - Accent1 3 2 2 7 3" xfId="18236" xr:uid="{00000000-0005-0000-0000-000084460000}"/>
    <cellStyle name="20% - Accent1 3 2 2 7 3 2" xfId="18237" xr:uid="{00000000-0005-0000-0000-000085460000}"/>
    <cellStyle name="20% - Accent1 3 2 2 7 3 2 2" xfId="18238" xr:uid="{00000000-0005-0000-0000-000086460000}"/>
    <cellStyle name="20% - Accent1 3 2 2 7 3 2 2 2" xfId="18239" xr:uid="{00000000-0005-0000-0000-000087460000}"/>
    <cellStyle name="20% - Accent1 3 2 2 7 3 2 3" xfId="18240" xr:uid="{00000000-0005-0000-0000-000088460000}"/>
    <cellStyle name="20% - Accent1 3 2 2 7 3 3" xfId="18241" xr:uid="{00000000-0005-0000-0000-000089460000}"/>
    <cellStyle name="20% - Accent1 3 2 2 7 3 3 2" xfId="18242" xr:uid="{00000000-0005-0000-0000-00008A460000}"/>
    <cellStyle name="20% - Accent1 3 2 2 7 3 4" xfId="18243" xr:uid="{00000000-0005-0000-0000-00008B460000}"/>
    <cellStyle name="20% - Accent1 3 2 2 7 4" xfId="18244" xr:uid="{00000000-0005-0000-0000-00008C460000}"/>
    <cellStyle name="20% - Accent1 3 2 2 7 4 2" xfId="18245" xr:uid="{00000000-0005-0000-0000-00008D460000}"/>
    <cellStyle name="20% - Accent1 3 2 2 7 4 2 2" xfId="18246" xr:uid="{00000000-0005-0000-0000-00008E460000}"/>
    <cellStyle name="20% - Accent1 3 2 2 7 4 2 2 2" xfId="18247" xr:uid="{00000000-0005-0000-0000-00008F460000}"/>
    <cellStyle name="20% - Accent1 3 2 2 7 4 2 3" xfId="18248" xr:uid="{00000000-0005-0000-0000-000090460000}"/>
    <cellStyle name="20% - Accent1 3 2 2 7 4 3" xfId="18249" xr:uid="{00000000-0005-0000-0000-000091460000}"/>
    <cellStyle name="20% - Accent1 3 2 2 7 4 3 2" xfId="18250" xr:uid="{00000000-0005-0000-0000-000092460000}"/>
    <cellStyle name="20% - Accent1 3 2 2 7 4 4" xfId="18251" xr:uid="{00000000-0005-0000-0000-000093460000}"/>
    <cellStyle name="20% - Accent1 3 2 2 7 5" xfId="18252" xr:uid="{00000000-0005-0000-0000-000094460000}"/>
    <cellStyle name="20% - Accent1 3 2 2 7 5 2" xfId="18253" xr:uid="{00000000-0005-0000-0000-000095460000}"/>
    <cellStyle name="20% - Accent1 3 2 2 7 5 2 2" xfId="18254" xr:uid="{00000000-0005-0000-0000-000096460000}"/>
    <cellStyle name="20% - Accent1 3 2 2 7 5 3" xfId="18255" xr:uid="{00000000-0005-0000-0000-000097460000}"/>
    <cellStyle name="20% - Accent1 3 2 2 7 6" xfId="18256" xr:uid="{00000000-0005-0000-0000-000098460000}"/>
    <cellStyle name="20% - Accent1 3 2 2 7 6 2" xfId="18257" xr:uid="{00000000-0005-0000-0000-000099460000}"/>
    <cellStyle name="20% - Accent1 3 2 2 7 6 2 2" xfId="18258" xr:uid="{00000000-0005-0000-0000-00009A460000}"/>
    <cellStyle name="20% - Accent1 3 2 2 7 6 3" xfId="18259" xr:uid="{00000000-0005-0000-0000-00009B460000}"/>
    <cellStyle name="20% - Accent1 3 2 2 7 7" xfId="18260" xr:uid="{00000000-0005-0000-0000-00009C460000}"/>
    <cellStyle name="20% - Accent1 3 2 2 7 7 2" xfId="18261" xr:uid="{00000000-0005-0000-0000-00009D460000}"/>
    <cellStyle name="20% - Accent1 3 2 2 7 8" xfId="18262" xr:uid="{00000000-0005-0000-0000-00009E460000}"/>
    <cellStyle name="20% - Accent1 3 2 2 7 8 2" xfId="18263" xr:uid="{00000000-0005-0000-0000-00009F460000}"/>
    <cellStyle name="20% - Accent1 3 2 2 7 9" xfId="18264" xr:uid="{00000000-0005-0000-0000-0000A0460000}"/>
    <cellStyle name="20% - Accent1 3 2 2 8" xfId="18265" xr:uid="{00000000-0005-0000-0000-0000A1460000}"/>
    <cellStyle name="20% - Accent1 3 2 2 8 2" xfId="18266" xr:uid="{00000000-0005-0000-0000-0000A2460000}"/>
    <cellStyle name="20% - Accent1 3 2 2 8 2 2" xfId="18267" xr:uid="{00000000-0005-0000-0000-0000A3460000}"/>
    <cellStyle name="20% - Accent1 3 2 2 8 2 2 2" xfId="18268" xr:uid="{00000000-0005-0000-0000-0000A4460000}"/>
    <cellStyle name="20% - Accent1 3 2 2 8 2 2 2 2" xfId="18269" xr:uid="{00000000-0005-0000-0000-0000A5460000}"/>
    <cellStyle name="20% - Accent1 3 2 2 8 2 2 3" xfId="18270" xr:uid="{00000000-0005-0000-0000-0000A6460000}"/>
    <cellStyle name="20% - Accent1 3 2 2 8 2 3" xfId="18271" xr:uid="{00000000-0005-0000-0000-0000A7460000}"/>
    <cellStyle name="20% - Accent1 3 2 2 8 2 3 2" xfId="18272" xr:uid="{00000000-0005-0000-0000-0000A8460000}"/>
    <cellStyle name="20% - Accent1 3 2 2 8 2 4" xfId="18273" xr:uid="{00000000-0005-0000-0000-0000A9460000}"/>
    <cellStyle name="20% - Accent1 3 2 2 8 3" xfId="18274" xr:uid="{00000000-0005-0000-0000-0000AA460000}"/>
    <cellStyle name="20% - Accent1 3 2 2 8 3 2" xfId="18275" xr:uid="{00000000-0005-0000-0000-0000AB460000}"/>
    <cellStyle name="20% - Accent1 3 2 2 8 3 2 2" xfId="18276" xr:uid="{00000000-0005-0000-0000-0000AC460000}"/>
    <cellStyle name="20% - Accent1 3 2 2 8 3 2 2 2" xfId="18277" xr:uid="{00000000-0005-0000-0000-0000AD460000}"/>
    <cellStyle name="20% - Accent1 3 2 2 8 3 2 3" xfId="18278" xr:uid="{00000000-0005-0000-0000-0000AE460000}"/>
    <cellStyle name="20% - Accent1 3 2 2 8 3 3" xfId="18279" xr:uid="{00000000-0005-0000-0000-0000AF460000}"/>
    <cellStyle name="20% - Accent1 3 2 2 8 3 3 2" xfId="18280" xr:uid="{00000000-0005-0000-0000-0000B0460000}"/>
    <cellStyle name="20% - Accent1 3 2 2 8 3 4" xfId="18281" xr:uid="{00000000-0005-0000-0000-0000B1460000}"/>
    <cellStyle name="20% - Accent1 3 2 2 8 4" xfId="18282" xr:uid="{00000000-0005-0000-0000-0000B2460000}"/>
    <cellStyle name="20% - Accent1 3 2 2 8 4 2" xfId="18283" xr:uid="{00000000-0005-0000-0000-0000B3460000}"/>
    <cellStyle name="20% - Accent1 3 2 2 8 4 2 2" xfId="18284" xr:uid="{00000000-0005-0000-0000-0000B4460000}"/>
    <cellStyle name="20% - Accent1 3 2 2 8 4 2 2 2" xfId="18285" xr:uid="{00000000-0005-0000-0000-0000B5460000}"/>
    <cellStyle name="20% - Accent1 3 2 2 8 4 2 3" xfId="18286" xr:uid="{00000000-0005-0000-0000-0000B6460000}"/>
    <cellStyle name="20% - Accent1 3 2 2 8 4 3" xfId="18287" xr:uid="{00000000-0005-0000-0000-0000B7460000}"/>
    <cellStyle name="20% - Accent1 3 2 2 8 4 3 2" xfId="18288" xr:uid="{00000000-0005-0000-0000-0000B8460000}"/>
    <cellStyle name="20% - Accent1 3 2 2 8 4 4" xfId="18289" xr:uid="{00000000-0005-0000-0000-0000B9460000}"/>
    <cellStyle name="20% - Accent1 3 2 2 8 5" xfId="18290" xr:uid="{00000000-0005-0000-0000-0000BA460000}"/>
    <cellStyle name="20% - Accent1 3 2 2 8 5 2" xfId="18291" xr:uid="{00000000-0005-0000-0000-0000BB460000}"/>
    <cellStyle name="20% - Accent1 3 2 2 8 5 2 2" xfId="18292" xr:uid="{00000000-0005-0000-0000-0000BC460000}"/>
    <cellStyle name="20% - Accent1 3 2 2 8 5 3" xfId="18293" xr:uid="{00000000-0005-0000-0000-0000BD460000}"/>
    <cellStyle name="20% - Accent1 3 2 2 8 6" xfId="18294" xr:uid="{00000000-0005-0000-0000-0000BE460000}"/>
    <cellStyle name="20% - Accent1 3 2 2 8 6 2" xfId="18295" xr:uid="{00000000-0005-0000-0000-0000BF460000}"/>
    <cellStyle name="20% - Accent1 3 2 2 8 6 2 2" xfId="18296" xr:uid="{00000000-0005-0000-0000-0000C0460000}"/>
    <cellStyle name="20% - Accent1 3 2 2 8 6 3" xfId="18297" xr:uid="{00000000-0005-0000-0000-0000C1460000}"/>
    <cellStyle name="20% - Accent1 3 2 2 8 7" xfId="18298" xr:uid="{00000000-0005-0000-0000-0000C2460000}"/>
    <cellStyle name="20% - Accent1 3 2 2 8 7 2" xfId="18299" xr:uid="{00000000-0005-0000-0000-0000C3460000}"/>
    <cellStyle name="20% - Accent1 3 2 2 8 8" xfId="18300" xr:uid="{00000000-0005-0000-0000-0000C4460000}"/>
    <cellStyle name="20% - Accent1 3 2 2 8 8 2" xfId="18301" xr:uid="{00000000-0005-0000-0000-0000C5460000}"/>
    <cellStyle name="20% - Accent1 3 2 2 8 9" xfId="18302" xr:uid="{00000000-0005-0000-0000-0000C6460000}"/>
    <cellStyle name="20% - Accent1 3 2 2 9" xfId="18303" xr:uid="{00000000-0005-0000-0000-0000C7460000}"/>
    <cellStyle name="20% - Accent1 3 2 2 9 2" xfId="18304" xr:uid="{00000000-0005-0000-0000-0000C8460000}"/>
    <cellStyle name="20% - Accent1 3 2 2 9 2 2" xfId="18305" xr:uid="{00000000-0005-0000-0000-0000C9460000}"/>
    <cellStyle name="20% - Accent1 3 2 2 9 2 2 2" xfId="18306" xr:uid="{00000000-0005-0000-0000-0000CA460000}"/>
    <cellStyle name="20% - Accent1 3 2 2 9 2 3" xfId="18307" xr:uid="{00000000-0005-0000-0000-0000CB460000}"/>
    <cellStyle name="20% - Accent1 3 2 2 9 3" xfId="18308" xr:uid="{00000000-0005-0000-0000-0000CC460000}"/>
    <cellStyle name="20% - Accent1 3 2 2 9 3 2" xfId="18309" xr:uid="{00000000-0005-0000-0000-0000CD460000}"/>
    <cellStyle name="20% - Accent1 3 2 2 9 4" xfId="18310" xr:uid="{00000000-0005-0000-0000-0000CE460000}"/>
    <cellStyle name="20% - Accent1 3 2 20" xfId="18311" xr:uid="{00000000-0005-0000-0000-0000CF460000}"/>
    <cellStyle name="20% - Accent1 3 2 3" xfId="18312" xr:uid="{00000000-0005-0000-0000-0000D0460000}"/>
    <cellStyle name="20% - Accent1 3 2 3 10" xfId="18313" xr:uid="{00000000-0005-0000-0000-0000D1460000}"/>
    <cellStyle name="20% - Accent1 3 2 3 10 2" xfId="18314" xr:uid="{00000000-0005-0000-0000-0000D2460000}"/>
    <cellStyle name="20% - Accent1 3 2 3 10 2 2" xfId="18315" xr:uid="{00000000-0005-0000-0000-0000D3460000}"/>
    <cellStyle name="20% - Accent1 3 2 3 10 2 2 2" xfId="18316" xr:uid="{00000000-0005-0000-0000-0000D4460000}"/>
    <cellStyle name="20% - Accent1 3 2 3 10 2 3" xfId="18317" xr:uid="{00000000-0005-0000-0000-0000D5460000}"/>
    <cellStyle name="20% - Accent1 3 2 3 10 3" xfId="18318" xr:uid="{00000000-0005-0000-0000-0000D6460000}"/>
    <cellStyle name="20% - Accent1 3 2 3 10 3 2" xfId="18319" xr:uid="{00000000-0005-0000-0000-0000D7460000}"/>
    <cellStyle name="20% - Accent1 3 2 3 10 4" xfId="18320" xr:uid="{00000000-0005-0000-0000-0000D8460000}"/>
    <cellStyle name="20% - Accent1 3 2 3 11" xfId="18321" xr:uid="{00000000-0005-0000-0000-0000D9460000}"/>
    <cellStyle name="20% - Accent1 3 2 3 11 2" xfId="18322" xr:uid="{00000000-0005-0000-0000-0000DA460000}"/>
    <cellStyle name="20% - Accent1 3 2 3 11 2 2" xfId="18323" xr:uid="{00000000-0005-0000-0000-0000DB460000}"/>
    <cellStyle name="20% - Accent1 3 2 3 11 2 2 2" xfId="18324" xr:uid="{00000000-0005-0000-0000-0000DC460000}"/>
    <cellStyle name="20% - Accent1 3 2 3 11 2 3" xfId="18325" xr:uid="{00000000-0005-0000-0000-0000DD460000}"/>
    <cellStyle name="20% - Accent1 3 2 3 11 3" xfId="18326" xr:uid="{00000000-0005-0000-0000-0000DE460000}"/>
    <cellStyle name="20% - Accent1 3 2 3 11 3 2" xfId="18327" xr:uid="{00000000-0005-0000-0000-0000DF460000}"/>
    <cellStyle name="20% - Accent1 3 2 3 11 4" xfId="18328" xr:uid="{00000000-0005-0000-0000-0000E0460000}"/>
    <cellStyle name="20% - Accent1 3 2 3 12" xfId="18329" xr:uid="{00000000-0005-0000-0000-0000E1460000}"/>
    <cellStyle name="20% - Accent1 3 2 3 12 2" xfId="18330" xr:uid="{00000000-0005-0000-0000-0000E2460000}"/>
    <cellStyle name="20% - Accent1 3 2 3 12 2 2" xfId="18331" xr:uid="{00000000-0005-0000-0000-0000E3460000}"/>
    <cellStyle name="20% - Accent1 3 2 3 12 3" xfId="18332" xr:uid="{00000000-0005-0000-0000-0000E4460000}"/>
    <cellStyle name="20% - Accent1 3 2 3 13" xfId="18333" xr:uid="{00000000-0005-0000-0000-0000E5460000}"/>
    <cellStyle name="20% - Accent1 3 2 3 13 2" xfId="18334" xr:uid="{00000000-0005-0000-0000-0000E6460000}"/>
    <cellStyle name="20% - Accent1 3 2 3 13 2 2" xfId="18335" xr:uid="{00000000-0005-0000-0000-0000E7460000}"/>
    <cellStyle name="20% - Accent1 3 2 3 13 3" xfId="18336" xr:uid="{00000000-0005-0000-0000-0000E8460000}"/>
    <cellStyle name="20% - Accent1 3 2 3 14" xfId="18337" xr:uid="{00000000-0005-0000-0000-0000E9460000}"/>
    <cellStyle name="20% - Accent1 3 2 3 14 2" xfId="18338" xr:uid="{00000000-0005-0000-0000-0000EA460000}"/>
    <cellStyle name="20% - Accent1 3 2 3 15" xfId="18339" xr:uid="{00000000-0005-0000-0000-0000EB460000}"/>
    <cellStyle name="20% - Accent1 3 2 3 15 2" xfId="18340" xr:uid="{00000000-0005-0000-0000-0000EC460000}"/>
    <cellStyle name="20% - Accent1 3 2 3 16" xfId="18341" xr:uid="{00000000-0005-0000-0000-0000ED460000}"/>
    <cellStyle name="20% - Accent1 3 2 3 2" xfId="18342" xr:uid="{00000000-0005-0000-0000-0000EE460000}"/>
    <cellStyle name="20% - Accent1 3 2 3 2 10" xfId="18343" xr:uid="{00000000-0005-0000-0000-0000EF460000}"/>
    <cellStyle name="20% - Accent1 3 2 3 2 10 2" xfId="18344" xr:uid="{00000000-0005-0000-0000-0000F0460000}"/>
    <cellStyle name="20% - Accent1 3 2 3 2 10 2 2" xfId="18345" xr:uid="{00000000-0005-0000-0000-0000F1460000}"/>
    <cellStyle name="20% - Accent1 3 2 3 2 10 2 2 2" xfId="18346" xr:uid="{00000000-0005-0000-0000-0000F2460000}"/>
    <cellStyle name="20% - Accent1 3 2 3 2 10 2 3" xfId="18347" xr:uid="{00000000-0005-0000-0000-0000F3460000}"/>
    <cellStyle name="20% - Accent1 3 2 3 2 10 3" xfId="18348" xr:uid="{00000000-0005-0000-0000-0000F4460000}"/>
    <cellStyle name="20% - Accent1 3 2 3 2 10 3 2" xfId="18349" xr:uid="{00000000-0005-0000-0000-0000F5460000}"/>
    <cellStyle name="20% - Accent1 3 2 3 2 10 4" xfId="18350" xr:uid="{00000000-0005-0000-0000-0000F6460000}"/>
    <cellStyle name="20% - Accent1 3 2 3 2 11" xfId="18351" xr:uid="{00000000-0005-0000-0000-0000F7460000}"/>
    <cellStyle name="20% - Accent1 3 2 3 2 11 2" xfId="18352" xr:uid="{00000000-0005-0000-0000-0000F8460000}"/>
    <cellStyle name="20% - Accent1 3 2 3 2 11 2 2" xfId="18353" xr:uid="{00000000-0005-0000-0000-0000F9460000}"/>
    <cellStyle name="20% - Accent1 3 2 3 2 11 3" xfId="18354" xr:uid="{00000000-0005-0000-0000-0000FA460000}"/>
    <cellStyle name="20% - Accent1 3 2 3 2 12" xfId="18355" xr:uid="{00000000-0005-0000-0000-0000FB460000}"/>
    <cellStyle name="20% - Accent1 3 2 3 2 12 2" xfId="18356" xr:uid="{00000000-0005-0000-0000-0000FC460000}"/>
    <cellStyle name="20% - Accent1 3 2 3 2 12 2 2" xfId="18357" xr:uid="{00000000-0005-0000-0000-0000FD460000}"/>
    <cellStyle name="20% - Accent1 3 2 3 2 12 3" xfId="18358" xr:uid="{00000000-0005-0000-0000-0000FE460000}"/>
    <cellStyle name="20% - Accent1 3 2 3 2 13" xfId="18359" xr:uid="{00000000-0005-0000-0000-0000FF460000}"/>
    <cellStyle name="20% - Accent1 3 2 3 2 13 2" xfId="18360" xr:uid="{00000000-0005-0000-0000-000000470000}"/>
    <cellStyle name="20% - Accent1 3 2 3 2 14" xfId="18361" xr:uid="{00000000-0005-0000-0000-000001470000}"/>
    <cellStyle name="20% - Accent1 3 2 3 2 14 2" xfId="18362" xr:uid="{00000000-0005-0000-0000-000002470000}"/>
    <cellStyle name="20% - Accent1 3 2 3 2 15" xfId="18363" xr:uid="{00000000-0005-0000-0000-000003470000}"/>
    <cellStyle name="20% - Accent1 3 2 3 2 2" xfId="18364" xr:uid="{00000000-0005-0000-0000-000004470000}"/>
    <cellStyle name="20% - Accent1 3 2 3 2 2 10" xfId="18365" xr:uid="{00000000-0005-0000-0000-000005470000}"/>
    <cellStyle name="20% - Accent1 3 2 3 2 2 10 2" xfId="18366" xr:uid="{00000000-0005-0000-0000-000006470000}"/>
    <cellStyle name="20% - Accent1 3 2 3 2 2 10 2 2" xfId="18367" xr:uid="{00000000-0005-0000-0000-000007470000}"/>
    <cellStyle name="20% - Accent1 3 2 3 2 2 10 3" xfId="18368" xr:uid="{00000000-0005-0000-0000-000008470000}"/>
    <cellStyle name="20% - Accent1 3 2 3 2 2 11" xfId="18369" xr:uid="{00000000-0005-0000-0000-000009470000}"/>
    <cellStyle name="20% - Accent1 3 2 3 2 2 11 2" xfId="18370" xr:uid="{00000000-0005-0000-0000-00000A470000}"/>
    <cellStyle name="20% - Accent1 3 2 3 2 2 11 2 2" xfId="18371" xr:uid="{00000000-0005-0000-0000-00000B470000}"/>
    <cellStyle name="20% - Accent1 3 2 3 2 2 11 3" xfId="18372" xr:uid="{00000000-0005-0000-0000-00000C470000}"/>
    <cellStyle name="20% - Accent1 3 2 3 2 2 12" xfId="18373" xr:uid="{00000000-0005-0000-0000-00000D470000}"/>
    <cellStyle name="20% - Accent1 3 2 3 2 2 12 2" xfId="18374" xr:uid="{00000000-0005-0000-0000-00000E470000}"/>
    <cellStyle name="20% - Accent1 3 2 3 2 2 13" xfId="18375" xr:uid="{00000000-0005-0000-0000-00000F470000}"/>
    <cellStyle name="20% - Accent1 3 2 3 2 2 13 2" xfId="18376" xr:uid="{00000000-0005-0000-0000-000010470000}"/>
    <cellStyle name="20% - Accent1 3 2 3 2 2 14" xfId="18377" xr:uid="{00000000-0005-0000-0000-000011470000}"/>
    <cellStyle name="20% - Accent1 3 2 3 2 2 2" xfId="18378" xr:uid="{00000000-0005-0000-0000-000012470000}"/>
    <cellStyle name="20% - Accent1 3 2 3 2 2 2 10" xfId="18379" xr:uid="{00000000-0005-0000-0000-000013470000}"/>
    <cellStyle name="20% - Accent1 3 2 3 2 2 2 10 2" xfId="18380" xr:uid="{00000000-0005-0000-0000-000014470000}"/>
    <cellStyle name="20% - Accent1 3 2 3 2 2 2 11" xfId="18381" xr:uid="{00000000-0005-0000-0000-000015470000}"/>
    <cellStyle name="20% - Accent1 3 2 3 2 2 2 2" xfId="18382" xr:uid="{00000000-0005-0000-0000-000016470000}"/>
    <cellStyle name="20% - Accent1 3 2 3 2 2 2 2 2" xfId="18383" xr:uid="{00000000-0005-0000-0000-000017470000}"/>
    <cellStyle name="20% - Accent1 3 2 3 2 2 2 2 2 2" xfId="18384" xr:uid="{00000000-0005-0000-0000-000018470000}"/>
    <cellStyle name="20% - Accent1 3 2 3 2 2 2 2 2 2 2" xfId="18385" xr:uid="{00000000-0005-0000-0000-000019470000}"/>
    <cellStyle name="20% - Accent1 3 2 3 2 2 2 2 2 2 2 2" xfId="18386" xr:uid="{00000000-0005-0000-0000-00001A470000}"/>
    <cellStyle name="20% - Accent1 3 2 3 2 2 2 2 2 2 3" xfId="18387" xr:uid="{00000000-0005-0000-0000-00001B470000}"/>
    <cellStyle name="20% - Accent1 3 2 3 2 2 2 2 2 3" xfId="18388" xr:uid="{00000000-0005-0000-0000-00001C470000}"/>
    <cellStyle name="20% - Accent1 3 2 3 2 2 2 2 2 3 2" xfId="18389" xr:uid="{00000000-0005-0000-0000-00001D470000}"/>
    <cellStyle name="20% - Accent1 3 2 3 2 2 2 2 2 4" xfId="18390" xr:uid="{00000000-0005-0000-0000-00001E470000}"/>
    <cellStyle name="20% - Accent1 3 2 3 2 2 2 2 3" xfId="18391" xr:uid="{00000000-0005-0000-0000-00001F470000}"/>
    <cellStyle name="20% - Accent1 3 2 3 2 2 2 2 3 2" xfId="18392" xr:uid="{00000000-0005-0000-0000-000020470000}"/>
    <cellStyle name="20% - Accent1 3 2 3 2 2 2 2 3 2 2" xfId="18393" xr:uid="{00000000-0005-0000-0000-000021470000}"/>
    <cellStyle name="20% - Accent1 3 2 3 2 2 2 2 3 2 2 2" xfId="18394" xr:uid="{00000000-0005-0000-0000-000022470000}"/>
    <cellStyle name="20% - Accent1 3 2 3 2 2 2 2 3 2 3" xfId="18395" xr:uid="{00000000-0005-0000-0000-000023470000}"/>
    <cellStyle name="20% - Accent1 3 2 3 2 2 2 2 3 3" xfId="18396" xr:uid="{00000000-0005-0000-0000-000024470000}"/>
    <cellStyle name="20% - Accent1 3 2 3 2 2 2 2 3 3 2" xfId="18397" xr:uid="{00000000-0005-0000-0000-000025470000}"/>
    <cellStyle name="20% - Accent1 3 2 3 2 2 2 2 3 4" xfId="18398" xr:uid="{00000000-0005-0000-0000-000026470000}"/>
    <cellStyle name="20% - Accent1 3 2 3 2 2 2 2 4" xfId="18399" xr:uid="{00000000-0005-0000-0000-000027470000}"/>
    <cellStyle name="20% - Accent1 3 2 3 2 2 2 2 4 2" xfId="18400" xr:uid="{00000000-0005-0000-0000-000028470000}"/>
    <cellStyle name="20% - Accent1 3 2 3 2 2 2 2 4 2 2" xfId="18401" xr:uid="{00000000-0005-0000-0000-000029470000}"/>
    <cellStyle name="20% - Accent1 3 2 3 2 2 2 2 4 2 2 2" xfId="18402" xr:uid="{00000000-0005-0000-0000-00002A470000}"/>
    <cellStyle name="20% - Accent1 3 2 3 2 2 2 2 4 2 3" xfId="18403" xr:uid="{00000000-0005-0000-0000-00002B470000}"/>
    <cellStyle name="20% - Accent1 3 2 3 2 2 2 2 4 3" xfId="18404" xr:uid="{00000000-0005-0000-0000-00002C470000}"/>
    <cellStyle name="20% - Accent1 3 2 3 2 2 2 2 4 3 2" xfId="18405" xr:uid="{00000000-0005-0000-0000-00002D470000}"/>
    <cellStyle name="20% - Accent1 3 2 3 2 2 2 2 4 4" xfId="18406" xr:uid="{00000000-0005-0000-0000-00002E470000}"/>
    <cellStyle name="20% - Accent1 3 2 3 2 2 2 2 5" xfId="18407" xr:uid="{00000000-0005-0000-0000-00002F470000}"/>
    <cellStyle name="20% - Accent1 3 2 3 2 2 2 2 5 2" xfId="18408" xr:uid="{00000000-0005-0000-0000-000030470000}"/>
    <cellStyle name="20% - Accent1 3 2 3 2 2 2 2 5 2 2" xfId="18409" xr:uid="{00000000-0005-0000-0000-000031470000}"/>
    <cellStyle name="20% - Accent1 3 2 3 2 2 2 2 5 3" xfId="18410" xr:uid="{00000000-0005-0000-0000-000032470000}"/>
    <cellStyle name="20% - Accent1 3 2 3 2 2 2 2 6" xfId="18411" xr:uid="{00000000-0005-0000-0000-000033470000}"/>
    <cellStyle name="20% - Accent1 3 2 3 2 2 2 2 6 2" xfId="18412" xr:uid="{00000000-0005-0000-0000-000034470000}"/>
    <cellStyle name="20% - Accent1 3 2 3 2 2 2 2 6 2 2" xfId="18413" xr:uid="{00000000-0005-0000-0000-000035470000}"/>
    <cellStyle name="20% - Accent1 3 2 3 2 2 2 2 6 3" xfId="18414" xr:uid="{00000000-0005-0000-0000-000036470000}"/>
    <cellStyle name="20% - Accent1 3 2 3 2 2 2 2 7" xfId="18415" xr:uid="{00000000-0005-0000-0000-000037470000}"/>
    <cellStyle name="20% - Accent1 3 2 3 2 2 2 2 7 2" xfId="18416" xr:uid="{00000000-0005-0000-0000-000038470000}"/>
    <cellStyle name="20% - Accent1 3 2 3 2 2 2 2 8" xfId="18417" xr:uid="{00000000-0005-0000-0000-000039470000}"/>
    <cellStyle name="20% - Accent1 3 2 3 2 2 2 2 8 2" xfId="18418" xr:uid="{00000000-0005-0000-0000-00003A470000}"/>
    <cellStyle name="20% - Accent1 3 2 3 2 2 2 2 9" xfId="18419" xr:uid="{00000000-0005-0000-0000-00003B470000}"/>
    <cellStyle name="20% - Accent1 3 2 3 2 2 2 3" xfId="18420" xr:uid="{00000000-0005-0000-0000-00003C470000}"/>
    <cellStyle name="20% - Accent1 3 2 3 2 2 2 3 2" xfId="18421" xr:uid="{00000000-0005-0000-0000-00003D470000}"/>
    <cellStyle name="20% - Accent1 3 2 3 2 2 2 3 2 2" xfId="18422" xr:uid="{00000000-0005-0000-0000-00003E470000}"/>
    <cellStyle name="20% - Accent1 3 2 3 2 2 2 3 2 2 2" xfId="18423" xr:uid="{00000000-0005-0000-0000-00003F470000}"/>
    <cellStyle name="20% - Accent1 3 2 3 2 2 2 3 2 2 2 2" xfId="18424" xr:uid="{00000000-0005-0000-0000-000040470000}"/>
    <cellStyle name="20% - Accent1 3 2 3 2 2 2 3 2 2 3" xfId="18425" xr:uid="{00000000-0005-0000-0000-000041470000}"/>
    <cellStyle name="20% - Accent1 3 2 3 2 2 2 3 2 3" xfId="18426" xr:uid="{00000000-0005-0000-0000-000042470000}"/>
    <cellStyle name="20% - Accent1 3 2 3 2 2 2 3 2 3 2" xfId="18427" xr:uid="{00000000-0005-0000-0000-000043470000}"/>
    <cellStyle name="20% - Accent1 3 2 3 2 2 2 3 2 4" xfId="18428" xr:uid="{00000000-0005-0000-0000-000044470000}"/>
    <cellStyle name="20% - Accent1 3 2 3 2 2 2 3 3" xfId="18429" xr:uid="{00000000-0005-0000-0000-000045470000}"/>
    <cellStyle name="20% - Accent1 3 2 3 2 2 2 3 3 2" xfId="18430" xr:uid="{00000000-0005-0000-0000-000046470000}"/>
    <cellStyle name="20% - Accent1 3 2 3 2 2 2 3 3 2 2" xfId="18431" xr:uid="{00000000-0005-0000-0000-000047470000}"/>
    <cellStyle name="20% - Accent1 3 2 3 2 2 2 3 3 2 2 2" xfId="18432" xr:uid="{00000000-0005-0000-0000-000048470000}"/>
    <cellStyle name="20% - Accent1 3 2 3 2 2 2 3 3 2 3" xfId="18433" xr:uid="{00000000-0005-0000-0000-000049470000}"/>
    <cellStyle name="20% - Accent1 3 2 3 2 2 2 3 3 3" xfId="18434" xr:uid="{00000000-0005-0000-0000-00004A470000}"/>
    <cellStyle name="20% - Accent1 3 2 3 2 2 2 3 3 3 2" xfId="18435" xr:uid="{00000000-0005-0000-0000-00004B470000}"/>
    <cellStyle name="20% - Accent1 3 2 3 2 2 2 3 3 4" xfId="18436" xr:uid="{00000000-0005-0000-0000-00004C470000}"/>
    <cellStyle name="20% - Accent1 3 2 3 2 2 2 3 4" xfId="18437" xr:uid="{00000000-0005-0000-0000-00004D470000}"/>
    <cellStyle name="20% - Accent1 3 2 3 2 2 2 3 4 2" xfId="18438" xr:uid="{00000000-0005-0000-0000-00004E470000}"/>
    <cellStyle name="20% - Accent1 3 2 3 2 2 2 3 4 2 2" xfId="18439" xr:uid="{00000000-0005-0000-0000-00004F470000}"/>
    <cellStyle name="20% - Accent1 3 2 3 2 2 2 3 4 2 2 2" xfId="18440" xr:uid="{00000000-0005-0000-0000-000050470000}"/>
    <cellStyle name="20% - Accent1 3 2 3 2 2 2 3 4 2 3" xfId="18441" xr:uid="{00000000-0005-0000-0000-000051470000}"/>
    <cellStyle name="20% - Accent1 3 2 3 2 2 2 3 4 3" xfId="18442" xr:uid="{00000000-0005-0000-0000-000052470000}"/>
    <cellStyle name="20% - Accent1 3 2 3 2 2 2 3 4 3 2" xfId="18443" xr:uid="{00000000-0005-0000-0000-000053470000}"/>
    <cellStyle name="20% - Accent1 3 2 3 2 2 2 3 4 4" xfId="18444" xr:uid="{00000000-0005-0000-0000-000054470000}"/>
    <cellStyle name="20% - Accent1 3 2 3 2 2 2 3 5" xfId="18445" xr:uid="{00000000-0005-0000-0000-000055470000}"/>
    <cellStyle name="20% - Accent1 3 2 3 2 2 2 3 5 2" xfId="18446" xr:uid="{00000000-0005-0000-0000-000056470000}"/>
    <cellStyle name="20% - Accent1 3 2 3 2 2 2 3 5 2 2" xfId="18447" xr:uid="{00000000-0005-0000-0000-000057470000}"/>
    <cellStyle name="20% - Accent1 3 2 3 2 2 2 3 5 3" xfId="18448" xr:uid="{00000000-0005-0000-0000-000058470000}"/>
    <cellStyle name="20% - Accent1 3 2 3 2 2 2 3 6" xfId="18449" xr:uid="{00000000-0005-0000-0000-000059470000}"/>
    <cellStyle name="20% - Accent1 3 2 3 2 2 2 3 6 2" xfId="18450" xr:uid="{00000000-0005-0000-0000-00005A470000}"/>
    <cellStyle name="20% - Accent1 3 2 3 2 2 2 3 6 2 2" xfId="18451" xr:uid="{00000000-0005-0000-0000-00005B470000}"/>
    <cellStyle name="20% - Accent1 3 2 3 2 2 2 3 6 3" xfId="18452" xr:uid="{00000000-0005-0000-0000-00005C470000}"/>
    <cellStyle name="20% - Accent1 3 2 3 2 2 2 3 7" xfId="18453" xr:uid="{00000000-0005-0000-0000-00005D470000}"/>
    <cellStyle name="20% - Accent1 3 2 3 2 2 2 3 7 2" xfId="18454" xr:uid="{00000000-0005-0000-0000-00005E470000}"/>
    <cellStyle name="20% - Accent1 3 2 3 2 2 2 3 8" xfId="18455" xr:uid="{00000000-0005-0000-0000-00005F470000}"/>
    <cellStyle name="20% - Accent1 3 2 3 2 2 2 3 8 2" xfId="18456" xr:uid="{00000000-0005-0000-0000-000060470000}"/>
    <cellStyle name="20% - Accent1 3 2 3 2 2 2 3 9" xfId="18457" xr:uid="{00000000-0005-0000-0000-000061470000}"/>
    <cellStyle name="20% - Accent1 3 2 3 2 2 2 4" xfId="18458" xr:uid="{00000000-0005-0000-0000-000062470000}"/>
    <cellStyle name="20% - Accent1 3 2 3 2 2 2 4 2" xfId="18459" xr:uid="{00000000-0005-0000-0000-000063470000}"/>
    <cellStyle name="20% - Accent1 3 2 3 2 2 2 4 2 2" xfId="18460" xr:uid="{00000000-0005-0000-0000-000064470000}"/>
    <cellStyle name="20% - Accent1 3 2 3 2 2 2 4 2 2 2" xfId="18461" xr:uid="{00000000-0005-0000-0000-000065470000}"/>
    <cellStyle name="20% - Accent1 3 2 3 2 2 2 4 2 3" xfId="18462" xr:uid="{00000000-0005-0000-0000-000066470000}"/>
    <cellStyle name="20% - Accent1 3 2 3 2 2 2 4 3" xfId="18463" xr:uid="{00000000-0005-0000-0000-000067470000}"/>
    <cellStyle name="20% - Accent1 3 2 3 2 2 2 4 3 2" xfId="18464" xr:uid="{00000000-0005-0000-0000-000068470000}"/>
    <cellStyle name="20% - Accent1 3 2 3 2 2 2 4 4" xfId="18465" xr:uid="{00000000-0005-0000-0000-000069470000}"/>
    <cellStyle name="20% - Accent1 3 2 3 2 2 2 5" xfId="18466" xr:uid="{00000000-0005-0000-0000-00006A470000}"/>
    <cellStyle name="20% - Accent1 3 2 3 2 2 2 5 2" xfId="18467" xr:uid="{00000000-0005-0000-0000-00006B470000}"/>
    <cellStyle name="20% - Accent1 3 2 3 2 2 2 5 2 2" xfId="18468" xr:uid="{00000000-0005-0000-0000-00006C470000}"/>
    <cellStyle name="20% - Accent1 3 2 3 2 2 2 5 2 2 2" xfId="18469" xr:uid="{00000000-0005-0000-0000-00006D470000}"/>
    <cellStyle name="20% - Accent1 3 2 3 2 2 2 5 2 3" xfId="18470" xr:uid="{00000000-0005-0000-0000-00006E470000}"/>
    <cellStyle name="20% - Accent1 3 2 3 2 2 2 5 3" xfId="18471" xr:uid="{00000000-0005-0000-0000-00006F470000}"/>
    <cellStyle name="20% - Accent1 3 2 3 2 2 2 5 3 2" xfId="18472" xr:uid="{00000000-0005-0000-0000-000070470000}"/>
    <cellStyle name="20% - Accent1 3 2 3 2 2 2 5 4" xfId="18473" xr:uid="{00000000-0005-0000-0000-000071470000}"/>
    <cellStyle name="20% - Accent1 3 2 3 2 2 2 6" xfId="18474" xr:uid="{00000000-0005-0000-0000-000072470000}"/>
    <cellStyle name="20% - Accent1 3 2 3 2 2 2 6 2" xfId="18475" xr:uid="{00000000-0005-0000-0000-000073470000}"/>
    <cellStyle name="20% - Accent1 3 2 3 2 2 2 6 2 2" xfId="18476" xr:uid="{00000000-0005-0000-0000-000074470000}"/>
    <cellStyle name="20% - Accent1 3 2 3 2 2 2 6 2 2 2" xfId="18477" xr:uid="{00000000-0005-0000-0000-000075470000}"/>
    <cellStyle name="20% - Accent1 3 2 3 2 2 2 6 2 3" xfId="18478" xr:uid="{00000000-0005-0000-0000-000076470000}"/>
    <cellStyle name="20% - Accent1 3 2 3 2 2 2 6 3" xfId="18479" xr:uid="{00000000-0005-0000-0000-000077470000}"/>
    <cellStyle name="20% - Accent1 3 2 3 2 2 2 6 3 2" xfId="18480" xr:uid="{00000000-0005-0000-0000-000078470000}"/>
    <cellStyle name="20% - Accent1 3 2 3 2 2 2 6 4" xfId="18481" xr:uid="{00000000-0005-0000-0000-000079470000}"/>
    <cellStyle name="20% - Accent1 3 2 3 2 2 2 7" xfId="18482" xr:uid="{00000000-0005-0000-0000-00007A470000}"/>
    <cellStyle name="20% - Accent1 3 2 3 2 2 2 7 2" xfId="18483" xr:uid="{00000000-0005-0000-0000-00007B470000}"/>
    <cellStyle name="20% - Accent1 3 2 3 2 2 2 7 2 2" xfId="18484" xr:uid="{00000000-0005-0000-0000-00007C470000}"/>
    <cellStyle name="20% - Accent1 3 2 3 2 2 2 7 3" xfId="18485" xr:uid="{00000000-0005-0000-0000-00007D470000}"/>
    <cellStyle name="20% - Accent1 3 2 3 2 2 2 8" xfId="18486" xr:uid="{00000000-0005-0000-0000-00007E470000}"/>
    <cellStyle name="20% - Accent1 3 2 3 2 2 2 8 2" xfId="18487" xr:uid="{00000000-0005-0000-0000-00007F470000}"/>
    <cellStyle name="20% - Accent1 3 2 3 2 2 2 8 2 2" xfId="18488" xr:uid="{00000000-0005-0000-0000-000080470000}"/>
    <cellStyle name="20% - Accent1 3 2 3 2 2 2 8 3" xfId="18489" xr:uid="{00000000-0005-0000-0000-000081470000}"/>
    <cellStyle name="20% - Accent1 3 2 3 2 2 2 9" xfId="18490" xr:uid="{00000000-0005-0000-0000-000082470000}"/>
    <cellStyle name="20% - Accent1 3 2 3 2 2 2 9 2" xfId="18491" xr:uid="{00000000-0005-0000-0000-000083470000}"/>
    <cellStyle name="20% - Accent1 3 2 3 2 2 3" xfId="18492" xr:uid="{00000000-0005-0000-0000-000084470000}"/>
    <cellStyle name="20% - Accent1 3 2 3 2 2 3 10" xfId="18493" xr:uid="{00000000-0005-0000-0000-000085470000}"/>
    <cellStyle name="20% - Accent1 3 2 3 2 2 3 10 2" xfId="18494" xr:uid="{00000000-0005-0000-0000-000086470000}"/>
    <cellStyle name="20% - Accent1 3 2 3 2 2 3 11" xfId="18495" xr:uid="{00000000-0005-0000-0000-000087470000}"/>
    <cellStyle name="20% - Accent1 3 2 3 2 2 3 2" xfId="18496" xr:uid="{00000000-0005-0000-0000-000088470000}"/>
    <cellStyle name="20% - Accent1 3 2 3 2 2 3 2 2" xfId="18497" xr:uid="{00000000-0005-0000-0000-000089470000}"/>
    <cellStyle name="20% - Accent1 3 2 3 2 2 3 2 2 2" xfId="18498" xr:uid="{00000000-0005-0000-0000-00008A470000}"/>
    <cellStyle name="20% - Accent1 3 2 3 2 2 3 2 2 2 2" xfId="18499" xr:uid="{00000000-0005-0000-0000-00008B470000}"/>
    <cellStyle name="20% - Accent1 3 2 3 2 2 3 2 2 2 2 2" xfId="18500" xr:uid="{00000000-0005-0000-0000-00008C470000}"/>
    <cellStyle name="20% - Accent1 3 2 3 2 2 3 2 2 2 3" xfId="18501" xr:uid="{00000000-0005-0000-0000-00008D470000}"/>
    <cellStyle name="20% - Accent1 3 2 3 2 2 3 2 2 3" xfId="18502" xr:uid="{00000000-0005-0000-0000-00008E470000}"/>
    <cellStyle name="20% - Accent1 3 2 3 2 2 3 2 2 3 2" xfId="18503" xr:uid="{00000000-0005-0000-0000-00008F470000}"/>
    <cellStyle name="20% - Accent1 3 2 3 2 2 3 2 2 4" xfId="18504" xr:uid="{00000000-0005-0000-0000-000090470000}"/>
    <cellStyle name="20% - Accent1 3 2 3 2 2 3 2 3" xfId="18505" xr:uid="{00000000-0005-0000-0000-000091470000}"/>
    <cellStyle name="20% - Accent1 3 2 3 2 2 3 2 3 2" xfId="18506" xr:uid="{00000000-0005-0000-0000-000092470000}"/>
    <cellStyle name="20% - Accent1 3 2 3 2 2 3 2 3 2 2" xfId="18507" xr:uid="{00000000-0005-0000-0000-000093470000}"/>
    <cellStyle name="20% - Accent1 3 2 3 2 2 3 2 3 2 2 2" xfId="18508" xr:uid="{00000000-0005-0000-0000-000094470000}"/>
    <cellStyle name="20% - Accent1 3 2 3 2 2 3 2 3 2 3" xfId="18509" xr:uid="{00000000-0005-0000-0000-000095470000}"/>
    <cellStyle name="20% - Accent1 3 2 3 2 2 3 2 3 3" xfId="18510" xr:uid="{00000000-0005-0000-0000-000096470000}"/>
    <cellStyle name="20% - Accent1 3 2 3 2 2 3 2 3 3 2" xfId="18511" xr:uid="{00000000-0005-0000-0000-000097470000}"/>
    <cellStyle name="20% - Accent1 3 2 3 2 2 3 2 3 4" xfId="18512" xr:uid="{00000000-0005-0000-0000-000098470000}"/>
    <cellStyle name="20% - Accent1 3 2 3 2 2 3 2 4" xfId="18513" xr:uid="{00000000-0005-0000-0000-000099470000}"/>
    <cellStyle name="20% - Accent1 3 2 3 2 2 3 2 4 2" xfId="18514" xr:uid="{00000000-0005-0000-0000-00009A470000}"/>
    <cellStyle name="20% - Accent1 3 2 3 2 2 3 2 4 2 2" xfId="18515" xr:uid="{00000000-0005-0000-0000-00009B470000}"/>
    <cellStyle name="20% - Accent1 3 2 3 2 2 3 2 4 2 2 2" xfId="18516" xr:uid="{00000000-0005-0000-0000-00009C470000}"/>
    <cellStyle name="20% - Accent1 3 2 3 2 2 3 2 4 2 3" xfId="18517" xr:uid="{00000000-0005-0000-0000-00009D470000}"/>
    <cellStyle name="20% - Accent1 3 2 3 2 2 3 2 4 3" xfId="18518" xr:uid="{00000000-0005-0000-0000-00009E470000}"/>
    <cellStyle name="20% - Accent1 3 2 3 2 2 3 2 4 3 2" xfId="18519" xr:uid="{00000000-0005-0000-0000-00009F470000}"/>
    <cellStyle name="20% - Accent1 3 2 3 2 2 3 2 4 4" xfId="18520" xr:uid="{00000000-0005-0000-0000-0000A0470000}"/>
    <cellStyle name="20% - Accent1 3 2 3 2 2 3 2 5" xfId="18521" xr:uid="{00000000-0005-0000-0000-0000A1470000}"/>
    <cellStyle name="20% - Accent1 3 2 3 2 2 3 2 5 2" xfId="18522" xr:uid="{00000000-0005-0000-0000-0000A2470000}"/>
    <cellStyle name="20% - Accent1 3 2 3 2 2 3 2 5 2 2" xfId="18523" xr:uid="{00000000-0005-0000-0000-0000A3470000}"/>
    <cellStyle name="20% - Accent1 3 2 3 2 2 3 2 5 3" xfId="18524" xr:uid="{00000000-0005-0000-0000-0000A4470000}"/>
    <cellStyle name="20% - Accent1 3 2 3 2 2 3 2 6" xfId="18525" xr:uid="{00000000-0005-0000-0000-0000A5470000}"/>
    <cellStyle name="20% - Accent1 3 2 3 2 2 3 2 6 2" xfId="18526" xr:uid="{00000000-0005-0000-0000-0000A6470000}"/>
    <cellStyle name="20% - Accent1 3 2 3 2 2 3 2 6 2 2" xfId="18527" xr:uid="{00000000-0005-0000-0000-0000A7470000}"/>
    <cellStyle name="20% - Accent1 3 2 3 2 2 3 2 6 3" xfId="18528" xr:uid="{00000000-0005-0000-0000-0000A8470000}"/>
    <cellStyle name="20% - Accent1 3 2 3 2 2 3 2 7" xfId="18529" xr:uid="{00000000-0005-0000-0000-0000A9470000}"/>
    <cellStyle name="20% - Accent1 3 2 3 2 2 3 2 7 2" xfId="18530" xr:uid="{00000000-0005-0000-0000-0000AA470000}"/>
    <cellStyle name="20% - Accent1 3 2 3 2 2 3 2 8" xfId="18531" xr:uid="{00000000-0005-0000-0000-0000AB470000}"/>
    <cellStyle name="20% - Accent1 3 2 3 2 2 3 2 8 2" xfId="18532" xr:uid="{00000000-0005-0000-0000-0000AC470000}"/>
    <cellStyle name="20% - Accent1 3 2 3 2 2 3 2 9" xfId="18533" xr:uid="{00000000-0005-0000-0000-0000AD470000}"/>
    <cellStyle name="20% - Accent1 3 2 3 2 2 3 3" xfId="18534" xr:uid="{00000000-0005-0000-0000-0000AE470000}"/>
    <cellStyle name="20% - Accent1 3 2 3 2 2 3 3 2" xfId="18535" xr:uid="{00000000-0005-0000-0000-0000AF470000}"/>
    <cellStyle name="20% - Accent1 3 2 3 2 2 3 3 2 2" xfId="18536" xr:uid="{00000000-0005-0000-0000-0000B0470000}"/>
    <cellStyle name="20% - Accent1 3 2 3 2 2 3 3 2 2 2" xfId="18537" xr:uid="{00000000-0005-0000-0000-0000B1470000}"/>
    <cellStyle name="20% - Accent1 3 2 3 2 2 3 3 2 2 2 2" xfId="18538" xr:uid="{00000000-0005-0000-0000-0000B2470000}"/>
    <cellStyle name="20% - Accent1 3 2 3 2 2 3 3 2 2 3" xfId="18539" xr:uid="{00000000-0005-0000-0000-0000B3470000}"/>
    <cellStyle name="20% - Accent1 3 2 3 2 2 3 3 2 3" xfId="18540" xr:uid="{00000000-0005-0000-0000-0000B4470000}"/>
    <cellStyle name="20% - Accent1 3 2 3 2 2 3 3 2 3 2" xfId="18541" xr:uid="{00000000-0005-0000-0000-0000B5470000}"/>
    <cellStyle name="20% - Accent1 3 2 3 2 2 3 3 2 4" xfId="18542" xr:uid="{00000000-0005-0000-0000-0000B6470000}"/>
    <cellStyle name="20% - Accent1 3 2 3 2 2 3 3 3" xfId="18543" xr:uid="{00000000-0005-0000-0000-0000B7470000}"/>
    <cellStyle name="20% - Accent1 3 2 3 2 2 3 3 3 2" xfId="18544" xr:uid="{00000000-0005-0000-0000-0000B8470000}"/>
    <cellStyle name="20% - Accent1 3 2 3 2 2 3 3 3 2 2" xfId="18545" xr:uid="{00000000-0005-0000-0000-0000B9470000}"/>
    <cellStyle name="20% - Accent1 3 2 3 2 2 3 3 3 2 2 2" xfId="18546" xr:uid="{00000000-0005-0000-0000-0000BA470000}"/>
    <cellStyle name="20% - Accent1 3 2 3 2 2 3 3 3 2 3" xfId="18547" xr:uid="{00000000-0005-0000-0000-0000BB470000}"/>
    <cellStyle name="20% - Accent1 3 2 3 2 2 3 3 3 3" xfId="18548" xr:uid="{00000000-0005-0000-0000-0000BC470000}"/>
    <cellStyle name="20% - Accent1 3 2 3 2 2 3 3 3 3 2" xfId="18549" xr:uid="{00000000-0005-0000-0000-0000BD470000}"/>
    <cellStyle name="20% - Accent1 3 2 3 2 2 3 3 3 4" xfId="18550" xr:uid="{00000000-0005-0000-0000-0000BE470000}"/>
    <cellStyle name="20% - Accent1 3 2 3 2 2 3 3 4" xfId="18551" xr:uid="{00000000-0005-0000-0000-0000BF470000}"/>
    <cellStyle name="20% - Accent1 3 2 3 2 2 3 3 4 2" xfId="18552" xr:uid="{00000000-0005-0000-0000-0000C0470000}"/>
    <cellStyle name="20% - Accent1 3 2 3 2 2 3 3 4 2 2" xfId="18553" xr:uid="{00000000-0005-0000-0000-0000C1470000}"/>
    <cellStyle name="20% - Accent1 3 2 3 2 2 3 3 4 2 2 2" xfId="18554" xr:uid="{00000000-0005-0000-0000-0000C2470000}"/>
    <cellStyle name="20% - Accent1 3 2 3 2 2 3 3 4 2 3" xfId="18555" xr:uid="{00000000-0005-0000-0000-0000C3470000}"/>
    <cellStyle name="20% - Accent1 3 2 3 2 2 3 3 4 3" xfId="18556" xr:uid="{00000000-0005-0000-0000-0000C4470000}"/>
    <cellStyle name="20% - Accent1 3 2 3 2 2 3 3 4 3 2" xfId="18557" xr:uid="{00000000-0005-0000-0000-0000C5470000}"/>
    <cellStyle name="20% - Accent1 3 2 3 2 2 3 3 4 4" xfId="18558" xr:uid="{00000000-0005-0000-0000-0000C6470000}"/>
    <cellStyle name="20% - Accent1 3 2 3 2 2 3 3 5" xfId="18559" xr:uid="{00000000-0005-0000-0000-0000C7470000}"/>
    <cellStyle name="20% - Accent1 3 2 3 2 2 3 3 5 2" xfId="18560" xr:uid="{00000000-0005-0000-0000-0000C8470000}"/>
    <cellStyle name="20% - Accent1 3 2 3 2 2 3 3 5 2 2" xfId="18561" xr:uid="{00000000-0005-0000-0000-0000C9470000}"/>
    <cellStyle name="20% - Accent1 3 2 3 2 2 3 3 5 3" xfId="18562" xr:uid="{00000000-0005-0000-0000-0000CA470000}"/>
    <cellStyle name="20% - Accent1 3 2 3 2 2 3 3 6" xfId="18563" xr:uid="{00000000-0005-0000-0000-0000CB470000}"/>
    <cellStyle name="20% - Accent1 3 2 3 2 2 3 3 6 2" xfId="18564" xr:uid="{00000000-0005-0000-0000-0000CC470000}"/>
    <cellStyle name="20% - Accent1 3 2 3 2 2 3 3 6 2 2" xfId="18565" xr:uid="{00000000-0005-0000-0000-0000CD470000}"/>
    <cellStyle name="20% - Accent1 3 2 3 2 2 3 3 6 3" xfId="18566" xr:uid="{00000000-0005-0000-0000-0000CE470000}"/>
    <cellStyle name="20% - Accent1 3 2 3 2 2 3 3 7" xfId="18567" xr:uid="{00000000-0005-0000-0000-0000CF470000}"/>
    <cellStyle name="20% - Accent1 3 2 3 2 2 3 3 7 2" xfId="18568" xr:uid="{00000000-0005-0000-0000-0000D0470000}"/>
    <cellStyle name="20% - Accent1 3 2 3 2 2 3 3 8" xfId="18569" xr:uid="{00000000-0005-0000-0000-0000D1470000}"/>
    <cellStyle name="20% - Accent1 3 2 3 2 2 3 3 8 2" xfId="18570" xr:uid="{00000000-0005-0000-0000-0000D2470000}"/>
    <cellStyle name="20% - Accent1 3 2 3 2 2 3 3 9" xfId="18571" xr:uid="{00000000-0005-0000-0000-0000D3470000}"/>
    <cellStyle name="20% - Accent1 3 2 3 2 2 3 4" xfId="18572" xr:uid="{00000000-0005-0000-0000-0000D4470000}"/>
    <cellStyle name="20% - Accent1 3 2 3 2 2 3 4 2" xfId="18573" xr:uid="{00000000-0005-0000-0000-0000D5470000}"/>
    <cellStyle name="20% - Accent1 3 2 3 2 2 3 4 2 2" xfId="18574" xr:uid="{00000000-0005-0000-0000-0000D6470000}"/>
    <cellStyle name="20% - Accent1 3 2 3 2 2 3 4 2 2 2" xfId="18575" xr:uid="{00000000-0005-0000-0000-0000D7470000}"/>
    <cellStyle name="20% - Accent1 3 2 3 2 2 3 4 2 3" xfId="18576" xr:uid="{00000000-0005-0000-0000-0000D8470000}"/>
    <cellStyle name="20% - Accent1 3 2 3 2 2 3 4 3" xfId="18577" xr:uid="{00000000-0005-0000-0000-0000D9470000}"/>
    <cellStyle name="20% - Accent1 3 2 3 2 2 3 4 3 2" xfId="18578" xr:uid="{00000000-0005-0000-0000-0000DA470000}"/>
    <cellStyle name="20% - Accent1 3 2 3 2 2 3 4 4" xfId="18579" xr:uid="{00000000-0005-0000-0000-0000DB470000}"/>
    <cellStyle name="20% - Accent1 3 2 3 2 2 3 5" xfId="18580" xr:uid="{00000000-0005-0000-0000-0000DC470000}"/>
    <cellStyle name="20% - Accent1 3 2 3 2 2 3 5 2" xfId="18581" xr:uid="{00000000-0005-0000-0000-0000DD470000}"/>
    <cellStyle name="20% - Accent1 3 2 3 2 2 3 5 2 2" xfId="18582" xr:uid="{00000000-0005-0000-0000-0000DE470000}"/>
    <cellStyle name="20% - Accent1 3 2 3 2 2 3 5 2 2 2" xfId="18583" xr:uid="{00000000-0005-0000-0000-0000DF470000}"/>
    <cellStyle name="20% - Accent1 3 2 3 2 2 3 5 2 3" xfId="18584" xr:uid="{00000000-0005-0000-0000-0000E0470000}"/>
    <cellStyle name="20% - Accent1 3 2 3 2 2 3 5 3" xfId="18585" xr:uid="{00000000-0005-0000-0000-0000E1470000}"/>
    <cellStyle name="20% - Accent1 3 2 3 2 2 3 5 3 2" xfId="18586" xr:uid="{00000000-0005-0000-0000-0000E2470000}"/>
    <cellStyle name="20% - Accent1 3 2 3 2 2 3 5 4" xfId="18587" xr:uid="{00000000-0005-0000-0000-0000E3470000}"/>
    <cellStyle name="20% - Accent1 3 2 3 2 2 3 6" xfId="18588" xr:uid="{00000000-0005-0000-0000-0000E4470000}"/>
    <cellStyle name="20% - Accent1 3 2 3 2 2 3 6 2" xfId="18589" xr:uid="{00000000-0005-0000-0000-0000E5470000}"/>
    <cellStyle name="20% - Accent1 3 2 3 2 2 3 6 2 2" xfId="18590" xr:uid="{00000000-0005-0000-0000-0000E6470000}"/>
    <cellStyle name="20% - Accent1 3 2 3 2 2 3 6 2 2 2" xfId="18591" xr:uid="{00000000-0005-0000-0000-0000E7470000}"/>
    <cellStyle name="20% - Accent1 3 2 3 2 2 3 6 2 3" xfId="18592" xr:uid="{00000000-0005-0000-0000-0000E8470000}"/>
    <cellStyle name="20% - Accent1 3 2 3 2 2 3 6 3" xfId="18593" xr:uid="{00000000-0005-0000-0000-0000E9470000}"/>
    <cellStyle name="20% - Accent1 3 2 3 2 2 3 6 3 2" xfId="18594" xr:uid="{00000000-0005-0000-0000-0000EA470000}"/>
    <cellStyle name="20% - Accent1 3 2 3 2 2 3 6 4" xfId="18595" xr:uid="{00000000-0005-0000-0000-0000EB470000}"/>
    <cellStyle name="20% - Accent1 3 2 3 2 2 3 7" xfId="18596" xr:uid="{00000000-0005-0000-0000-0000EC470000}"/>
    <cellStyle name="20% - Accent1 3 2 3 2 2 3 7 2" xfId="18597" xr:uid="{00000000-0005-0000-0000-0000ED470000}"/>
    <cellStyle name="20% - Accent1 3 2 3 2 2 3 7 2 2" xfId="18598" xr:uid="{00000000-0005-0000-0000-0000EE470000}"/>
    <cellStyle name="20% - Accent1 3 2 3 2 2 3 7 3" xfId="18599" xr:uid="{00000000-0005-0000-0000-0000EF470000}"/>
    <cellStyle name="20% - Accent1 3 2 3 2 2 3 8" xfId="18600" xr:uid="{00000000-0005-0000-0000-0000F0470000}"/>
    <cellStyle name="20% - Accent1 3 2 3 2 2 3 8 2" xfId="18601" xr:uid="{00000000-0005-0000-0000-0000F1470000}"/>
    <cellStyle name="20% - Accent1 3 2 3 2 2 3 8 2 2" xfId="18602" xr:uid="{00000000-0005-0000-0000-0000F2470000}"/>
    <cellStyle name="20% - Accent1 3 2 3 2 2 3 8 3" xfId="18603" xr:uid="{00000000-0005-0000-0000-0000F3470000}"/>
    <cellStyle name="20% - Accent1 3 2 3 2 2 3 9" xfId="18604" xr:uid="{00000000-0005-0000-0000-0000F4470000}"/>
    <cellStyle name="20% - Accent1 3 2 3 2 2 3 9 2" xfId="18605" xr:uid="{00000000-0005-0000-0000-0000F5470000}"/>
    <cellStyle name="20% - Accent1 3 2 3 2 2 4" xfId="18606" xr:uid="{00000000-0005-0000-0000-0000F6470000}"/>
    <cellStyle name="20% - Accent1 3 2 3 2 2 4 10" xfId="18607" xr:uid="{00000000-0005-0000-0000-0000F7470000}"/>
    <cellStyle name="20% - Accent1 3 2 3 2 2 4 10 2" xfId="18608" xr:uid="{00000000-0005-0000-0000-0000F8470000}"/>
    <cellStyle name="20% - Accent1 3 2 3 2 2 4 11" xfId="18609" xr:uid="{00000000-0005-0000-0000-0000F9470000}"/>
    <cellStyle name="20% - Accent1 3 2 3 2 2 4 2" xfId="18610" xr:uid="{00000000-0005-0000-0000-0000FA470000}"/>
    <cellStyle name="20% - Accent1 3 2 3 2 2 4 2 2" xfId="18611" xr:uid="{00000000-0005-0000-0000-0000FB470000}"/>
    <cellStyle name="20% - Accent1 3 2 3 2 2 4 2 2 2" xfId="18612" xr:uid="{00000000-0005-0000-0000-0000FC470000}"/>
    <cellStyle name="20% - Accent1 3 2 3 2 2 4 2 2 2 2" xfId="18613" xr:uid="{00000000-0005-0000-0000-0000FD470000}"/>
    <cellStyle name="20% - Accent1 3 2 3 2 2 4 2 2 2 2 2" xfId="18614" xr:uid="{00000000-0005-0000-0000-0000FE470000}"/>
    <cellStyle name="20% - Accent1 3 2 3 2 2 4 2 2 2 3" xfId="18615" xr:uid="{00000000-0005-0000-0000-0000FF470000}"/>
    <cellStyle name="20% - Accent1 3 2 3 2 2 4 2 2 3" xfId="18616" xr:uid="{00000000-0005-0000-0000-000000480000}"/>
    <cellStyle name="20% - Accent1 3 2 3 2 2 4 2 2 3 2" xfId="18617" xr:uid="{00000000-0005-0000-0000-000001480000}"/>
    <cellStyle name="20% - Accent1 3 2 3 2 2 4 2 2 4" xfId="18618" xr:uid="{00000000-0005-0000-0000-000002480000}"/>
    <cellStyle name="20% - Accent1 3 2 3 2 2 4 2 3" xfId="18619" xr:uid="{00000000-0005-0000-0000-000003480000}"/>
    <cellStyle name="20% - Accent1 3 2 3 2 2 4 2 3 2" xfId="18620" xr:uid="{00000000-0005-0000-0000-000004480000}"/>
    <cellStyle name="20% - Accent1 3 2 3 2 2 4 2 3 2 2" xfId="18621" xr:uid="{00000000-0005-0000-0000-000005480000}"/>
    <cellStyle name="20% - Accent1 3 2 3 2 2 4 2 3 2 2 2" xfId="18622" xr:uid="{00000000-0005-0000-0000-000006480000}"/>
    <cellStyle name="20% - Accent1 3 2 3 2 2 4 2 3 2 3" xfId="18623" xr:uid="{00000000-0005-0000-0000-000007480000}"/>
    <cellStyle name="20% - Accent1 3 2 3 2 2 4 2 3 3" xfId="18624" xr:uid="{00000000-0005-0000-0000-000008480000}"/>
    <cellStyle name="20% - Accent1 3 2 3 2 2 4 2 3 3 2" xfId="18625" xr:uid="{00000000-0005-0000-0000-000009480000}"/>
    <cellStyle name="20% - Accent1 3 2 3 2 2 4 2 3 4" xfId="18626" xr:uid="{00000000-0005-0000-0000-00000A480000}"/>
    <cellStyle name="20% - Accent1 3 2 3 2 2 4 2 4" xfId="18627" xr:uid="{00000000-0005-0000-0000-00000B480000}"/>
    <cellStyle name="20% - Accent1 3 2 3 2 2 4 2 4 2" xfId="18628" xr:uid="{00000000-0005-0000-0000-00000C480000}"/>
    <cellStyle name="20% - Accent1 3 2 3 2 2 4 2 4 2 2" xfId="18629" xr:uid="{00000000-0005-0000-0000-00000D480000}"/>
    <cellStyle name="20% - Accent1 3 2 3 2 2 4 2 4 2 2 2" xfId="18630" xr:uid="{00000000-0005-0000-0000-00000E480000}"/>
    <cellStyle name="20% - Accent1 3 2 3 2 2 4 2 4 2 3" xfId="18631" xr:uid="{00000000-0005-0000-0000-00000F480000}"/>
    <cellStyle name="20% - Accent1 3 2 3 2 2 4 2 4 3" xfId="18632" xr:uid="{00000000-0005-0000-0000-000010480000}"/>
    <cellStyle name="20% - Accent1 3 2 3 2 2 4 2 4 3 2" xfId="18633" xr:uid="{00000000-0005-0000-0000-000011480000}"/>
    <cellStyle name="20% - Accent1 3 2 3 2 2 4 2 4 4" xfId="18634" xr:uid="{00000000-0005-0000-0000-000012480000}"/>
    <cellStyle name="20% - Accent1 3 2 3 2 2 4 2 5" xfId="18635" xr:uid="{00000000-0005-0000-0000-000013480000}"/>
    <cellStyle name="20% - Accent1 3 2 3 2 2 4 2 5 2" xfId="18636" xr:uid="{00000000-0005-0000-0000-000014480000}"/>
    <cellStyle name="20% - Accent1 3 2 3 2 2 4 2 5 2 2" xfId="18637" xr:uid="{00000000-0005-0000-0000-000015480000}"/>
    <cellStyle name="20% - Accent1 3 2 3 2 2 4 2 5 3" xfId="18638" xr:uid="{00000000-0005-0000-0000-000016480000}"/>
    <cellStyle name="20% - Accent1 3 2 3 2 2 4 2 6" xfId="18639" xr:uid="{00000000-0005-0000-0000-000017480000}"/>
    <cellStyle name="20% - Accent1 3 2 3 2 2 4 2 6 2" xfId="18640" xr:uid="{00000000-0005-0000-0000-000018480000}"/>
    <cellStyle name="20% - Accent1 3 2 3 2 2 4 2 6 2 2" xfId="18641" xr:uid="{00000000-0005-0000-0000-000019480000}"/>
    <cellStyle name="20% - Accent1 3 2 3 2 2 4 2 6 3" xfId="18642" xr:uid="{00000000-0005-0000-0000-00001A480000}"/>
    <cellStyle name="20% - Accent1 3 2 3 2 2 4 2 7" xfId="18643" xr:uid="{00000000-0005-0000-0000-00001B480000}"/>
    <cellStyle name="20% - Accent1 3 2 3 2 2 4 2 7 2" xfId="18644" xr:uid="{00000000-0005-0000-0000-00001C480000}"/>
    <cellStyle name="20% - Accent1 3 2 3 2 2 4 2 8" xfId="18645" xr:uid="{00000000-0005-0000-0000-00001D480000}"/>
    <cellStyle name="20% - Accent1 3 2 3 2 2 4 2 8 2" xfId="18646" xr:uid="{00000000-0005-0000-0000-00001E480000}"/>
    <cellStyle name="20% - Accent1 3 2 3 2 2 4 2 9" xfId="18647" xr:uid="{00000000-0005-0000-0000-00001F480000}"/>
    <cellStyle name="20% - Accent1 3 2 3 2 2 4 3" xfId="18648" xr:uid="{00000000-0005-0000-0000-000020480000}"/>
    <cellStyle name="20% - Accent1 3 2 3 2 2 4 3 2" xfId="18649" xr:uid="{00000000-0005-0000-0000-000021480000}"/>
    <cellStyle name="20% - Accent1 3 2 3 2 2 4 3 2 2" xfId="18650" xr:uid="{00000000-0005-0000-0000-000022480000}"/>
    <cellStyle name="20% - Accent1 3 2 3 2 2 4 3 2 2 2" xfId="18651" xr:uid="{00000000-0005-0000-0000-000023480000}"/>
    <cellStyle name="20% - Accent1 3 2 3 2 2 4 3 2 2 2 2" xfId="18652" xr:uid="{00000000-0005-0000-0000-000024480000}"/>
    <cellStyle name="20% - Accent1 3 2 3 2 2 4 3 2 2 3" xfId="18653" xr:uid="{00000000-0005-0000-0000-000025480000}"/>
    <cellStyle name="20% - Accent1 3 2 3 2 2 4 3 2 3" xfId="18654" xr:uid="{00000000-0005-0000-0000-000026480000}"/>
    <cellStyle name="20% - Accent1 3 2 3 2 2 4 3 2 3 2" xfId="18655" xr:uid="{00000000-0005-0000-0000-000027480000}"/>
    <cellStyle name="20% - Accent1 3 2 3 2 2 4 3 2 4" xfId="18656" xr:uid="{00000000-0005-0000-0000-000028480000}"/>
    <cellStyle name="20% - Accent1 3 2 3 2 2 4 3 3" xfId="18657" xr:uid="{00000000-0005-0000-0000-000029480000}"/>
    <cellStyle name="20% - Accent1 3 2 3 2 2 4 3 3 2" xfId="18658" xr:uid="{00000000-0005-0000-0000-00002A480000}"/>
    <cellStyle name="20% - Accent1 3 2 3 2 2 4 3 3 2 2" xfId="18659" xr:uid="{00000000-0005-0000-0000-00002B480000}"/>
    <cellStyle name="20% - Accent1 3 2 3 2 2 4 3 3 2 2 2" xfId="18660" xr:uid="{00000000-0005-0000-0000-00002C480000}"/>
    <cellStyle name="20% - Accent1 3 2 3 2 2 4 3 3 2 3" xfId="18661" xr:uid="{00000000-0005-0000-0000-00002D480000}"/>
    <cellStyle name="20% - Accent1 3 2 3 2 2 4 3 3 3" xfId="18662" xr:uid="{00000000-0005-0000-0000-00002E480000}"/>
    <cellStyle name="20% - Accent1 3 2 3 2 2 4 3 3 3 2" xfId="18663" xr:uid="{00000000-0005-0000-0000-00002F480000}"/>
    <cellStyle name="20% - Accent1 3 2 3 2 2 4 3 3 4" xfId="18664" xr:uid="{00000000-0005-0000-0000-000030480000}"/>
    <cellStyle name="20% - Accent1 3 2 3 2 2 4 3 4" xfId="18665" xr:uid="{00000000-0005-0000-0000-000031480000}"/>
    <cellStyle name="20% - Accent1 3 2 3 2 2 4 3 4 2" xfId="18666" xr:uid="{00000000-0005-0000-0000-000032480000}"/>
    <cellStyle name="20% - Accent1 3 2 3 2 2 4 3 4 2 2" xfId="18667" xr:uid="{00000000-0005-0000-0000-000033480000}"/>
    <cellStyle name="20% - Accent1 3 2 3 2 2 4 3 4 2 2 2" xfId="18668" xr:uid="{00000000-0005-0000-0000-000034480000}"/>
    <cellStyle name="20% - Accent1 3 2 3 2 2 4 3 4 2 3" xfId="18669" xr:uid="{00000000-0005-0000-0000-000035480000}"/>
    <cellStyle name="20% - Accent1 3 2 3 2 2 4 3 4 3" xfId="18670" xr:uid="{00000000-0005-0000-0000-000036480000}"/>
    <cellStyle name="20% - Accent1 3 2 3 2 2 4 3 4 3 2" xfId="18671" xr:uid="{00000000-0005-0000-0000-000037480000}"/>
    <cellStyle name="20% - Accent1 3 2 3 2 2 4 3 4 4" xfId="18672" xr:uid="{00000000-0005-0000-0000-000038480000}"/>
    <cellStyle name="20% - Accent1 3 2 3 2 2 4 3 5" xfId="18673" xr:uid="{00000000-0005-0000-0000-000039480000}"/>
    <cellStyle name="20% - Accent1 3 2 3 2 2 4 3 5 2" xfId="18674" xr:uid="{00000000-0005-0000-0000-00003A480000}"/>
    <cellStyle name="20% - Accent1 3 2 3 2 2 4 3 5 2 2" xfId="18675" xr:uid="{00000000-0005-0000-0000-00003B480000}"/>
    <cellStyle name="20% - Accent1 3 2 3 2 2 4 3 5 3" xfId="18676" xr:uid="{00000000-0005-0000-0000-00003C480000}"/>
    <cellStyle name="20% - Accent1 3 2 3 2 2 4 3 6" xfId="18677" xr:uid="{00000000-0005-0000-0000-00003D480000}"/>
    <cellStyle name="20% - Accent1 3 2 3 2 2 4 3 6 2" xfId="18678" xr:uid="{00000000-0005-0000-0000-00003E480000}"/>
    <cellStyle name="20% - Accent1 3 2 3 2 2 4 3 6 2 2" xfId="18679" xr:uid="{00000000-0005-0000-0000-00003F480000}"/>
    <cellStyle name="20% - Accent1 3 2 3 2 2 4 3 6 3" xfId="18680" xr:uid="{00000000-0005-0000-0000-000040480000}"/>
    <cellStyle name="20% - Accent1 3 2 3 2 2 4 3 7" xfId="18681" xr:uid="{00000000-0005-0000-0000-000041480000}"/>
    <cellStyle name="20% - Accent1 3 2 3 2 2 4 3 7 2" xfId="18682" xr:uid="{00000000-0005-0000-0000-000042480000}"/>
    <cellStyle name="20% - Accent1 3 2 3 2 2 4 3 8" xfId="18683" xr:uid="{00000000-0005-0000-0000-000043480000}"/>
    <cellStyle name="20% - Accent1 3 2 3 2 2 4 3 8 2" xfId="18684" xr:uid="{00000000-0005-0000-0000-000044480000}"/>
    <cellStyle name="20% - Accent1 3 2 3 2 2 4 3 9" xfId="18685" xr:uid="{00000000-0005-0000-0000-000045480000}"/>
    <cellStyle name="20% - Accent1 3 2 3 2 2 4 4" xfId="18686" xr:uid="{00000000-0005-0000-0000-000046480000}"/>
    <cellStyle name="20% - Accent1 3 2 3 2 2 4 4 2" xfId="18687" xr:uid="{00000000-0005-0000-0000-000047480000}"/>
    <cellStyle name="20% - Accent1 3 2 3 2 2 4 4 2 2" xfId="18688" xr:uid="{00000000-0005-0000-0000-000048480000}"/>
    <cellStyle name="20% - Accent1 3 2 3 2 2 4 4 2 2 2" xfId="18689" xr:uid="{00000000-0005-0000-0000-000049480000}"/>
    <cellStyle name="20% - Accent1 3 2 3 2 2 4 4 2 3" xfId="18690" xr:uid="{00000000-0005-0000-0000-00004A480000}"/>
    <cellStyle name="20% - Accent1 3 2 3 2 2 4 4 3" xfId="18691" xr:uid="{00000000-0005-0000-0000-00004B480000}"/>
    <cellStyle name="20% - Accent1 3 2 3 2 2 4 4 3 2" xfId="18692" xr:uid="{00000000-0005-0000-0000-00004C480000}"/>
    <cellStyle name="20% - Accent1 3 2 3 2 2 4 4 4" xfId="18693" xr:uid="{00000000-0005-0000-0000-00004D480000}"/>
    <cellStyle name="20% - Accent1 3 2 3 2 2 4 5" xfId="18694" xr:uid="{00000000-0005-0000-0000-00004E480000}"/>
    <cellStyle name="20% - Accent1 3 2 3 2 2 4 5 2" xfId="18695" xr:uid="{00000000-0005-0000-0000-00004F480000}"/>
    <cellStyle name="20% - Accent1 3 2 3 2 2 4 5 2 2" xfId="18696" xr:uid="{00000000-0005-0000-0000-000050480000}"/>
    <cellStyle name="20% - Accent1 3 2 3 2 2 4 5 2 2 2" xfId="18697" xr:uid="{00000000-0005-0000-0000-000051480000}"/>
    <cellStyle name="20% - Accent1 3 2 3 2 2 4 5 2 3" xfId="18698" xr:uid="{00000000-0005-0000-0000-000052480000}"/>
    <cellStyle name="20% - Accent1 3 2 3 2 2 4 5 3" xfId="18699" xr:uid="{00000000-0005-0000-0000-000053480000}"/>
    <cellStyle name="20% - Accent1 3 2 3 2 2 4 5 3 2" xfId="18700" xr:uid="{00000000-0005-0000-0000-000054480000}"/>
    <cellStyle name="20% - Accent1 3 2 3 2 2 4 5 4" xfId="18701" xr:uid="{00000000-0005-0000-0000-000055480000}"/>
    <cellStyle name="20% - Accent1 3 2 3 2 2 4 6" xfId="18702" xr:uid="{00000000-0005-0000-0000-000056480000}"/>
    <cellStyle name="20% - Accent1 3 2 3 2 2 4 6 2" xfId="18703" xr:uid="{00000000-0005-0000-0000-000057480000}"/>
    <cellStyle name="20% - Accent1 3 2 3 2 2 4 6 2 2" xfId="18704" xr:uid="{00000000-0005-0000-0000-000058480000}"/>
    <cellStyle name="20% - Accent1 3 2 3 2 2 4 6 2 2 2" xfId="18705" xr:uid="{00000000-0005-0000-0000-000059480000}"/>
    <cellStyle name="20% - Accent1 3 2 3 2 2 4 6 2 3" xfId="18706" xr:uid="{00000000-0005-0000-0000-00005A480000}"/>
    <cellStyle name="20% - Accent1 3 2 3 2 2 4 6 3" xfId="18707" xr:uid="{00000000-0005-0000-0000-00005B480000}"/>
    <cellStyle name="20% - Accent1 3 2 3 2 2 4 6 3 2" xfId="18708" xr:uid="{00000000-0005-0000-0000-00005C480000}"/>
    <cellStyle name="20% - Accent1 3 2 3 2 2 4 6 4" xfId="18709" xr:uid="{00000000-0005-0000-0000-00005D480000}"/>
    <cellStyle name="20% - Accent1 3 2 3 2 2 4 7" xfId="18710" xr:uid="{00000000-0005-0000-0000-00005E480000}"/>
    <cellStyle name="20% - Accent1 3 2 3 2 2 4 7 2" xfId="18711" xr:uid="{00000000-0005-0000-0000-00005F480000}"/>
    <cellStyle name="20% - Accent1 3 2 3 2 2 4 7 2 2" xfId="18712" xr:uid="{00000000-0005-0000-0000-000060480000}"/>
    <cellStyle name="20% - Accent1 3 2 3 2 2 4 7 3" xfId="18713" xr:uid="{00000000-0005-0000-0000-000061480000}"/>
    <cellStyle name="20% - Accent1 3 2 3 2 2 4 8" xfId="18714" xr:uid="{00000000-0005-0000-0000-000062480000}"/>
    <cellStyle name="20% - Accent1 3 2 3 2 2 4 8 2" xfId="18715" xr:uid="{00000000-0005-0000-0000-000063480000}"/>
    <cellStyle name="20% - Accent1 3 2 3 2 2 4 8 2 2" xfId="18716" xr:uid="{00000000-0005-0000-0000-000064480000}"/>
    <cellStyle name="20% - Accent1 3 2 3 2 2 4 8 3" xfId="18717" xr:uid="{00000000-0005-0000-0000-000065480000}"/>
    <cellStyle name="20% - Accent1 3 2 3 2 2 4 9" xfId="18718" xr:uid="{00000000-0005-0000-0000-000066480000}"/>
    <cellStyle name="20% - Accent1 3 2 3 2 2 4 9 2" xfId="18719" xr:uid="{00000000-0005-0000-0000-000067480000}"/>
    <cellStyle name="20% - Accent1 3 2 3 2 2 5" xfId="18720" xr:uid="{00000000-0005-0000-0000-000068480000}"/>
    <cellStyle name="20% - Accent1 3 2 3 2 2 5 2" xfId="18721" xr:uid="{00000000-0005-0000-0000-000069480000}"/>
    <cellStyle name="20% - Accent1 3 2 3 2 2 5 2 2" xfId="18722" xr:uid="{00000000-0005-0000-0000-00006A480000}"/>
    <cellStyle name="20% - Accent1 3 2 3 2 2 5 2 2 2" xfId="18723" xr:uid="{00000000-0005-0000-0000-00006B480000}"/>
    <cellStyle name="20% - Accent1 3 2 3 2 2 5 2 2 2 2" xfId="18724" xr:uid="{00000000-0005-0000-0000-00006C480000}"/>
    <cellStyle name="20% - Accent1 3 2 3 2 2 5 2 2 3" xfId="18725" xr:uid="{00000000-0005-0000-0000-00006D480000}"/>
    <cellStyle name="20% - Accent1 3 2 3 2 2 5 2 3" xfId="18726" xr:uid="{00000000-0005-0000-0000-00006E480000}"/>
    <cellStyle name="20% - Accent1 3 2 3 2 2 5 2 3 2" xfId="18727" xr:uid="{00000000-0005-0000-0000-00006F480000}"/>
    <cellStyle name="20% - Accent1 3 2 3 2 2 5 2 4" xfId="18728" xr:uid="{00000000-0005-0000-0000-000070480000}"/>
    <cellStyle name="20% - Accent1 3 2 3 2 2 5 3" xfId="18729" xr:uid="{00000000-0005-0000-0000-000071480000}"/>
    <cellStyle name="20% - Accent1 3 2 3 2 2 5 3 2" xfId="18730" xr:uid="{00000000-0005-0000-0000-000072480000}"/>
    <cellStyle name="20% - Accent1 3 2 3 2 2 5 3 2 2" xfId="18731" xr:uid="{00000000-0005-0000-0000-000073480000}"/>
    <cellStyle name="20% - Accent1 3 2 3 2 2 5 3 2 2 2" xfId="18732" xr:uid="{00000000-0005-0000-0000-000074480000}"/>
    <cellStyle name="20% - Accent1 3 2 3 2 2 5 3 2 3" xfId="18733" xr:uid="{00000000-0005-0000-0000-000075480000}"/>
    <cellStyle name="20% - Accent1 3 2 3 2 2 5 3 3" xfId="18734" xr:uid="{00000000-0005-0000-0000-000076480000}"/>
    <cellStyle name="20% - Accent1 3 2 3 2 2 5 3 3 2" xfId="18735" xr:uid="{00000000-0005-0000-0000-000077480000}"/>
    <cellStyle name="20% - Accent1 3 2 3 2 2 5 3 4" xfId="18736" xr:uid="{00000000-0005-0000-0000-000078480000}"/>
    <cellStyle name="20% - Accent1 3 2 3 2 2 5 4" xfId="18737" xr:uid="{00000000-0005-0000-0000-000079480000}"/>
    <cellStyle name="20% - Accent1 3 2 3 2 2 5 4 2" xfId="18738" xr:uid="{00000000-0005-0000-0000-00007A480000}"/>
    <cellStyle name="20% - Accent1 3 2 3 2 2 5 4 2 2" xfId="18739" xr:uid="{00000000-0005-0000-0000-00007B480000}"/>
    <cellStyle name="20% - Accent1 3 2 3 2 2 5 4 2 2 2" xfId="18740" xr:uid="{00000000-0005-0000-0000-00007C480000}"/>
    <cellStyle name="20% - Accent1 3 2 3 2 2 5 4 2 3" xfId="18741" xr:uid="{00000000-0005-0000-0000-00007D480000}"/>
    <cellStyle name="20% - Accent1 3 2 3 2 2 5 4 3" xfId="18742" xr:uid="{00000000-0005-0000-0000-00007E480000}"/>
    <cellStyle name="20% - Accent1 3 2 3 2 2 5 4 3 2" xfId="18743" xr:uid="{00000000-0005-0000-0000-00007F480000}"/>
    <cellStyle name="20% - Accent1 3 2 3 2 2 5 4 4" xfId="18744" xr:uid="{00000000-0005-0000-0000-000080480000}"/>
    <cellStyle name="20% - Accent1 3 2 3 2 2 5 5" xfId="18745" xr:uid="{00000000-0005-0000-0000-000081480000}"/>
    <cellStyle name="20% - Accent1 3 2 3 2 2 5 5 2" xfId="18746" xr:uid="{00000000-0005-0000-0000-000082480000}"/>
    <cellStyle name="20% - Accent1 3 2 3 2 2 5 5 2 2" xfId="18747" xr:uid="{00000000-0005-0000-0000-000083480000}"/>
    <cellStyle name="20% - Accent1 3 2 3 2 2 5 5 3" xfId="18748" xr:uid="{00000000-0005-0000-0000-000084480000}"/>
    <cellStyle name="20% - Accent1 3 2 3 2 2 5 6" xfId="18749" xr:uid="{00000000-0005-0000-0000-000085480000}"/>
    <cellStyle name="20% - Accent1 3 2 3 2 2 5 6 2" xfId="18750" xr:uid="{00000000-0005-0000-0000-000086480000}"/>
    <cellStyle name="20% - Accent1 3 2 3 2 2 5 6 2 2" xfId="18751" xr:uid="{00000000-0005-0000-0000-000087480000}"/>
    <cellStyle name="20% - Accent1 3 2 3 2 2 5 6 3" xfId="18752" xr:uid="{00000000-0005-0000-0000-000088480000}"/>
    <cellStyle name="20% - Accent1 3 2 3 2 2 5 7" xfId="18753" xr:uid="{00000000-0005-0000-0000-000089480000}"/>
    <cellStyle name="20% - Accent1 3 2 3 2 2 5 7 2" xfId="18754" xr:uid="{00000000-0005-0000-0000-00008A480000}"/>
    <cellStyle name="20% - Accent1 3 2 3 2 2 5 8" xfId="18755" xr:uid="{00000000-0005-0000-0000-00008B480000}"/>
    <cellStyle name="20% - Accent1 3 2 3 2 2 5 8 2" xfId="18756" xr:uid="{00000000-0005-0000-0000-00008C480000}"/>
    <cellStyle name="20% - Accent1 3 2 3 2 2 5 9" xfId="18757" xr:uid="{00000000-0005-0000-0000-00008D480000}"/>
    <cellStyle name="20% - Accent1 3 2 3 2 2 6" xfId="18758" xr:uid="{00000000-0005-0000-0000-00008E480000}"/>
    <cellStyle name="20% - Accent1 3 2 3 2 2 6 2" xfId="18759" xr:uid="{00000000-0005-0000-0000-00008F480000}"/>
    <cellStyle name="20% - Accent1 3 2 3 2 2 6 2 2" xfId="18760" xr:uid="{00000000-0005-0000-0000-000090480000}"/>
    <cellStyle name="20% - Accent1 3 2 3 2 2 6 2 2 2" xfId="18761" xr:uid="{00000000-0005-0000-0000-000091480000}"/>
    <cellStyle name="20% - Accent1 3 2 3 2 2 6 2 2 2 2" xfId="18762" xr:uid="{00000000-0005-0000-0000-000092480000}"/>
    <cellStyle name="20% - Accent1 3 2 3 2 2 6 2 2 3" xfId="18763" xr:uid="{00000000-0005-0000-0000-000093480000}"/>
    <cellStyle name="20% - Accent1 3 2 3 2 2 6 2 3" xfId="18764" xr:uid="{00000000-0005-0000-0000-000094480000}"/>
    <cellStyle name="20% - Accent1 3 2 3 2 2 6 2 3 2" xfId="18765" xr:uid="{00000000-0005-0000-0000-000095480000}"/>
    <cellStyle name="20% - Accent1 3 2 3 2 2 6 2 4" xfId="18766" xr:uid="{00000000-0005-0000-0000-000096480000}"/>
    <cellStyle name="20% - Accent1 3 2 3 2 2 6 3" xfId="18767" xr:uid="{00000000-0005-0000-0000-000097480000}"/>
    <cellStyle name="20% - Accent1 3 2 3 2 2 6 3 2" xfId="18768" xr:uid="{00000000-0005-0000-0000-000098480000}"/>
    <cellStyle name="20% - Accent1 3 2 3 2 2 6 3 2 2" xfId="18769" xr:uid="{00000000-0005-0000-0000-000099480000}"/>
    <cellStyle name="20% - Accent1 3 2 3 2 2 6 3 2 2 2" xfId="18770" xr:uid="{00000000-0005-0000-0000-00009A480000}"/>
    <cellStyle name="20% - Accent1 3 2 3 2 2 6 3 2 3" xfId="18771" xr:uid="{00000000-0005-0000-0000-00009B480000}"/>
    <cellStyle name="20% - Accent1 3 2 3 2 2 6 3 3" xfId="18772" xr:uid="{00000000-0005-0000-0000-00009C480000}"/>
    <cellStyle name="20% - Accent1 3 2 3 2 2 6 3 3 2" xfId="18773" xr:uid="{00000000-0005-0000-0000-00009D480000}"/>
    <cellStyle name="20% - Accent1 3 2 3 2 2 6 3 4" xfId="18774" xr:uid="{00000000-0005-0000-0000-00009E480000}"/>
    <cellStyle name="20% - Accent1 3 2 3 2 2 6 4" xfId="18775" xr:uid="{00000000-0005-0000-0000-00009F480000}"/>
    <cellStyle name="20% - Accent1 3 2 3 2 2 6 4 2" xfId="18776" xr:uid="{00000000-0005-0000-0000-0000A0480000}"/>
    <cellStyle name="20% - Accent1 3 2 3 2 2 6 4 2 2" xfId="18777" xr:uid="{00000000-0005-0000-0000-0000A1480000}"/>
    <cellStyle name="20% - Accent1 3 2 3 2 2 6 4 2 2 2" xfId="18778" xr:uid="{00000000-0005-0000-0000-0000A2480000}"/>
    <cellStyle name="20% - Accent1 3 2 3 2 2 6 4 2 3" xfId="18779" xr:uid="{00000000-0005-0000-0000-0000A3480000}"/>
    <cellStyle name="20% - Accent1 3 2 3 2 2 6 4 3" xfId="18780" xr:uid="{00000000-0005-0000-0000-0000A4480000}"/>
    <cellStyle name="20% - Accent1 3 2 3 2 2 6 4 3 2" xfId="18781" xr:uid="{00000000-0005-0000-0000-0000A5480000}"/>
    <cellStyle name="20% - Accent1 3 2 3 2 2 6 4 4" xfId="18782" xr:uid="{00000000-0005-0000-0000-0000A6480000}"/>
    <cellStyle name="20% - Accent1 3 2 3 2 2 6 5" xfId="18783" xr:uid="{00000000-0005-0000-0000-0000A7480000}"/>
    <cellStyle name="20% - Accent1 3 2 3 2 2 6 5 2" xfId="18784" xr:uid="{00000000-0005-0000-0000-0000A8480000}"/>
    <cellStyle name="20% - Accent1 3 2 3 2 2 6 5 2 2" xfId="18785" xr:uid="{00000000-0005-0000-0000-0000A9480000}"/>
    <cellStyle name="20% - Accent1 3 2 3 2 2 6 5 3" xfId="18786" xr:uid="{00000000-0005-0000-0000-0000AA480000}"/>
    <cellStyle name="20% - Accent1 3 2 3 2 2 6 6" xfId="18787" xr:uid="{00000000-0005-0000-0000-0000AB480000}"/>
    <cellStyle name="20% - Accent1 3 2 3 2 2 6 6 2" xfId="18788" xr:uid="{00000000-0005-0000-0000-0000AC480000}"/>
    <cellStyle name="20% - Accent1 3 2 3 2 2 6 6 2 2" xfId="18789" xr:uid="{00000000-0005-0000-0000-0000AD480000}"/>
    <cellStyle name="20% - Accent1 3 2 3 2 2 6 6 3" xfId="18790" xr:uid="{00000000-0005-0000-0000-0000AE480000}"/>
    <cellStyle name="20% - Accent1 3 2 3 2 2 6 7" xfId="18791" xr:uid="{00000000-0005-0000-0000-0000AF480000}"/>
    <cellStyle name="20% - Accent1 3 2 3 2 2 6 7 2" xfId="18792" xr:uid="{00000000-0005-0000-0000-0000B0480000}"/>
    <cellStyle name="20% - Accent1 3 2 3 2 2 6 8" xfId="18793" xr:uid="{00000000-0005-0000-0000-0000B1480000}"/>
    <cellStyle name="20% - Accent1 3 2 3 2 2 6 8 2" xfId="18794" xr:uid="{00000000-0005-0000-0000-0000B2480000}"/>
    <cellStyle name="20% - Accent1 3 2 3 2 2 6 9" xfId="18795" xr:uid="{00000000-0005-0000-0000-0000B3480000}"/>
    <cellStyle name="20% - Accent1 3 2 3 2 2 7" xfId="18796" xr:uid="{00000000-0005-0000-0000-0000B4480000}"/>
    <cellStyle name="20% - Accent1 3 2 3 2 2 7 2" xfId="18797" xr:uid="{00000000-0005-0000-0000-0000B5480000}"/>
    <cellStyle name="20% - Accent1 3 2 3 2 2 7 2 2" xfId="18798" xr:uid="{00000000-0005-0000-0000-0000B6480000}"/>
    <cellStyle name="20% - Accent1 3 2 3 2 2 7 2 2 2" xfId="18799" xr:uid="{00000000-0005-0000-0000-0000B7480000}"/>
    <cellStyle name="20% - Accent1 3 2 3 2 2 7 2 3" xfId="18800" xr:uid="{00000000-0005-0000-0000-0000B8480000}"/>
    <cellStyle name="20% - Accent1 3 2 3 2 2 7 3" xfId="18801" xr:uid="{00000000-0005-0000-0000-0000B9480000}"/>
    <cellStyle name="20% - Accent1 3 2 3 2 2 7 3 2" xfId="18802" xr:uid="{00000000-0005-0000-0000-0000BA480000}"/>
    <cellStyle name="20% - Accent1 3 2 3 2 2 7 4" xfId="18803" xr:uid="{00000000-0005-0000-0000-0000BB480000}"/>
    <cellStyle name="20% - Accent1 3 2 3 2 2 8" xfId="18804" xr:uid="{00000000-0005-0000-0000-0000BC480000}"/>
    <cellStyle name="20% - Accent1 3 2 3 2 2 8 2" xfId="18805" xr:uid="{00000000-0005-0000-0000-0000BD480000}"/>
    <cellStyle name="20% - Accent1 3 2 3 2 2 8 2 2" xfId="18806" xr:uid="{00000000-0005-0000-0000-0000BE480000}"/>
    <cellStyle name="20% - Accent1 3 2 3 2 2 8 2 2 2" xfId="18807" xr:uid="{00000000-0005-0000-0000-0000BF480000}"/>
    <cellStyle name="20% - Accent1 3 2 3 2 2 8 2 3" xfId="18808" xr:uid="{00000000-0005-0000-0000-0000C0480000}"/>
    <cellStyle name="20% - Accent1 3 2 3 2 2 8 3" xfId="18809" xr:uid="{00000000-0005-0000-0000-0000C1480000}"/>
    <cellStyle name="20% - Accent1 3 2 3 2 2 8 3 2" xfId="18810" xr:uid="{00000000-0005-0000-0000-0000C2480000}"/>
    <cellStyle name="20% - Accent1 3 2 3 2 2 8 4" xfId="18811" xr:uid="{00000000-0005-0000-0000-0000C3480000}"/>
    <cellStyle name="20% - Accent1 3 2 3 2 2 9" xfId="18812" xr:uid="{00000000-0005-0000-0000-0000C4480000}"/>
    <cellStyle name="20% - Accent1 3 2 3 2 2 9 2" xfId="18813" xr:uid="{00000000-0005-0000-0000-0000C5480000}"/>
    <cellStyle name="20% - Accent1 3 2 3 2 2 9 2 2" xfId="18814" xr:uid="{00000000-0005-0000-0000-0000C6480000}"/>
    <cellStyle name="20% - Accent1 3 2 3 2 2 9 2 2 2" xfId="18815" xr:uid="{00000000-0005-0000-0000-0000C7480000}"/>
    <cellStyle name="20% - Accent1 3 2 3 2 2 9 2 3" xfId="18816" xr:uid="{00000000-0005-0000-0000-0000C8480000}"/>
    <cellStyle name="20% - Accent1 3 2 3 2 2 9 3" xfId="18817" xr:uid="{00000000-0005-0000-0000-0000C9480000}"/>
    <cellStyle name="20% - Accent1 3 2 3 2 2 9 3 2" xfId="18818" xr:uid="{00000000-0005-0000-0000-0000CA480000}"/>
    <cellStyle name="20% - Accent1 3 2 3 2 2 9 4" xfId="18819" xr:uid="{00000000-0005-0000-0000-0000CB480000}"/>
    <cellStyle name="20% - Accent1 3 2 3 2 3" xfId="18820" xr:uid="{00000000-0005-0000-0000-0000CC480000}"/>
    <cellStyle name="20% - Accent1 3 2 3 2 3 10" xfId="18821" xr:uid="{00000000-0005-0000-0000-0000CD480000}"/>
    <cellStyle name="20% - Accent1 3 2 3 2 3 10 2" xfId="18822" xr:uid="{00000000-0005-0000-0000-0000CE480000}"/>
    <cellStyle name="20% - Accent1 3 2 3 2 3 11" xfId="18823" xr:uid="{00000000-0005-0000-0000-0000CF480000}"/>
    <cellStyle name="20% - Accent1 3 2 3 2 3 2" xfId="18824" xr:uid="{00000000-0005-0000-0000-0000D0480000}"/>
    <cellStyle name="20% - Accent1 3 2 3 2 3 2 2" xfId="18825" xr:uid="{00000000-0005-0000-0000-0000D1480000}"/>
    <cellStyle name="20% - Accent1 3 2 3 2 3 2 2 2" xfId="18826" xr:uid="{00000000-0005-0000-0000-0000D2480000}"/>
    <cellStyle name="20% - Accent1 3 2 3 2 3 2 2 2 2" xfId="18827" xr:uid="{00000000-0005-0000-0000-0000D3480000}"/>
    <cellStyle name="20% - Accent1 3 2 3 2 3 2 2 2 2 2" xfId="18828" xr:uid="{00000000-0005-0000-0000-0000D4480000}"/>
    <cellStyle name="20% - Accent1 3 2 3 2 3 2 2 2 3" xfId="18829" xr:uid="{00000000-0005-0000-0000-0000D5480000}"/>
    <cellStyle name="20% - Accent1 3 2 3 2 3 2 2 3" xfId="18830" xr:uid="{00000000-0005-0000-0000-0000D6480000}"/>
    <cellStyle name="20% - Accent1 3 2 3 2 3 2 2 3 2" xfId="18831" xr:uid="{00000000-0005-0000-0000-0000D7480000}"/>
    <cellStyle name="20% - Accent1 3 2 3 2 3 2 2 4" xfId="18832" xr:uid="{00000000-0005-0000-0000-0000D8480000}"/>
    <cellStyle name="20% - Accent1 3 2 3 2 3 2 3" xfId="18833" xr:uid="{00000000-0005-0000-0000-0000D9480000}"/>
    <cellStyle name="20% - Accent1 3 2 3 2 3 2 3 2" xfId="18834" xr:uid="{00000000-0005-0000-0000-0000DA480000}"/>
    <cellStyle name="20% - Accent1 3 2 3 2 3 2 3 2 2" xfId="18835" xr:uid="{00000000-0005-0000-0000-0000DB480000}"/>
    <cellStyle name="20% - Accent1 3 2 3 2 3 2 3 2 2 2" xfId="18836" xr:uid="{00000000-0005-0000-0000-0000DC480000}"/>
    <cellStyle name="20% - Accent1 3 2 3 2 3 2 3 2 3" xfId="18837" xr:uid="{00000000-0005-0000-0000-0000DD480000}"/>
    <cellStyle name="20% - Accent1 3 2 3 2 3 2 3 3" xfId="18838" xr:uid="{00000000-0005-0000-0000-0000DE480000}"/>
    <cellStyle name="20% - Accent1 3 2 3 2 3 2 3 3 2" xfId="18839" xr:uid="{00000000-0005-0000-0000-0000DF480000}"/>
    <cellStyle name="20% - Accent1 3 2 3 2 3 2 3 4" xfId="18840" xr:uid="{00000000-0005-0000-0000-0000E0480000}"/>
    <cellStyle name="20% - Accent1 3 2 3 2 3 2 4" xfId="18841" xr:uid="{00000000-0005-0000-0000-0000E1480000}"/>
    <cellStyle name="20% - Accent1 3 2 3 2 3 2 4 2" xfId="18842" xr:uid="{00000000-0005-0000-0000-0000E2480000}"/>
    <cellStyle name="20% - Accent1 3 2 3 2 3 2 4 2 2" xfId="18843" xr:uid="{00000000-0005-0000-0000-0000E3480000}"/>
    <cellStyle name="20% - Accent1 3 2 3 2 3 2 4 2 2 2" xfId="18844" xr:uid="{00000000-0005-0000-0000-0000E4480000}"/>
    <cellStyle name="20% - Accent1 3 2 3 2 3 2 4 2 3" xfId="18845" xr:uid="{00000000-0005-0000-0000-0000E5480000}"/>
    <cellStyle name="20% - Accent1 3 2 3 2 3 2 4 3" xfId="18846" xr:uid="{00000000-0005-0000-0000-0000E6480000}"/>
    <cellStyle name="20% - Accent1 3 2 3 2 3 2 4 3 2" xfId="18847" xr:uid="{00000000-0005-0000-0000-0000E7480000}"/>
    <cellStyle name="20% - Accent1 3 2 3 2 3 2 4 4" xfId="18848" xr:uid="{00000000-0005-0000-0000-0000E8480000}"/>
    <cellStyle name="20% - Accent1 3 2 3 2 3 2 5" xfId="18849" xr:uid="{00000000-0005-0000-0000-0000E9480000}"/>
    <cellStyle name="20% - Accent1 3 2 3 2 3 2 5 2" xfId="18850" xr:uid="{00000000-0005-0000-0000-0000EA480000}"/>
    <cellStyle name="20% - Accent1 3 2 3 2 3 2 5 2 2" xfId="18851" xr:uid="{00000000-0005-0000-0000-0000EB480000}"/>
    <cellStyle name="20% - Accent1 3 2 3 2 3 2 5 3" xfId="18852" xr:uid="{00000000-0005-0000-0000-0000EC480000}"/>
    <cellStyle name="20% - Accent1 3 2 3 2 3 2 6" xfId="18853" xr:uid="{00000000-0005-0000-0000-0000ED480000}"/>
    <cellStyle name="20% - Accent1 3 2 3 2 3 2 6 2" xfId="18854" xr:uid="{00000000-0005-0000-0000-0000EE480000}"/>
    <cellStyle name="20% - Accent1 3 2 3 2 3 2 6 2 2" xfId="18855" xr:uid="{00000000-0005-0000-0000-0000EF480000}"/>
    <cellStyle name="20% - Accent1 3 2 3 2 3 2 6 3" xfId="18856" xr:uid="{00000000-0005-0000-0000-0000F0480000}"/>
    <cellStyle name="20% - Accent1 3 2 3 2 3 2 7" xfId="18857" xr:uid="{00000000-0005-0000-0000-0000F1480000}"/>
    <cellStyle name="20% - Accent1 3 2 3 2 3 2 7 2" xfId="18858" xr:uid="{00000000-0005-0000-0000-0000F2480000}"/>
    <cellStyle name="20% - Accent1 3 2 3 2 3 2 8" xfId="18859" xr:uid="{00000000-0005-0000-0000-0000F3480000}"/>
    <cellStyle name="20% - Accent1 3 2 3 2 3 2 8 2" xfId="18860" xr:uid="{00000000-0005-0000-0000-0000F4480000}"/>
    <cellStyle name="20% - Accent1 3 2 3 2 3 2 9" xfId="18861" xr:uid="{00000000-0005-0000-0000-0000F5480000}"/>
    <cellStyle name="20% - Accent1 3 2 3 2 3 3" xfId="18862" xr:uid="{00000000-0005-0000-0000-0000F6480000}"/>
    <cellStyle name="20% - Accent1 3 2 3 2 3 3 2" xfId="18863" xr:uid="{00000000-0005-0000-0000-0000F7480000}"/>
    <cellStyle name="20% - Accent1 3 2 3 2 3 3 2 2" xfId="18864" xr:uid="{00000000-0005-0000-0000-0000F8480000}"/>
    <cellStyle name="20% - Accent1 3 2 3 2 3 3 2 2 2" xfId="18865" xr:uid="{00000000-0005-0000-0000-0000F9480000}"/>
    <cellStyle name="20% - Accent1 3 2 3 2 3 3 2 2 2 2" xfId="18866" xr:uid="{00000000-0005-0000-0000-0000FA480000}"/>
    <cellStyle name="20% - Accent1 3 2 3 2 3 3 2 2 3" xfId="18867" xr:uid="{00000000-0005-0000-0000-0000FB480000}"/>
    <cellStyle name="20% - Accent1 3 2 3 2 3 3 2 3" xfId="18868" xr:uid="{00000000-0005-0000-0000-0000FC480000}"/>
    <cellStyle name="20% - Accent1 3 2 3 2 3 3 2 3 2" xfId="18869" xr:uid="{00000000-0005-0000-0000-0000FD480000}"/>
    <cellStyle name="20% - Accent1 3 2 3 2 3 3 2 4" xfId="18870" xr:uid="{00000000-0005-0000-0000-0000FE480000}"/>
    <cellStyle name="20% - Accent1 3 2 3 2 3 3 3" xfId="18871" xr:uid="{00000000-0005-0000-0000-0000FF480000}"/>
    <cellStyle name="20% - Accent1 3 2 3 2 3 3 3 2" xfId="18872" xr:uid="{00000000-0005-0000-0000-000000490000}"/>
    <cellStyle name="20% - Accent1 3 2 3 2 3 3 3 2 2" xfId="18873" xr:uid="{00000000-0005-0000-0000-000001490000}"/>
    <cellStyle name="20% - Accent1 3 2 3 2 3 3 3 2 2 2" xfId="18874" xr:uid="{00000000-0005-0000-0000-000002490000}"/>
    <cellStyle name="20% - Accent1 3 2 3 2 3 3 3 2 3" xfId="18875" xr:uid="{00000000-0005-0000-0000-000003490000}"/>
    <cellStyle name="20% - Accent1 3 2 3 2 3 3 3 3" xfId="18876" xr:uid="{00000000-0005-0000-0000-000004490000}"/>
    <cellStyle name="20% - Accent1 3 2 3 2 3 3 3 3 2" xfId="18877" xr:uid="{00000000-0005-0000-0000-000005490000}"/>
    <cellStyle name="20% - Accent1 3 2 3 2 3 3 3 4" xfId="18878" xr:uid="{00000000-0005-0000-0000-000006490000}"/>
    <cellStyle name="20% - Accent1 3 2 3 2 3 3 4" xfId="18879" xr:uid="{00000000-0005-0000-0000-000007490000}"/>
    <cellStyle name="20% - Accent1 3 2 3 2 3 3 4 2" xfId="18880" xr:uid="{00000000-0005-0000-0000-000008490000}"/>
    <cellStyle name="20% - Accent1 3 2 3 2 3 3 4 2 2" xfId="18881" xr:uid="{00000000-0005-0000-0000-000009490000}"/>
    <cellStyle name="20% - Accent1 3 2 3 2 3 3 4 2 2 2" xfId="18882" xr:uid="{00000000-0005-0000-0000-00000A490000}"/>
    <cellStyle name="20% - Accent1 3 2 3 2 3 3 4 2 3" xfId="18883" xr:uid="{00000000-0005-0000-0000-00000B490000}"/>
    <cellStyle name="20% - Accent1 3 2 3 2 3 3 4 3" xfId="18884" xr:uid="{00000000-0005-0000-0000-00000C490000}"/>
    <cellStyle name="20% - Accent1 3 2 3 2 3 3 4 3 2" xfId="18885" xr:uid="{00000000-0005-0000-0000-00000D490000}"/>
    <cellStyle name="20% - Accent1 3 2 3 2 3 3 4 4" xfId="18886" xr:uid="{00000000-0005-0000-0000-00000E490000}"/>
    <cellStyle name="20% - Accent1 3 2 3 2 3 3 5" xfId="18887" xr:uid="{00000000-0005-0000-0000-00000F490000}"/>
    <cellStyle name="20% - Accent1 3 2 3 2 3 3 5 2" xfId="18888" xr:uid="{00000000-0005-0000-0000-000010490000}"/>
    <cellStyle name="20% - Accent1 3 2 3 2 3 3 5 2 2" xfId="18889" xr:uid="{00000000-0005-0000-0000-000011490000}"/>
    <cellStyle name="20% - Accent1 3 2 3 2 3 3 5 3" xfId="18890" xr:uid="{00000000-0005-0000-0000-000012490000}"/>
    <cellStyle name="20% - Accent1 3 2 3 2 3 3 6" xfId="18891" xr:uid="{00000000-0005-0000-0000-000013490000}"/>
    <cellStyle name="20% - Accent1 3 2 3 2 3 3 6 2" xfId="18892" xr:uid="{00000000-0005-0000-0000-000014490000}"/>
    <cellStyle name="20% - Accent1 3 2 3 2 3 3 6 2 2" xfId="18893" xr:uid="{00000000-0005-0000-0000-000015490000}"/>
    <cellStyle name="20% - Accent1 3 2 3 2 3 3 6 3" xfId="18894" xr:uid="{00000000-0005-0000-0000-000016490000}"/>
    <cellStyle name="20% - Accent1 3 2 3 2 3 3 7" xfId="18895" xr:uid="{00000000-0005-0000-0000-000017490000}"/>
    <cellStyle name="20% - Accent1 3 2 3 2 3 3 7 2" xfId="18896" xr:uid="{00000000-0005-0000-0000-000018490000}"/>
    <cellStyle name="20% - Accent1 3 2 3 2 3 3 8" xfId="18897" xr:uid="{00000000-0005-0000-0000-000019490000}"/>
    <cellStyle name="20% - Accent1 3 2 3 2 3 3 8 2" xfId="18898" xr:uid="{00000000-0005-0000-0000-00001A490000}"/>
    <cellStyle name="20% - Accent1 3 2 3 2 3 3 9" xfId="18899" xr:uid="{00000000-0005-0000-0000-00001B490000}"/>
    <cellStyle name="20% - Accent1 3 2 3 2 3 4" xfId="18900" xr:uid="{00000000-0005-0000-0000-00001C490000}"/>
    <cellStyle name="20% - Accent1 3 2 3 2 3 4 2" xfId="18901" xr:uid="{00000000-0005-0000-0000-00001D490000}"/>
    <cellStyle name="20% - Accent1 3 2 3 2 3 4 2 2" xfId="18902" xr:uid="{00000000-0005-0000-0000-00001E490000}"/>
    <cellStyle name="20% - Accent1 3 2 3 2 3 4 2 2 2" xfId="18903" xr:uid="{00000000-0005-0000-0000-00001F490000}"/>
    <cellStyle name="20% - Accent1 3 2 3 2 3 4 2 3" xfId="18904" xr:uid="{00000000-0005-0000-0000-000020490000}"/>
    <cellStyle name="20% - Accent1 3 2 3 2 3 4 3" xfId="18905" xr:uid="{00000000-0005-0000-0000-000021490000}"/>
    <cellStyle name="20% - Accent1 3 2 3 2 3 4 3 2" xfId="18906" xr:uid="{00000000-0005-0000-0000-000022490000}"/>
    <cellStyle name="20% - Accent1 3 2 3 2 3 4 4" xfId="18907" xr:uid="{00000000-0005-0000-0000-000023490000}"/>
    <cellStyle name="20% - Accent1 3 2 3 2 3 5" xfId="18908" xr:uid="{00000000-0005-0000-0000-000024490000}"/>
    <cellStyle name="20% - Accent1 3 2 3 2 3 5 2" xfId="18909" xr:uid="{00000000-0005-0000-0000-000025490000}"/>
    <cellStyle name="20% - Accent1 3 2 3 2 3 5 2 2" xfId="18910" xr:uid="{00000000-0005-0000-0000-000026490000}"/>
    <cellStyle name="20% - Accent1 3 2 3 2 3 5 2 2 2" xfId="18911" xr:uid="{00000000-0005-0000-0000-000027490000}"/>
    <cellStyle name="20% - Accent1 3 2 3 2 3 5 2 3" xfId="18912" xr:uid="{00000000-0005-0000-0000-000028490000}"/>
    <cellStyle name="20% - Accent1 3 2 3 2 3 5 3" xfId="18913" xr:uid="{00000000-0005-0000-0000-000029490000}"/>
    <cellStyle name="20% - Accent1 3 2 3 2 3 5 3 2" xfId="18914" xr:uid="{00000000-0005-0000-0000-00002A490000}"/>
    <cellStyle name="20% - Accent1 3 2 3 2 3 5 4" xfId="18915" xr:uid="{00000000-0005-0000-0000-00002B490000}"/>
    <cellStyle name="20% - Accent1 3 2 3 2 3 6" xfId="18916" xr:uid="{00000000-0005-0000-0000-00002C490000}"/>
    <cellStyle name="20% - Accent1 3 2 3 2 3 6 2" xfId="18917" xr:uid="{00000000-0005-0000-0000-00002D490000}"/>
    <cellStyle name="20% - Accent1 3 2 3 2 3 6 2 2" xfId="18918" xr:uid="{00000000-0005-0000-0000-00002E490000}"/>
    <cellStyle name="20% - Accent1 3 2 3 2 3 6 2 2 2" xfId="18919" xr:uid="{00000000-0005-0000-0000-00002F490000}"/>
    <cellStyle name="20% - Accent1 3 2 3 2 3 6 2 3" xfId="18920" xr:uid="{00000000-0005-0000-0000-000030490000}"/>
    <cellStyle name="20% - Accent1 3 2 3 2 3 6 3" xfId="18921" xr:uid="{00000000-0005-0000-0000-000031490000}"/>
    <cellStyle name="20% - Accent1 3 2 3 2 3 6 3 2" xfId="18922" xr:uid="{00000000-0005-0000-0000-000032490000}"/>
    <cellStyle name="20% - Accent1 3 2 3 2 3 6 4" xfId="18923" xr:uid="{00000000-0005-0000-0000-000033490000}"/>
    <cellStyle name="20% - Accent1 3 2 3 2 3 7" xfId="18924" xr:uid="{00000000-0005-0000-0000-000034490000}"/>
    <cellStyle name="20% - Accent1 3 2 3 2 3 7 2" xfId="18925" xr:uid="{00000000-0005-0000-0000-000035490000}"/>
    <cellStyle name="20% - Accent1 3 2 3 2 3 7 2 2" xfId="18926" xr:uid="{00000000-0005-0000-0000-000036490000}"/>
    <cellStyle name="20% - Accent1 3 2 3 2 3 7 3" xfId="18927" xr:uid="{00000000-0005-0000-0000-000037490000}"/>
    <cellStyle name="20% - Accent1 3 2 3 2 3 8" xfId="18928" xr:uid="{00000000-0005-0000-0000-000038490000}"/>
    <cellStyle name="20% - Accent1 3 2 3 2 3 8 2" xfId="18929" xr:uid="{00000000-0005-0000-0000-000039490000}"/>
    <cellStyle name="20% - Accent1 3 2 3 2 3 8 2 2" xfId="18930" xr:uid="{00000000-0005-0000-0000-00003A490000}"/>
    <cellStyle name="20% - Accent1 3 2 3 2 3 8 3" xfId="18931" xr:uid="{00000000-0005-0000-0000-00003B490000}"/>
    <cellStyle name="20% - Accent1 3 2 3 2 3 9" xfId="18932" xr:uid="{00000000-0005-0000-0000-00003C490000}"/>
    <cellStyle name="20% - Accent1 3 2 3 2 3 9 2" xfId="18933" xr:uid="{00000000-0005-0000-0000-00003D490000}"/>
    <cellStyle name="20% - Accent1 3 2 3 2 4" xfId="18934" xr:uid="{00000000-0005-0000-0000-00003E490000}"/>
    <cellStyle name="20% - Accent1 3 2 3 2 4 10" xfId="18935" xr:uid="{00000000-0005-0000-0000-00003F490000}"/>
    <cellStyle name="20% - Accent1 3 2 3 2 4 10 2" xfId="18936" xr:uid="{00000000-0005-0000-0000-000040490000}"/>
    <cellStyle name="20% - Accent1 3 2 3 2 4 11" xfId="18937" xr:uid="{00000000-0005-0000-0000-000041490000}"/>
    <cellStyle name="20% - Accent1 3 2 3 2 4 2" xfId="18938" xr:uid="{00000000-0005-0000-0000-000042490000}"/>
    <cellStyle name="20% - Accent1 3 2 3 2 4 2 2" xfId="18939" xr:uid="{00000000-0005-0000-0000-000043490000}"/>
    <cellStyle name="20% - Accent1 3 2 3 2 4 2 2 2" xfId="18940" xr:uid="{00000000-0005-0000-0000-000044490000}"/>
    <cellStyle name="20% - Accent1 3 2 3 2 4 2 2 2 2" xfId="18941" xr:uid="{00000000-0005-0000-0000-000045490000}"/>
    <cellStyle name="20% - Accent1 3 2 3 2 4 2 2 2 2 2" xfId="18942" xr:uid="{00000000-0005-0000-0000-000046490000}"/>
    <cellStyle name="20% - Accent1 3 2 3 2 4 2 2 2 3" xfId="18943" xr:uid="{00000000-0005-0000-0000-000047490000}"/>
    <cellStyle name="20% - Accent1 3 2 3 2 4 2 2 3" xfId="18944" xr:uid="{00000000-0005-0000-0000-000048490000}"/>
    <cellStyle name="20% - Accent1 3 2 3 2 4 2 2 3 2" xfId="18945" xr:uid="{00000000-0005-0000-0000-000049490000}"/>
    <cellStyle name="20% - Accent1 3 2 3 2 4 2 2 4" xfId="18946" xr:uid="{00000000-0005-0000-0000-00004A490000}"/>
    <cellStyle name="20% - Accent1 3 2 3 2 4 2 3" xfId="18947" xr:uid="{00000000-0005-0000-0000-00004B490000}"/>
    <cellStyle name="20% - Accent1 3 2 3 2 4 2 3 2" xfId="18948" xr:uid="{00000000-0005-0000-0000-00004C490000}"/>
    <cellStyle name="20% - Accent1 3 2 3 2 4 2 3 2 2" xfId="18949" xr:uid="{00000000-0005-0000-0000-00004D490000}"/>
    <cellStyle name="20% - Accent1 3 2 3 2 4 2 3 2 2 2" xfId="18950" xr:uid="{00000000-0005-0000-0000-00004E490000}"/>
    <cellStyle name="20% - Accent1 3 2 3 2 4 2 3 2 3" xfId="18951" xr:uid="{00000000-0005-0000-0000-00004F490000}"/>
    <cellStyle name="20% - Accent1 3 2 3 2 4 2 3 3" xfId="18952" xr:uid="{00000000-0005-0000-0000-000050490000}"/>
    <cellStyle name="20% - Accent1 3 2 3 2 4 2 3 3 2" xfId="18953" xr:uid="{00000000-0005-0000-0000-000051490000}"/>
    <cellStyle name="20% - Accent1 3 2 3 2 4 2 3 4" xfId="18954" xr:uid="{00000000-0005-0000-0000-000052490000}"/>
    <cellStyle name="20% - Accent1 3 2 3 2 4 2 4" xfId="18955" xr:uid="{00000000-0005-0000-0000-000053490000}"/>
    <cellStyle name="20% - Accent1 3 2 3 2 4 2 4 2" xfId="18956" xr:uid="{00000000-0005-0000-0000-000054490000}"/>
    <cellStyle name="20% - Accent1 3 2 3 2 4 2 4 2 2" xfId="18957" xr:uid="{00000000-0005-0000-0000-000055490000}"/>
    <cellStyle name="20% - Accent1 3 2 3 2 4 2 4 2 2 2" xfId="18958" xr:uid="{00000000-0005-0000-0000-000056490000}"/>
    <cellStyle name="20% - Accent1 3 2 3 2 4 2 4 2 3" xfId="18959" xr:uid="{00000000-0005-0000-0000-000057490000}"/>
    <cellStyle name="20% - Accent1 3 2 3 2 4 2 4 3" xfId="18960" xr:uid="{00000000-0005-0000-0000-000058490000}"/>
    <cellStyle name="20% - Accent1 3 2 3 2 4 2 4 3 2" xfId="18961" xr:uid="{00000000-0005-0000-0000-000059490000}"/>
    <cellStyle name="20% - Accent1 3 2 3 2 4 2 4 4" xfId="18962" xr:uid="{00000000-0005-0000-0000-00005A490000}"/>
    <cellStyle name="20% - Accent1 3 2 3 2 4 2 5" xfId="18963" xr:uid="{00000000-0005-0000-0000-00005B490000}"/>
    <cellStyle name="20% - Accent1 3 2 3 2 4 2 5 2" xfId="18964" xr:uid="{00000000-0005-0000-0000-00005C490000}"/>
    <cellStyle name="20% - Accent1 3 2 3 2 4 2 5 2 2" xfId="18965" xr:uid="{00000000-0005-0000-0000-00005D490000}"/>
    <cellStyle name="20% - Accent1 3 2 3 2 4 2 5 3" xfId="18966" xr:uid="{00000000-0005-0000-0000-00005E490000}"/>
    <cellStyle name="20% - Accent1 3 2 3 2 4 2 6" xfId="18967" xr:uid="{00000000-0005-0000-0000-00005F490000}"/>
    <cellStyle name="20% - Accent1 3 2 3 2 4 2 6 2" xfId="18968" xr:uid="{00000000-0005-0000-0000-000060490000}"/>
    <cellStyle name="20% - Accent1 3 2 3 2 4 2 6 2 2" xfId="18969" xr:uid="{00000000-0005-0000-0000-000061490000}"/>
    <cellStyle name="20% - Accent1 3 2 3 2 4 2 6 3" xfId="18970" xr:uid="{00000000-0005-0000-0000-000062490000}"/>
    <cellStyle name="20% - Accent1 3 2 3 2 4 2 7" xfId="18971" xr:uid="{00000000-0005-0000-0000-000063490000}"/>
    <cellStyle name="20% - Accent1 3 2 3 2 4 2 7 2" xfId="18972" xr:uid="{00000000-0005-0000-0000-000064490000}"/>
    <cellStyle name="20% - Accent1 3 2 3 2 4 2 8" xfId="18973" xr:uid="{00000000-0005-0000-0000-000065490000}"/>
    <cellStyle name="20% - Accent1 3 2 3 2 4 2 8 2" xfId="18974" xr:uid="{00000000-0005-0000-0000-000066490000}"/>
    <cellStyle name="20% - Accent1 3 2 3 2 4 2 9" xfId="18975" xr:uid="{00000000-0005-0000-0000-000067490000}"/>
    <cellStyle name="20% - Accent1 3 2 3 2 4 3" xfId="18976" xr:uid="{00000000-0005-0000-0000-000068490000}"/>
    <cellStyle name="20% - Accent1 3 2 3 2 4 3 2" xfId="18977" xr:uid="{00000000-0005-0000-0000-000069490000}"/>
    <cellStyle name="20% - Accent1 3 2 3 2 4 3 2 2" xfId="18978" xr:uid="{00000000-0005-0000-0000-00006A490000}"/>
    <cellStyle name="20% - Accent1 3 2 3 2 4 3 2 2 2" xfId="18979" xr:uid="{00000000-0005-0000-0000-00006B490000}"/>
    <cellStyle name="20% - Accent1 3 2 3 2 4 3 2 2 2 2" xfId="18980" xr:uid="{00000000-0005-0000-0000-00006C490000}"/>
    <cellStyle name="20% - Accent1 3 2 3 2 4 3 2 2 3" xfId="18981" xr:uid="{00000000-0005-0000-0000-00006D490000}"/>
    <cellStyle name="20% - Accent1 3 2 3 2 4 3 2 3" xfId="18982" xr:uid="{00000000-0005-0000-0000-00006E490000}"/>
    <cellStyle name="20% - Accent1 3 2 3 2 4 3 2 3 2" xfId="18983" xr:uid="{00000000-0005-0000-0000-00006F490000}"/>
    <cellStyle name="20% - Accent1 3 2 3 2 4 3 2 4" xfId="18984" xr:uid="{00000000-0005-0000-0000-000070490000}"/>
    <cellStyle name="20% - Accent1 3 2 3 2 4 3 3" xfId="18985" xr:uid="{00000000-0005-0000-0000-000071490000}"/>
    <cellStyle name="20% - Accent1 3 2 3 2 4 3 3 2" xfId="18986" xr:uid="{00000000-0005-0000-0000-000072490000}"/>
    <cellStyle name="20% - Accent1 3 2 3 2 4 3 3 2 2" xfId="18987" xr:uid="{00000000-0005-0000-0000-000073490000}"/>
    <cellStyle name="20% - Accent1 3 2 3 2 4 3 3 2 2 2" xfId="18988" xr:uid="{00000000-0005-0000-0000-000074490000}"/>
    <cellStyle name="20% - Accent1 3 2 3 2 4 3 3 2 3" xfId="18989" xr:uid="{00000000-0005-0000-0000-000075490000}"/>
    <cellStyle name="20% - Accent1 3 2 3 2 4 3 3 3" xfId="18990" xr:uid="{00000000-0005-0000-0000-000076490000}"/>
    <cellStyle name="20% - Accent1 3 2 3 2 4 3 3 3 2" xfId="18991" xr:uid="{00000000-0005-0000-0000-000077490000}"/>
    <cellStyle name="20% - Accent1 3 2 3 2 4 3 3 4" xfId="18992" xr:uid="{00000000-0005-0000-0000-000078490000}"/>
    <cellStyle name="20% - Accent1 3 2 3 2 4 3 4" xfId="18993" xr:uid="{00000000-0005-0000-0000-000079490000}"/>
    <cellStyle name="20% - Accent1 3 2 3 2 4 3 4 2" xfId="18994" xr:uid="{00000000-0005-0000-0000-00007A490000}"/>
    <cellStyle name="20% - Accent1 3 2 3 2 4 3 4 2 2" xfId="18995" xr:uid="{00000000-0005-0000-0000-00007B490000}"/>
    <cellStyle name="20% - Accent1 3 2 3 2 4 3 4 2 2 2" xfId="18996" xr:uid="{00000000-0005-0000-0000-00007C490000}"/>
    <cellStyle name="20% - Accent1 3 2 3 2 4 3 4 2 3" xfId="18997" xr:uid="{00000000-0005-0000-0000-00007D490000}"/>
    <cellStyle name="20% - Accent1 3 2 3 2 4 3 4 3" xfId="18998" xr:uid="{00000000-0005-0000-0000-00007E490000}"/>
    <cellStyle name="20% - Accent1 3 2 3 2 4 3 4 3 2" xfId="18999" xr:uid="{00000000-0005-0000-0000-00007F490000}"/>
    <cellStyle name="20% - Accent1 3 2 3 2 4 3 4 4" xfId="19000" xr:uid="{00000000-0005-0000-0000-000080490000}"/>
    <cellStyle name="20% - Accent1 3 2 3 2 4 3 5" xfId="19001" xr:uid="{00000000-0005-0000-0000-000081490000}"/>
    <cellStyle name="20% - Accent1 3 2 3 2 4 3 5 2" xfId="19002" xr:uid="{00000000-0005-0000-0000-000082490000}"/>
    <cellStyle name="20% - Accent1 3 2 3 2 4 3 5 2 2" xfId="19003" xr:uid="{00000000-0005-0000-0000-000083490000}"/>
    <cellStyle name="20% - Accent1 3 2 3 2 4 3 5 3" xfId="19004" xr:uid="{00000000-0005-0000-0000-000084490000}"/>
    <cellStyle name="20% - Accent1 3 2 3 2 4 3 6" xfId="19005" xr:uid="{00000000-0005-0000-0000-000085490000}"/>
    <cellStyle name="20% - Accent1 3 2 3 2 4 3 6 2" xfId="19006" xr:uid="{00000000-0005-0000-0000-000086490000}"/>
    <cellStyle name="20% - Accent1 3 2 3 2 4 3 6 2 2" xfId="19007" xr:uid="{00000000-0005-0000-0000-000087490000}"/>
    <cellStyle name="20% - Accent1 3 2 3 2 4 3 6 3" xfId="19008" xr:uid="{00000000-0005-0000-0000-000088490000}"/>
    <cellStyle name="20% - Accent1 3 2 3 2 4 3 7" xfId="19009" xr:uid="{00000000-0005-0000-0000-000089490000}"/>
    <cellStyle name="20% - Accent1 3 2 3 2 4 3 7 2" xfId="19010" xr:uid="{00000000-0005-0000-0000-00008A490000}"/>
    <cellStyle name="20% - Accent1 3 2 3 2 4 3 8" xfId="19011" xr:uid="{00000000-0005-0000-0000-00008B490000}"/>
    <cellStyle name="20% - Accent1 3 2 3 2 4 3 8 2" xfId="19012" xr:uid="{00000000-0005-0000-0000-00008C490000}"/>
    <cellStyle name="20% - Accent1 3 2 3 2 4 3 9" xfId="19013" xr:uid="{00000000-0005-0000-0000-00008D490000}"/>
    <cellStyle name="20% - Accent1 3 2 3 2 4 4" xfId="19014" xr:uid="{00000000-0005-0000-0000-00008E490000}"/>
    <cellStyle name="20% - Accent1 3 2 3 2 4 4 2" xfId="19015" xr:uid="{00000000-0005-0000-0000-00008F490000}"/>
    <cellStyle name="20% - Accent1 3 2 3 2 4 4 2 2" xfId="19016" xr:uid="{00000000-0005-0000-0000-000090490000}"/>
    <cellStyle name="20% - Accent1 3 2 3 2 4 4 2 2 2" xfId="19017" xr:uid="{00000000-0005-0000-0000-000091490000}"/>
    <cellStyle name="20% - Accent1 3 2 3 2 4 4 2 3" xfId="19018" xr:uid="{00000000-0005-0000-0000-000092490000}"/>
    <cellStyle name="20% - Accent1 3 2 3 2 4 4 3" xfId="19019" xr:uid="{00000000-0005-0000-0000-000093490000}"/>
    <cellStyle name="20% - Accent1 3 2 3 2 4 4 3 2" xfId="19020" xr:uid="{00000000-0005-0000-0000-000094490000}"/>
    <cellStyle name="20% - Accent1 3 2 3 2 4 4 4" xfId="19021" xr:uid="{00000000-0005-0000-0000-000095490000}"/>
    <cellStyle name="20% - Accent1 3 2 3 2 4 5" xfId="19022" xr:uid="{00000000-0005-0000-0000-000096490000}"/>
    <cellStyle name="20% - Accent1 3 2 3 2 4 5 2" xfId="19023" xr:uid="{00000000-0005-0000-0000-000097490000}"/>
    <cellStyle name="20% - Accent1 3 2 3 2 4 5 2 2" xfId="19024" xr:uid="{00000000-0005-0000-0000-000098490000}"/>
    <cellStyle name="20% - Accent1 3 2 3 2 4 5 2 2 2" xfId="19025" xr:uid="{00000000-0005-0000-0000-000099490000}"/>
    <cellStyle name="20% - Accent1 3 2 3 2 4 5 2 3" xfId="19026" xr:uid="{00000000-0005-0000-0000-00009A490000}"/>
    <cellStyle name="20% - Accent1 3 2 3 2 4 5 3" xfId="19027" xr:uid="{00000000-0005-0000-0000-00009B490000}"/>
    <cellStyle name="20% - Accent1 3 2 3 2 4 5 3 2" xfId="19028" xr:uid="{00000000-0005-0000-0000-00009C490000}"/>
    <cellStyle name="20% - Accent1 3 2 3 2 4 5 4" xfId="19029" xr:uid="{00000000-0005-0000-0000-00009D490000}"/>
    <cellStyle name="20% - Accent1 3 2 3 2 4 6" xfId="19030" xr:uid="{00000000-0005-0000-0000-00009E490000}"/>
    <cellStyle name="20% - Accent1 3 2 3 2 4 6 2" xfId="19031" xr:uid="{00000000-0005-0000-0000-00009F490000}"/>
    <cellStyle name="20% - Accent1 3 2 3 2 4 6 2 2" xfId="19032" xr:uid="{00000000-0005-0000-0000-0000A0490000}"/>
    <cellStyle name="20% - Accent1 3 2 3 2 4 6 2 2 2" xfId="19033" xr:uid="{00000000-0005-0000-0000-0000A1490000}"/>
    <cellStyle name="20% - Accent1 3 2 3 2 4 6 2 3" xfId="19034" xr:uid="{00000000-0005-0000-0000-0000A2490000}"/>
    <cellStyle name="20% - Accent1 3 2 3 2 4 6 3" xfId="19035" xr:uid="{00000000-0005-0000-0000-0000A3490000}"/>
    <cellStyle name="20% - Accent1 3 2 3 2 4 6 3 2" xfId="19036" xr:uid="{00000000-0005-0000-0000-0000A4490000}"/>
    <cellStyle name="20% - Accent1 3 2 3 2 4 6 4" xfId="19037" xr:uid="{00000000-0005-0000-0000-0000A5490000}"/>
    <cellStyle name="20% - Accent1 3 2 3 2 4 7" xfId="19038" xr:uid="{00000000-0005-0000-0000-0000A6490000}"/>
    <cellStyle name="20% - Accent1 3 2 3 2 4 7 2" xfId="19039" xr:uid="{00000000-0005-0000-0000-0000A7490000}"/>
    <cellStyle name="20% - Accent1 3 2 3 2 4 7 2 2" xfId="19040" xr:uid="{00000000-0005-0000-0000-0000A8490000}"/>
    <cellStyle name="20% - Accent1 3 2 3 2 4 7 3" xfId="19041" xr:uid="{00000000-0005-0000-0000-0000A9490000}"/>
    <cellStyle name="20% - Accent1 3 2 3 2 4 8" xfId="19042" xr:uid="{00000000-0005-0000-0000-0000AA490000}"/>
    <cellStyle name="20% - Accent1 3 2 3 2 4 8 2" xfId="19043" xr:uid="{00000000-0005-0000-0000-0000AB490000}"/>
    <cellStyle name="20% - Accent1 3 2 3 2 4 8 2 2" xfId="19044" xr:uid="{00000000-0005-0000-0000-0000AC490000}"/>
    <cellStyle name="20% - Accent1 3 2 3 2 4 8 3" xfId="19045" xr:uid="{00000000-0005-0000-0000-0000AD490000}"/>
    <cellStyle name="20% - Accent1 3 2 3 2 4 9" xfId="19046" xr:uid="{00000000-0005-0000-0000-0000AE490000}"/>
    <cellStyle name="20% - Accent1 3 2 3 2 4 9 2" xfId="19047" xr:uid="{00000000-0005-0000-0000-0000AF490000}"/>
    <cellStyle name="20% - Accent1 3 2 3 2 5" xfId="19048" xr:uid="{00000000-0005-0000-0000-0000B0490000}"/>
    <cellStyle name="20% - Accent1 3 2 3 2 5 10" xfId="19049" xr:uid="{00000000-0005-0000-0000-0000B1490000}"/>
    <cellStyle name="20% - Accent1 3 2 3 2 5 10 2" xfId="19050" xr:uid="{00000000-0005-0000-0000-0000B2490000}"/>
    <cellStyle name="20% - Accent1 3 2 3 2 5 11" xfId="19051" xr:uid="{00000000-0005-0000-0000-0000B3490000}"/>
    <cellStyle name="20% - Accent1 3 2 3 2 5 2" xfId="19052" xr:uid="{00000000-0005-0000-0000-0000B4490000}"/>
    <cellStyle name="20% - Accent1 3 2 3 2 5 2 2" xfId="19053" xr:uid="{00000000-0005-0000-0000-0000B5490000}"/>
    <cellStyle name="20% - Accent1 3 2 3 2 5 2 2 2" xfId="19054" xr:uid="{00000000-0005-0000-0000-0000B6490000}"/>
    <cellStyle name="20% - Accent1 3 2 3 2 5 2 2 2 2" xfId="19055" xr:uid="{00000000-0005-0000-0000-0000B7490000}"/>
    <cellStyle name="20% - Accent1 3 2 3 2 5 2 2 2 2 2" xfId="19056" xr:uid="{00000000-0005-0000-0000-0000B8490000}"/>
    <cellStyle name="20% - Accent1 3 2 3 2 5 2 2 2 3" xfId="19057" xr:uid="{00000000-0005-0000-0000-0000B9490000}"/>
    <cellStyle name="20% - Accent1 3 2 3 2 5 2 2 3" xfId="19058" xr:uid="{00000000-0005-0000-0000-0000BA490000}"/>
    <cellStyle name="20% - Accent1 3 2 3 2 5 2 2 3 2" xfId="19059" xr:uid="{00000000-0005-0000-0000-0000BB490000}"/>
    <cellStyle name="20% - Accent1 3 2 3 2 5 2 2 4" xfId="19060" xr:uid="{00000000-0005-0000-0000-0000BC490000}"/>
    <cellStyle name="20% - Accent1 3 2 3 2 5 2 3" xfId="19061" xr:uid="{00000000-0005-0000-0000-0000BD490000}"/>
    <cellStyle name="20% - Accent1 3 2 3 2 5 2 3 2" xfId="19062" xr:uid="{00000000-0005-0000-0000-0000BE490000}"/>
    <cellStyle name="20% - Accent1 3 2 3 2 5 2 3 2 2" xfId="19063" xr:uid="{00000000-0005-0000-0000-0000BF490000}"/>
    <cellStyle name="20% - Accent1 3 2 3 2 5 2 3 2 2 2" xfId="19064" xr:uid="{00000000-0005-0000-0000-0000C0490000}"/>
    <cellStyle name="20% - Accent1 3 2 3 2 5 2 3 2 3" xfId="19065" xr:uid="{00000000-0005-0000-0000-0000C1490000}"/>
    <cellStyle name="20% - Accent1 3 2 3 2 5 2 3 3" xfId="19066" xr:uid="{00000000-0005-0000-0000-0000C2490000}"/>
    <cellStyle name="20% - Accent1 3 2 3 2 5 2 3 3 2" xfId="19067" xr:uid="{00000000-0005-0000-0000-0000C3490000}"/>
    <cellStyle name="20% - Accent1 3 2 3 2 5 2 3 4" xfId="19068" xr:uid="{00000000-0005-0000-0000-0000C4490000}"/>
    <cellStyle name="20% - Accent1 3 2 3 2 5 2 4" xfId="19069" xr:uid="{00000000-0005-0000-0000-0000C5490000}"/>
    <cellStyle name="20% - Accent1 3 2 3 2 5 2 4 2" xfId="19070" xr:uid="{00000000-0005-0000-0000-0000C6490000}"/>
    <cellStyle name="20% - Accent1 3 2 3 2 5 2 4 2 2" xfId="19071" xr:uid="{00000000-0005-0000-0000-0000C7490000}"/>
    <cellStyle name="20% - Accent1 3 2 3 2 5 2 4 2 2 2" xfId="19072" xr:uid="{00000000-0005-0000-0000-0000C8490000}"/>
    <cellStyle name="20% - Accent1 3 2 3 2 5 2 4 2 3" xfId="19073" xr:uid="{00000000-0005-0000-0000-0000C9490000}"/>
    <cellStyle name="20% - Accent1 3 2 3 2 5 2 4 3" xfId="19074" xr:uid="{00000000-0005-0000-0000-0000CA490000}"/>
    <cellStyle name="20% - Accent1 3 2 3 2 5 2 4 3 2" xfId="19075" xr:uid="{00000000-0005-0000-0000-0000CB490000}"/>
    <cellStyle name="20% - Accent1 3 2 3 2 5 2 4 4" xfId="19076" xr:uid="{00000000-0005-0000-0000-0000CC490000}"/>
    <cellStyle name="20% - Accent1 3 2 3 2 5 2 5" xfId="19077" xr:uid="{00000000-0005-0000-0000-0000CD490000}"/>
    <cellStyle name="20% - Accent1 3 2 3 2 5 2 5 2" xfId="19078" xr:uid="{00000000-0005-0000-0000-0000CE490000}"/>
    <cellStyle name="20% - Accent1 3 2 3 2 5 2 5 2 2" xfId="19079" xr:uid="{00000000-0005-0000-0000-0000CF490000}"/>
    <cellStyle name="20% - Accent1 3 2 3 2 5 2 5 3" xfId="19080" xr:uid="{00000000-0005-0000-0000-0000D0490000}"/>
    <cellStyle name="20% - Accent1 3 2 3 2 5 2 6" xfId="19081" xr:uid="{00000000-0005-0000-0000-0000D1490000}"/>
    <cellStyle name="20% - Accent1 3 2 3 2 5 2 6 2" xfId="19082" xr:uid="{00000000-0005-0000-0000-0000D2490000}"/>
    <cellStyle name="20% - Accent1 3 2 3 2 5 2 6 2 2" xfId="19083" xr:uid="{00000000-0005-0000-0000-0000D3490000}"/>
    <cellStyle name="20% - Accent1 3 2 3 2 5 2 6 3" xfId="19084" xr:uid="{00000000-0005-0000-0000-0000D4490000}"/>
    <cellStyle name="20% - Accent1 3 2 3 2 5 2 7" xfId="19085" xr:uid="{00000000-0005-0000-0000-0000D5490000}"/>
    <cellStyle name="20% - Accent1 3 2 3 2 5 2 7 2" xfId="19086" xr:uid="{00000000-0005-0000-0000-0000D6490000}"/>
    <cellStyle name="20% - Accent1 3 2 3 2 5 2 8" xfId="19087" xr:uid="{00000000-0005-0000-0000-0000D7490000}"/>
    <cellStyle name="20% - Accent1 3 2 3 2 5 2 8 2" xfId="19088" xr:uid="{00000000-0005-0000-0000-0000D8490000}"/>
    <cellStyle name="20% - Accent1 3 2 3 2 5 2 9" xfId="19089" xr:uid="{00000000-0005-0000-0000-0000D9490000}"/>
    <cellStyle name="20% - Accent1 3 2 3 2 5 3" xfId="19090" xr:uid="{00000000-0005-0000-0000-0000DA490000}"/>
    <cellStyle name="20% - Accent1 3 2 3 2 5 3 2" xfId="19091" xr:uid="{00000000-0005-0000-0000-0000DB490000}"/>
    <cellStyle name="20% - Accent1 3 2 3 2 5 3 2 2" xfId="19092" xr:uid="{00000000-0005-0000-0000-0000DC490000}"/>
    <cellStyle name="20% - Accent1 3 2 3 2 5 3 2 2 2" xfId="19093" xr:uid="{00000000-0005-0000-0000-0000DD490000}"/>
    <cellStyle name="20% - Accent1 3 2 3 2 5 3 2 2 2 2" xfId="19094" xr:uid="{00000000-0005-0000-0000-0000DE490000}"/>
    <cellStyle name="20% - Accent1 3 2 3 2 5 3 2 2 3" xfId="19095" xr:uid="{00000000-0005-0000-0000-0000DF490000}"/>
    <cellStyle name="20% - Accent1 3 2 3 2 5 3 2 3" xfId="19096" xr:uid="{00000000-0005-0000-0000-0000E0490000}"/>
    <cellStyle name="20% - Accent1 3 2 3 2 5 3 2 3 2" xfId="19097" xr:uid="{00000000-0005-0000-0000-0000E1490000}"/>
    <cellStyle name="20% - Accent1 3 2 3 2 5 3 2 4" xfId="19098" xr:uid="{00000000-0005-0000-0000-0000E2490000}"/>
    <cellStyle name="20% - Accent1 3 2 3 2 5 3 3" xfId="19099" xr:uid="{00000000-0005-0000-0000-0000E3490000}"/>
    <cellStyle name="20% - Accent1 3 2 3 2 5 3 3 2" xfId="19100" xr:uid="{00000000-0005-0000-0000-0000E4490000}"/>
    <cellStyle name="20% - Accent1 3 2 3 2 5 3 3 2 2" xfId="19101" xr:uid="{00000000-0005-0000-0000-0000E5490000}"/>
    <cellStyle name="20% - Accent1 3 2 3 2 5 3 3 2 2 2" xfId="19102" xr:uid="{00000000-0005-0000-0000-0000E6490000}"/>
    <cellStyle name="20% - Accent1 3 2 3 2 5 3 3 2 3" xfId="19103" xr:uid="{00000000-0005-0000-0000-0000E7490000}"/>
    <cellStyle name="20% - Accent1 3 2 3 2 5 3 3 3" xfId="19104" xr:uid="{00000000-0005-0000-0000-0000E8490000}"/>
    <cellStyle name="20% - Accent1 3 2 3 2 5 3 3 3 2" xfId="19105" xr:uid="{00000000-0005-0000-0000-0000E9490000}"/>
    <cellStyle name="20% - Accent1 3 2 3 2 5 3 3 4" xfId="19106" xr:uid="{00000000-0005-0000-0000-0000EA490000}"/>
    <cellStyle name="20% - Accent1 3 2 3 2 5 3 4" xfId="19107" xr:uid="{00000000-0005-0000-0000-0000EB490000}"/>
    <cellStyle name="20% - Accent1 3 2 3 2 5 3 4 2" xfId="19108" xr:uid="{00000000-0005-0000-0000-0000EC490000}"/>
    <cellStyle name="20% - Accent1 3 2 3 2 5 3 4 2 2" xfId="19109" xr:uid="{00000000-0005-0000-0000-0000ED490000}"/>
    <cellStyle name="20% - Accent1 3 2 3 2 5 3 4 2 2 2" xfId="19110" xr:uid="{00000000-0005-0000-0000-0000EE490000}"/>
    <cellStyle name="20% - Accent1 3 2 3 2 5 3 4 2 3" xfId="19111" xr:uid="{00000000-0005-0000-0000-0000EF490000}"/>
    <cellStyle name="20% - Accent1 3 2 3 2 5 3 4 3" xfId="19112" xr:uid="{00000000-0005-0000-0000-0000F0490000}"/>
    <cellStyle name="20% - Accent1 3 2 3 2 5 3 4 3 2" xfId="19113" xr:uid="{00000000-0005-0000-0000-0000F1490000}"/>
    <cellStyle name="20% - Accent1 3 2 3 2 5 3 4 4" xfId="19114" xr:uid="{00000000-0005-0000-0000-0000F2490000}"/>
    <cellStyle name="20% - Accent1 3 2 3 2 5 3 5" xfId="19115" xr:uid="{00000000-0005-0000-0000-0000F3490000}"/>
    <cellStyle name="20% - Accent1 3 2 3 2 5 3 5 2" xfId="19116" xr:uid="{00000000-0005-0000-0000-0000F4490000}"/>
    <cellStyle name="20% - Accent1 3 2 3 2 5 3 5 2 2" xfId="19117" xr:uid="{00000000-0005-0000-0000-0000F5490000}"/>
    <cellStyle name="20% - Accent1 3 2 3 2 5 3 5 3" xfId="19118" xr:uid="{00000000-0005-0000-0000-0000F6490000}"/>
    <cellStyle name="20% - Accent1 3 2 3 2 5 3 6" xfId="19119" xr:uid="{00000000-0005-0000-0000-0000F7490000}"/>
    <cellStyle name="20% - Accent1 3 2 3 2 5 3 6 2" xfId="19120" xr:uid="{00000000-0005-0000-0000-0000F8490000}"/>
    <cellStyle name="20% - Accent1 3 2 3 2 5 3 6 2 2" xfId="19121" xr:uid="{00000000-0005-0000-0000-0000F9490000}"/>
    <cellStyle name="20% - Accent1 3 2 3 2 5 3 6 3" xfId="19122" xr:uid="{00000000-0005-0000-0000-0000FA490000}"/>
    <cellStyle name="20% - Accent1 3 2 3 2 5 3 7" xfId="19123" xr:uid="{00000000-0005-0000-0000-0000FB490000}"/>
    <cellStyle name="20% - Accent1 3 2 3 2 5 3 7 2" xfId="19124" xr:uid="{00000000-0005-0000-0000-0000FC490000}"/>
    <cellStyle name="20% - Accent1 3 2 3 2 5 3 8" xfId="19125" xr:uid="{00000000-0005-0000-0000-0000FD490000}"/>
    <cellStyle name="20% - Accent1 3 2 3 2 5 3 8 2" xfId="19126" xr:uid="{00000000-0005-0000-0000-0000FE490000}"/>
    <cellStyle name="20% - Accent1 3 2 3 2 5 3 9" xfId="19127" xr:uid="{00000000-0005-0000-0000-0000FF490000}"/>
    <cellStyle name="20% - Accent1 3 2 3 2 5 4" xfId="19128" xr:uid="{00000000-0005-0000-0000-0000004A0000}"/>
    <cellStyle name="20% - Accent1 3 2 3 2 5 4 2" xfId="19129" xr:uid="{00000000-0005-0000-0000-0000014A0000}"/>
    <cellStyle name="20% - Accent1 3 2 3 2 5 4 2 2" xfId="19130" xr:uid="{00000000-0005-0000-0000-0000024A0000}"/>
    <cellStyle name="20% - Accent1 3 2 3 2 5 4 2 2 2" xfId="19131" xr:uid="{00000000-0005-0000-0000-0000034A0000}"/>
    <cellStyle name="20% - Accent1 3 2 3 2 5 4 2 3" xfId="19132" xr:uid="{00000000-0005-0000-0000-0000044A0000}"/>
    <cellStyle name="20% - Accent1 3 2 3 2 5 4 3" xfId="19133" xr:uid="{00000000-0005-0000-0000-0000054A0000}"/>
    <cellStyle name="20% - Accent1 3 2 3 2 5 4 3 2" xfId="19134" xr:uid="{00000000-0005-0000-0000-0000064A0000}"/>
    <cellStyle name="20% - Accent1 3 2 3 2 5 4 4" xfId="19135" xr:uid="{00000000-0005-0000-0000-0000074A0000}"/>
    <cellStyle name="20% - Accent1 3 2 3 2 5 5" xfId="19136" xr:uid="{00000000-0005-0000-0000-0000084A0000}"/>
    <cellStyle name="20% - Accent1 3 2 3 2 5 5 2" xfId="19137" xr:uid="{00000000-0005-0000-0000-0000094A0000}"/>
    <cellStyle name="20% - Accent1 3 2 3 2 5 5 2 2" xfId="19138" xr:uid="{00000000-0005-0000-0000-00000A4A0000}"/>
    <cellStyle name="20% - Accent1 3 2 3 2 5 5 2 2 2" xfId="19139" xr:uid="{00000000-0005-0000-0000-00000B4A0000}"/>
    <cellStyle name="20% - Accent1 3 2 3 2 5 5 2 3" xfId="19140" xr:uid="{00000000-0005-0000-0000-00000C4A0000}"/>
    <cellStyle name="20% - Accent1 3 2 3 2 5 5 3" xfId="19141" xr:uid="{00000000-0005-0000-0000-00000D4A0000}"/>
    <cellStyle name="20% - Accent1 3 2 3 2 5 5 3 2" xfId="19142" xr:uid="{00000000-0005-0000-0000-00000E4A0000}"/>
    <cellStyle name="20% - Accent1 3 2 3 2 5 5 4" xfId="19143" xr:uid="{00000000-0005-0000-0000-00000F4A0000}"/>
    <cellStyle name="20% - Accent1 3 2 3 2 5 6" xfId="19144" xr:uid="{00000000-0005-0000-0000-0000104A0000}"/>
    <cellStyle name="20% - Accent1 3 2 3 2 5 6 2" xfId="19145" xr:uid="{00000000-0005-0000-0000-0000114A0000}"/>
    <cellStyle name="20% - Accent1 3 2 3 2 5 6 2 2" xfId="19146" xr:uid="{00000000-0005-0000-0000-0000124A0000}"/>
    <cellStyle name="20% - Accent1 3 2 3 2 5 6 2 2 2" xfId="19147" xr:uid="{00000000-0005-0000-0000-0000134A0000}"/>
    <cellStyle name="20% - Accent1 3 2 3 2 5 6 2 3" xfId="19148" xr:uid="{00000000-0005-0000-0000-0000144A0000}"/>
    <cellStyle name="20% - Accent1 3 2 3 2 5 6 3" xfId="19149" xr:uid="{00000000-0005-0000-0000-0000154A0000}"/>
    <cellStyle name="20% - Accent1 3 2 3 2 5 6 3 2" xfId="19150" xr:uid="{00000000-0005-0000-0000-0000164A0000}"/>
    <cellStyle name="20% - Accent1 3 2 3 2 5 6 4" xfId="19151" xr:uid="{00000000-0005-0000-0000-0000174A0000}"/>
    <cellStyle name="20% - Accent1 3 2 3 2 5 7" xfId="19152" xr:uid="{00000000-0005-0000-0000-0000184A0000}"/>
    <cellStyle name="20% - Accent1 3 2 3 2 5 7 2" xfId="19153" xr:uid="{00000000-0005-0000-0000-0000194A0000}"/>
    <cellStyle name="20% - Accent1 3 2 3 2 5 7 2 2" xfId="19154" xr:uid="{00000000-0005-0000-0000-00001A4A0000}"/>
    <cellStyle name="20% - Accent1 3 2 3 2 5 7 3" xfId="19155" xr:uid="{00000000-0005-0000-0000-00001B4A0000}"/>
    <cellStyle name="20% - Accent1 3 2 3 2 5 8" xfId="19156" xr:uid="{00000000-0005-0000-0000-00001C4A0000}"/>
    <cellStyle name="20% - Accent1 3 2 3 2 5 8 2" xfId="19157" xr:uid="{00000000-0005-0000-0000-00001D4A0000}"/>
    <cellStyle name="20% - Accent1 3 2 3 2 5 8 2 2" xfId="19158" xr:uid="{00000000-0005-0000-0000-00001E4A0000}"/>
    <cellStyle name="20% - Accent1 3 2 3 2 5 8 3" xfId="19159" xr:uid="{00000000-0005-0000-0000-00001F4A0000}"/>
    <cellStyle name="20% - Accent1 3 2 3 2 5 9" xfId="19160" xr:uid="{00000000-0005-0000-0000-0000204A0000}"/>
    <cellStyle name="20% - Accent1 3 2 3 2 5 9 2" xfId="19161" xr:uid="{00000000-0005-0000-0000-0000214A0000}"/>
    <cellStyle name="20% - Accent1 3 2 3 2 6" xfId="19162" xr:uid="{00000000-0005-0000-0000-0000224A0000}"/>
    <cellStyle name="20% - Accent1 3 2 3 2 6 2" xfId="19163" xr:uid="{00000000-0005-0000-0000-0000234A0000}"/>
    <cellStyle name="20% - Accent1 3 2 3 2 6 2 2" xfId="19164" xr:uid="{00000000-0005-0000-0000-0000244A0000}"/>
    <cellStyle name="20% - Accent1 3 2 3 2 6 2 2 2" xfId="19165" xr:uid="{00000000-0005-0000-0000-0000254A0000}"/>
    <cellStyle name="20% - Accent1 3 2 3 2 6 2 2 2 2" xfId="19166" xr:uid="{00000000-0005-0000-0000-0000264A0000}"/>
    <cellStyle name="20% - Accent1 3 2 3 2 6 2 2 3" xfId="19167" xr:uid="{00000000-0005-0000-0000-0000274A0000}"/>
    <cellStyle name="20% - Accent1 3 2 3 2 6 2 3" xfId="19168" xr:uid="{00000000-0005-0000-0000-0000284A0000}"/>
    <cellStyle name="20% - Accent1 3 2 3 2 6 2 3 2" xfId="19169" xr:uid="{00000000-0005-0000-0000-0000294A0000}"/>
    <cellStyle name="20% - Accent1 3 2 3 2 6 2 4" xfId="19170" xr:uid="{00000000-0005-0000-0000-00002A4A0000}"/>
    <cellStyle name="20% - Accent1 3 2 3 2 6 3" xfId="19171" xr:uid="{00000000-0005-0000-0000-00002B4A0000}"/>
    <cellStyle name="20% - Accent1 3 2 3 2 6 3 2" xfId="19172" xr:uid="{00000000-0005-0000-0000-00002C4A0000}"/>
    <cellStyle name="20% - Accent1 3 2 3 2 6 3 2 2" xfId="19173" xr:uid="{00000000-0005-0000-0000-00002D4A0000}"/>
    <cellStyle name="20% - Accent1 3 2 3 2 6 3 2 2 2" xfId="19174" xr:uid="{00000000-0005-0000-0000-00002E4A0000}"/>
    <cellStyle name="20% - Accent1 3 2 3 2 6 3 2 3" xfId="19175" xr:uid="{00000000-0005-0000-0000-00002F4A0000}"/>
    <cellStyle name="20% - Accent1 3 2 3 2 6 3 3" xfId="19176" xr:uid="{00000000-0005-0000-0000-0000304A0000}"/>
    <cellStyle name="20% - Accent1 3 2 3 2 6 3 3 2" xfId="19177" xr:uid="{00000000-0005-0000-0000-0000314A0000}"/>
    <cellStyle name="20% - Accent1 3 2 3 2 6 3 4" xfId="19178" xr:uid="{00000000-0005-0000-0000-0000324A0000}"/>
    <cellStyle name="20% - Accent1 3 2 3 2 6 4" xfId="19179" xr:uid="{00000000-0005-0000-0000-0000334A0000}"/>
    <cellStyle name="20% - Accent1 3 2 3 2 6 4 2" xfId="19180" xr:uid="{00000000-0005-0000-0000-0000344A0000}"/>
    <cellStyle name="20% - Accent1 3 2 3 2 6 4 2 2" xfId="19181" xr:uid="{00000000-0005-0000-0000-0000354A0000}"/>
    <cellStyle name="20% - Accent1 3 2 3 2 6 4 2 2 2" xfId="19182" xr:uid="{00000000-0005-0000-0000-0000364A0000}"/>
    <cellStyle name="20% - Accent1 3 2 3 2 6 4 2 3" xfId="19183" xr:uid="{00000000-0005-0000-0000-0000374A0000}"/>
    <cellStyle name="20% - Accent1 3 2 3 2 6 4 3" xfId="19184" xr:uid="{00000000-0005-0000-0000-0000384A0000}"/>
    <cellStyle name="20% - Accent1 3 2 3 2 6 4 3 2" xfId="19185" xr:uid="{00000000-0005-0000-0000-0000394A0000}"/>
    <cellStyle name="20% - Accent1 3 2 3 2 6 4 4" xfId="19186" xr:uid="{00000000-0005-0000-0000-00003A4A0000}"/>
    <cellStyle name="20% - Accent1 3 2 3 2 6 5" xfId="19187" xr:uid="{00000000-0005-0000-0000-00003B4A0000}"/>
    <cellStyle name="20% - Accent1 3 2 3 2 6 5 2" xfId="19188" xr:uid="{00000000-0005-0000-0000-00003C4A0000}"/>
    <cellStyle name="20% - Accent1 3 2 3 2 6 5 2 2" xfId="19189" xr:uid="{00000000-0005-0000-0000-00003D4A0000}"/>
    <cellStyle name="20% - Accent1 3 2 3 2 6 5 3" xfId="19190" xr:uid="{00000000-0005-0000-0000-00003E4A0000}"/>
    <cellStyle name="20% - Accent1 3 2 3 2 6 6" xfId="19191" xr:uid="{00000000-0005-0000-0000-00003F4A0000}"/>
    <cellStyle name="20% - Accent1 3 2 3 2 6 6 2" xfId="19192" xr:uid="{00000000-0005-0000-0000-0000404A0000}"/>
    <cellStyle name="20% - Accent1 3 2 3 2 6 6 2 2" xfId="19193" xr:uid="{00000000-0005-0000-0000-0000414A0000}"/>
    <cellStyle name="20% - Accent1 3 2 3 2 6 6 3" xfId="19194" xr:uid="{00000000-0005-0000-0000-0000424A0000}"/>
    <cellStyle name="20% - Accent1 3 2 3 2 6 7" xfId="19195" xr:uid="{00000000-0005-0000-0000-0000434A0000}"/>
    <cellStyle name="20% - Accent1 3 2 3 2 6 7 2" xfId="19196" xr:uid="{00000000-0005-0000-0000-0000444A0000}"/>
    <cellStyle name="20% - Accent1 3 2 3 2 6 8" xfId="19197" xr:uid="{00000000-0005-0000-0000-0000454A0000}"/>
    <cellStyle name="20% - Accent1 3 2 3 2 6 8 2" xfId="19198" xr:uid="{00000000-0005-0000-0000-0000464A0000}"/>
    <cellStyle name="20% - Accent1 3 2 3 2 6 9" xfId="19199" xr:uid="{00000000-0005-0000-0000-0000474A0000}"/>
    <cellStyle name="20% - Accent1 3 2 3 2 7" xfId="19200" xr:uid="{00000000-0005-0000-0000-0000484A0000}"/>
    <cellStyle name="20% - Accent1 3 2 3 2 7 2" xfId="19201" xr:uid="{00000000-0005-0000-0000-0000494A0000}"/>
    <cellStyle name="20% - Accent1 3 2 3 2 7 2 2" xfId="19202" xr:uid="{00000000-0005-0000-0000-00004A4A0000}"/>
    <cellStyle name="20% - Accent1 3 2 3 2 7 2 2 2" xfId="19203" xr:uid="{00000000-0005-0000-0000-00004B4A0000}"/>
    <cellStyle name="20% - Accent1 3 2 3 2 7 2 2 2 2" xfId="19204" xr:uid="{00000000-0005-0000-0000-00004C4A0000}"/>
    <cellStyle name="20% - Accent1 3 2 3 2 7 2 2 3" xfId="19205" xr:uid="{00000000-0005-0000-0000-00004D4A0000}"/>
    <cellStyle name="20% - Accent1 3 2 3 2 7 2 3" xfId="19206" xr:uid="{00000000-0005-0000-0000-00004E4A0000}"/>
    <cellStyle name="20% - Accent1 3 2 3 2 7 2 3 2" xfId="19207" xr:uid="{00000000-0005-0000-0000-00004F4A0000}"/>
    <cellStyle name="20% - Accent1 3 2 3 2 7 2 4" xfId="19208" xr:uid="{00000000-0005-0000-0000-0000504A0000}"/>
    <cellStyle name="20% - Accent1 3 2 3 2 7 3" xfId="19209" xr:uid="{00000000-0005-0000-0000-0000514A0000}"/>
    <cellStyle name="20% - Accent1 3 2 3 2 7 3 2" xfId="19210" xr:uid="{00000000-0005-0000-0000-0000524A0000}"/>
    <cellStyle name="20% - Accent1 3 2 3 2 7 3 2 2" xfId="19211" xr:uid="{00000000-0005-0000-0000-0000534A0000}"/>
    <cellStyle name="20% - Accent1 3 2 3 2 7 3 2 2 2" xfId="19212" xr:uid="{00000000-0005-0000-0000-0000544A0000}"/>
    <cellStyle name="20% - Accent1 3 2 3 2 7 3 2 3" xfId="19213" xr:uid="{00000000-0005-0000-0000-0000554A0000}"/>
    <cellStyle name="20% - Accent1 3 2 3 2 7 3 3" xfId="19214" xr:uid="{00000000-0005-0000-0000-0000564A0000}"/>
    <cellStyle name="20% - Accent1 3 2 3 2 7 3 3 2" xfId="19215" xr:uid="{00000000-0005-0000-0000-0000574A0000}"/>
    <cellStyle name="20% - Accent1 3 2 3 2 7 3 4" xfId="19216" xr:uid="{00000000-0005-0000-0000-0000584A0000}"/>
    <cellStyle name="20% - Accent1 3 2 3 2 7 4" xfId="19217" xr:uid="{00000000-0005-0000-0000-0000594A0000}"/>
    <cellStyle name="20% - Accent1 3 2 3 2 7 4 2" xfId="19218" xr:uid="{00000000-0005-0000-0000-00005A4A0000}"/>
    <cellStyle name="20% - Accent1 3 2 3 2 7 4 2 2" xfId="19219" xr:uid="{00000000-0005-0000-0000-00005B4A0000}"/>
    <cellStyle name="20% - Accent1 3 2 3 2 7 4 2 2 2" xfId="19220" xr:uid="{00000000-0005-0000-0000-00005C4A0000}"/>
    <cellStyle name="20% - Accent1 3 2 3 2 7 4 2 3" xfId="19221" xr:uid="{00000000-0005-0000-0000-00005D4A0000}"/>
    <cellStyle name="20% - Accent1 3 2 3 2 7 4 3" xfId="19222" xr:uid="{00000000-0005-0000-0000-00005E4A0000}"/>
    <cellStyle name="20% - Accent1 3 2 3 2 7 4 3 2" xfId="19223" xr:uid="{00000000-0005-0000-0000-00005F4A0000}"/>
    <cellStyle name="20% - Accent1 3 2 3 2 7 4 4" xfId="19224" xr:uid="{00000000-0005-0000-0000-0000604A0000}"/>
    <cellStyle name="20% - Accent1 3 2 3 2 7 5" xfId="19225" xr:uid="{00000000-0005-0000-0000-0000614A0000}"/>
    <cellStyle name="20% - Accent1 3 2 3 2 7 5 2" xfId="19226" xr:uid="{00000000-0005-0000-0000-0000624A0000}"/>
    <cellStyle name="20% - Accent1 3 2 3 2 7 5 2 2" xfId="19227" xr:uid="{00000000-0005-0000-0000-0000634A0000}"/>
    <cellStyle name="20% - Accent1 3 2 3 2 7 5 3" xfId="19228" xr:uid="{00000000-0005-0000-0000-0000644A0000}"/>
    <cellStyle name="20% - Accent1 3 2 3 2 7 6" xfId="19229" xr:uid="{00000000-0005-0000-0000-0000654A0000}"/>
    <cellStyle name="20% - Accent1 3 2 3 2 7 6 2" xfId="19230" xr:uid="{00000000-0005-0000-0000-0000664A0000}"/>
    <cellStyle name="20% - Accent1 3 2 3 2 7 6 2 2" xfId="19231" xr:uid="{00000000-0005-0000-0000-0000674A0000}"/>
    <cellStyle name="20% - Accent1 3 2 3 2 7 6 3" xfId="19232" xr:uid="{00000000-0005-0000-0000-0000684A0000}"/>
    <cellStyle name="20% - Accent1 3 2 3 2 7 7" xfId="19233" xr:uid="{00000000-0005-0000-0000-0000694A0000}"/>
    <cellStyle name="20% - Accent1 3 2 3 2 7 7 2" xfId="19234" xr:uid="{00000000-0005-0000-0000-00006A4A0000}"/>
    <cellStyle name="20% - Accent1 3 2 3 2 7 8" xfId="19235" xr:uid="{00000000-0005-0000-0000-00006B4A0000}"/>
    <cellStyle name="20% - Accent1 3 2 3 2 7 8 2" xfId="19236" xr:uid="{00000000-0005-0000-0000-00006C4A0000}"/>
    <cellStyle name="20% - Accent1 3 2 3 2 7 9" xfId="19237" xr:uid="{00000000-0005-0000-0000-00006D4A0000}"/>
    <cellStyle name="20% - Accent1 3 2 3 2 8" xfId="19238" xr:uid="{00000000-0005-0000-0000-00006E4A0000}"/>
    <cellStyle name="20% - Accent1 3 2 3 2 8 2" xfId="19239" xr:uid="{00000000-0005-0000-0000-00006F4A0000}"/>
    <cellStyle name="20% - Accent1 3 2 3 2 8 2 2" xfId="19240" xr:uid="{00000000-0005-0000-0000-0000704A0000}"/>
    <cellStyle name="20% - Accent1 3 2 3 2 8 2 2 2" xfId="19241" xr:uid="{00000000-0005-0000-0000-0000714A0000}"/>
    <cellStyle name="20% - Accent1 3 2 3 2 8 2 3" xfId="19242" xr:uid="{00000000-0005-0000-0000-0000724A0000}"/>
    <cellStyle name="20% - Accent1 3 2 3 2 8 3" xfId="19243" xr:uid="{00000000-0005-0000-0000-0000734A0000}"/>
    <cellStyle name="20% - Accent1 3 2 3 2 8 3 2" xfId="19244" xr:uid="{00000000-0005-0000-0000-0000744A0000}"/>
    <cellStyle name="20% - Accent1 3 2 3 2 8 4" xfId="19245" xr:uid="{00000000-0005-0000-0000-0000754A0000}"/>
    <cellStyle name="20% - Accent1 3 2 3 2 9" xfId="19246" xr:uid="{00000000-0005-0000-0000-0000764A0000}"/>
    <cellStyle name="20% - Accent1 3 2 3 2 9 2" xfId="19247" xr:uid="{00000000-0005-0000-0000-0000774A0000}"/>
    <cellStyle name="20% - Accent1 3 2 3 2 9 2 2" xfId="19248" xr:uid="{00000000-0005-0000-0000-0000784A0000}"/>
    <cellStyle name="20% - Accent1 3 2 3 2 9 2 2 2" xfId="19249" xr:uid="{00000000-0005-0000-0000-0000794A0000}"/>
    <cellStyle name="20% - Accent1 3 2 3 2 9 2 3" xfId="19250" xr:uid="{00000000-0005-0000-0000-00007A4A0000}"/>
    <cellStyle name="20% - Accent1 3 2 3 2 9 3" xfId="19251" xr:uid="{00000000-0005-0000-0000-00007B4A0000}"/>
    <cellStyle name="20% - Accent1 3 2 3 2 9 3 2" xfId="19252" xr:uid="{00000000-0005-0000-0000-00007C4A0000}"/>
    <cellStyle name="20% - Accent1 3 2 3 2 9 4" xfId="19253" xr:uid="{00000000-0005-0000-0000-00007D4A0000}"/>
    <cellStyle name="20% - Accent1 3 2 3 3" xfId="19254" xr:uid="{00000000-0005-0000-0000-00007E4A0000}"/>
    <cellStyle name="20% - Accent1 3 2 3 3 10" xfId="19255" xr:uid="{00000000-0005-0000-0000-00007F4A0000}"/>
    <cellStyle name="20% - Accent1 3 2 3 3 10 2" xfId="19256" xr:uid="{00000000-0005-0000-0000-0000804A0000}"/>
    <cellStyle name="20% - Accent1 3 2 3 3 10 2 2" xfId="19257" xr:uid="{00000000-0005-0000-0000-0000814A0000}"/>
    <cellStyle name="20% - Accent1 3 2 3 3 10 3" xfId="19258" xr:uid="{00000000-0005-0000-0000-0000824A0000}"/>
    <cellStyle name="20% - Accent1 3 2 3 3 11" xfId="19259" xr:uid="{00000000-0005-0000-0000-0000834A0000}"/>
    <cellStyle name="20% - Accent1 3 2 3 3 11 2" xfId="19260" xr:uid="{00000000-0005-0000-0000-0000844A0000}"/>
    <cellStyle name="20% - Accent1 3 2 3 3 11 2 2" xfId="19261" xr:uid="{00000000-0005-0000-0000-0000854A0000}"/>
    <cellStyle name="20% - Accent1 3 2 3 3 11 3" xfId="19262" xr:uid="{00000000-0005-0000-0000-0000864A0000}"/>
    <cellStyle name="20% - Accent1 3 2 3 3 12" xfId="19263" xr:uid="{00000000-0005-0000-0000-0000874A0000}"/>
    <cellStyle name="20% - Accent1 3 2 3 3 12 2" xfId="19264" xr:uid="{00000000-0005-0000-0000-0000884A0000}"/>
    <cellStyle name="20% - Accent1 3 2 3 3 13" xfId="19265" xr:uid="{00000000-0005-0000-0000-0000894A0000}"/>
    <cellStyle name="20% - Accent1 3 2 3 3 13 2" xfId="19266" xr:uid="{00000000-0005-0000-0000-00008A4A0000}"/>
    <cellStyle name="20% - Accent1 3 2 3 3 14" xfId="19267" xr:uid="{00000000-0005-0000-0000-00008B4A0000}"/>
    <cellStyle name="20% - Accent1 3 2 3 3 2" xfId="19268" xr:uid="{00000000-0005-0000-0000-00008C4A0000}"/>
    <cellStyle name="20% - Accent1 3 2 3 3 2 10" xfId="19269" xr:uid="{00000000-0005-0000-0000-00008D4A0000}"/>
    <cellStyle name="20% - Accent1 3 2 3 3 2 10 2" xfId="19270" xr:uid="{00000000-0005-0000-0000-00008E4A0000}"/>
    <cellStyle name="20% - Accent1 3 2 3 3 2 11" xfId="19271" xr:uid="{00000000-0005-0000-0000-00008F4A0000}"/>
    <cellStyle name="20% - Accent1 3 2 3 3 2 2" xfId="19272" xr:uid="{00000000-0005-0000-0000-0000904A0000}"/>
    <cellStyle name="20% - Accent1 3 2 3 3 2 2 2" xfId="19273" xr:uid="{00000000-0005-0000-0000-0000914A0000}"/>
    <cellStyle name="20% - Accent1 3 2 3 3 2 2 2 2" xfId="19274" xr:uid="{00000000-0005-0000-0000-0000924A0000}"/>
    <cellStyle name="20% - Accent1 3 2 3 3 2 2 2 2 2" xfId="19275" xr:uid="{00000000-0005-0000-0000-0000934A0000}"/>
    <cellStyle name="20% - Accent1 3 2 3 3 2 2 2 2 2 2" xfId="19276" xr:uid="{00000000-0005-0000-0000-0000944A0000}"/>
    <cellStyle name="20% - Accent1 3 2 3 3 2 2 2 2 3" xfId="19277" xr:uid="{00000000-0005-0000-0000-0000954A0000}"/>
    <cellStyle name="20% - Accent1 3 2 3 3 2 2 2 3" xfId="19278" xr:uid="{00000000-0005-0000-0000-0000964A0000}"/>
    <cellStyle name="20% - Accent1 3 2 3 3 2 2 2 3 2" xfId="19279" xr:uid="{00000000-0005-0000-0000-0000974A0000}"/>
    <cellStyle name="20% - Accent1 3 2 3 3 2 2 2 4" xfId="19280" xr:uid="{00000000-0005-0000-0000-0000984A0000}"/>
    <cellStyle name="20% - Accent1 3 2 3 3 2 2 3" xfId="19281" xr:uid="{00000000-0005-0000-0000-0000994A0000}"/>
    <cellStyle name="20% - Accent1 3 2 3 3 2 2 3 2" xfId="19282" xr:uid="{00000000-0005-0000-0000-00009A4A0000}"/>
    <cellStyle name="20% - Accent1 3 2 3 3 2 2 3 2 2" xfId="19283" xr:uid="{00000000-0005-0000-0000-00009B4A0000}"/>
    <cellStyle name="20% - Accent1 3 2 3 3 2 2 3 2 2 2" xfId="19284" xr:uid="{00000000-0005-0000-0000-00009C4A0000}"/>
    <cellStyle name="20% - Accent1 3 2 3 3 2 2 3 2 3" xfId="19285" xr:uid="{00000000-0005-0000-0000-00009D4A0000}"/>
    <cellStyle name="20% - Accent1 3 2 3 3 2 2 3 3" xfId="19286" xr:uid="{00000000-0005-0000-0000-00009E4A0000}"/>
    <cellStyle name="20% - Accent1 3 2 3 3 2 2 3 3 2" xfId="19287" xr:uid="{00000000-0005-0000-0000-00009F4A0000}"/>
    <cellStyle name="20% - Accent1 3 2 3 3 2 2 3 4" xfId="19288" xr:uid="{00000000-0005-0000-0000-0000A04A0000}"/>
    <cellStyle name="20% - Accent1 3 2 3 3 2 2 4" xfId="19289" xr:uid="{00000000-0005-0000-0000-0000A14A0000}"/>
    <cellStyle name="20% - Accent1 3 2 3 3 2 2 4 2" xfId="19290" xr:uid="{00000000-0005-0000-0000-0000A24A0000}"/>
    <cellStyle name="20% - Accent1 3 2 3 3 2 2 4 2 2" xfId="19291" xr:uid="{00000000-0005-0000-0000-0000A34A0000}"/>
    <cellStyle name="20% - Accent1 3 2 3 3 2 2 4 2 2 2" xfId="19292" xr:uid="{00000000-0005-0000-0000-0000A44A0000}"/>
    <cellStyle name="20% - Accent1 3 2 3 3 2 2 4 2 3" xfId="19293" xr:uid="{00000000-0005-0000-0000-0000A54A0000}"/>
    <cellStyle name="20% - Accent1 3 2 3 3 2 2 4 3" xfId="19294" xr:uid="{00000000-0005-0000-0000-0000A64A0000}"/>
    <cellStyle name="20% - Accent1 3 2 3 3 2 2 4 3 2" xfId="19295" xr:uid="{00000000-0005-0000-0000-0000A74A0000}"/>
    <cellStyle name="20% - Accent1 3 2 3 3 2 2 4 4" xfId="19296" xr:uid="{00000000-0005-0000-0000-0000A84A0000}"/>
    <cellStyle name="20% - Accent1 3 2 3 3 2 2 5" xfId="19297" xr:uid="{00000000-0005-0000-0000-0000A94A0000}"/>
    <cellStyle name="20% - Accent1 3 2 3 3 2 2 5 2" xfId="19298" xr:uid="{00000000-0005-0000-0000-0000AA4A0000}"/>
    <cellStyle name="20% - Accent1 3 2 3 3 2 2 5 2 2" xfId="19299" xr:uid="{00000000-0005-0000-0000-0000AB4A0000}"/>
    <cellStyle name="20% - Accent1 3 2 3 3 2 2 5 3" xfId="19300" xr:uid="{00000000-0005-0000-0000-0000AC4A0000}"/>
    <cellStyle name="20% - Accent1 3 2 3 3 2 2 6" xfId="19301" xr:uid="{00000000-0005-0000-0000-0000AD4A0000}"/>
    <cellStyle name="20% - Accent1 3 2 3 3 2 2 6 2" xfId="19302" xr:uid="{00000000-0005-0000-0000-0000AE4A0000}"/>
    <cellStyle name="20% - Accent1 3 2 3 3 2 2 6 2 2" xfId="19303" xr:uid="{00000000-0005-0000-0000-0000AF4A0000}"/>
    <cellStyle name="20% - Accent1 3 2 3 3 2 2 6 3" xfId="19304" xr:uid="{00000000-0005-0000-0000-0000B04A0000}"/>
    <cellStyle name="20% - Accent1 3 2 3 3 2 2 7" xfId="19305" xr:uid="{00000000-0005-0000-0000-0000B14A0000}"/>
    <cellStyle name="20% - Accent1 3 2 3 3 2 2 7 2" xfId="19306" xr:uid="{00000000-0005-0000-0000-0000B24A0000}"/>
    <cellStyle name="20% - Accent1 3 2 3 3 2 2 8" xfId="19307" xr:uid="{00000000-0005-0000-0000-0000B34A0000}"/>
    <cellStyle name="20% - Accent1 3 2 3 3 2 2 8 2" xfId="19308" xr:uid="{00000000-0005-0000-0000-0000B44A0000}"/>
    <cellStyle name="20% - Accent1 3 2 3 3 2 2 9" xfId="19309" xr:uid="{00000000-0005-0000-0000-0000B54A0000}"/>
    <cellStyle name="20% - Accent1 3 2 3 3 2 3" xfId="19310" xr:uid="{00000000-0005-0000-0000-0000B64A0000}"/>
    <cellStyle name="20% - Accent1 3 2 3 3 2 3 2" xfId="19311" xr:uid="{00000000-0005-0000-0000-0000B74A0000}"/>
    <cellStyle name="20% - Accent1 3 2 3 3 2 3 2 2" xfId="19312" xr:uid="{00000000-0005-0000-0000-0000B84A0000}"/>
    <cellStyle name="20% - Accent1 3 2 3 3 2 3 2 2 2" xfId="19313" xr:uid="{00000000-0005-0000-0000-0000B94A0000}"/>
    <cellStyle name="20% - Accent1 3 2 3 3 2 3 2 2 2 2" xfId="19314" xr:uid="{00000000-0005-0000-0000-0000BA4A0000}"/>
    <cellStyle name="20% - Accent1 3 2 3 3 2 3 2 2 3" xfId="19315" xr:uid="{00000000-0005-0000-0000-0000BB4A0000}"/>
    <cellStyle name="20% - Accent1 3 2 3 3 2 3 2 3" xfId="19316" xr:uid="{00000000-0005-0000-0000-0000BC4A0000}"/>
    <cellStyle name="20% - Accent1 3 2 3 3 2 3 2 3 2" xfId="19317" xr:uid="{00000000-0005-0000-0000-0000BD4A0000}"/>
    <cellStyle name="20% - Accent1 3 2 3 3 2 3 2 4" xfId="19318" xr:uid="{00000000-0005-0000-0000-0000BE4A0000}"/>
    <cellStyle name="20% - Accent1 3 2 3 3 2 3 3" xfId="19319" xr:uid="{00000000-0005-0000-0000-0000BF4A0000}"/>
    <cellStyle name="20% - Accent1 3 2 3 3 2 3 3 2" xfId="19320" xr:uid="{00000000-0005-0000-0000-0000C04A0000}"/>
    <cellStyle name="20% - Accent1 3 2 3 3 2 3 3 2 2" xfId="19321" xr:uid="{00000000-0005-0000-0000-0000C14A0000}"/>
    <cellStyle name="20% - Accent1 3 2 3 3 2 3 3 2 2 2" xfId="19322" xr:uid="{00000000-0005-0000-0000-0000C24A0000}"/>
    <cellStyle name="20% - Accent1 3 2 3 3 2 3 3 2 3" xfId="19323" xr:uid="{00000000-0005-0000-0000-0000C34A0000}"/>
    <cellStyle name="20% - Accent1 3 2 3 3 2 3 3 3" xfId="19324" xr:uid="{00000000-0005-0000-0000-0000C44A0000}"/>
    <cellStyle name="20% - Accent1 3 2 3 3 2 3 3 3 2" xfId="19325" xr:uid="{00000000-0005-0000-0000-0000C54A0000}"/>
    <cellStyle name="20% - Accent1 3 2 3 3 2 3 3 4" xfId="19326" xr:uid="{00000000-0005-0000-0000-0000C64A0000}"/>
    <cellStyle name="20% - Accent1 3 2 3 3 2 3 4" xfId="19327" xr:uid="{00000000-0005-0000-0000-0000C74A0000}"/>
    <cellStyle name="20% - Accent1 3 2 3 3 2 3 4 2" xfId="19328" xr:uid="{00000000-0005-0000-0000-0000C84A0000}"/>
    <cellStyle name="20% - Accent1 3 2 3 3 2 3 4 2 2" xfId="19329" xr:uid="{00000000-0005-0000-0000-0000C94A0000}"/>
    <cellStyle name="20% - Accent1 3 2 3 3 2 3 4 2 2 2" xfId="19330" xr:uid="{00000000-0005-0000-0000-0000CA4A0000}"/>
    <cellStyle name="20% - Accent1 3 2 3 3 2 3 4 2 3" xfId="19331" xr:uid="{00000000-0005-0000-0000-0000CB4A0000}"/>
    <cellStyle name="20% - Accent1 3 2 3 3 2 3 4 3" xfId="19332" xr:uid="{00000000-0005-0000-0000-0000CC4A0000}"/>
    <cellStyle name="20% - Accent1 3 2 3 3 2 3 4 3 2" xfId="19333" xr:uid="{00000000-0005-0000-0000-0000CD4A0000}"/>
    <cellStyle name="20% - Accent1 3 2 3 3 2 3 4 4" xfId="19334" xr:uid="{00000000-0005-0000-0000-0000CE4A0000}"/>
    <cellStyle name="20% - Accent1 3 2 3 3 2 3 5" xfId="19335" xr:uid="{00000000-0005-0000-0000-0000CF4A0000}"/>
    <cellStyle name="20% - Accent1 3 2 3 3 2 3 5 2" xfId="19336" xr:uid="{00000000-0005-0000-0000-0000D04A0000}"/>
    <cellStyle name="20% - Accent1 3 2 3 3 2 3 5 2 2" xfId="19337" xr:uid="{00000000-0005-0000-0000-0000D14A0000}"/>
    <cellStyle name="20% - Accent1 3 2 3 3 2 3 5 3" xfId="19338" xr:uid="{00000000-0005-0000-0000-0000D24A0000}"/>
    <cellStyle name="20% - Accent1 3 2 3 3 2 3 6" xfId="19339" xr:uid="{00000000-0005-0000-0000-0000D34A0000}"/>
    <cellStyle name="20% - Accent1 3 2 3 3 2 3 6 2" xfId="19340" xr:uid="{00000000-0005-0000-0000-0000D44A0000}"/>
    <cellStyle name="20% - Accent1 3 2 3 3 2 3 6 2 2" xfId="19341" xr:uid="{00000000-0005-0000-0000-0000D54A0000}"/>
    <cellStyle name="20% - Accent1 3 2 3 3 2 3 6 3" xfId="19342" xr:uid="{00000000-0005-0000-0000-0000D64A0000}"/>
    <cellStyle name="20% - Accent1 3 2 3 3 2 3 7" xfId="19343" xr:uid="{00000000-0005-0000-0000-0000D74A0000}"/>
    <cellStyle name="20% - Accent1 3 2 3 3 2 3 7 2" xfId="19344" xr:uid="{00000000-0005-0000-0000-0000D84A0000}"/>
    <cellStyle name="20% - Accent1 3 2 3 3 2 3 8" xfId="19345" xr:uid="{00000000-0005-0000-0000-0000D94A0000}"/>
    <cellStyle name="20% - Accent1 3 2 3 3 2 3 8 2" xfId="19346" xr:uid="{00000000-0005-0000-0000-0000DA4A0000}"/>
    <cellStyle name="20% - Accent1 3 2 3 3 2 3 9" xfId="19347" xr:uid="{00000000-0005-0000-0000-0000DB4A0000}"/>
    <cellStyle name="20% - Accent1 3 2 3 3 2 4" xfId="19348" xr:uid="{00000000-0005-0000-0000-0000DC4A0000}"/>
    <cellStyle name="20% - Accent1 3 2 3 3 2 4 2" xfId="19349" xr:uid="{00000000-0005-0000-0000-0000DD4A0000}"/>
    <cellStyle name="20% - Accent1 3 2 3 3 2 4 2 2" xfId="19350" xr:uid="{00000000-0005-0000-0000-0000DE4A0000}"/>
    <cellStyle name="20% - Accent1 3 2 3 3 2 4 2 2 2" xfId="19351" xr:uid="{00000000-0005-0000-0000-0000DF4A0000}"/>
    <cellStyle name="20% - Accent1 3 2 3 3 2 4 2 3" xfId="19352" xr:uid="{00000000-0005-0000-0000-0000E04A0000}"/>
    <cellStyle name="20% - Accent1 3 2 3 3 2 4 3" xfId="19353" xr:uid="{00000000-0005-0000-0000-0000E14A0000}"/>
    <cellStyle name="20% - Accent1 3 2 3 3 2 4 3 2" xfId="19354" xr:uid="{00000000-0005-0000-0000-0000E24A0000}"/>
    <cellStyle name="20% - Accent1 3 2 3 3 2 4 4" xfId="19355" xr:uid="{00000000-0005-0000-0000-0000E34A0000}"/>
    <cellStyle name="20% - Accent1 3 2 3 3 2 5" xfId="19356" xr:uid="{00000000-0005-0000-0000-0000E44A0000}"/>
    <cellStyle name="20% - Accent1 3 2 3 3 2 5 2" xfId="19357" xr:uid="{00000000-0005-0000-0000-0000E54A0000}"/>
    <cellStyle name="20% - Accent1 3 2 3 3 2 5 2 2" xfId="19358" xr:uid="{00000000-0005-0000-0000-0000E64A0000}"/>
    <cellStyle name="20% - Accent1 3 2 3 3 2 5 2 2 2" xfId="19359" xr:uid="{00000000-0005-0000-0000-0000E74A0000}"/>
    <cellStyle name="20% - Accent1 3 2 3 3 2 5 2 3" xfId="19360" xr:uid="{00000000-0005-0000-0000-0000E84A0000}"/>
    <cellStyle name="20% - Accent1 3 2 3 3 2 5 3" xfId="19361" xr:uid="{00000000-0005-0000-0000-0000E94A0000}"/>
    <cellStyle name="20% - Accent1 3 2 3 3 2 5 3 2" xfId="19362" xr:uid="{00000000-0005-0000-0000-0000EA4A0000}"/>
    <cellStyle name="20% - Accent1 3 2 3 3 2 5 4" xfId="19363" xr:uid="{00000000-0005-0000-0000-0000EB4A0000}"/>
    <cellStyle name="20% - Accent1 3 2 3 3 2 6" xfId="19364" xr:uid="{00000000-0005-0000-0000-0000EC4A0000}"/>
    <cellStyle name="20% - Accent1 3 2 3 3 2 6 2" xfId="19365" xr:uid="{00000000-0005-0000-0000-0000ED4A0000}"/>
    <cellStyle name="20% - Accent1 3 2 3 3 2 6 2 2" xfId="19366" xr:uid="{00000000-0005-0000-0000-0000EE4A0000}"/>
    <cellStyle name="20% - Accent1 3 2 3 3 2 6 2 2 2" xfId="19367" xr:uid="{00000000-0005-0000-0000-0000EF4A0000}"/>
    <cellStyle name="20% - Accent1 3 2 3 3 2 6 2 3" xfId="19368" xr:uid="{00000000-0005-0000-0000-0000F04A0000}"/>
    <cellStyle name="20% - Accent1 3 2 3 3 2 6 3" xfId="19369" xr:uid="{00000000-0005-0000-0000-0000F14A0000}"/>
    <cellStyle name="20% - Accent1 3 2 3 3 2 6 3 2" xfId="19370" xr:uid="{00000000-0005-0000-0000-0000F24A0000}"/>
    <cellStyle name="20% - Accent1 3 2 3 3 2 6 4" xfId="19371" xr:uid="{00000000-0005-0000-0000-0000F34A0000}"/>
    <cellStyle name="20% - Accent1 3 2 3 3 2 7" xfId="19372" xr:uid="{00000000-0005-0000-0000-0000F44A0000}"/>
    <cellStyle name="20% - Accent1 3 2 3 3 2 7 2" xfId="19373" xr:uid="{00000000-0005-0000-0000-0000F54A0000}"/>
    <cellStyle name="20% - Accent1 3 2 3 3 2 7 2 2" xfId="19374" xr:uid="{00000000-0005-0000-0000-0000F64A0000}"/>
    <cellStyle name="20% - Accent1 3 2 3 3 2 7 3" xfId="19375" xr:uid="{00000000-0005-0000-0000-0000F74A0000}"/>
    <cellStyle name="20% - Accent1 3 2 3 3 2 8" xfId="19376" xr:uid="{00000000-0005-0000-0000-0000F84A0000}"/>
    <cellStyle name="20% - Accent1 3 2 3 3 2 8 2" xfId="19377" xr:uid="{00000000-0005-0000-0000-0000F94A0000}"/>
    <cellStyle name="20% - Accent1 3 2 3 3 2 8 2 2" xfId="19378" xr:uid="{00000000-0005-0000-0000-0000FA4A0000}"/>
    <cellStyle name="20% - Accent1 3 2 3 3 2 8 3" xfId="19379" xr:uid="{00000000-0005-0000-0000-0000FB4A0000}"/>
    <cellStyle name="20% - Accent1 3 2 3 3 2 9" xfId="19380" xr:uid="{00000000-0005-0000-0000-0000FC4A0000}"/>
    <cellStyle name="20% - Accent1 3 2 3 3 2 9 2" xfId="19381" xr:uid="{00000000-0005-0000-0000-0000FD4A0000}"/>
    <cellStyle name="20% - Accent1 3 2 3 3 3" xfId="19382" xr:uid="{00000000-0005-0000-0000-0000FE4A0000}"/>
    <cellStyle name="20% - Accent1 3 2 3 3 3 10" xfId="19383" xr:uid="{00000000-0005-0000-0000-0000FF4A0000}"/>
    <cellStyle name="20% - Accent1 3 2 3 3 3 10 2" xfId="19384" xr:uid="{00000000-0005-0000-0000-0000004B0000}"/>
    <cellStyle name="20% - Accent1 3 2 3 3 3 11" xfId="19385" xr:uid="{00000000-0005-0000-0000-0000014B0000}"/>
    <cellStyle name="20% - Accent1 3 2 3 3 3 2" xfId="19386" xr:uid="{00000000-0005-0000-0000-0000024B0000}"/>
    <cellStyle name="20% - Accent1 3 2 3 3 3 2 2" xfId="19387" xr:uid="{00000000-0005-0000-0000-0000034B0000}"/>
    <cellStyle name="20% - Accent1 3 2 3 3 3 2 2 2" xfId="19388" xr:uid="{00000000-0005-0000-0000-0000044B0000}"/>
    <cellStyle name="20% - Accent1 3 2 3 3 3 2 2 2 2" xfId="19389" xr:uid="{00000000-0005-0000-0000-0000054B0000}"/>
    <cellStyle name="20% - Accent1 3 2 3 3 3 2 2 2 2 2" xfId="19390" xr:uid="{00000000-0005-0000-0000-0000064B0000}"/>
    <cellStyle name="20% - Accent1 3 2 3 3 3 2 2 2 3" xfId="19391" xr:uid="{00000000-0005-0000-0000-0000074B0000}"/>
    <cellStyle name="20% - Accent1 3 2 3 3 3 2 2 3" xfId="19392" xr:uid="{00000000-0005-0000-0000-0000084B0000}"/>
    <cellStyle name="20% - Accent1 3 2 3 3 3 2 2 3 2" xfId="19393" xr:uid="{00000000-0005-0000-0000-0000094B0000}"/>
    <cellStyle name="20% - Accent1 3 2 3 3 3 2 2 4" xfId="19394" xr:uid="{00000000-0005-0000-0000-00000A4B0000}"/>
    <cellStyle name="20% - Accent1 3 2 3 3 3 2 3" xfId="19395" xr:uid="{00000000-0005-0000-0000-00000B4B0000}"/>
    <cellStyle name="20% - Accent1 3 2 3 3 3 2 3 2" xfId="19396" xr:uid="{00000000-0005-0000-0000-00000C4B0000}"/>
    <cellStyle name="20% - Accent1 3 2 3 3 3 2 3 2 2" xfId="19397" xr:uid="{00000000-0005-0000-0000-00000D4B0000}"/>
    <cellStyle name="20% - Accent1 3 2 3 3 3 2 3 2 2 2" xfId="19398" xr:uid="{00000000-0005-0000-0000-00000E4B0000}"/>
    <cellStyle name="20% - Accent1 3 2 3 3 3 2 3 2 3" xfId="19399" xr:uid="{00000000-0005-0000-0000-00000F4B0000}"/>
    <cellStyle name="20% - Accent1 3 2 3 3 3 2 3 3" xfId="19400" xr:uid="{00000000-0005-0000-0000-0000104B0000}"/>
    <cellStyle name="20% - Accent1 3 2 3 3 3 2 3 3 2" xfId="19401" xr:uid="{00000000-0005-0000-0000-0000114B0000}"/>
    <cellStyle name="20% - Accent1 3 2 3 3 3 2 3 4" xfId="19402" xr:uid="{00000000-0005-0000-0000-0000124B0000}"/>
    <cellStyle name="20% - Accent1 3 2 3 3 3 2 4" xfId="19403" xr:uid="{00000000-0005-0000-0000-0000134B0000}"/>
    <cellStyle name="20% - Accent1 3 2 3 3 3 2 4 2" xfId="19404" xr:uid="{00000000-0005-0000-0000-0000144B0000}"/>
    <cellStyle name="20% - Accent1 3 2 3 3 3 2 4 2 2" xfId="19405" xr:uid="{00000000-0005-0000-0000-0000154B0000}"/>
    <cellStyle name="20% - Accent1 3 2 3 3 3 2 4 2 2 2" xfId="19406" xr:uid="{00000000-0005-0000-0000-0000164B0000}"/>
    <cellStyle name="20% - Accent1 3 2 3 3 3 2 4 2 3" xfId="19407" xr:uid="{00000000-0005-0000-0000-0000174B0000}"/>
    <cellStyle name="20% - Accent1 3 2 3 3 3 2 4 3" xfId="19408" xr:uid="{00000000-0005-0000-0000-0000184B0000}"/>
    <cellStyle name="20% - Accent1 3 2 3 3 3 2 4 3 2" xfId="19409" xr:uid="{00000000-0005-0000-0000-0000194B0000}"/>
    <cellStyle name="20% - Accent1 3 2 3 3 3 2 4 4" xfId="19410" xr:uid="{00000000-0005-0000-0000-00001A4B0000}"/>
    <cellStyle name="20% - Accent1 3 2 3 3 3 2 5" xfId="19411" xr:uid="{00000000-0005-0000-0000-00001B4B0000}"/>
    <cellStyle name="20% - Accent1 3 2 3 3 3 2 5 2" xfId="19412" xr:uid="{00000000-0005-0000-0000-00001C4B0000}"/>
    <cellStyle name="20% - Accent1 3 2 3 3 3 2 5 2 2" xfId="19413" xr:uid="{00000000-0005-0000-0000-00001D4B0000}"/>
    <cellStyle name="20% - Accent1 3 2 3 3 3 2 5 3" xfId="19414" xr:uid="{00000000-0005-0000-0000-00001E4B0000}"/>
    <cellStyle name="20% - Accent1 3 2 3 3 3 2 6" xfId="19415" xr:uid="{00000000-0005-0000-0000-00001F4B0000}"/>
    <cellStyle name="20% - Accent1 3 2 3 3 3 2 6 2" xfId="19416" xr:uid="{00000000-0005-0000-0000-0000204B0000}"/>
    <cellStyle name="20% - Accent1 3 2 3 3 3 2 6 2 2" xfId="19417" xr:uid="{00000000-0005-0000-0000-0000214B0000}"/>
    <cellStyle name="20% - Accent1 3 2 3 3 3 2 6 3" xfId="19418" xr:uid="{00000000-0005-0000-0000-0000224B0000}"/>
    <cellStyle name="20% - Accent1 3 2 3 3 3 2 7" xfId="19419" xr:uid="{00000000-0005-0000-0000-0000234B0000}"/>
    <cellStyle name="20% - Accent1 3 2 3 3 3 2 7 2" xfId="19420" xr:uid="{00000000-0005-0000-0000-0000244B0000}"/>
    <cellStyle name="20% - Accent1 3 2 3 3 3 2 8" xfId="19421" xr:uid="{00000000-0005-0000-0000-0000254B0000}"/>
    <cellStyle name="20% - Accent1 3 2 3 3 3 2 8 2" xfId="19422" xr:uid="{00000000-0005-0000-0000-0000264B0000}"/>
    <cellStyle name="20% - Accent1 3 2 3 3 3 2 9" xfId="19423" xr:uid="{00000000-0005-0000-0000-0000274B0000}"/>
    <cellStyle name="20% - Accent1 3 2 3 3 3 3" xfId="19424" xr:uid="{00000000-0005-0000-0000-0000284B0000}"/>
    <cellStyle name="20% - Accent1 3 2 3 3 3 3 2" xfId="19425" xr:uid="{00000000-0005-0000-0000-0000294B0000}"/>
    <cellStyle name="20% - Accent1 3 2 3 3 3 3 2 2" xfId="19426" xr:uid="{00000000-0005-0000-0000-00002A4B0000}"/>
    <cellStyle name="20% - Accent1 3 2 3 3 3 3 2 2 2" xfId="19427" xr:uid="{00000000-0005-0000-0000-00002B4B0000}"/>
    <cellStyle name="20% - Accent1 3 2 3 3 3 3 2 2 2 2" xfId="19428" xr:uid="{00000000-0005-0000-0000-00002C4B0000}"/>
    <cellStyle name="20% - Accent1 3 2 3 3 3 3 2 2 3" xfId="19429" xr:uid="{00000000-0005-0000-0000-00002D4B0000}"/>
    <cellStyle name="20% - Accent1 3 2 3 3 3 3 2 3" xfId="19430" xr:uid="{00000000-0005-0000-0000-00002E4B0000}"/>
    <cellStyle name="20% - Accent1 3 2 3 3 3 3 2 3 2" xfId="19431" xr:uid="{00000000-0005-0000-0000-00002F4B0000}"/>
    <cellStyle name="20% - Accent1 3 2 3 3 3 3 2 4" xfId="19432" xr:uid="{00000000-0005-0000-0000-0000304B0000}"/>
    <cellStyle name="20% - Accent1 3 2 3 3 3 3 3" xfId="19433" xr:uid="{00000000-0005-0000-0000-0000314B0000}"/>
    <cellStyle name="20% - Accent1 3 2 3 3 3 3 3 2" xfId="19434" xr:uid="{00000000-0005-0000-0000-0000324B0000}"/>
    <cellStyle name="20% - Accent1 3 2 3 3 3 3 3 2 2" xfId="19435" xr:uid="{00000000-0005-0000-0000-0000334B0000}"/>
    <cellStyle name="20% - Accent1 3 2 3 3 3 3 3 2 2 2" xfId="19436" xr:uid="{00000000-0005-0000-0000-0000344B0000}"/>
    <cellStyle name="20% - Accent1 3 2 3 3 3 3 3 2 3" xfId="19437" xr:uid="{00000000-0005-0000-0000-0000354B0000}"/>
    <cellStyle name="20% - Accent1 3 2 3 3 3 3 3 3" xfId="19438" xr:uid="{00000000-0005-0000-0000-0000364B0000}"/>
    <cellStyle name="20% - Accent1 3 2 3 3 3 3 3 3 2" xfId="19439" xr:uid="{00000000-0005-0000-0000-0000374B0000}"/>
    <cellStyle name="20% - Accent1 3 2 3 3 3 3 3 4" xfId="19440" xr:uid="{00000000-0005-0000-0000-0000384B0000}"/>
    <cellStyle name="20% - Accent1 3 2 3 3 3 3 4" xfId="19441" xr:uid="{00000000-0005-0000-0000-0000394B0000}"/>
    <cellStyle name="20% - Accent1 3 2 3 3 3 3 4 2" xfId="19442" xr:uid="{00000000-0005-0000-0000-00003A4B0000}"/>
    <cellStyle name="20% - Accent1 3 2 3 3 3 3 4 2 2" xfId="19443" xr:uid="{00000000-0005-0000-0000-00003B4B0000}"/>
    <cellStyle name="20% - Accent1 3 2 3 3 3 3 4 2 2 2" xfId="19444" xr:uid="{00000000-0005-0000-0000-00003C4B0000}"/>
    <cellStyle name="20% - Accent1 3 2 3 3 3 3 4 2 3" xfId="19445" xr:uid="{00000000-0005-0000-0000-00003D4B0000}"/>
    <cellStyle name="20% - Accent1 3 2 3 3 3 3 4 3" xfId="19446" xr:uid="{00000000-0005-0000-0000-00003E4B0000}"/>
    <cellStyle name="20% - Accent1 3 2 3 3 3 3 4 3 2" xfId="19447" xr:uid="{00000000-0005-0000-0000-00003F4B0000}"/>
    <cellStyle name="20% - Accent1 3 2 3 3 3 3 4 4" xfId="19448" xr:uid="{00000000-0005-0000-0000-0000404B0000}"/>
    <cellStyle name="20% - Accent1 3 2 3 3 3 3 5" xfId="19449" xr:uid="{00000000-0005-0000-0000-0000414B0000}"/>
    <cellStyle name="20% - Accent1 3 2 3 3 3 3 5 2" xfId="19450" xr:uid="{00000000-0005-0000-0000-0000424B0000}"/>
    <cellStyle name="20% - Accent1 3 2 3 3 3 3 5 2 2" xfId="19451" xr:uid="{00000000-0005-0000-0000-0000434B0000}"/>
    <cellStyle name="20% - Accent1 3 2 3 3 3 3 5 3" xfId="19452" xr:uid="{00000000-0005-0000-0000-0000444B0000}"/>
    <cellStyle name="20% - Accent1 3 2 3 3 3 3 6" xfId="19453" xr:uid="{00000000-0005-0000-0000-0000454B0000}"/>
    <cellStyle name="20% - Accent1 3 2 3 3 3 3 6 2" xfId="19454" xr:uid="{00000000-0005-0000-0000-0000464B0000}"/>
    <cellStyle name="20% - Accent1 3 2 3 3 3 3 6 2 2" xfId="19455" xr:uid="{00000000-0005-0000-0000-0000474B0000}"/>
    <cellStyle name="20% - Accent1 3 2 3 3 3 3 6 3" xfId="19456" xr:uid="{00000000-0005-0000-0000-0000484B0000}"/>
    <cellStyle name="20% - Accent1 3 2 3 3 3 3 7" xfId="19457" xr:uid="{00000000-0005-0000-0000-0000494B0000}"/>
    <cellStyle name="20% - Accent1 3 2 3 3 3 3 7 2" xfId="19458" xr:uid="{00000000-0005-0000-0000-00004A4B0000}"/>
    <cellStyle name="20% - Accent1 3 2 3 3 3 3 8" xfId="19459" xr:uid="{00000000-0005-0000-0000-00004B4B0000}"/>
    <cellStyle name="20% - Accent1 3 2 3 3 3 3 8 2" xfId="19460" xr:uid="{00000000-0005-0000-0000-00004C4B0000}"/>
    <cellStyle name="20% - Accent1 3 2 3 3 3 3 9" xfId="19461" xr:uid="{00000000-0005-0000-0000-00004D4B0000}"/>
    <cellStyle name="20% - Accent1 3 2 3 3 3 4" xfId="19462" xr:uid="{00000000-0005-0000-0000-00004E4B0000}"/>
    <cellStyle name="20% - Accent1 3 2 3 3 3 4 2" xfId="19463" xr:uid="{00000000-0005-0000-0000-00004F4B0000}"/>
    <cellStyle name="20% - Accent1 3 2 3 3 3 4 2 2" xfId="19464" xr:uid="{00000000-0005-0000-0000-0000504B0000}"/>
    <cellStyle name="20% - Accent1 3 2 3 3 3 4 2 2 2" xfId="19465" xr:uid="{00000000-0005-0000-0000-0000514B0000}"/>
    <cellStyle name="20% - Accent1 3 2 3 3 3 4 2 3" xfId="19466" xr:uid="{00000000-0005-0000-0000-0000524B0000}"/>
    <cellStyle name="20% - Accent1 3 2 3 3 3 4 3" xfId="19467" xr:uid="{00000000-0005-0000-0000-0000534B0000}"/>
    <cellStyle name="20% - Accent1 3 2 3 3 3 4 3 2" xfId="19468" xr:uid="{00000000-0005-0000-0000-0000544B0000}"/>
    <cellStyle name="20% - Accent1 3 2 3 3 3 4 4" xfId="19469" xr:uid="{00000000-0005-0000-0000-0000554B0000}"/>
    <cellStyle name="20% - Accent1 3 2 3 3 3 5" xfId="19470" xr:uid="{00000000-0005-0000-0000-0000564B0000}"/>
    <cellStyle name="20% - Accent1 3 2 3 3 3 5 2" xfId="19471" xr:uid="{00000000-0005-0000-0000-0000574B0000}"/>
    <cellStyle name="20% - Accent1 3 2 3 3 3 5 2 2" xfId="19472" xr:uid="{00000000-0005-0000-0000-0000584B0000}"/>
    <cellStyle name="20% - Accent1 3 2 3 3 3 5 2 2 2" xfId="19473" xr:uid="{00000000-0005-0000-0000-0000594B0000}"/>
    <cellStyle name="20% - Accent1 3 2 3 3 3 5 2 3" xfId="19474" xr:uid="{00000000-0005-0000-0000-00005A4B0000}"/>
    <cellStyle name="20% - Accent1 3 2 3 3 3 5 3" xfId="19475" xr:uid="{00000000-0005-0000-0000-00005B4B0000}"/>
    <cellStyle name="20% - Accent1 3 2 3 3 3 5 3 2" xfId="19476" xr:uid="{00000000-0005-0000-0000-00005C4B0000}"/>
    <cellStyle name="20% - Accent1 3 2 3 3 3 5 4" xfId="19477" xr:uid="{00000000-0005-0000-0000-00005D4B0000}"/>
    <cellStyle name="20% - Accent1 3 2 3 3 3 6" xfId="19478" xr:uid="{00000000-0005-0000-0000-00005E4B0000}"/>
    <cellStyle name="20% - Accent1 3 2 3 3 3 6 2" xfId="19479" xr:uid="{00000000-0005-0000-0000-00005F4B0000}"/>
    <cellStyle name="20% - Accent1 3 2 3 3 3 6 2 2" xfId="19480" xr:uid="{00000000-0005-0000-0000-0000604B0000}"/>
    <cellStyle name="20% - Accent1 3 2 3 3 3 6 2 2 2" xfId="19481" xr:uid="{00000000-0005-0000-0000-0000614B0000}"/>
    <cellStyle name="20% - Accent1 3 2 3 3 3 6 2 3" xfId="19482" xr:uid="{00000000-0005-0000-0000-0000624B0000}"/>
    <cellStyle name="20% - Accent1 3 2 3 3 3 6 3" xfId="19483" xr:uid="{00000000-0005-0000-0000-0000634B0000}"/>
    <cellStyle name="20% - Accent1 3 2 3 3 3 6 3 2" xfId="19484" xr:uid="{00000000-0005-0000-0000-0000644B0000}"/>
    <cellStyle name="20% - Accent1 3 2 3 3 3 6 4" xfId="19485" xr:uid="{00000000-0005-0000-0000-0000654B0000}"/>
    <cellStyle name="20% - Accent1 3 2 3 3 3 7" xfId="19486" xr:uid="{00000000-0005-0000-0000-0000664B0000}"/>
    <cellStyle name="20% - Accent1 3 2 3 3 3 7 2" xfId="19487" xr:uid="{00000000-0005-0000-0000-0000674B0000}"/>
    <cellStyle name="20% - Accent1 3 2 3 3 3 7 2 2" xfId="19488" xr:uid="{00000000-0005-0000-0000-0000684B0000}"/>
    <cellStyle name="20% - Accent1 3 2 3 3 3 7 3" xfId="19489" xr:uid="{00000000-0005-0000-0000-0000694B0000}"/>
    <cellStyle name="20% - Accent1 3 2 3 3 3 8" xfId="19490" xr:uid="{00000000-0005-0000-0000-00006A4B0000}"/>
    <cellStyle name="20% - Accent1 3 2 3 3 3 8 2" xfId="19491" xr:uid="{00000000-0005-0000-0000-00006B4B0000}"/>
    <cellStyle name="20% - Accent1 3 2 3 3 3 8 2 2" xfId="19492" xr:uid="{00000000-0005-0000-0000-00006C4B0000}"/>
    <cellStyle name="20% - Accent1 3 2 3 3 3 8 3" xfId="19493" xr:uid="{00000000-0005-0000-0000-00006D4B0000}"/>
    <cellStyle name="20% - Accent1 3 2 3 3 3 9" xfId="19494" xr:uid="{00000000-0005-0000-0000-00006E4B0000}"/>
    <cellStyle name="20% - Accent1 3 2 3 3 3 9 2" xfId="19495" xr:uid="{00000000-0005-0000-0000-00006F4B0000}"/>
    <cellStyle name="20% - Accent1 3 2 3 3 4" xfId="19496" xr:uid="{00000000-0005-0000-0000-0000704B0000}"/>
    <cellStyle name="20% - Accent1 3 2 3 3 4 10" xfId="19497" xr:uid="{00000000-0005-0000-0000-0000714B0000}"/>
    <cellStyle name="20% - Accent1 3 2 3 3 4 10 2" xfId="19498" xr:uid="{00000000-0005-0000-0000-0000724B0000}"/>
    <cellStyle name="20% - Accent1 3 2 3 3 4 11" xfId="19499" xr:uid="{00000000-0005-0000-0000-0000734B0000}"/>
    <cellStyle name="20% - Accent1 3 2 3 3 4 2" xfId="19500" xr:uid="{00000000-0005-0000-0000-0000744B0000}"/>
    <cellStyle name="20% - Accent1 3 2 3 3 4 2 2" xfId="19501" xr:uid="{00000000-0005-0000-0000-0000754B0000}"/>
    <cellStyle name="20% - Accent1 3 2 3 3 4 2 2 2" xfId="19502" xr:uid="{00000000-0005-0000-0000-0000764B0000}"/>
    <cellStyle name="20% - Accent1 3 2 3 3 4 2 2 2 2" xfId="19503" xr:uid="{00000000-0005-0000-0000-0000774B0000}"/>
    <cellStyle name="20% - Accent1 3 2 3 3 4 2 2 2 2 2" xfId="19504" xr:uid="{00000000-0005-0000-0000-0000784B0000}"/>
    <cellStyle name="20% - Accent1 3 2 3 3 4 2 2 2 3" xfId="19505" xr:uid="{00000000-0005-0000-0000-0000794B0000}"/>
    <cellStyle name="20% - Accent1 3 2 3 3 4 2 2 3" xfId="19506" xr:uid="{00000000-0005-0000-0000-00007A4B0000}"/>
    <cellStyle name="20% - Accent1 3 2 3 3 4 2 2 3 2" xfId="19507" xr:uid="{00000000-0005-0000-0000-00007B4B0000}"/>
    <cellStyle name="20% - Accent1 3 2 3 3 4 2 2 4" xfId="19508" xr:uid="{00000000-0005-0000-0000-00007C4B0000}"/>
    <cellStyle name="20% - Accent1 3 2 3 3 4 2 3" xfId="19509" xr:uid="{00000000-0005-0000-0000-00007D4B0000}"/>
    <cellStyle name="20% - Accent1 3 2 3 3 4 2 3 2" xfId="19510" xr:uid="{00000000-0005-0000-0000-00007E4B0000}"/>
    <cellStyle name="20% - Accent1 3 2 3 3 4 2 3 2 2" xfId="19511" xr:uid="{00000000-0005-0000-0000-00007F4B0000}"/>
    <cellStyle name="20% - Accent1 3 2 3 3 4 2 3 2 2 2" xfId="19512" xr:uid="{00000000-0005-0000-0000-0000804B0000}"/>
    <cellStyle name="20% - Accent1 3 2 3 3 4 2 3 2 3" xfId="19513" xr:uid="{00000000-0005-0000-0000-0000814B0000}"/>
    <cellStyle name="20% - Accent1 3 2 3 3 4 2 3 3" xfId="19514" xr:uid="{00000000-0005-0000-0000-0000824B0000}"/>
    <cellStyle name="20% - Accent1 3 2 3 3 4 2 3 3 2" xfId="19515" xr:uid="{00000000-0005-0000-0000-0000834B0000}"/>
    <cellStyle name="20% - Accent1 3 2 3 3 4 2 3 4" xfId="19516" xr:uid="{00000000-0005-0000-0000-0000844B0000}"/>
    <cellStyle name="20% - Accent1 3 2 3 3 4 2 4" xfId="19517" xr:uid="{00000000-0005-0000-0000-0000854B0000}"/>
    <cellStyle name="20% - Accent1 3 2 3 3 4 2 4 2" xfId="19518" xr:uid="{00000000-0005-0000-0000-0000864B0000}"/>
    <cellStyle name="20% - Accent1 3 2 3 3 4 2 4 2 2" xfId="19519" xr:uid="{00000000-0005-0000-0000-0000874B0000}"/>
    <cellStyle name="20% - Accent1 3 2 3 3 4 2 4 2 2 2" xfId="19520" xr:uid="{00000000-0005-0000-0000-0000884B0000}"/>
    <cellStyle name="20% - Accent1 3 2 3 3 4 2 4 2 3" xfId="19521" xr:uid="{00000000-0005-0000-0000-0000894B0000}"/>
    <cellStyle name="20% - Accent1 3 2 3 3 4 2 4 3" xfId="19522" xr:uid="{00000000-0005-0000-0000-00008A4B0000}"/>
    <cellStyle name="20% - Accent1 3 2 3 3 4 2 4 3 2" xfId="19523" xr:uid="{00000000-0005-0000-0000-00008B4B0000}"/>
    <cellStyle name="20% - Accent1 3 2 3 3 4 2 4 4" xfId="19524" xr:uid="{00000000-0005-0000-0000-00008C4B0000}"/>
    <cellStyle name="20% - Accent1 3 2 3 3 4 2 5" xfId="19525" xr:uid="{00000000-0005-0000-0000-00008D4B0000}"/>
    <cellStyle name="20% - Accent1 3 2 3 3 4 2 5 2" xfId="19526" xr:uid="{00000000-0005-0000-0000-00008E4B0000}"/>
    <cellStyle name="20% - Accent1 3 2 3 3 4 2 5 2 2" xfId="19527" xr:uid="{00000000-0005-0000-0000-00008F4B0000}"/>
    <cellStyle name="20% - Accent1 3 2 3 3 4 2 5 3" xfId="19528" xr:uid="{00000000-0005-0000-0000-0000904B0000}"/>
    <cellStyle name="20% - Accent1 3 2 3 3 4 2 6" xfId="19529" xr:uid="{00000000-0005-0000-0000-0000914B0000}"/>
    <cellStyle name="20% - Accent1 3 2 3 3 4 2 6 2" xfId="19530" xr:uid="{00000000-0005-0000-0000-0000924B0000}"/>
    <cellStyle name="20% - Accent1 3 2 3 3 4 2 6 2 2" xfId="19531" xr:uid="{00000000-0005-0000-0000-0000934B0000}"/>
    <cellStyle name="20% - Accent1 3 2 3 3 4 2 6 3" xfId="19532" xr:uid="{00000000-0005-0000-0000-0000944B0000}"/>
    <cellStyle name="20% - Accent1 3 2 3 3 4 2 7" xfId="19533" xr:uid="{00000000-0005-0000-0000-0000954B0000}"/>
    <cellStyle name="20% - Accent1 3 2 3 3 4 2 7 2" xfId="19534" xr:uid="{00000000-0005-0000-0000-0000964B0000}"/>
    <cellStyle name="20% - Accent1 3 2 3 3 4 2 8" xfId="19535" xr:uid="{00000000-0005-0000-0000-0000974B0000}"/>
    <cellStyle name="20% - Accent1 3 2 3 3 4 2 8 2" xfId="19536" xr:uid="{00000000-0005-0000-0000-0000984B0000}"/>
    <cellStyle name="20% - Accent1 3 2 3 3 4 2 9" xfId="19537" xr:uid="{00000000-0005-0000-0000-0000994B0000}"/>
    <cellStyle name="20% - Accent1 3 2 3 3 4 3" xfId="19538" xr:uid="{00000000-0005-0000-0000-00009A4B0000}"/>
    <cellStyle name="20% - Accent1 3 2 3 3 4 3 2" xfId="19539" xr:uid="{00000000-0005-0000-0000-00009B4B0000}"/>
    <cellStyle name="20% - Accent1 3 2 3 3 4 3 2 2" xfId="19540" xr:uid="{00000000-0005-0000-0000-00009C4B0000}"/>
    <cellStyle name="20% - Accent1 3 2 3 3 4 3 2 2 2" xfId="19541" xr:uid="{00000000-0005-0000-0000-00009D4B0000}"/>
    <cellStyle name="20% - Accent1 3 2 3 3 4 3 2 2 2 2" xfId="19542" xr:uid="{00000000-0005-0000-0000-00009E4B0000}"/>
    <cellStyle name="20% - Accent1 3 2 3 3 4 3 2 2 3" xfId="19543" xr:uid="{00000000-0005-0000-0000-00009F4B0000}"/>
    <cellStyle name="20% - Accent1 3 2 3 3 4 3 2 3" xfId="19544" xr:uid="{00000000-0005-0000-0000-0000A04B0000}"/>
    <cellStyle name="20% - Accent1 3 2 3 3 4 3 2 3 2" xfId="19545" xr:uid="{00000000-0005-0000-0000-0000A14B0000}"/>
    <cellStyle name="20% - Accent1 3 2 3 3 4 3 2 4" xfId="19546" xr:uid="{00000000-0005-0000-0000-0000A24B0000}"/>
    <cellStyle name="20% - Accent1 3 2 3 3 4 3 3" xfId="19547" xr:uid="{00000000-0005-0000-0000-0000A34B0000}"/>
    <cellStyle name="20% - Accent1 3 2 3 3 4 3 3 2" xfId="19548" xr:uid="{00000000-0005-0000-0000-0000A44B0000}"/>
    <cellStyle name="20% - Accent1 3 2 3 3 4 3 3 2 2" xfId="19549" xr:uid="{00000000-0005-0000-0000-0000A54B0000}"/>
    <cellStyle name="20% - Accent1 3 2 3 3 4 3 3 2 2 2" xfId="19550" xr:uid="{00000000-0005-0000-0000-0000A64B0000}"/>
    <cellStyle name="20% - Accent1 3 2 3 3 4 3 3 2 3" xfId="19551" xr:uid="{00000000-0005-0000-0000-0000A74B0000}"/>
    <cellStyle name="20% - Accent1 3 2 3 3 4 3 3 3" xfId="19552" xr:uid="{00000000-0005-0000-0000-0000A84B0000}"/>
    <cellStyle name="20% - Accent1 3 2 3 3 4 3 3 3 2" xfId="19553" xr:uid="{00000000-0005-0000-0000-0000A94B0000}"/>
    <cellStyle name="20% - Accent1 3 2 3 3 4 3 3 4" xfId="19554" xr:uid="{00000000-0005-0000-0000-0000AA4B0000}"/>
    <cellStyle name="20% - Accent1 3 2 3 3 4 3 4" xfId="19555" xr:uid="{00000000-0005-0000-0000-0000AB4B0000}"/>
    <cellStyle name="20% - Accent1 3 2 3 3 4 3 4 2" xfId="19556" xr:uid="{00000000-0005-0000-0000-0000AC4B0000}"/>
    <cellStyle name="20% - Accent1 3 2 3 3 4 3 4 2 2" xfId="19557" xr:uid="{00000000-0005-0000-0000-0000AD4B0000}"/>
    <cellStyle name="20% - Accent1 3 2 3 3 4 3 4 2 2 2" xfId="19558" xr:uid="{00000000-0005-0000-0000-0000AE4B0000}"/>
    <cellStyle name="20% - Accent1 3 2 3 3 4 3 4 2 3" xfId="19559" xr:uid="{00000000-0005-0000-0000-0000AF4B0000}"/>
    <cellStyle name="20% - Accent1 3 2 3 3 4 3 4 3" xfId="19560" xr:uid="{00000000-0005-0000-0000-0000B04B0000}"/>
    <cellStyle name="20% - Accent1 3 2 3 3 4 3 4 3 2" xfId="19561" xr:uid="{00000000-0005-0000-0000-0000B14B0000}"/>
    <cellStyle name="20% - Accent1 3 2 3 3 4 3 4 4" xfId="19562" xr:uid="{00000000-0005-0000-0000-0000B24B0000}"/>
    <cellStyle name="20% - Accent1 3 2 3 3 4 3 5" xfId="19563" xr:uid="{00000000-0005-0000-0000-0000B34B0000}"/>
    <cellStyle name="20% - Accent1 3 2 3 3 4 3 5 2" xfId="19564" xr:uid="{00000000-0005-0000-0000-0000B44B0000}"/>
    <cellStyle name="20% - Accent1 3 2 3 3 4 3 5 2 2" xfId="19565" xr:uid="{00000000-0005-0000-0000-0000B54B0000}"/>
    <cellStyle name="20% - Accent1 3 2 3 3 4 3 5 3" xfId="19566" xr:uid="{00000000-0005-0000-0000-0000B64B0000}"/>
    <cellStyle name="20% - Accent1 3 2 3 3 4 3 6" xfId="19567" xr:uid="{00000000-0005-0000-0000-0000B74B0000}"/>
    <cellStyle name="20% - Accent1 3 2 3 3 4 3 6 2" xfId="19568" xr:uid="{00000000-0005-0000-0000-0000B84B0000}"/>
    <cellStyle name="20% - Accent1 3 2 3 3 4 3 6 2 2" xfId="19569" xr:uid="{00000000-0005-0000-0000-0000B94B0000}"/>
    <cellStyle name="20% - Accent1 3 2 3 3 4 3 6 3" xfId="19570" xr:uid="{00000000-0005-0000-0000-0000BA4B0000}"/>
    <cellStyle name="20% - Accent1 3 2 3 3 4 3 7" xfId="19571" xr:uid="{00000000-0005-0000-0000-0000BB4B0000}"/>
    <cellStyle name="20% - Accent1 3 2 3 3 4 3 7 2" xfId="19572" xr:uid="{00000000-0005-0000-0000-0000BC4B0000}"/>
    <cellStyle name="20% - Accent1 3 2 3 3 4 3 8" xfId="19573" xr:uid="{00000000-0005-0000-0000-0000BD4B0000}"/>
    <cellStyle name="20% - Accent1 3 2 3 3 4 3 8 2" xfId="19574" xr:uid="{00000000-0005-0000-0000-0000BE4B0000}"/>
    <cellStyle name="20% - Accent1 3 2 3 3 4 3 9" xfId="19575" xr:uid="{00000000-0005-0000-0000-0000BF4B0000}"/>
    <cellStyle name="20% - Accent1 3 2 3 3 4 4" xfId="19576" xr:uid="{00000000-0005-0000-0000-0000C04B0000}"/>
    <cellStyle name="20% - Accent1 3 2 3 3 4 4 2" xfId="19577" xr:uid="{00000000-0005-0000-0000-0000C14B0000}"/>
    <cellStyle name="20% - Accent1 3 2 3 3 4 4 2 2" xfId="19578" xr:uid="{00000000-0005-0000-0000-0000C24B0000}"/>
    <cellStyle name="20% - Accent1 3 2 3 3 4 4 2 2 2" xfId="19579" xr:uid="{00000000-0005-0000-0000-0000C34B0000}"/>
    <cellStyle name="20% - Accent1 3 2 3 3 4 4 2 3" xfId="19580" xr:uid="{00000000-0005-0000-0000-0000C44B0000}"/>
    <cellStyle name="20% - Accent1 3 2 3 3 4 4 3" xfId="19581" xr:uid="{00000000-0005-0000-0000-0000C54B0000}"/>
    <cellStyle name="20% - Accent1 3 2 3 3 4 4 3 2" xfId="19582" xr:uid="{00000000-0005-0000-0000-0000C64B0000}"/>
    <cellStyle name="20% - Accent1 3 2 3 3 4 4 4" xfId="19583" xr:uid="{00000000-0005-0000-0000-0000C74B0000}"/>
    <cellStyle name="20% - Accent1 3 2 3 3 4 5" xfId="19584" xr:uid="{00000000-0005-0000-0000-0000C84B0000}"/>
    <cellStyle name="20% - Accent1 3 2 3 3 4 5 2" xfId="19585" xr:uid="{00000000-0005-0000-0000-0000C94B0000}"/>
    <cellStyle name="20% - Accent1 3 2 3 3 4 5 2 2" xfId="19586" xr:uid="{00000000-0005-0000-0000-0000CA4B0000}"/>
    <cellStyle name="20% - Accent1 3 2 3 3 4 5 2 2 2" xfId="19587" xr:uid="{00000000-0005-0000-0000-0000CB4B0000}"/>
    <cellStyle name="20% - Accent1 3 2 3 3 4 5 2 3" xfId="19588" xr:uid="{00000000-0005-0000-0000-0000CC4B0000}"/>
    <cellStyle name="20% - Accent1 3 2 3 3 4 5 3" xfId="19589" xr:uid="{00000000-0005-0000-0000-0000CD4B0000}"/>
    <cellStyle name="20% - Accent1 3 2 3 3 4 5 3 2" xfId="19590" xr:uid="{00000000-0005-0000-0000-0000CE4B0000}"/>
    <cellStyle name="20% - Accent1 3 2 3 3 4 5 4" xfId="19591" xr:uid="{00000000-0005-0000-0000-0000CF4B0000}"/>
    <cellStyle name="20% - Accent1 3 2 3 3 4 6" xfId="19592" xr:uid="{00000000-0005-0000-0000-0000D04B0000}"/>
    <cellStyle name="20% - Accent1 3 2 3 3 4 6 2" xfId="19593" xr:uid="{00000000-0005-0000-0000-0000D14B0000}"/>
    <cellStyle name="20% - Accent1 3 2 3 3 4 6 2 2" xfId="19594" xr:uid="{00000000-0005-0000-0000-0000D24B0000}"/>
    <cellStyle name="20% - Accent1 3 2 3 3 4 6 2 2 2" xfId="19595" xr:uid="{00000000-0005-0000-0000-0000D34B0000}"/>
    <cellStyle name="20% - Accent1 3 2 3 3 4 6 2 3" xfId="19596" xr:uid="{00000000-0005-0000-0000-0000D44B0000}"/>
    <cellStyle name="20% - Accent1 3 2 3 3 4 6 3" xfId="19597" xr:uid="{00000000-0005-0000-0000-0000D54B0000}"/>
    <cellStyle name="20% - Accent1 3 2 3 3 4 6 3 2" xfId="19598" xr:uid="{00000000-0005-0000-0000-0000D64B0000}"/>
    <cellStyle name="20% - Accent1 3 2 3 3 4 6 4" xfId="19599" xr:uid="{00000000-0005-0000-0000-0000D74B0000}"/>
    <cellStyle name="20% - Accent1 3 2 3 3 4 7" xfId="19600" xr:uid="{00000000-0005-0000-0000-0000D84B0000}"/>
    <cellStyle name="20% - Accent1 3 2 3 3 4 7 2" xfId="19601" xr:uid="{00000000-0005-0000-0000-0000D94B0000}"/>
    <cellStyle name="20% - Accent1 3 2 3 3 4 7 2 2" xfId="19602" xr:uid="{00000000-0005-0000-0000-0000DA4B0000}"/>
    <cellStyle name="20% - Accent1 3 2 3 3 4 7 3" xfId="19603" xr:uid="{00000000-0005-0000-0000-0000DB4B0000}"/>
    <cellStyle name="20% - Accent1 3 2 3 3 4 8" xfId="19604" xr:uid="{00000000-0005-0000-0000-0000DC4B0000}"/>
    <cellStyle name="20% - Accent1 3 2 3 3 4 8 2" xfId="19605" xr:uid="{00000000-0005-0000-0000-0000DD4B0000}"/>
    <cellStyle name="20% - Accent1 3 2 3 3 4 8 2 2" xfId="19606" xr:uid="{00000000-0005-0000-0000-0000DE4B0000}"/>
    <cellStyle name="20% - Accent1 3 2 3 3 4 8 3" xfId="19607" xr:uid="{00000000-0005-0000-0000-0000DF4B0000}"/>
    <cellStyle name="20% - Accent1 3 2 3 3 4 9" xfId="19608" xr:uid="{00000000-0005-0000-0000-0000E04B0000}"/>
    <cellStyle name="20% - Accent1 3 2 3 3 4 9 2" xfId="19609" xr:uid="{00000000-0005-0000-0000-0000E14B0000}"/>
    <cellStyle name="20% - Accent1 3 2 3 3 5" xfId="19610" xr:uid="{00000000-0005-0000-0000-0000E24B0000}"/>
    <cellStyle name="20% - Accent1 3 2 3 3 5 2" xfId="19611" xr:uid="{00000000-0005-0000-0000-0000E34B0000}"/>
    <cellStyle name="20% - Accent1 3 2 3 3 5 2 2" xfId="19612" xr:uid="{00000000-0005-0000-0000-0000E44B0000}"/>
    <cellStyle name="20% - Accent1 3 2 3 3 5 2 2 2" xfId="19613" xr:uid="{00000000-0005-0000-0000-0000E54B0000}"/>
    <cellStyle name="20% - Accent1 3 2 3 3 5 2 2 2 2" xfId="19614" xr:uid="{00000000-0005-0000-0000-0000E64B0000}"/>
    <cellStyle name="20% - Accent1 3 2 3 3 5 2 2 3" xfId="19615" xr:uid="{00000000-0005-0000-0000-0000E74B0000}"/>
    <cellStyle name="20% - Accent1 3 2 3 3 5 2 3" xfId="19616" xr:uid="{00000000-0005-0000-0000-0000E84B0000}"/>
    <cellStyle name="20% - Accent1 3 2 3 3 5 2 3 2" xfId="19617" xr:uid="{00000000-0005-0000-0000-0000E94B0000}"/>
    <cellStyle name="20% - Accent1 3 2 3 3 5 2 4" xfId="19618" xr:uid="{00000000-0005-0000-0000-0000EA4B0000}"/>
    <cellStyle name="20% - Accent1 3 2 3 3 5 3" xfId="19619" xr:uid="{00000000-0005-0000-0000-0000EB4B0000}"/>
    <cellStyle name="20% - Accent1 3 2 3 3 5 3 2" xfId="19620" xr:uid="{00000000-0005-0000-0000-0000EC4B0000}"/>
    <cellStyle name="20% - Accent1 3 2 3 3 5 3 2 2" xfId="19621" xr:uid="{00000000-0005-0000-0000-0000ED4B0000}"/>
    <cellStyle name="20% - Accent1 3 2 3 3 5 3 2 2 2" xfId="19622" xr:uid="{00000000-0005-0000-0000-0000EE4B0000}"/>
    <cellStyle name="20% - Accent1 3 2 3 3 5 3 2 3" xfId="19623" xr:uid="{00000000-0005-0000-0000-0000EF4B0000}"/>
    <cellStyle name="20% - Accent1 3 2 3 3 5 3 3" xfId="19624" xr:uid="{00000000-0005-0000-0000-0000F04B0000}"/>
    <cellStyle name="20% - Accent1 3 2 3 3 5 3 3 2" xfId="19625" xr:uid="{00000000-0005-0000-0000-0000F14B0000}"/>
    <cellStyle name="20% - Accent1 3 2 3 3 5 3 4" xfId="19626" xr:uid="{00000000-0005-0000-0000-0000F24B0000}"/>
    <cellStyle name="20% - Accent1 3 2 3 3 5 4" xfId="19627" xr:uid="{00000000-0005-0000-0000-0000F34B0000}"/>
    <cellStyle name="20% - Accent1 3 2 3 3 5 4 2" xfId="19628" xr:uid="{00000000-0005-0000-0000-0000F44B0000}"/>
    <cellStyle name="20% - Accent1 3 2 3 3 5 4 2 2" xfId="19629" xr:uid="{00000000-0005-0000-0000-0000F54B0000}"/>
    <cellStyle name="20% - Accent1 3 2 3 3 5 4 2 2 2" xfId="19630" xr:uid="{00000000-0005-0000-0000-0000F64B0000}"/>
    <cellStyle name="20% - Accent1 3 2 3 3 5 4 2 3" xfId="19631" xr:uid="{00000000-0005-0000-0000-0000F74B0000}"/>
    <cellStyle name="20% - Accent1 3 2 3 3 5 4 3" xfId="19632" xr:uid="{00000000-0005-0000-0000-0000F84B0000}"/>
    <cellStyle name="20% - Accent1 3 2 3 3 5 4 3 2" xfId="19633" xr:uid="{00000000-0005-0000-0000-0000F94B0000}"/>
    <cellStyle name="20% - Accent1 3 2 3 3 5 4 4" xfId="19634" xr:uid="{00000000-0005-0000-0000-0000FA4B0000}"/>
    <cellStyle name="20% - Accent1 3 2 3 3 5 5" xfId="19635" xr:uid="{00000000-0005-0000-0000-0000FB4B0000}"/>
    <cellStyle name="20% - Accent1 3 2 3 3 5 5 2" xfId="19636" xr:uid="{00000000-0005-0000-0000-0000FC4B0000}"/>
    <cellStyle name="20% - Accent1 3 2 3 3 5 5 2 2" xfId="19637" xr:uid="{00000000-0005-0000-0000-0000FD4B0000}"/>
    <cellStyle name="20% - Accent1 3 2 3 3 5 5 3" xfId="19638" xr:uid="{00000000-0005-0000-0000-0000FE4B0000}"/>
    <cellStyle name="20% - Accent1 3 2 3 3 5 6" xfId="19639" xr:uid="{00000000-0005-0000-0000-0000FF4B0000}"/>
    <cellStyle name="20% - Accent1 3 2 3 3 5 6 2" xfId="19640" xr:uid="{00000000-0005-0000-0000-0000004C0000}"/>
    <cellStyle name="20% - Accent1 3 2 3 3 5 6 2 2" xfId="19641" xr:uid="{00000000-0005-0000-0000-0000014C0000}"/>
    <cellStyle name="20% - Accent1 3 2 3 3 5 6 3" xfId="19642" xr:uid="{00000000-0005-0000-0000-0000024C0000}"/>
    <cellStyle name="20% - Accent1 3 2 3 3 5 7" xfId="19643" xr:uid="{00000000-0005-0000-0000-0000034C0000}"/>
    <cellStyle name="20% - Accent1 3 2 3 3 5 7 2" xfId="19644" xr:uid="{00000000-0005-0000-0000-0000044C0000}"/>
    <cellStyle name="20% - Accent1 3 2 3 3 5 8" xfId="19645" xr:uid="{00000000-0005-0000-0000-0000054C0000}"/>
    <cellStyle name="20% - Accent1 3 2 3 3 5 8 2" xfId="19646" xr:uid="{00000000-0005-0000-0000-0000064C0000}"/>
    <cellStyle name="20% - Accent1 3 2 3 3 5 9" xfId="19647" xr:uid="{00000000-0005-0000-0000-0000074C0000}"/>
    <cellStyle name="20% - Accent1 3 2 3 3 6" xfId="19648" xr:uid="{00000000-0005-0000-0000-0000084C0000}"/>
    <cellStyle name="20% - Accent1 3 2 3 3 6 2" xfId="19649" xr:uid="{00000000-0005-0000-0000-0000094C0000}"/>
    <cellStyle name="20% - Accent1 3 2 3 3 6 2 2" xfId="19650" xr:uid="{00000000-0005-0000-0000-00000A4C0000}"/>
    <cellStyle name="20% - Accent1 3 2 3 3 6 2 2 2" xfId="19651" xr:uid="{00000000-0005-0000-0000-00000B4C0000}"/>
    <cellStyle name="20% - Accent1 3 2 3 3 6 2 2 2 2" xfId="19652" xr:uid="{00000000-0005-0000-0000-00000C4C0000}"/>
    <cellStyle name="20% - Accent1 3 2 3 3 6 2 2 3" xfId="19653" xr:uid="{00000000-0005-0000-0000-00000D4C0000}"/>
    <cellStyle name="20% - Accent1 3 2 3 3 6 2 3" xfId="19654" xr:uid="{00000000-0005-0000-0000-00000E4C0000}"/>
    <cellStyle name="20% - Accent1 3 2 3 3 6 2 3 2" xfId="19655" xr:uid="{00000000-0005-0000-0000-00000F4C0000}"/>
    <cellStyle name="20% - Accent1 3 2 3 3 6 2 4" xfId="19656" xr:uid="{00000000-0005-0000-0000-0000104C0000}"/>
    <cellStyle name="20% - Accent1 3 2 3 3 6 3" xfId="19657" xr:uid="{00000000-0005-0000-0000-0000114C0000}"/>
    <cellStyle name="20% - Accent1 3 2 3 3 6 3 2" xfId="19658" xr:uid="{00000000-0005-0000-0000-0000124C0000}"/>
    <cellStyle name="20% - Accent1 3 2 3 3 6 3 2 2" xfId="19659" xr:uid="{00000000-0005-0000-0000-0000134C0000}"/>
    <cellStyle name="20% - Accent1 3 2 3 3 6 3 2 2 2" xfId="19660" xr:uid="{00000000-0005-0000-0000-0000144C0000}"/>
    <cellStyle name="20% - Accent1 3 2 3 3 6 3 2 3" xfId="19661" xr:uid="{00000000-0005-0000-0000-0000154C0000}"/>
    <cellStyle name="20% - Accent1 3 2 3 3 6 3 3" xfId="19662" xr:uid="{00000000-0005-0000-0000-0000164C0000}"/>
    <cellStyle name="20% - Accent1 3 2 3 3 6 3 3 2" xfId="19663" xr:uid="{00000000-0005-0000-0000-0000174C0000}"/>
    <cellStyle name="20% - Accent1 3 2 3 3 6 3 4" xfId="19664" xr:uid="{00000000-0005-0000-0000-0000184C0000}"/>
    <cellStyle name="20% - Accent1 3 2 3 3 6 4" xfId="19665" xr:uid="{00000000-0005-0000-0000-0000194C0000}"/>
    <cellStyle name="20% - Accent1 3 2 3 3 6 4 2" xfId="19666" xr:uid="{00000000-0005-0000-0000-00001A4C0000}"/>
    <cellStyle name="20% - Accent1 3 2 3 3 6 4 2 2" xfId="19667" xr:uid="{00000000-0005-0000-0000-00001B4C0000}"/>
    <cellStyle name="20% - Accent1 3 2 3 3 6 4 2 2 2" xfId="19668" xr:uid="{00000000-0005-0000-0000-00001C4C0000}"/>
    <cellStyle name="20% - Accent1 3 2 3 3 6 4 2 3" xfId="19669" xr:uid="{00000000-0005-0000-0000-00001D4C0000}"/>
    <cellStyle name="20% - Accent1 3 2 3 3 6 4 3" xfId="19670" xr:uid="{00000000-0005-0000-0000-00001E4C0000}"/>
    <cellStyle name="20% - Accent1 3 2 3 3 6 4 3 2" xfId="19671" xr:uid="{00000000-0005-0000-0000-00001F4C0000}"/>
    <cellStyle name="20% - Accent1 3 2 3 3 6 4 4" xfId="19672" xr:uid="{00000000-0005-0000-0000-0000204C0000}"/>
    <cellStyle name="20% - Accent1 3 2 3 3 6 5" xfId="19673" xr:uid="{00000000-0005-0000-0000-0000214C0000}"/>
    <cellStyle name="20% - Accent1 3 2 3 3 6 5 2" xfId="19674" xr:uid="{00000000-0005-0000-0000-0000224C0000}"/>
    <cellStyle name="20% - Accent1 3 2 3 3 6 5 2 2" xfId="19675" xr:uid="{00000000-0005-0000-0000-0000234C0000}"/>
    <cellStyle name="20% - Accent1 3 2 3 3 6 5 3" xfId="19676" xr:uid="{00000000-0005-0000-0000-0000244C0000}"/>
    <cellStyle name="20% - Accent1 3 2 3 3 6 6" xfId="19677" xr:uid="{00000000-0005-0000-0000-0000254C0000}"/>
    <cellStyle name="20% - Accent1 3 2 3 3 6 6 2" xfId="19678" xr:uid="{00000000-0005-0000-0000-0000264C0000}"/>
    <cellStyle name="20% - Accent1 3 2 3 3 6 6 2 2" xfId="19679" xr:uid="{00000000-0005-0000-0000-0000274C0000}"/>
    <cellStyle name="20% - Accent1 3 2 3 3 6 6 3" xfId="19680" xr:uid="{00000000-0005-0000-0000-0000284C0000}"/>
    <cellStyle name="20% - Accent1 3 2 3 3 6 7" xfId="19681" xr:uid="{00000000-0005-0000-0000-0000294C0000}"/>
    <cellStyle name="20% - Accent1 3 2 3 3 6 7 2" xfId="19682" xr:uid="{00000000-0005-0000-0000-00002A4C0000}"/>
    <cellStyle name="20% - Accent1 3 2 3 3 6 8" xfId="19683" xr:uid="{00000000-0005-0000-0000-00002B4C0000}"/>
    <cellStyle name="20% - Accent1 3 2 3 3 6 8 2" xfId="19684" xr:uid="{00000000-0005-0000-0000-00002C4C0000}"/>
    <cellStyle name="20% - Accent1 3 2 3 3 6 9" xfId="19685" xr:uid="{00000000-0005-0000-0000-00002D4C0000}"/>
    <cellStyle name="20% - Accent1 3 2 3 3 7" xfId="19686" xr:uid="{00000000-0005-0000-0000-00002E4C0000}"/>
    <cellStyle name="20% - Accent1 3 2 3 3 7 2" xfId="19687" xr:uid="{00000000-0005-0000-0000-00002F4C0000}"/>
    <cellStyle name="20% - Accent1 3 2 3 3 7 2 2" xfId="19688" xr:uid="{00000000-0005-0000-0000-0000304C0000}"/>
    <cellStyle name="20% - Accent1 3 2 3 3 7 2 2 2" xfId="19689" xr:uid="{00000000-0005-0000-0000-0000314C0000}"/>
    <cellStyle name="20% - Accent1 3 2 3 3 7 2 3" xfId="19690" xr:uid="{00000000-0005-0000-0000-0000324C0000}"/>
    <cellStyle name="20% - Accent1 3 2 3 3 7 3" xfId="19691" xr:uid="{00000000-0005-0000-0000-0000334C0000}"/>
    <cellStyle name="20% - Accent1 3 2 3 3 7 3 2" xfId="19692" xr:uid="{00000000-0005-0000-0000-0000344C0000}"/>
    <cellStyle name="20% - Accent1 3 2 3 3 7 4" xfId="19693" xr:uid="{00000000-0005-0000-0000-0000354C0000}"/>
    <cellStyle name="20% - Accent1 3 2 3 3 8" xfId="19694" xr:uid="{00000000-0005-0000-0000-0000364C0000}"/>
    <cellStyle name="20% - Accent1 3 2 3 3 8 2" xfId="19695" xr:uid="{00000000-0005-0000-0000-0000374C0000}"/>
    <cellStyle name="20% - Accent1 3 2 3 3 8 2 2" xfId="19696" xr:uid="{00000000-0005-0000-0000-0000384C0000}"/>
    <cellStyle name="20% - Accent1 3 2 3 3 8 2 2 2" xfId="19697" xr:uid="{00000000-0005-0000-0000-0000394C0000}"/>
    <cellStyle name="20% - Accent1 3 2 3 3 8 2 3" xfId="19698" xr:uid="{00000000-0005-0000-0000-00003A4C0000}"/>
    <cellStyle name="20% - Accent1 3 2 3 3 8 3" xfId="19699" xr:uid="{00000000-0005-0000-0000-00003B4C0000}"/>
    <cellStyle name="20% - Accent1 3 2 3 3 8 3 2" xfId="19700" xr:uid="{00000000-0005-0000-0000-00003C4C0000}"/>
    <cellStyle name="20% - Accent1 3 2 3 3 8 4" xfId="19701" xr:uid="{00000000-0005-0000-0000-00003D4C0000}"/>
    <cellStyle name="20% - Accent1 3 2 3 3 9" xfId="19702" xr:uid="{00000000-0005-0000-0000-00003E4C0000}"/>
    <cellStyle name="20% - Accent1 3 2 3 3 9 2" xfId="19703" xr:uid="{00000000-0005-0000-0000-00003F4C0000}"/>
    <cellStyle name="20% - Accent1 3 2 3 3 9 2 2" xfId="19704" xr:uid="{00000000-0005-0000-0000-0000404C0000}"/>
    <cellStyle name="20% - Accent1 3 2 3 3 9 2 2 2" xfId="19705" xr:uid="{00000000-0005-0000-0000-0000414C0000}"/>
    <cellStyle name="20% - Accent1 3 2 3 3 9 2 3" xfId="19706" xr:uid="{00000000-0005-0000-0000-0000424C0000}"/>
    <cellStyle name="20% - Accent1 3 2 3 3 9 3" xfId="19707" xr:uid="{00000000-0005-0000-0000-0000434C0000}"/>
    <cellStyle name="20% - Accent1 3 2 3 3 9 3 2" xfId="19708" xr:uid="{00000000-0005-0000-0000-0000444C0000}"/>
    <cellStyle name="20% - Accent1 3 2 3 3 9 4" xfId="19709" xr:uid="{00000000-0005-0000-0000-0000454C0000}"/>
    <cellStyle name="20% - Accent1 3 2 3 4" xfId="19710" xr:uid="{00000000-0005-0000-0000-0000464C0000}"/>
    <cellStyle name="20% - Accent1 3 2 3 4 10" xfId="19711" xr:uid="{00000000-0005-0000-0000-0000474C0000}"/>
    <cellStyle name="20% - Accent1 3 2 3 4 10 2" xfId="19712" xr:uid="{00000000-0005-0000-0000-0000484C0000}"/>
    <cellStyle name="20% - Accent1 3 2 3 4 11" xfId="19713" xr:uid="{00000000-0005-0000-0000-0000494C0000}"/>
    <cellStyle name="20% - Accent1 3 2 3 4 2" xfId="19714" xr:uid="{00000000-0005-0000-0000-00004A4C0000}"/>
    <cellStyle name="20% - Accent1 3 2 3 4 2 2" xfId="19715" xr:uid="{00000000-0005-0000-0000-00004B4C0000}"/>
    <cellStyle name="20% - Accent1 3 2 3 4 2 2 2" xfId="19716" xr:uid="{00000000-0005-0000-0000-00004C4C0000}"/>
    <cellStyle name="20% - Accent1 3 2 3 4 2 2 2 2" xfId="19717" xr:uid="{00000000-0005-0000-0000-00004D4C0000}"/>
    <cellStyle name="20% - Accent1 3 2 3 4 2 2 2 2 2" xfId="19718" xr:uid="{00000000-0005-0000-0000-00004E4C0000}"/>
    <cellStyle name="20% - Accent1 3 2 3 4 2 2 2 3" xfId="19719" xr:uid="{00000000-0005-0000-0000-00004F4C0000}"/>
    <cellStyle name="20% - Accent1 3 2 3 4 2 2 3" xfId="19720" xr:uid="{00000000-0005-0000-0000-0000504C0000}"/>
    <cellStyle name="20% - Accent1 3 2 3 4 2 2 3 2" xfId="19721" xr:uid="{00000000-0005-0000-0000-0000514C0000}"/>
    <cellStyle name="20% - Accent1 3 2 3 4 2 2 4" xfId="19722" xr:uid="{00000000-0005-0000-0000-0000524C0000}"/>
    <cellStyle name="20% - Accent1 3 2 3 4 2 3" xfId="19723" xr:uid="{00000000-0005-0000-0000-0000534C0000}"/>
    <cellStyle name="20% - Accent1 3 2 3 4 2 3 2" xfId="19724" xr:uid="{00000000-0005-0000-0000-0000544C0000}"/>
    <cellStyle name="20% - Accent1 3 2 3 4 2 3 2 2" xfId="19725" xr:uid="{00000000-0005-0000-0000-0000554C0000}"/>
    <cellStyle name="20% - Accent1 3 2 3 4 2 3 2 2 2" xfId="19726" xr:uid="{00000000-0005-0000-0000-0000564C0000}"/>
    <cellStyle name="20% - Accent1 3 2 3 4 2 3 2 3" xfId="19727" xr:uid="{00000000-0005-0000-0000-0000574C0000}"/>
    <cellStyle name="20% - Accent1 3 2 3 4 2 3 3" xfId="19728" xr:uid="{00000000-0005-0000-0000-0000584C0000}"/>
    <cellStyle name="20% - Accent1 3 2 3 4 2 3 3 2" xfId="19729" xr:uid="{00000000-0005-0000-0000-0000594C0000}"/>
    <cellStyle name="20% - Accent1 3 2 3 4 2 3 4" xfId="19730" xr:uid="{00000000-0005-0000-0000-00005A4C0000}"/>
    <cellStyle name="20% - Accent1 3 2 3 4 2 4" xfId="19731" xr:uid="{00000000-0005-0000-0000-00005B4C0000}"/>
    <cellStyle name="20% - Accent1 3 2 3 4 2 4 2" xfId="19732" xr:uid="{00000000-0005-0000-0000-00005C4C0000}"/>
    <cellStyle name="20% - Accent1 3 2 3 4 2 4 2 2" xfId="19733" xr:uid="{00000000-0005-0000-0000-00005D4C0000}"/>
    <cellStyle name="20% - Accent1 3 2 3 4 2 4 2 2 2" xfId="19734" xr:uid="{00000000-0005-0000-0000-00005E4C0000}"/>
    <cellStyle name="20% - Accent1 3 2 3 4 2 4 2 3" xfId="19735" xr:uid="{00000000-0005-0000-0000-00005F4C0000}"/>
    <cellStyle name="20% - Accent1 3 2 3 4 2 4 3" xfId="19736" xr:uid="{00000000-0005-0000-0000-0000604C0000}"/>
    <cellStyle name="20% - Accent1 3 2 3 4 2 4 3 2" xfId="19737" xr:uid="{00000000-0005-0000-0000-0000614C0000}"/>
    <cellStyle name="20% - Accent1 3 2 3 4 2 4 4" xfId="19738" xr:uid="{00000000-0005-0000-0000-0000624C0000}"/>
    <cellStyle name="20% - Accent1 3 2 3 4 2 5" xfId="19739" xr:uid="{00000000-0005-0000-0000-0000634C0000}"/>
    <cellStyle name="20% - Accent1 3 2 3 4 2 5 2" xfId="19740" xr:uid="{00000000-0005-0000-0000-0000644C0000}"/>
    <cellStyle name="20% - Accent1 3 2 3 4 2 5 2 2" xfId="19741" xr:uid="{00000000-0005-0000-0000-0000654C0000}"/>
    <cellStyle name="20% - Accent1 3 2 3 4 2 5 3" xfId="19742" xr:uid="{00000000-0005-0000-0000-0000664C0000}"/>
    <cellStyle name="20% - Accent1 3 2 3 4 2 6" xfId="19743" xr:uid="{00000000-0005-0000-0000-0000674C0000}"/>
    <cellStyle name="20% - Accent1 3 2 3 4 2 6 2" xfId="19744" xr:uid="{00000000-0005-0000-0000-0000684C0000}"/>
    <cellStyle name="20% - Accent1 3 2 3 4 2 6 2 2" xfId="19745" xr:uid="{00000000-0005-0000-0000-0000694C0000}"/>
    <cellStyle name="20% - Accent1 3 2 3 4 2 6 3" xfId="19746" xr:uid="{00000000-0005-0000-0000-00006A4C0000}"/>
    <cellStyle name="20% - Accent1 3 2 3 4 2 7" xfId="19747" xr:uid="{00000000-0005-0000-0000-00006B4C0000}"/>
    <cellStyle name="20% - Accent1 3 2 3 4 2 7 2" xfId="19748" xr:uid="{00000000-0005-0000-0000-00006C4C0000}"/>
    <cellStyle name="20% - Accent1 3 2 3 4 2 8" xfId="19749" xr:uid="{00000000-0005-0000-0000-00006D4C0000}"/>
    <cellStyle name="20% - Accent1 3 2 3 4 2 8 2" xfId="19750" xr:uid="{00000000-0005-0000-0000-00006E4C0000}"/>
    <cellStyle name="20% - Accent1 3 2 3 4 2 9" xfId="19751" xr:uid="{00000000-0005-0000-0000-00006F4C0000}"/>
    <cellStyle name="20% - Accent1 3 2 3 4 3" xfId="19752" xr:uid="{00000000-0005-0000-0000-0000704C0000}"/>
    <cellStyle name="20% - Accent1 3 2 3 4 3 2" xfId="19753" xr:uid="{00000000-0005-0000-0000-0000714C0000}"/>
    <cellStyle name="20% - Accent1 3 2 3 4 3 2 2" xfId="19754" xr:uid="{00000000-0005-0000-0000-0000724C0000}"/>
    <cellStyle name="20% - Accent1 3 2 3 4 3 2 2 2" xfId="19755" xr:uid="{00000000-0005-0000-0000-0000734C0000}"/>
    <cellStyle name="20% - Accent1 3 2 3 4 3 2 2 2 2" xfId="19756" xr:uid="{00000000-0005-0000-0000-0000744C0000}"/>
    <cellStyle name="20% - Accent1 3 2 3 4 3 2 2 3" xfId="19757" xr:uid="{00000000-0005-0000-0000-0000754C0000}"/>
    <cellStyle name="20% - Accent1 3 2 3 4 3 2 3" xfId="19758" xr:uid="{00000000-0005-0000-0000-0000764C0000}"/>
    <cellStyle name="20% - Accent1 3 2 3 4 3 2 3 2" xfId="19759" xr:uid="{00000000-0005-0000-0000-0000774C0000}"/>
    <cellStyle name="20% - Accent1 3 2 3 4 3 2 4" xfId="19760" xr:uid="{00000000-0005-0000-0000-0000784C0000}"/>
    <cellStyle name="20% - Accent1 3 2 3 4 3 3" xfId="19761" xr:uid="{00000000-0005-0000-0000-0000794C0000}"/>
    <cellStyle name="20% - Accent1 3 2 3 4 3 3 2" xfId="19762" xr:uid="{00000000-0005-0000-0000-00007A4C0000}"/>
    <cellStyle name="20% - Accent1 3 2 3 4 3 3 2 2" xfId="19763" xr:uid="{00000000-0005-0000-0000-00007B4C0000}"/>
    <cellStyle name="20% - Accent1 3 2 3 4 3 3 2 2 2" xfId="19764" xr:uid="{00000000-0005-0000-0000-00007C4C0000}"/>
    <cellStyle name="20% - Accent1 3 2 3 4 3 3 2 3" xfId="19765" xr:uid="{00000000-0005-0000-0000-00007D4C0000}"/>
    <cellStyle name="20% - Accent1 3 2 3 4 3 3 3" xfId="19766" xr:uid="{00000000-0005-0000-0000-00007E4C0000}"/>
    <cellStyle name="20% - Accent1 3 2 3 4 3 3 3 2" xfId="19767" xr:uid="{00000000-0005-0000-0000-00007F4C0000}"/>
    <cellStyle name="20% - Accent1 3 2 3 4 3 3 4" xfId="19768" xr:uid="{00000000-0005-0000-0000-0000804C0000}"/>
    <cellStyle name="20% - Accent1 3 2 3 4 3 4" xfId="19769" xr:uid="{00000000-0005-0000-0000-0000814C0000}"/>
    <cellStyle name="20% - Accent1 3 2 3 4 3 4 2" xfId="19770" xr:uid="{00000000-0005-0000-0000-0000824C0000}"/>
    <cellStyle name="20% - Accent1 3 2 3 4 3 4 2 2" xfId="19771" xr:uid="{00000000-0005-0000-0000-0000834C0000}"/>
    <cellStyle name="20% - Accent1 3 2 3 4 3 4 2 2 2" xfId="19772" xr:uid="{00000000-0005-0000-0000-0000844C0000}"/>
    <cellStyle name="20% - Accent1 3 2 3 4 3 4 2 3" xfId="19773" xr:uid="{00000000-0005-0000-0000-0000854C0000}"/>
    <cellStyle name="20% - Accent1 3 2 3 4 3 4 3" xfId="19774" xr:uid="{00000000-0005-0000-0000-0000864C0000}"/>
    <cellStyle name="20% - Accent1 3 2 3 4 3 4 3 2" xfId="19775" xr:uid="{00000000-0005-0000-0000-0000874C0000}"/>
    <cellStyle name="20% - Accent1 3 2 3 4 3 4 4" xfId="19776" xr:uid="{00000000-0005-0000-0000-0000884C0000}"/>
    <cellStyle name="20% - Accent1 3 2 3 4 3 5" xfId="19777" xr:uid="{00000000-0005-0000-0000-0000894C0000}"/>
    <cellStyle name="20% - Accent1 3 2 3 4 3 5 2" xfId="19778" xr:uid="{00000000-0005-0000-0000-00008A4C0000}"/>
    <cellStyle name="20% - Accent1 3 2 3 4 3 5 2 2" xfId="19779" xr:uid="{00000000-0005-0000-0000-00008B4C0000}"/>
    <cellStyle name="20% - Accent1 3 2 3 4 3 5 3" xfId="19780" xr:uid="{00000000-0005-0000-0000-00008C4C0000}"/>
    <cellStyle name="20% - Accent1 3 2 3 4 3 6" xfId="19781" xr:uid="{00000000-0005-0000-0000-00008D4C0000}"/>
    <cellStyle name="20% - Accent1 3 2 3 4 3 6 2" xfId="19782" xr:uid="{00000000-0005-0000-0000-00008E4C0000}"/>
    <cellStyle name="20% - Accent1 3 2 3 4 3 6 2 2" xfId="19783" xr:uid="{00000000-0005-0000-0000-00008F4C0000}"/>
    <cellStyle name="20% - Accent1 3 2 3 4 3 6 3" xfId="19784" xr:uid="{00000000-0005-0000-0000-0000904C0000}"/>
    <cellStyle name="20% - Accent1 3 2 3 4 3 7" xfId="19785" xr:uid="{00000000-0005-0000-0000-0000914C0000}"/>
    <cellStyle name="20% - Accent1 3 2 3 4 3 7 2" xfId="19786" xr:uid="{00000000-0005-0000-0000-0000924C0000}"/>
    <cellStyle name="20% - Accent1 3 2 3 4 3 8" xfId="19787" xr:uid="{00000000-0005-0000-0000-0000934C0000}"/>
    <cellStyle name="20% - Accent1 3 2 3 4 3 8 2" xfId="19788" xr:uid="{00000000-0005-0000-0000-0000944C0000}"/>
    <cellStyle name="20% - Accent1 3 2 3 4 3 9" xfId="19789" xr:uid="{00000000-0005-0000-0000-0000954C0000}"/>
    <cellStyle name="20% - Accent1 3 2 3 4 4" xfId="19790" xr:uid="{00000000-0005-0000-0000-0000964C0000}"/>
    <cellStyle name="20% - Accent1 3 2 3 4 4 2" xfId="19791" xr:uid="{00000000-0005-0000-0000-0000974C0000}"/>
    <cellStyle name="20% - Accent1 3 2 3 4 4 2 2" xfId="19792" xr:uid="{00000000-0005-0000-0000-0000984C0000}"/>
    <cellStyle name="20% - Accent1 3 2 3 4 4 2 2 2" xfId="19793" xr:uid="{00000000-0005-0000-0000-0000994C0000}"/>
    <cellStyle name="20% - Accent1 3 2 3 4 4 2 3" xfId="19794" xr:uid="{00000000-0005-0000-0000-00009A4C0000}"/>
    <cellStyle name="20% - Accent1 3 2 3 4 4 3" xfId="19795" xr:uid="{00000000-0005-0000-0000-00009B4C0000}"/>
    <cellStyle name="20% - Accent1 3 2 3 4 4 3 2" xfId="19796" xr:uid="{00000000-0005-0000-0000-00009C4C0000}"/>
    <cellStyle name="20% - Accent1 3 2 3 4 4 4" xfId="19797" xr:uid="{00000000-0005-0000-0000-00009D4C0000}"/>
    <cellStyle name="20% - Accent1 3 2 3 4 5" xfId="19798" xr:uid="{00000000-0005-0000-0000-00009E4C0000}"/>
    <cellStyle name="20% - Accent1 3 2 3 4 5 2" xfId="19799" xr:uid="{00000000-0005-0000-0000-00009F4C0000}"/>
    <cellStyle name="20% - Accent1 3 2 3 4 5 2 2" xfId="19800" xr:uid="{00000000-0005-0000-0000-0000A04C0000}"/>
    <cellStyle name="20% - Accent1 3 2 3 4 5 2 2 2" xfId="19801" xr:uid="{00000000-0005-0000-0000-0000A14C0000}"/>
    <cellStyle name="20% - Accent1 3 2 3 4 5 2 3" xfId="19802" xr:uid="{00000000-0005-0000-0000-0000A24C0000}"/>
    <cellStyle name="20% - Accent1 3 2 3 4 5 3" xfId="19803" xr:uid="{00000000-0005-0000-0000-0000A34C0000}"/>
    <cellStyle name="20% - Accent1 3 2 3 4 5 3 2" xfId="19804" xr:uid="{00000000-0005-0000-0000-0000A44C0000}"/>
    <cellStyle name="20% - Accent1 3 2 3 4 5 4" xfId="19805" xr:uid="{00000000-0005-0000-0000-0000A54C0000}"/>
    <cellStyle name="20% - Accent1 3 2 3 4 6" xfId="19806" xr:uid="{00000000-0005-0000-0000-0000A64C0000}"/>
    <cellStyle name="20% - Accent1 3 2 3 4 6 2" xfId="19807" xr:uid="{00000000-0005-0000-0000-0000A74C0000}"/>
    <cellStyle name="20% - Accent1 3 2 3 4 6 2 2" xfId="19808" xr:uid="{00000000-0005-0000-0000-0000A84C0000}"/>
    <cellStyle name="20% - Accent1 3 2 3 4 6 2 2 2" xfId="19809" xr:uid="{00000000-0005-0000-0000-0000A94C0000}"/>
    <cellStyle name="20% - Accent1 3 2 3 4 6 2 3" xfId="19810" xr:uid="{00000000-0005-0000-0000-0000AA4C0000}"/>
    <cellStyle name="20% - Accent1 3 2 3 4 6 3" xfId="19811" xr:uid="{00000000-0005-0000-0000-0000AB4C0000}"/>
    <cellStyle name="20% - Accent1 3 2 3 4 6 3 2" xfId="19812" xr:uid="{00000000-0005-0000-0000-0000AC4C0000}"/>
    <cellStyle name="20% - Accent1 3 2 3 4 6 4" xfId="19813" xr:uid="{00000000-0005-0000-0000-0000AD4C0000}"/>
    <cellStyle name="20% - Accent1 3 2 3 4 7" xfId="19814" xr:uid="{00000000-0005-0000-0000-0000AE4C0000}"/>
    <cellStyle name="20% - Accent1 3 2 3 4 7 2" xfId="19815" xr:uid="{00000000-0005-0000-0000-0000AF4C0000}"/>
    <cellStyle name="20% - Accent1 3 2 3 4 7 2 2" xfId="19816" xr:uid="{00000000-0005-0000-0000-0000B04C0000}"/>
    <cellStyle name="20% - Accent1 3 2 3 4 7 3" xfId="19817" xr:uid="{00000000-0005-0000-0000-0000B14C0000}"/>
    <cellStyle name="20% - Accent1 3 2 3 4 8" xfId="19818" xr:uid="{00000000-0005-0000-0000-0000B24C0000}"/>
    <cellStyle name="20% - Accent1 3 2 3 4 8 2" xfId="19819" xr:uid="{00000000-0005-0000-0000-0000B34C0000}"/>
    <cellStyle name="20% - Accent1 3 2 3 4 8 2 2" xfId="19820" xr:uid="{00000000-0005-0000-0000-0000B44C0000}"/>
    <cellStyle name="20% - Accent1 3 2 3 4 8 3" xfId="19821" xr:uid="{00000000-0005-0000-0000-0000B54C0000}"/>
    <cellStyle name="20% - Accent1 3 2 3 4 9" xfId="19822" xr:uid="{00000000-0005-0000-0000-0000B64C0000}"/>
    <cellStyle name="20% - Accent1 3 2 3 4 9 2" xfId="19823" xr:uid="{00000000-0005-0000-0000-0000B74C0000}"/>
    <cellStyle name="20% - Accent1 3 2 3 5" xfId="19824" xr:uid="{00000000-0005-0000-0000-0000B84C0000}"/>
    <cellStyle name="20% - Accent1 3 2 3 5 10" xfId="19825" xr:uid="{00000000-0005-0000-0000-0000B94C0000}"/>
    <cellStyle name="20% - Accent1 3 2 3 5 10 2" xfId="19826" xr:uid="{00000000-0005-0000-0000-0000BA4C0000}"/>
    <cellStyle name="20% - Accent1 3 2 3 5 11" xfId="19827" xr:uid="{00000000-0005-0000-0000-0000BB4C0000}"/>
    <cellStyle name="20% - Accent1 3 2 3 5 2" xfId="19828" xr:uid="{00000000-0005-0000-0000-0000BC4C0000}"/>
    <cellStyle name="20% - Accent1 3 2 3 5 2 2" xfId="19829" xr:uid="{00000000-0005-0000-0000-0000BD4C0000}"/>
    <cellStyle name="20% - Accent1 3 2 3 5 2 2 2" xfId="19830" xr:uid="{00000000-0005-0000-0000-0000BE4C0000}"/>
    <cellStyle name="20% - Accent1 3 2 3 5 2 2 2 2" xfId="19831" xr:uid="{00000000-0005-0000-0000-0000BF4C0000}"/>
    <cellStyle name="20% - Accent1 3 2 3 5 2 2 2 2 2" xfId="19832" xr:uid="{00000000-0005-0000-0000-0000C04C0000}"/>
    <cellStyle name="20% - Accent1 3 2 3 5 2 2 2 3" xfId="19833" xr:uid="{00000000-0005-0000-0000-0000C14C0000}"/>
    <cellStyle name="20% - Accent1 3 2 3 5 2 2 3" xfId="19834" xr:uid="{00000000-0005-0000-0000-0000C24C0000}"/>
    <cellStyle name="20% - Accent1 3 2 3 5 2 2 3 2" xfId="19835" xr:uid="{00000000-0005-0000-0000-0000C34C0000}"/>
    <cellStyle name="20% - Accent1 3 2 3 5 2 2 4" xfId="19836" xr:uid="{00000000-0005-0000-0000-0000C44C0000}"/>
    <cellStyle name="20% - Accent1 3 2 3 5 2 3" xfId="19837" xr:uid="{00000000-0005-0000-0000-0000C54C0000}"/>
    <cellStyle name="20% - Accent1 3 2 3 5 2 3 2" xfId="19838" xr:uid="{00000000-0005-0000-0000-0000C64C0000}"/>
    <cellStyle name="20% - Accent1 3 2 3 5 2 3 2 2" xfId="19839" xr:uid="{00000000-0005-0000-0000-0000C74C0000}"/>
    <cellStyle name="20% - Accent1 3 2 3 5 2 3 2 2 2" xfId="19840" xr:uid="{00000000-0005-0000-0000-0000C84C0000}"/>
    <cellStyle name="20% - Accent1 3 2 3 5 2 3 2 3" xfId="19841" xr:uid="{00000000-0005-0000-0000-0000C94C0000}"/>
    <cellStyle name="20% - Accent1 3 2 3 5 2 3 3" xfId="19842" xr:uid="{00000000-0005-0000-0000-0000CA4C0000}"/>
    <cellStyle name="20% - Accent1 3 2 3 5 2 3 3 2" xfId="19843" xr:uid="{00000000-0005-0000-0000-0000CB4C0000}"/>
    <cellStyle name="20% - Accent1 3 2 3 5 2 3 4" xfId="19844" xr:uid="{00000000-0005-0000-0000-0000CC4C0000}"/>
    <cellStyle name="20% - Accent1 3 2 3 5 2 4" xfId="19845" xr:uid="{00000000-0005-0000-0000-0000CD4C0000}"/>
    <cellStyle name="20% - Accent1 3 2 3 5 2 4 2" xfId="19846" xr:uid="{00000000-0005-0000-0000-0000CE4C0000}"/>
    <cellStyle name="20% - Accent1 3 2 3 5 2 4 2 2" xfId="19847" xr:uid="{00000000-0005-0000-0000-0000CF4C0000}"/>
    <cellStyle name="20% - Accent1 3 2 3 5 2 4 2 2 2" xfId="19848" xr:uid="{00000000-0005-0000-0000-0000D04C0000}"/>
    <cellStyle name="20% - Accent1 3 2 3 5 2 4 2 3" xfId="19849" xr:uid="{00000000-0005-0000-0000-0000D14C0000}"/>
    <cellStyle name="20% - Accent1 3 2 3 5 2 4 3" xfId="19850" xr:uid="{00000000-0005-0000-0000-0000D24C0000}"/>
    <cellStyle name="20% - Accent1 3 2 3 5 2 4 3 2" xfId="19851" xr:uid="{00000000-0005-0000-0000-0000D34C0000}"/>
    <cellStyle name="20% - Accent1 3 2 3 5 2 4 4" xfId="19852" xr:uid="{00000000-0005-0000-0000-0000D44C0000}"/>
    <cellStyle name="20% - Accent1 3 2 3 5 2 5" xfId="19853" xr:uid="{00000000-0005-0000-0000-0000D54C0000}"/>
    <cellStyle name="20% - Accent1 3 2 3 5 2 5 2" xfId="19854" xr:uid="{00000000-0005-0000-0000-0000D64C0000}"/>
    <cellStyle name="20% - Accent1 3 2 3 5 2 5 2 2" xfId="19855" xr:uid="{00000000-0005-0000-0000-0000D74C0000}"/>
    <cellStyle name="20% - Accent1 3 2 3 5 2 5 3" xfId="19856" xr:uid="{00000000-0005-0000-0000-0000D84C0000}"/>
    <cellStyle name="20% - Accent1 3 2 3 5 2 6" xfId="19857" xr:uid="{00000000-0005-0000-0000-0000D94C0000}"/>
    <cellStyle name="20% - Accent1 3 2 3 5 2 6 2" xfId="19858" xr:uid="{00000000-0005-0000-0000-0000DA4C0000}"/>
    <cellStyle name="20% - Accent1 3 2 3 5 2 6 2 2" xfId="19859" xr:uid="{00000000-0005-0000-0000-0000DB4C0000}"/>
    <cellStyle name="20% - Accent1 3 2 3 5 2 6 3" xfId="19860" xr:uid="{00000000-0005-0000-0000-0000DC4C0000}"/>
    <cellStyle name="20% - Accent1 3 2 3 5 2 7" xfId="19861" xr:uid="{00000000-0005-0000-0000-0000DD4C0000}"/>
    <cellStyle name="20% - Accent1 3 2 3 5 2 7 2" xfId="19862" xr:uid="{00000000-0005-0000-0000-0000DE4C0000}"/>
    <cellStyle name="20% - Accent1 3 2 3 5 2 8" xfId="19863" xr:uid="{00000000-0005-0000-0000-0000DF4C0000}"/>
    <cellStyle name="20% - Accent1 3 2 3 5 2 8 2" xfId="19864" xr:uid="{00000000-0005-0000-0000-0000E04C0000}"/>
    <cellStyle name="20% - Accent1 3 2 3 5 2 9" xfId="19865" xr:uid="{00000000-0005-0000-0000-0000E14C0000}"/>
    <cellStyle name="20% - Accent1 3 2 3 5 3" xfId="19866" xr:uid="{00000000-0005-0000-0000-0000E24C0000}"/>
    <cellStyle name="20% - Accent1 3 2 3 5 3 2" xfId="19867" xr:uid="{00000000-0005-0000-0000-0000E34C0000}"/>
    <cellStyle name="20% - Accent1 3 2 3 5 3 2 2" xfId="19868" xr:uid="{00000000-0005-0000-0000-0000E44C0000}"/>
    <cellStyle name="20% - Accent1 3 2 3 5 3 2 2 2" xfId="19869" xr:uid="{00000000-0005-0000-0000-0000E54C0000}"/>
    <cellStyle name="20% - Accent1 3 2 3 5 3 2 2 2 2" xfId="19870" xr:uid="{00000000-0005-0000-0000-0000E64C0000}"/>
    <cellStyle name="20% - Accent1 3 2 3 5 3 2 2 3" xfId="19871" xr:uid="{00000000-0005-0000-0000-0000E74C0000}"/>
    <cellStyle name="20% - Accent1 3 2 3 5 3 2 3" xfId="19872" xr:uid="{00000000-0005-0000-0000-0000E84C0000}"/>
    <cellStyle name="20% - Accent1 3 2 3 5 3 2 3 2" xfId="19873" xr:uid="{00000000-0005-0000-0000-0000E94C0000}"/>
    <cellStyle name="20% - Accent1 3 2 3 5 3 2 4" xfId="19874" xr:uid="{00000000-0005-0000-0000-0000EA4C0000}"/>
    <cellStyle name="20% - Accent1 3 2 3 5 3 3" xfId="19875" xr:uid="{00000000-0005-0000-0000-0000EB4C0000}"/>
    <cellStyle name="20% - Accent1 3 2 3 5 3 3 2" xfId="19876" xr:uid="{00000000-0005-0000-0000-0000EC4C0000}"/>
    <cellStyle name="20% - Accent1 3 2 3 5 3 3 2 2" xfId="19877" xr:uid="{00000000-0005-0000-0000-0000ED4C0000}"/>
    <cellStyle name="20% - Accent1 3 2 3 5 3 3 2 2 2" xfId="19878" xr:uid="{00000000-0005-0000-0000-0000EE4C0000}"/>
    <cellStyle name="20% - Accent1 3 2 3 5 3 3 2 3" xfId="19879" xr:uid="{00000000-0005-0000-0000-0000EF4C0000}"/>
    <cellStyle name="20% - Accent1 3 2 3 5 3 3 3" xfId="19880" xr:uid="{00000000-0005-0000-0000-0000F04C0000}"/>
    <cellStyle name="20% - Accent1 3 2 3 5 3 3 3 2" xfId="19881" xr:uid="{00000000-0005-0000-0000-0000F14C0000}"/>
    <cellStyle name="20% - Accent1 3 2 3 5 3 3 4" xfId="19882" xr:uid="{00000000-0005-0000-0000-0000F24C0000}"/>
    <cellStyle name="20% - Accent1 3 2 3 5 3 4" xfId="19883" xr:uid="{00000000-0005-0000-0000-0000F34C0000}"/>
    <cellStyle name="20% - Accent1 3 2 3 5 3 4 2" xfId="19884" xr:uid="{00000000-0005-0000-0000-0000F44C0000}"/>
    <cellStyle name="20% - Accent1 3 2 3 5 3 4 2 2" xfId="19885" xr:uid="{00000000-0005-0000-0000-0000F54C0000}"/>
    <cellStyle name="20% - Accent1 3 2 3 5 3 4 2 2 2" xfId="19886" xr:uid="{00000000-0005-0000-0000-0000F64C0000}"/>
    <cellStyle name="20% - Accent1 3 2 3 5 3 4 2 3" xfId="19887" xr:uid="{00000000-0005-0000-0000-0000F74C0000}"/>
    <cellStyle name="20% - Accent1 3 2 3 5 3 4 3" xfId="19888" xr:uid="{00000000-0005-0000-0000-0000F84C0000}"/>
    <cellStyle name="20% - Accent1 3 2 3 5 3 4 3 2" xfId="19889" xr:uid="{00000000-0005-0000-0000-0000F94C0000}"/>
    <cellStyle name="20% - Accent1 3 2 3 5 3 4 4" xfId="19890" xr:uid="{00000000-0005-0000-0000-0000FA4C0000}"/>
    <cellStyle name="20% - Accent1 3 2 3 5 3 5" xfId="19891" xr:uid="{00000000-0005-0000-0000-0000FB4C0000}"/>
    <cellStyle name="20% - Accent1 3 2 3 5 3 5 2" xfId="19892" xr:uid="{00000000-0005-0000-0000-0000FC4C0000}"/>
    <cellStyle name="20% - Accent1 3 2 3 5 3 5 2 2" xfId="19893" xr:uid="{00000000-0005-0000-0000-0000FD4C0000}"/>
    <cellStyle name="20% - Accent1 3 2 3 5 3 5 3" xfId="19894" xr:uid="{00000000-0005-0000-0000-0000FE4C0000}"/>
    <cellStyle name="20% - Accent1 3 2 3 5 3 6" xfId="19895" xr:uid="{00000000-0005-0000-0000-0000FF4C0000}"/>
    <cellStyle name="20% - Accent1 3 2 3 5 3 6 2" xfId="19896" xr:uid="{00000000-0005-0000-0000-0000004D0000}"/>
    <cellStyle name="20% - Accent1 3 2 3 5 3 6 2 2" xfId="19897" xr:uid="{00000000-0005-0000-0000-0000014D0000}"/>
    <cellStyle name="20% - Accent1 3 2 3 5 3 6 3" xfId="19898" xr:uid="{00000000-0005-0000-0000-0000024D0000}"/>
    <cellStyle name="20% - Accent1 3 2 3 5 3 7" xfId="19899" xr:uid="{00000000-0005-0000-0000-0000034D0000}"/>
    <cellStyle name="20% - Accent1 3 2 3 5 3 7 2" xfId="19900" xr:uid="{00000000-0005-0000-0000-0000044D0000}"/>
    <cellStyle name="20% - Accent1 3 2 3 5 3 8" xfId="19901" xr:uid="{00000000-0005-0000-0000-0000054D0000}"/>
    <cellStyle name="20% - Accent1 3 2 3 5 3 8 2" xfId="19902" xr:uid="{00000000-0005-0000-0000-0000064D0000}"/>
    <cellStyle name="20% - Accent1 3 2 3 5 3 9" xfId="19903" xr:uid="{00000000-0005-0000-0000-0000074D0000}"/>
    <cellStyle name="20% - Accent1 3 2 3 5 4" xfId="19904" xr:uid="{00000000-0005-0000-0000-0000084D0000}"/>
    <cellStyle name="20% - Accent1 3 2 3 5 4 2" xfId="19905" xr:uid="{00000000-0005-0000-0000-0000094D0000}"/>
    <cellStyle name="20% - Accent1 3 2 3 5 4 2 2" xfId="19906" xr:uid="{00000000-0005-0000-0000-00000A4D0000}"/>
    <cellStyle name="20% - Accent1 3 2 3 5 4 2 2 2" xfId="19907" xr:uid="{00000000-0005-0000-0000-00000B4D0000}"/>
    <cellStyle name="20% - Accent1 3 2 3 5 4 2 3" xfId="19908" xr:uid="{00000000-0005-0000-0000-00000C4D0000}"/>
    <cellStyle name="20% - Accent1 3 2 3 5 4 3" xfId="19909" xr:uid="{00000000-0005-0000-0000-00000D4D0000}"/>
    <cellStyle name="20% - Accent1 3 2 3 5 4 3 2" xfId="19910" xr:uid="{00000000-0005-0000-0000-00000E4D0000}"/>
    <cellStyle name="20% - Accent1 3 2 3 5 4 4" xfId="19911" xr:uid="{00000000-0005-0000-0000-00000F4D0000}"/>
    <cellStyle name="20% - Accent1 3 2 3 5 5" xfId="19912" xr:uid="{00000000-0005-0000-0000-0000104D0000}"/>
    <cellStyle name="20% - Accent1 3 2 3 5 5 2" xfId="19913" xr:uid="{00000000-0005-0000-0000-0000114D0000}"/>
    <cellStyle name="20% - Accent1 3 2 3 5 5 2 2" xfId="19914" xr:uid="{00000000-0005-0000-0000-0000124D0000}"/>
    <cellStyle name="20% - Accent1 3 2 3 5 5 2 2 2" xfId="19915" xr:uid="{00000000-0005-0000-0000-0000134D0000}"/>
    <cellStyle name="20% - Accent1 3 2 3 5 5 2 3" xfId="19916" xr:uid="{00000000-0005-0000-0000-0000144D0000}"/>
    <cellStyle name="20% - Accent1 3 2 3 5 5 3" xfId="19917" xr:uid="{00000000-0005-0000-0000-0000154D0000}"/>
    <cellStyle name="20% - Accent1 3 2 3 5 5 3 2" xfId="19918" xr:uid="{00000000-0005-0000-0000-0000164D0000}"/>
    <cellStyle name="20% - Accent1 3 2 3 5 5 4" xfId="19919" xr:uid="{00000000-0005-0000-0000-0000174D0000}"/>
    <cellStyle name="20% - Accent1 3 2 3 5 6" xfId="19920" xr:uid="{00000000-0005-0000-0000-0000184D0000}"/>
    <cellStyle name="20% - Accent1 3 2 3 5 6 2" xfId="19921" xr:uid="{00000000-0005-0000-0000-0000194D0000}"/>
    <cellStyle name="20% - Accent1 3 2 3 5 6 2 2" xfId="19922" xr:uid="{00000000-0005-0000-0000-00001A4D0000}"/>
    <cellStyle name="20% - Accent1 3 2 3 5 6 2 2 2" xfId="19923" xr:uid="{00000000-0005-0000-0000-00001B4D0000}"/>
    <cellStyle name="20% - Accent1 3 2 3 5 6 2 3" xfId="19924" xr:uid="{00000000-0005-0000-0000-00001C4D0000}"/>
    <cellStyle name="20% - Accent1 3 2 3 5 6 3" xfId="19925" xr:uid="{00000000-0005-0000-0000-00001D4D0000}"/>
    <cellStyle name="20% - Accent1 3 2 3 5 6 3 2" xfId="19926" xr:uid="{00000000-0005-0000-0000-00001E4D0000}"/>
    <cellStyle name="20% - Accent1 3 2 3 5 6 4" xfId="19927" xr:uid="{00000000-0005-0000-0000-00001F4D0000}"/>
    <cellStyle name="20% - Accent1 3 2 3 5 7" xfId="19928" xr:uid="{00000000-0005-0000-0000-0000204D0000}"/>
    <cellStyle name="20% - Accent1 3 2 3 5 7 2" xfId="19929" xr:uid="{00000000-0005-0000-0000-0000214D0000}"/>
    <cellStyle name="20% - Accent1 3 2 3 5 7 2 2" xfId="19930" xr:uid="{00000000-0005-0000-0000-0000224D0000}"/>
    <cellStyle name="20% - Accent1 3 2 3 5 7 3" xfId="19931" xr:uid="{00000000-0005-0000-0000-0000234D0000}"/>
    <cellStyle name="20% - Accent1 3 2 3 5 8" xfId="19932" xr:uid="{00000000-0005-0000-0000-0000244D0000}"/>
    <cellStyle name="20% - Accent1 3 2 3 5 8 2" xfId="19933" xr:uid="{00000000-0005-0000-0000-0000254D0000}"/>
    <cellStyle name="20% - Accent1 3 2 3 5 8 2 2" xfId="19934" xr:uid="{00000000-0005-0000-0000-0000264D0000}"/>
    <cellStyle name="20% - Accent1 3 2 3 5 8 3" xfId="19935" xr:uid="{00000000-0005-0000-0000-0000274D0000}"/>
    <cellStyle name="20% - Accent1 3 2 3 5 9" xfId="19936" xr:uid="{00000000-0005-0000-0000-0000284D0000}"/>
    <cellStyle name="20% - Accent1 3 2 3 5 9 2" xfId="19937" xr:uid="{00000000-0005-0000-0000-0000294D0000}"/>
    <cellStyle name="20% - Accent1 3 2 3 6" xfId="19938" xr:uid="{00000000-0005-0000-0000-00002A4D0000}"/>
    <cellStyle name="20% - Accent1 3 2 3 6 10" xfId="19939" xr:uid="{00000000-0005-0000-0000-00002B4D0000}"/>
    <cellStyle name="20% - Accent1 3 2 3 6 10 2" xfId="19940" xr:uid="{00000000-0005-0000-0000-00002C4D0000}"/>
    <cellStyle name="20% - Accent1 3 2 3 6 11" xfId="19941" xr:uid="{00000000-0005-0000-0000-00002D4D0000}"/>
    <cellStyle name="20% - Accent1 3 2 3 6 2" xfId="19942" xr:uid="{00000000-0005-0000-0000-00002E4D0000}"/>
    <cellStyle name="20% - Accent1 3 2 3 6 2 2" xfId="19943" xr:uid="{00000000-0005-0000-0000-00002F4D0000}"/>
    <cellStyle name="20% - Accent1 3 2 3 6 2 2 2" xfId="19944" xr:uid="{00000000-0005-0000-0000-0000304D0000}"/>
    <cellStyle name="20% - Accent1 3 2 3 6 2 2 2 2" xfId="19945" xr:uid="{00000000-0005-0000-0000-0000314D0000}"/>
    <cellStyle name="20% - Accent1 3 2 3 6 2 2 2 2 2" xfId="19946" xr:uid="{00000000-0005-0000-0000-0000324D0000}"/>
    <cellStyle name="20% - Accent1 3 2 3 6 2 2 2 3" xfId="19947" xr:uid="{00000000-0005-0000-0000-0000334D0000}"/>
    <cellStyle name="20% - Accent1 3 2 3 6 2 2 3" xfId="19948" xr:uid="{00000000-0005-0000-0000-0000344D0000}"/>
    <cellStyle name="20% - Accent1 3 2 3 6 2 2 3 2" xfId="19949" xr:uid="{00000000-0005-0000-0000-0000354D0000}"/>
    <cellStyle name="20% - Accent1 3 2 3 6 2 2 4" xfId="19950" xr:uid="{00000000-0005-0000-0000-0000364D0000}"/>
    <cellStyle name="20% - Accent1 3 2 3 6 2 3" xfId="19951" xr:uid="{00000000-0005-0000-0000-0000374D0000}"/>
    <cellStyle name="20% - Accent1 3 2 3 6 2 3 2" xfId="19952" xr:uid="{00000000-0005-0000-0000-0000384D0000}"/>
    <cellStyle name="20% - Accent1 3 2 3 6 2 3 2 2" xfId="19953" xr:uid="{00000000-0005-0000-0000-0000394D0000}"/>
    <cellStyle name="20% - Accent1 3 2 3 6 2 3 2 2 2" xfId="19954" xr:uid="{00000000-0005-0000-0000-00003A4D0000}"/>
    <cellStyle name="20% - Accent1 3 2 3 6 2 3 2 3" xfId="19955" xr:uid="{00000000-0005-0000-0000-00003B4D0000}"/>
    <cellStyle name="20% - Accent1 3 2 3 6 2 3 3" xfId="19956" xr:uid="{00000000-0005-0000-0000-00003C4D0000}"/>
    <cellStyle name="20% - Accent1 3 2 3 6 2 3 3 2" xfId="19957" xr:uid="{00000000-0005-0000-0000-00003D4D0000}"/>
    <cellStyle name="20% - Accent1 3 2 3 6 2 3 4" xfId="19958" xr:uid="{00000000-0005-0000-0000-00003E4D0000}"/>
    <cellStyle name="20% - Accent1 3 2 3 6 2 4" xfId="19959" xr:uid="{00000000-0005-0000-0000-00003F4D0000}"/>
    <cellStyle name="20% - Accent1 3 2 3 6 2 4 2" xfId="19960" xr:uid="{00000000-0005-0000-0000-0000404D0000}"/>
    <cellStyle name="20% - Accent1 3 2 3 6 2 4 2 2" xfId="19961" xr:uid="{00000000-0005-0000-0000-0000414D0000}"/>
    <cellStyle name="20% - Accent1 3 2 3 6 2 4 2 2 2" xfId="19962" xr:uid="{00000000-0005-0000-0000-0000424D0000}"/>
    <cellStyle name="20% - Accent1 3 2 3 6 2 4 2 3" xfId="19963" xr:uid="{00000000-0005-0000-0000-0000434D0000}"/>
    <cellStyle name="20% - Accent1 3 2 3 6 2 4 3" xfId="19964" xr:uid="{00000000-0005-0000-0000-0000444D0000}"/>
    <cellStyle name="20% - Accent1 3 2 3 6 2 4 3 2" xfId="19965" xr:uid="{00000000-0005-0000-0000-0000454D0000}"/>
    <cellStyle name="20% - Accent1 3 2 3 6 2 4 4" xfId="19966" xr:uid="{00000000-0005-0000-0000-0000464D0000}"/>
    <cellStyle name="20% - Accent1 3 2 3 6 2 5" xfId="19967" xr:uid="{00000000-0005-0000-0000-0000474D0000}"/>
    <cellStyle name="20% - Accent1 3 2 3 6 2 5 2" xfId="19968" xr:uid="{00000000-0005-0000-0000-0000484D0000}"/>
    <cellStyle name="20% - Accent1 3 2 3 6 2 5 2 2" xfId="19969" xr:uid="{00000000-0005-0000-0000-0000494D0000}"/>
    <cellStyle name="20% - Accent1 3 2 3 6 2 5 3" xfId="19970" xr:uid="{00000000-0005-0000-0000-00004A4D0000}"/>
    <cellStyle name="20% - Accent1 3 2 3 6 2 6" xfId="19971" xr:uid="{00000000-0005-0000-0000-00004B4D0000}"/>
    <cellStyle name="20% - Accent1 3 2 3 6 2 6 2" xfId="19972" xr:uid="{00000000-0005-0000-0000-00004C4D0000}"/>
    <cellStyle name="20% - Accent1 3 2 3 6 2 6 2 2" xfId="19973" xr:uid="{00000000-0005-0000-0000-00004D4D0000}"/>
    <cellStyle name="20% - Accent1 3 2 3 6 2 6 3" xfId="19974" xr:uid="{00000000-0005-0000-0000-00004E4D0000}"/>
    <cellStyle name="20% - Accent1 3 2 3 6 2 7" xfId="19975" xr:uid="{00000000-0005-0000-0000-00004F4D0000}"/>
    <cellStyle name="20% - Accent1 3 2 3 6 2 7 2" xfId="19976" xr:uid="{00000000-0005-0000-0000-0000504D0000}"/>
    <cellStyle name="20% - Accent1 3 2 3 6 2 8" xfId="19977" xr:uid="{00000000-0005-0000-0000-0000514D0000}"/>
    <cellStyle name="20% - Accent1 3 2 3 6 2 8 2" xfId="19978" xr:uid="{00000000-0005-0000-0000-0000524D0000}"/>
    <cellStyle name="20% - Accent1 3 2 3 6 2 9" xfId="19979" xr:uid="{00000000-0005-0000-0000-0000534D0000}"/>
    <cellStyle name="20% - Accent1 3 2 3 6 3" xfId="19980" xr:uid="{00000000-0005-0000-0000-0000544D0000}"/>
    <cellStyle name="20% - Accent1 3 2 3 6 3 2" xfId="19981" xr:uid="{00000000-0005-0000-0000-0000554D0000}"/>
    <cellStyle name="20% - Accent1 3 2 3 6 3 2 2" xfId="19982" xr:uid="{00000000-0005-0000-0000-0000564D0000}"/>
    <cellStyle name="20% - Accent1 3 2 3 6 3 2 2 2" xfId="19983" xr:uid="{00000000-0005-0000-0000-0000574D0000}"/>
    <cellStyle name="20% - Accent1 3 2 3 6 3 2 2 2 2" xfId="19984" xr:uid="{00000000-0005-0000-0000-0000584D0000}"/>
    <cellStyle name="20% - Accent1 3 2 3 6 3 2 2 3" xfId="19985" xr:uid="{00000000-0005-0000-0000-0000594D0000}"/>
    <cellStyle name="20% - Accent1 3 2 3 6 3 2 3" xfId="19986" xr:uid="{00000000-0005-0000-0000-00005A4D0000}"/>
    <cellStyle name="20% - Accent1 3 2 3 6 3 2 3 2" xfId="19987" xr:uid="{00000000-0005-0000-0000-00005B4D0000}"/>
    <cellStyle name="20% - Accent1 3 2 3 6 3 2 4" xfId="19988" xr:uid="{00000000-0005-0000-0000-00005C4D0000}"/>
    <cellStyle name="20% - Accent1 3 2 3 6 3 3" xfId="19989" xr:uid="{00000000-0005-0000-0000-00005D4D0000}"/>
    <cellStyle name="20% - Accent1 3 2 3 6 3 3 2" xfId="19990" xr:uid="{00000000-0005-0000-0000-00005E4D0000}"/>
    <cellStyle name="20% - Accent1 3 2 3 6 3 3 2 2" xfId="19991" xr:uid="{00000000-0005-0000-0000-00005F4D0000}"/>
    <cellStyle name="20% - Accent1 3 2 3 6 3 3 2 2 2" xfId="19992" xr:uid="{00000000-0005-0000-0000-0000604D0000}"/>
    <cellStyle name="20% - Accent1 3 2 3 6 3 3 2 3" xfId="19993" xr:uid="{00000000-0005-0000-0000-0000614D0000}"/>
    <cellStyle name="20% - Accent1 3 2 3 6 3 3 3" xfId="19994" xr:uid="{00000000-0005-0000-0000-0000624D0000}"/>
    <cellStyle name="20% - Accent1 3 2 3 6 3 3 3 2" xfId="19995" xr:uid="{00000000-0005-0000-0000-0000634D0000}"/>
    <cellStyle name="20% - Accent1 3 2 3 6 3 3 4" xfId="19996" xr:uid="{00000000-0005-0000-0000-0000644D0000}"/>
    <cellStyle name="20% - Accent1 3 2 3 6 3 4" xfId="19997" xr:uid="{00000000-0005-0000-0000-0000654D0000}"/>
    <cellStyle name="20% - Accent1 3 2 3 6 3 4 2" xfId="19998" xr:uid="{00000000-0005-0000-0000-0000664D0000}"/>
    <cellStyle name="20% - Accent1 3 2 3 6 3 4 2 2" xfId="19999" xr:uid="{00000000-0005-0000-0000-0000674D0000}"/>
    <cellStyle name="20% - Accent1 3 2 3 6 3 4 2 2 2" xfId="20000" xr:uid="{00000000-0005-0000-0000-0000684D0000}"/>
    <cellStyle name="20% - Accent1 3 2 3 6 3 4 2 3" xfId="20001" xr:uid="{00000000-0005-0000-0000-0000694D0000}"/>
    <cellStyle name="20% - Accent1 3 2 3 6 3 4 3" xfId="20002" xr:uid="{00000000-0005-0000-0000-00006A4D0000}"/>
    <cellStyle name="20% - Accent1 3 2 3 6 3 4 3 2" xfId="20003" xr:uid="{00000000-0005-0000-0000-00006B4D0000}"/>
    <cellStyle name="20% - Accent1 3 2 3 6 3 4 4" xfId="20004" xr:uid="{00000000-0005-0000-0000-00006C4D0000}"/>
    <cellStyle name="20% - Accent1 3 2 3 6 3 5" xfId="20005" xr:uid="{00000000-0005-0000-0000-00006D4D0000}"/>
    <cellStyle name="20% - Accent1 3 2 3 6 3 5 2" xfId="20006" xr:uid="{00000000-0005-0000-0000-00006E4D0000}"/>
    <cellStyle name="20% - Accent1 3 2 3 6 3 5 2 2" xfId="20007" xr:uid="{00000000-0005-0000-0000-00006F4D0000}"/>
    <cellStyle name="20% - Accent1 3 2 3 6 3 5 3" xfId="20008" xr:uid="{00000000-0005-0000-0000-0000704D0000}"/>
    <cellStyle name="20% - Accent1 3 2 3 6 3 6" xfId="20009" xr:uid="{00000000-0005-0000-0000-0000714D0000}"/>
    <cellStyle name="20% - Accent1 3 2 3 6 3 6 2" xfId="20010" xr:uid="{00000000-0005-0000-0000-0000724D0000}"/>
    <cellStyle name="20% - Accent1 3 2 3 6 3 6 2 2" xfId="20011" xr:uid="{00000000-0005-0000-0000-0000734D0000}"/>
    <cellStyle name="20% - Accent1 3 2 3 6 3 6 3" xfId="20012" xr:uid="{00000000-0005-0000-0000-0000744D0000}"/>
    <cellStyle name="20% - Accent1 3 2 3 6 3 7" xfId="20013" xr:uid="{00000000-0005-0000-0000-0000754D0000}"/>
    <cellStyle name="20% - Accent1 3 2 3 6 3 7 2" xfId="20014" xr:uid="{00000000-0005-0000-0000-0000764D0000}"/>
    <cellStyle name="20% - Accent1 3 2 3 6 3 8" xfId="20015" xr:uid="{00000000-0005-0000-0000-0000774D0000}"/>
    <cellStyle name="20% - Accent1 3 2 3 6 3 8 2" xfId="20016" xr:uid="{00000000-0005-0000-0000-0000784D0000}"/>
    <cellStyle name="20% - Accent1 3 2 3 6 3 9" xfId="20017" xr:uid="{00000000-0005-0000-0000-0000794D0000}"/>
    <cellStyle name="20% - Accent1 3 2 3 6 4" xfId="20018" xr:uid="{00000000-0005-0000-0000-00007A4D0000}"/>
    <cellStyle name="20% - Accent1 3 2 3 6 4 2" xfId="20019" xr:uid="{00000000-0005-0000-0000-00007B4D0000}"/>
    <cellStyle name="20% - Accent1 3 2 3 6 4 2 2" xfId="20020" xr:uid="{00000000-0005-0000-0000-00007C4D0000}"/>
    <cellStyle name="20% - Accent1 3 2 3 6 4 2 2 2" xfId="20021" xr:uid="{00000000-0005-0000-0000-00007D4D0000}"/>
    <cellStyle name="20% - Accent1 3 2 3 6 4 2 3" xfId="20022" xr:uid="{00000000-0005-0000-0000-00007E4D0000}"/>
    <cellStyle name="20% - Accent1 3 2 3 6 4 3" xfId="20023" xr:uid="{00000000-0005-0000-0000-00007F4D0000}"/>
    <cellStyle name="20% - Accent1 3 2 3 6 4 3 2" xfId="20024" xr:uid="{00000000-0005-0000-0000-0000804D0000}"/>
    <cellStyle name="20% - Accent1 3 2 3 6 4 4" xfId="20025" xr:uid="{00000000-0005-0000-0000-0000814D0000}"/>
    <cellStyle name="20% - Accent1 3 2 3 6 5" xfId="20026" xr:uid="{00000000-0005-0000-0000-0000824D0000}"/>
    <cellStyle name="20% - Accent1 3 2 3 6 5 2" xfId="20027" xr:uid="{00000000-0005-0000-0000-0000834D0000}"/>
    <cellStyle name="20% - Accent1 3 2 3 6 5 2 2" xfId="20028" xr:uid="{00000000-0005-0000-0000-0000844D0000}"/>
    <cellStyle name="20% - Accent1 3 2 3 6 5 2 2 2" xfId="20029" xr:uid="{00000000-0005-0000-0000-0000854D0000}"/>
    <cellStyle name="20% - Accent1 3 2 3 6 5 2 3" xfId="20030" xr:uid="{00000000-0005-0000-0000-0000864D0000}"/>
    <cellStyle name="20% - Accent1 3 2 3 6 5 3" xfId="20031" xr:uid="{00000000-0005-0000-0000-0000874D0000}"/>
    <cellStyle name="20% - Accent1 3 2 3 6 5 3 2" xfId="20032" xr:uid="{00000000-0005-0000-0000-0000884D0000}"/>
    <cellStyle name="20% - Accent1 3 2 3 6 5 4" xfId="20033" xr:uid="{00000000-0005-0000-0000-0000894D0000}"/>
    <cellStyle name="20% - Accent1 3 2 3 6 6" xfId="20034" xr:uid="{00000000-0005-0000-0000-00008A4D0000}"/>
    <cellStyle name="20% - Accent1 3 2 3 6 6 2" xfId="20035" xr:uid="{00000000-0005-0000-0000-00008B4D0000}"/>
    <cellStyle name="20% - Accent1 3 2 3 6 6 2 2" xfId="20036" xr:uid="{00000000-0005-0000-0000-00008C4D0000}"/>
    <cellStyle name="20% - Accent1 3 2 3 6 6 2 2 2" xfId="20037" xr:uid="{00000000-0005-0000-0000-00008D4D0000}"/>
    <cellStyle name="20% - Accent1 3 2 3 6 6 2 3" xfId="20038" xr:uid="{00000000-0005-0000-0000-00008E4D0000}"/>
    <cellStyle name="20% - Accent1 3 2 3 6 6 3" xfId="20039" xr:uid="{00000000-0005-0000-0000-00008F4D0000}"/>
    <cellStyle name="20% - Accent1 3 2 3 6 6 3 2" xfId="20040" xr:uid="{00000000-0005-0000-0000-0000904D0000}"/>
    <cellStyle name="20% - Accent1 3 2 3 6 6 4" xfId="20041" xr:uid="{00000000-0005-0000-0000-0000914D0000}"/>
    <cellStyle name="20% - Accent1 3 2 3 6 7" xfId="20042" xr:uid="{00000000-0005-0000-0000-0000924D0000}"/>
    <cellStyle name="20% - Accent1 3 2 3 6 7 2" xfId="20043" xr:uid="{00000000-0005-0000-0000-0000934D0000}"/>
    <cellStyle name="20% - Accent1 3 2 3 6 7 2 2" xfId="20044" xr:uid="{00000000-0005-0000-0000-0000944D0000}"/>
    <cellStyle name="20% - Accent1 3 2 3 6 7 3" xfId="20045" xr:uid="{00000000-0005-0000-0000-0000954D0000}"/>
    <cellStyle name="20% - Accent1 3 2 3 6 8" xfId="20046" xr:uid="{00000000-0005-0000-0000-0000964D0000}"/>
    <cellStyle name="20% - Accent1 3 2 3 6 8 2" xfId="20047" xr:uid="{00000000-0005-0000-0000-0000974D0000}"/>
    <cellStyle name="20% - Accent1 3 2 3 6 8 2 2" xfId="20048" xr:uid="{00000000-0005-0000-0000-0000984D0000}"/>
    <cellStyle name="20% - Accent1 3 2 3 6 8 3" xfId="20049" xr:uid="{00000000-0005-0000-0000-0000994D0000}"/>
    <cellStyle name="20% - Accent1 3 2 3 6 9" xfId="20050" xr:uid="{00000000-0005-0000-0000-00009A4D0000}"/>
    <cellStyle name="20% - Accent1 3 2 3 6 9 2" xfId="20051" xr:uid="{00000000-0005-0000-0000-00009B4D0000}"/>
    <cellStyle name="20% - Accent1 3 2 3 7" xfId="20052" xr:uid="{00000000-0005-0000-0000-00009C4D0000}"/>
    <cellStyle name="20% - Accent1 3 2 3 7 2" xfId="20053" xr:uid="{00000000-0005-0000-0000-00009D4D0000}"/>
    <cellStyle name="20% - Accent1 3 2 3 7 2 2" xfId="20054" xr:uid="{00000000-0005-0000-0000-00009E4D0000}"/>
    <cellStyle name="20% - Accent1 3 2 3 7 2 2 2" xfId="20055" xr:uid="{00000000-0005-0000-0000-00009F4D0000}"/>
    <cellStyle name="20% - Accent1 3 2 3 7 2 2 2 2" xfId="20056" xr:uid="{00000000-0005-0000-0000-0000A04D0000}"/>
    <cellStyle name="20% - Accent1 3 2 3 7 2 2 3" xfId="20057" xr:uid="{00000000-0005-0000-0000-0000A14D0000}"/>
    <cellStyle name="20% - Accent1 3 2 3 7 2 3" xfId="20058" xr:uid="{00000000-0005-0000-0000-0000A24D0000}"/>
    <cellStyle name="20% - Accent1 3 2 3 7 2 3 2" xfId="20059" xr:uid="{00000000-0005-0000-0000-0000A34D0000}"/>
    <cellStyle name="20% - Accent1 3 2 3 7 2 4" xfId="20060" xr:uid="{00000000-0005-0000-0000-0000A44D0000}"/>
    <cellStyle name="20% - Accent1 3 2 3 7 3" xfId="20061" xr:uid="{00000000-0005-0000-0000-0000A54D0000}"/>
    <cellStyle name="20% - Accent1 3 2 3 7 3 2" xfId="20062" xr:uid="{00000000-0005-0000-0000-0000A64D0000}"/>
    <cellStyle name="20% - Accent1 3 2 3 7 3 2 2" xfId="20063" xr:uid="{00000000-0005-0000-0000-0000A74D0000}"/>
    <cellStyle name="20% - Accent1 3 2 3 7 3 2 2 2" xfId="20064" xr:uid="{00000000-0005-0000-0000-0000A84D0000}"/>
    <cellStyle name="20% - Accent1 3 2 3 7 3 2 3" xfId="20065" xr:uid="{00000000-0005-0000-0000-0000A94D0000}"/>
    <cellStyle name="20% - Accent1 3 2 3 7 3 3" xfId="20066" xr:uid="{00000000-0005-0000-0000-0000AA4D0000}"/>
    <cellStyle name="20% - Accent1 3 2 3 7 3 3 2" xfId="20067" xr:uid="{00000000-0005-0000-0000-0000AB4D0000}"/>
    <cellStyle name="20% - Accent1 3 2 3 7 3 4" xfId="20068" xr:uid="{00000000-0005-0000-0000-0000AC4D0000}"/>
    <cellStyle name="20% - Accent1 3 2 3 7 4" xfId="20069" xr:uid="{00000000-0005-0000-0000-0000AD4D0000}"/>
    <cellStyle name="20% - Accent1 3 2 3 7 4 2" xfId="20070" xr:uid="{00000000-0005-0000-0000-0000AE4D0000}"/>
    <cellStyle name="20% - Accent1 3 2 3 7 4 2 2" xfId="20071" xr:uid="{00000000-0005-0000-0000-0000AF4D0000}"/>
    <cellStyle name="20% - Accent1 3 2 3 7 4 2 2 2" xfId="20072" xr:uid="{00000000-0005-0000-0000-0000B04D0000}"/>
    <cellStyle name="20% - Accent1 3 2 3 7 4 2 3" xfId="20073" xr:uid="{00000000-0005-0000-0000-0000B14D0000}"/>
    <cellStyle name="20% - Accent1 3 2 3 7 4 3" xfId="20074" xr:uid="{00000000-0005-0000-0000-0000B24D0000}"/>
    <cellStyle name="20% - Accent1 3 2 3 7 4 3 2" xfId="20075" xr:uid="{00000000-0005-0000-0000-0000B34D0000}"/>
    <cellStyle name="20% - Accent1 3 2 3 7 4 4" xfId="20076" xr:uid="{00000000-0005-0000-0000-0000B44D0000}"/>
    <cellStyle name="20% - Accent1 3 2 3 7 5" xfId="20077" xr:uid="{00000000-0005-0000-0000-0000B54D0000}"/>
    <cellStyle name="20% - Accent1 3 2 3 7 5 2" xfId="20078" xr:uid="{00000000-0005-0000-0000-0000B64D0000}"/>
    <cellStyle name="20% - Accent1 3 2 3 7 5 2 2" xfId="20079" xr:uid="{00000000-0005-0000-0000-0000B74D0000}"/>
    <cellStyle name="20% - Accent1 3 2 3 7 5 3" xfId="20080" xr:uid="{00000000-0005-0000-0000-0000B84D0000}"/>
    <cellStyle name="20% - Accent1 3 2 3 7 6" xfId="20081" xr:uid="{00000000-0005-0000-0000-0000B94D0000}"/>
    <cellStyle name="20% - Accent1 3 2 3 7 6 2" xfId="20082" xr:uid="{00000000-0005-0000-0000-0000BA4D0000}"/>
    <cellStyle name="20% - Accent1 3 2 3 7 6 2 2" xfId="20083" xr:uid="{00000000-0005-0000-0000-0000BB4D0000}"/>
    <cellStyle name="20% - Accent1 3 2 3 7 6 3" xfId="20084" xr:uid="{00000000-0005-0000-0000-0000BC4D0000}"/>
    <cellStyle name="20% - Accent1 3 2 3 7 7" xfId="20085" xr:uid="{00000000-0005-0000-0000-0000BD4D0000}"/>
    <cellStyle name="20% - Accent1 3 2 3 7 7 2" xfId="20086" xr:uid="{00000000-0005-0000-0000-0000BE4D0000}"/>
    <cellStyle name="20% - Accent1 3 2 3 7 8" xfId="20087" xr:uid="{00000000-0005-0000-0000-0000BF4D0000}"/>
    <cellStyle name="20% - Accent1 3 2 3 7 8 2" xfId="20088" xr:uid="{00000000-0005-0000-0000-0000C04D0000}"/>
    <cellStyle name="20% - Accent1 3 2 3 7 9" xfId="20089" xr:uid="{00000000-0005-0000-0000-0000C14D0000}"/>
    <cellStyle name="20% - Accent1 3 2 3 8" xfId="20090" xr:uid="{00000000-0005-0000-0000-0000C24D0000}"/>
    <cellStyle name="20% - Accent1 3 2 3 8 2" xfId="20091" xr:uid="{00000000-0005-0000-0000-0000C34D0000}"/>
    <cellStyle name="20% - Accent1 3 2 3 8 2 2" xfId="20092" xr:uid="{00000000-0005-0000-0000-0000C44D0000}"/>
    <cellStyle name="20% - Accent1 3 2 3 8 2 2 2" xfId="20093" xr:uid="{00000000-0005-0000-0000-0000C54D0000}"/>
    <cellStyle name="20% - Accent1 3 2 3 8 2 2 2 2" xfId="20094" xr:uid="{00000000-0005-0000-0000-0000C64D0000}"/>
    <cellStyle name="20% - Accent1 3 2 3 8 2 2 3" xfId="20095" xr:uid="{00000000-0005-0000-0000-0000C74D0000}"/>
    <cellStyle name="20% - Accent1 3 2 3 8 2 3" xfId="20096" xr:uid="{00000000-0005-0000-0000-0000C84D0000}"/>
    <cellStyle name="20% - Accent1 3 2 3 8 2 3 2" xfId="20097" xr:uid="{00000000-0005-0000-0000-0000C94D0000}"/>
    <cellStyle name="20% - Accent1 3 2 3 8 2 4" xfId="20098" xr:uid="{00000000-0005-0000-0000-0000CA4D0000}"/>
    <cellStyle name="20% - Accent1 3 2 3 8 3" xfId="20099" xr:uid="{00000000-0005-0000-0000-0000CB4D0000}"/>
    <cellStyle name="20% - Accent1 3 2 3 8 3 2" xfId="20100" xr:uid="{00000000-0005-0000-0000-0000CC4D0000}"/>
    <cellStyle name="20% - Accent1 3 2 3 8 3 2 2" xfId="20101" xr:uid="{00000000-0005-0000-0000-0000CD4D0000}"/>
    <cellStyle name="20% - Accent1 3 2 3 8 3 2 2 2" xfId="20102" xr:uid="{00000000-0005-0000-0000-0000CE4D0000}"/>
    <cellStyle name="20% - Accent1 3 2 3 8 3 2 3" xfId="20103" xr:uid="{00000000-0005-0000-0000-0000CF4D0000}"/>
    <cellStyle name="20% - Accent1 3 2 3 8 3 3" xfId="20104" xr:uid="{00000000-0005-0000-0000-0000D04D0000}"/>
    <cellStyle name="20% - Accent1 3 2 3 8 3 3 2" xfId="20105" xr:uid="{00000000-0005-0000-0000-0000D14D0000}"/>
    <cellStyle name="20% - Accent1 3 2 3 8 3 4" xfId="20106" xr:uid="{00000000-0005-0000-0000-0000D24D0000}"/>
    <cellStyle name="20% - Accent1 3 2 3 8 4" xfId="20107" xr:uid="{00000000-0005-0000-0000-0000D34D0000}"/>
    <cellStyle name="20% - Accent1 3 2 3 8 4 2" xfId="20108" xr:uid="{00000000-0005-0000-0000-0000D44D0000}"/>
    <cellStyle name="20% - Accent1 3 2 3 8 4 2 2" xfId="20109" xr:uid="{00000000-0005-0000-0000-0000D54D0000}"/>
    <cellStyle name="20% - Accent1 3 2 3 8 4 2 2 2" xfId="20110" xr:uid="{00000000-0005-0000-0000-0000D64D0000}"/>
    <cellStyle name="20% - Accent1 3 2 3 8 4 2 3" xfId="20111" xr:uid="{00000000-0005-0000-0000-0000D74D0000}"/>
    <cellStyle name="20% - Accent1 3 2 3 8 4 3" xfId="20112" xr:uid="{00000000-0005-0000-0000-0000D84D0000}"/>
    <cellStyle name="20% - Accent1 3 2 3 8 4 3 2" xfId="20113" xr:uid="{00000000-0005-0000-0000-0000D94D0000}"/>
    <cellStyle name="20% - Accent1 3 2 3 8 4 4" xfId="20114" xr:uid="{00000000-0005-0000-0000-0000DA4D0000}"/>
    <cellStyle name="20% - Accent1 3 2 3 8 5" xfId="20115" xr:uid="{00000000-0005-0000-0000-0000DB4D0000}"/>
    <cellStyle name="20% - Accent1 3 2 3 8 5 2" xfId="20116" xr:uid="{00000000-0005-0000-0000-0000DC4D0000}"/>
    <cellStyle name="20% - Accent1 3 2 3 8 5 2 2" xfId="20117" xr:uid="{00000000-0005-0000-0000-0000DD4D0000}"/>
    <cellStyle name="20% - Accent1 3 2 3 8 5 3" xfId="20118" xr:uid="{00000000-0005-0000-0000-0000DE4D0000}"/>
    <cellStyle name="20% - Accent1 3 2 3 8 6" xfId="20119" xr:uid="{00000000-0005-0000-0000-0000DF4D0000}"/>
    <cellStyle name="20% - Accent1 3 2 3 8 6 2" xfId="20120" xr:uid="{00000000-0005-0000-0000-0000E04D0000}"/>
    <cellStyle name="20% - Accent1 3 2 3 8 6 2 2" xfId="20121" xr:uid="{00000000-0005-0000-0000-0000E14D0000}"/>
    <cellStyle name="20% - Accent1 3 2 3 8 6 3" xfId="20122" xr:uid="{00000000-0005-0000-0000-0000E24D0000}"/>
    <cellStyle name="20% - Accent1 3 2 3 8 7" xfId="20123" xr:uid="{00000000-0005-0000-0000-0000E34D0000}"/>
    <cellStyle name="20% - Accent1 3 2 3 8 7 2" xfId="20124" xr:uid="{00000000-0005-0000-0000-0000E44D0000}"/>
    <cellStyle name="20% - Accent1 3 2 3 8 8" xfId="20125" xr:uid="{00000000-0005-0000-0000-0000E54D0000}"/>
    <cellStyle name="20% - Accent1 3 2 3 8 8 2" xfId="20126" xr:uid="{00000000-0005-0000-0000-0000E64D0000}"/>
    <cellStyle name="20% - Accent1 3 2 3 8 9" xfId="20127" xr:uid="{00000000-0005-0000-0000-0000E74D0000}"/>
    <cellStyle name="20% - Accent1 3 2 3 9" xfId="20128" xr:uid="{00000000-0005-0000-0000-0000E84D0000}"/>
    <cellStyle name="20% - Accent1 3 2 3 9 2" xfId="20129" xr:uid="{00000000-0005-0000-0000-0000E94D0000}"/>
    <cellStyle name="20% - Accent1 3 2 3 9 2 2" xfId="20130" xr:uid="{00000000-0005-0000-0000-0000EA4D0000}"/>
    <cellStyle name="20% - Accent1 3 2 3 9 2 2 2" xfId="20131" xr:uid="{00000000-0005-0000-0000-0000EB4D0000}"/>
    <cellStyle name="20% - Accent1 3 2 3 9 2 3" xfId="20132" xr:uid="{00000000-0005-0000-0000-0000EC4D0000}"/>
    <cellStyle name="20% - Accent1 3 2 3 9 3" xfId="20133" xr:uid="{00000000-0005-0000-0000-0000ED4D0000}"/>
    <cellStyle name="20% - Accent1 3 2 3 9 3 2" xfId="20134" xr:uid="{00000000-0005-0000-0000-0000EE4D0000}"/>
    <cellStyle name="20% - Accent1 3 2 3 9 4" xfId="20135" xr:uid="{00000000-0005-0000-0000-0000EF4D0000}"/>
    <cellStyle name="20% - Accent1 3 2 4" xfId="20136" xr:uid="{00000000-0005-0000-0000-0000F04D0000}"/>
    <cellStyle name="20% - Accent1 3 2 4 10" xfId="20137" xr:uid="{00000000-0005-0000-0000-0000F14D0000}"/>
    <cellStyle name="20% - Accent1 3 2 4 10 2" xfId="20138" xr:uid="{00000000-0005-0000-0000-0000F24D0000}"/>
    <cellStyle name="20% - Accent1 3 2 4 10 2 2" xfId="20139" xr:uid="{00000000-0005-0000-0000-0000F34D0000}"/>
    <cellStyle name="20% - Accent1 3 2 4 10 2 2 2" xfId="20140" xr:uid="{00000000-0005-0000-0000-0000F44D0000}"/>
    <cellStyle name="20% - Accent1 3 2 4 10 2 3" xfId="20141" xr:uid="{00000000-0005-0000-0000-0000F54D0000}"/>
    <cellStyle name="20% - Accent1 3 2 4 10 3" xfId="20142" xr:uid="{00000000-0005-0000-0000-0000F64D0000}"/>
    <cellStyle name="20% - Accent1 3 2 4 10 3 2" xfId="20143" xr:uid="{00000000-0005-0000-0000-0000F74D0000}"/>
    <cellStyle name="20% - Accent1 3 2 4 10 4" xfId="20144" xr:uid="{00000000-0005-0000-0000-0000F84D0000}"/>
    <cellStyle name="20% - Accent1 3 2 4 11" xfId="20145" xr:uid="{00000000-0005-0000-0000-0000F94D0000}"/>
    <cellStyle name="20% - Accent1 3 2 4 11 2" xfId="20146" xr:uid="{00000000-0005-0000-0000-0000FA4D0000}"/>
    <cellStyle name="20% - Accent1 3 2 4 11 2 2" xfId="20147" xr:uid="{00000000-0005-0000-0000-0000FB4D0000}"/>
    <cellStyle name="20% - Accent1 3 2 4 11 2 2 2" xfId="20148" xr:uid="{00000000-0005-0000-0000-0000FC4D0000}"/>
    <cellStyle name="20% - Accent1 3 2 4 11 2 3" xfId="20149" xr:uid="{00000000-0005-0000-0000-0000FD4D0000}"/>
    <cellStyle name="20% - Accent1 3 2 4 11 3" xfId="20150" xr:uid="{00000000-0005-0000-0000-0000FE4D0000}"/>
    <cellStyle name="20% - Accent1 3 2 4 11 3 2" xfId="20151" xr:uid="{00000000-0005-0000-0000-0000FF4D0000}"/>
    <cellStyle name="20% - Accent1 3 2 4 11 4" xfId="20152" xr:uid="{00000000-0005-0000-0000-0000004E0000}"/>
    <cellStyle name="20% - Accent1 3 2 4 12" xfId="20153" xr:uid="{00000000-0005-0000-0000-0000014E0000}"/>
    <cellStyle name="20% - Accent1 3 2 4 12 2" xfId="20154" xr:uid="{00000000-0005-0000-0000-0000024E0000}"/>
    <cellStyle name="20% - Accent1 3 2 4 12 2 2" xfId="20155" xr:uid="{00000000-0005-0000-0000-0000034E0000}"/>
    <cellStyle name="20% - Accent1 3 2 4 12 3" xfId="20156" xr:uid="{00000000-0005-0000-0000-0000044E0000}"/>
    <cellStyle name="20% - Accent1 3 2 4 13" xfId="20157" xr:uid="{00000000-0005-0000-0000-0000054E0000}"/>
    <cellStyle name="20% - Accent1 3 2 4 13 2" xfId="20158" xr:uid="{00000000-0005-0000-0000-0000064E0000}"/>
    <cellStyle name="20% - Accent1 3 2 4 13 2 2" xfId="20159" xr:uid="{00000000-0005-0000-0000-0000074E0000}"/>
    <cellStyle name="20% - Accent1 3 2 4 13 3" xfId="20160" xr:uid="{00000000-0005-0000-0000-0000084E0000}"/>
    <cellStyle name="20% - Accent1 3 2 4 14" xfId="20161" xr:uid="{00000000-0005-0000-0000-0000094E0000}"/>
    <cellStyle name="20% - Accent1 3 2 4 14 2" xfId="20162" xr:uid="{00000000-0005-0000-0000-00000A4E0000}"/>
    <cellStyle name="20% - Accent1 3 2 4 15" xfId="20163" xr:uid="{00000000-0005-0000-0000-00000B4E0000}"/>
    <cellStyle name="20% - Accent1 3 2 4 15 2" xfId="20164" xr:uid="{00000000-0005-0000-0000-00000C4E0000}"/>
    <cellStyle name="20% - Accent1 3 2 4 16" xfId="20165" xr:uid="{00000000-0005-0000-0000-00000D4E0000}"/>
    <cellStyle name="20% - Accent1 3 2 4 2" xfId="20166" xr:uid="{00000000-0005-0000-0000-00000E4E0000}"/>
    <cellStyle name="20% - Accent1 3 2 4 2 10" xfId="20167" xr:uid="{00000000-0005-0000-0000-00000F4E0000}"/>
    <cellStyle name="20% - Accent1 3 2 4 2 10 2" xfId="20168" xr:uid="{00000000-0005-0000-0000-0000104E0000}"/>
    <cellStyle name="20% - Accent1 3 2 4 2 10 2 2" xfId="20169" xr:uid="{00000000-0005-0000-0000-0000114E0000}"/>
    <cellStyle name="20% - Accent1 3 2 4 2 10 2 2 2" xfId="20170" xr:uid="{00000000-0005-0000-0000-0000124E0000}"/>
    <cellStyle name="20% - Accent1 3 2 4 2 10 2 3" xfId="20171" xr:uid="{00000000-0005-0000-0000-0000134E0000}"/>
    <cellStyle name="20% - Accent1 3 2 4 2 10 3" xfId="20172" xr:uid="{00000000-0005-0000-0000-0000144E0000}"/>
    <cellStyle name="20% - Accent1 3 2 4 2 10 3 2" xfId="20173" xr:uid="{00000000-0005-0000-0000-0000154E0000}"/>
    <cellStyle name="20% - Accent1 3 2 4 2 10 4" xfId="20174" xr:uid="{00000000-0005-0000-0000-0000164E0000}"/>
    <cellStyle name="20% - Accent1 3 2 4 2 11" xfId="20175" xr:uid="{00000000-0005-0000-0000-0000174E0000}"/>
    <cellStyle name="20% - Accent1 3 2 4 2 11 2" xfId="20176" xr:uid="{00000000-0005-0000-0000-0000184E0000}"/>
    <cellStyle name="20% - Accent1 3 2 4 2 11 2 2" xfId="20177" xr:uid="{00000000-0005-0000-0000-0000194E0000}"/>
    <cellStyle name="20% - Accent1 3 2 4 2 11 3" xfId="20178" xr:uid="{00000000-0005-0000-0000-00001A4E0000}"/>
    <cellStyle name="20% - Accent1 3 2 4 2 12" xfId="20179" xr:uid="{00000000-0005-0000-0000-00001B4E0000}"/>
    <cellStyle name="20% - Accent1 3 2 4 2 12 2" xfId="20180" xr:uid="{00000000-0005-0000-0000-00001C4E0000}"/>
    <cellStyle name="20% - Accent1 3 2 4 2 12 2 2" xfId="20181" xr:uid="{00000000-0005-0000-0000-00001D4E0000}"/>
    <cellStyle name="20% - Accent1 3 2 4 2 12 3" xfId="20182" xr:uid="{00000000-0005-0000-0000-00001E4E0000}"/>
    <cellStyle name="20% - Accent1 3 2 4 2 13" xfId="20183" xr:uid="{00000000-0005-0000-0000-00001F4E0000}"/>
    <cellStyle name="20% - Accent1 3 2 4 2 13 2" xfId="20184" xr:uid="{00000000-0005-0000-0000-0000204E0000}"/>
    <cellStyle name="20% - Accent1 3 2 4 2 14" xfId="20185" xr:uid="{00000000-0005-0000-0000-0000214E0000}"/>
    <cellStyle name="20% - Accent1 3 2 4 2 14 2" xfId="20186" xr:uid="{00000000-0005-0000-0000-0000224E0000}"/>
    <cellStyle name="20% - Accent1 3 2 4 2 15" xfId="20187" xr:uid="{00000000-0005-0000-0000-0000234E0000}"/>
    <cellStyle name="20% - Accent1 3 2 4 2 2" xfId="20188" xr:uid="{00000000-0005-0000-0000-0000244E0000}"/>
    <cellStyle name="20% - Accent1 3 2 4 2 2 10" xfId="20189" xr:uid="{00000000-0005-0000-0000-0000254E0000}"/>
    <cellStyle name="20% - Accent1 3 2 4 2 2 10 2" xfId="20190" xr:uid="{00000000-0005-0000-0000-0000264E0000}"/>
    <cellStyle name="20% - Accent1 3 2 4 2 2 10 2 2" xfId="20191" xr:uid="{00000000-0005-0000-0000-0000274E0000}"/>
    <cellStyle name="20% - Accent1 3 2 4 2 2 10 3" xfId="20192" xr:uid="{00000000-0005-0000-0000-0000284E0000}"/>
    <cellStyle name="20% - Accent1 3 2 4 2 2 11" xfId="20193" xr:uid="{00000000-0005-0000-0000-0000294E0000}"/>
    <cellStyle name="20% - Accent1 3 2 4 2 2 11 2" xfId="20194" xr:uid="{00000000-0005-0000-0000-00002A4E0000}"/>
    <cellStyle name="20% - Accent1 3 2 4 2 2 11 2 2" xfId="20195" xr:uid="{00000000-0005-0000-0000-00002B4E0000}"/>
    <cellStyle name="20% - Accent1 3 2 4 2 2 11 3" xfId="20196" xr:uid="{00000000-0005-0000-0000-00002C4E0000}"/>
    <cellStyle name="20% - Accent1 3 2 4 2 2 12" xfId="20197" xr:uid="{00000000-0005-0000-0000-00002D4E0000}"/>
    <cellStyle name="20% - Accent1 3 2 4 2 2 12 2" xfId="20198" xr:uid="{00000000-0005-0000-0000-00002E4E0000}"/>
    <cellStyle name="20% - Accent1 3 2 4 2 2 13" xfId="20199" xr:uid="{00000000-0005-0000-0000-00002F4E0000}"/>
    <cellStyle name="20% - Accent1 3 2 4 2 2 13 2" xfId="20200" xr:uid="{00000000-0005-0000-0000-0000304E0000}"/>
    <cellStyle name="20% - Accent1 3 2 4 2 2 14" xfId="20201" xr:uid="{00000000-0005-0000-0000-0000314E0000}"/>
    <cellStyle name="20% - Accent1 3 2 4 2 2 2" xfId="20202" xr:uid="{00000000-0005-0000-0000-0000324E0000}"/>
    <cellStyle name="20% - Accent1 3 2 4 2 2 2 10" xfId="20203" xr:uid="{00000000-0005-0000-0000-0000334E0000}"/>
    <cellStyle name="20% - Accent1 3 2 4 2 2 2 10 2" xfId="20204" xr:uid="{00000000-0005-0000-0000-0000344E0000}"/>
    <cellStyle name="20% - Accent1 3 2 4 2 2 2 11" xfId="20205" xr:uid="{00000000-0005-0000-0000-0000354E0000}"/>
    <cellStyle name="20% - Accent1 3 2 4 2 2 2 2" xfId="20206" xr:uid="{00000000-0005-0000-0000-0000364E0000}"/>
    <cellStyle name="20% - Accent1 3 2 4 2 2 2 2 2" xfId="20207" xr:uid="{00000000-0005-0000-0000-0000374E0000}"/>
    <cellStyle name="20% - Accent1 3 2 4 2 2 2 2 2 2" xfId="20208" xr:uid="{00000000-0005-0000-0000-0000384E0000}"/>
    <cellStyle name="20% - Accent1 3 2 4 2 2 2 2 2 2 2" xfId="20209" xr:uid="{00000000-0005-0000-0000-0000394E0000}"/>
    <cellStyle name="20% - Accent1 3 2 4 2 2 2 2 2 2 2 2" xfId="20210" xr:uid="{00000000-0005-0000-0000-00003A4E0000}"/>
    <cellStyle name="20% - Accent1 3 2 4 2 2 2 2 2 2 3" xfId="20211" xr:uid="{00000000-0005-0000-0000-00003B4E0000}"/>
    <cellStyle name="20% - Accent1 3 2 4 2 2 2 2 2 3" xfId="20212" xr:uid="{00000000-0005-0000-0000-00003C4E0000}"/>
    <cellStyle name="20% - Accent1 3 2 4 2 2 2 2 2 3 2" xfId="20213" xr:uid="{00000000-0005-0000-0000-00003D4E0000}"/>
    <cellStyle name="20% - Accent1 3 2 4 2 2 2 2 2 4" xfId="20214" xr:uid="{00000000-0005-0000-0000-00003E4E0000}"/>
    <cellStyle name="20% - Accent1 3 2 4 2 2 2 2 3" xfId="20215" xr:uid="{00000000-0005-0000-0000-00003F4E0000}"/>
    <cellStyle name="20% - Accent1 3 2 4 2 2 2 2 3 2" xfId="20216" xr:uid="{00000000-0005-0000-0000-0000404E0000}"/>
    <cellStyle name="20% - Accent1 3 2 4 2 2 2 2 3 2 2" xfId="20217" xr:uid="{00000000-0005-0000-0000-0000414E0000}"/>
    <cellStyle name="20% - Accent1 3 2 4 2 2 2 2 3 2 2 2" xfId="20218" xr:uid="{00000000-0005-0000-0000-0000424E0000}"/>
    <cellStyle name="20% - Accent1 3 2 4 2 2 2 2 3 2 3" xfId="20219" xr:uid="{00000000-0005-0000-0000-0000434E0000}"/>
    <cellStyle name="20% - Accent1 3 2 4 2 2 2 2 3 3" xfId="20220" xr:uid="{00000000-0005-0000-0000-0000444E0000}"/>
    <cellStyle name="20% - Accent1 3 2 4 2 2 2 2 3 3 2" xfId="20221" xr:uid="{00000000-0005-0000-0000-0000454E0000}"/>
    <cellStyle name="20% - Accent1 3 2 4 2 2 2 2 3 4" xfId="20222" xr:uid="{00000000-0005-0000-0000-0000464E0000}"/>
    <cellStyle name="20% - Accent1 3 2 4 2 2 2 2 4" xfId="20223" xr:uid="{00000000-0005-0000-0000-0000474E0000}"/>
    <cellStyle name="20% - Accent1 3 2 4 2 2 2 2 4 2" xfId="20224" xr:uid="{00000000-0005-0000-0000-0000484E0000}"/>
    <cellStyle name="20% - Accent1 3 2 4 2 2 2 2 4 2 2" xfId="20225" xr:uid="{00000000-0005-0000-0000-0000494E0000}"/>
    <cellStyle name="20% - Accent1 3 2 4 2 2 2 2 4 2 2 2" xfId="20226" xr:uid="{00000000-0005-0000-0000-00004A4E0000}"/>
    <cellStyle name="20% - Accent1 3 2 4 2 2 2 2 4 2 3" xfId="20227" xr:uid="{00000000-0005-0000-0000-00004B4E0000}"/>
    <cellStyle name="20% - Accent1 3 2 4 2 2 2 2 4 3" xfId="20228" xr:uid="{00000000-0005-0000-0000-00004C4E0000}"/>
    <cellStyle name="20% - Accent1 3 2 4 2 2 2 2 4 3 2" xfId="20229" xr:uid="{00000000-0005-0000-0000-00004D4E0000}"/>
    <cellStyle name="20% - Accent1 3 2 4 2 2 2 2 4 4" xfId="20230" xr:uid="{00000000-0005-0000-0000-00004E4E0000}"/>
    <cellStyle name="20% - Accent1 3 2 4 2 2 2 2 5" xfId="20231" xr:uid="{00000000-0005-0000-0000-00004F4E0000}"/>
    <cellStyle name="20% - Accent1 3 2 4 2 2 2 2 5 2" xfId="20232" xr:uid="{00000000-0005-0000-0000-0000504E0000}"/>
    <cellStyle name="20% - Accent1 3 2 4 2 2 2 2 5 2 2" xfId="20233" xr:uid="{00000000-0005-0000-0000-0000514E0000}"/>
    <cellStyle name="20% - Accent1 3 2 4 2 2 2 2 5 3" xfId="20234" xr:uid="{00000000-0005-0000-0000-0000524E0000}"/>
    <cellStyle name="20% - Accent1 3 2 4 2 2 2 2 6" xfId="20235" xr:uid="{00000000-0005-0000-0000-0000534E0000}"/>
    <cellStyle name="20% - Accent1 3 2 4 2 2 2 2 6 2" xfId="20236" xr:uid="{00000000-0005-0000-0000-0000544E0000}"/>
    <cellStyle name="20% - Accent1 3 2 4 2 2 2 2 6 2 2" xfId="20237" xr:uid="{00000000-0005-0000-0000-0000554E0000}"/>
    <cellStyle name="20% - Accent1 3 2 4 2 2 2 2 6 3" xfId="20238" xr:uid="{00000000-0005-0000-0000-0000564E0000}"/>
    <cellStyle name="20% - Accent1 3 2 4 2 2 2 2 7" xfId="20239" xr:uid="{00000000-0005-0000-0000-0000574E0000}"/>
    <cellStyle name="20% - Accent1 3 2 4 2 2 2 2 7 2" xfId="20240" xr:uid="{00000000-0005-0000-0000-0000584E0000}"/>
    <cellStyle name="20% - Accent1 3 2 4 2 2 2 2 8" xfId="20241" xr:uid="{00000000-0005-0000-0000-0000594E0000}"/>
    <cellStyle name="20% - Accent1 3 2 4 2 2 2 2 8 2" xfId="20242" xr:uid="{00000000-0005-0000-0000-00005A4E0000}"/>
    <cellStyle name="20% - Accent1 3 2 4 2 2 2 2 9" xfId="20243" xr:uid="{00000000-0005-0000-0000-00005B4E0000}"/>
    <cellStyle name="20% - Accent1 3 2 4 2 2 2 3" xfId="20244" xr:uid="{00000000-0005-0000-0000-00005C4E0000}"/>
    <cellStyle name="20% - Accent1 3 2 4 2 2 2 3 2" xfId="20245" xr:uid="{00000000-0005-0000-0000-00005D4E0000}"/>
    <cellStyle name="20% - Accent1 3 2 4 2 2 2 3 2 2" xfId="20246" xr:uid="{00000000-0005-0000-0000-00005E4E0000}"/>
    <cellStyle name="20% - Accent1 3 2 4 2 2 2 3 2 2 2" xfId="20247" xr:uid="{00000000-0005-0000-0000-00005F4E0000}"/>
    <cellStyle name="20% - Accent1 3 2 4 2 2 2 3 2 2 2 2" xfId="20248" xr:uid="{00000000-0005-0000-0000-0000604E0000}"/>
    <cellStyle name="20% - Accent1 3 2 4 2 2 2 3 2 2 3" xfId="20249" xr:uid="{00000000-0005-0000-0000-0000614E0000}"/>
    <cellStyle name="20% - Accent1 3 2 4 2 2 2 3 2 3" xfId="20250" xr:uid="{00000000-0005-0000-0000-0000624E0000}"/>
    <cellStyle name="20% - Accent1 3 2 4 2 2 2 3 2 3 2" xfId="20251" xr:uid="{00000000-0005-0000-0000-0000634E0000}"/>
    <cellStyle name="20% - Accent1 3 2 4 2 2 2 3 2 4" xfId="20252" xr:uid="{00000000-0005-0000-0000-0000644E0000}"/>
    <cellStyle name="20% - Accent1 3 2 4 2 2 2 3 3" xfId="20253" xr:uid="{00000000-0005-0000-0000-0000654E0000}"/>
    <cellStyle name="20% - Accent1 3 2 4 2 2 2 3 3 2" xfId="20254" xr:uid="{00000000-0005-0000-0000-0000664E0000}"/>
    <cellStyle name="20% - Accent1 3 2 4 2 2 2 3 3 2 2" xfId="20255" xr:uid="{00000000-0005-0000-0000-0000674E0000}"/>
    <cellStyle name="20% - Accent1 3 2 4 2 2 2 3 3 2 2 2" xfId="20256" xr:uid="{00000000-0005-0000-0000-0000684E0000}"/>
    <cellStyle name="20% - Accent1 3 2 4 2 2 2 3 3 2 3" xfId="20257" xr:uid="{00000000-0005-0000-0000-0000694E0000}"/>
    <cellStyle name="20% - Accent1 3 2 4 2 2 2 3 3 3" xfId="20258" xr:uid="{00000000-0005-0000-0000-00006A4E0000}"/>
    <cellStyle name="20% - Accent1 3 2 4 2 2 2 3 3 3 2" xfId="20259" xr:uid="{00000000-0005-0000-0000-00006B4E0000}"/>
    <cellStyle name="20% - Accent1 3 2 4 2 2 2 3 3 4" xfId="20260" xr:uid="{00000000-0005-0000-0000-00006C4E0000}"/>
    <cellStyle name="20% - Accent1 3 2 4 2 2 2 3 4" xfId="20261" xr:uid="{00000000-0005-0000-0000-00006D4E0000}"/>
    <cellStyle name="20% - Accent1 3 2 4 2 2 2 3 4 2" xfId="20262" xr:uid="{00000000-0005-0000-0000-00006E4E0000}"/>
    <cellStyle name="20% - Accent1 3 2 4 2 2 2 3 4 2 2" xfId="20263" xr:uid="{00000000-0005-0000-0000-00006F4E0000}"/>
    <cellStyle name="20% - Accent1 3 2 4 2 2 2 3 4 2 2 2" xfId="20264" xr:uid="{00000000-0005-0000-0000-0000704E0000}"/>
    <cellStyle name="20% - Accent1 3 2 4 2 2 2 3 4 2 3" xfId="20265" xr:uid="{00000000-0005-0000-0000-0000714E0000}"/>
    <cellStyle name="20% - Accent1 3 2 4 2 2 2 3 4 3" xfId="20266" xr:uid="{00000000-0005-0000-0000-0000724E0000}"/>
    <cellStyle name="20% - Accent1 3 2 4 2 2 2 3 4 3 2" xfId="20267" xr:uid="{00000000-0005-0000-0000-0000734E0000}"/>
    <cellStyle name="20% - Accent1 3 2 4 2 2 2 3 4 4" xfId="20268" xr:uid="{00000000-0005-0000-0000-0000744E0000}"/>
    <cellStyle name="20% - Accent1 3 2 4 2 2 2 3 5" xfId="20269" xr:uid="{00000000-0005-0000-0000-0000754E0000}"/>
    <cellStyle name="20% - Accent1 3 2 4 2 2 2 3 5 2" xfId="20270" xr:uid="{00000000-0005-0000-0000-0000764E0000}"/>
    <cellStyle name="20% - Accent1 3 2 4 2 2 2 3 5 2 2" xfId="20271" xr:uid="{00000000-0005-0000-0000-0000774E0000}"/>
    <cellStyle name="20% - Accent1 3 2 4 2 2 2 3 5 3" xfId="20272" xr:uid="{00000000-0005-0000-0000-0000784E0000}"/>
    <cellStyle name="20% - Accent1 3 2 4 2 2 2 3 6" xfId="20273" xr:uid="{00000000-0005-0000-0000-0000794E0000}"/>
    <cellStyle name="20% - Accent1 3 2 4 2 2 2 3 6 2" xfId="20274" xr:uid="{00000000-0005-0000-0000-00007A4E0000}"/>
    <cellStyle name="20% - Accent1 3 2 4 2 2 2 3 6 2 2" xfId="20275" xr:uid="{00000000-0005-0000-0000-00007B4E0000}"/>
    <cellStyle name="20% - Accent1 3 2 4 2 2 2 3 6 3" xfId="20276" xr:uid="{00000000-0005-0000-0000-00007C4E0000}"/>
    <cellStyle name="20% - Accent1 3 2 4 2 2 2 3 7" xfId="20277" xr:uid="{00000000-0005-0000-0000-00007D4E0000}"/>
    <cellStyle name="20% - Accent1 3 2 4 2 2 2 3 7 2" xfId="20278" xr:uid="{00000000-0005-0000-0000-00007E4E0000}"/>
    <cellStyle name="20% - Accent1 3 2 4 2 2 2 3 8" xfId="20279" xr:uid="{00000000-0005-0000-0000-00007F4E0000}"/>
    <cellStyle name="20% - Accent1 3 2 4 2 2 2 3 8 2" xfId="20280" xr:uid="{00000000-0005-0000-0000-0000804E0000}"/>
    <cellStyle name="20% - Accent1 3 2 4 2 2 2 3 9" xfId="20281" xr:uid="{00000000-0005-0000-0000-0000814E0000}"/>
    <cellStyle name="20% - Accent1 3 2 4 2 2 2 4" xfId="20282" xr:uid="{00000000-0005-0000-0000-0000824E0000}"/>
    <cellStyle name="20% - Accent1 3 2 4 2 2 2 4 2" xfId="20283" xr:uid="{00000000-0005-0000-0000-0000834E0000}"/>
    <cellStyle name="20% - Accent1 3 2 4 2 2 2 4 2 2" xfId="20284" xr:uid="{00000000-0005-0000-0000-0000844E0000}"/>
    <cellStyle name="20% - Accent1 3 2 4 2 2 2 4 2 2 2" xfId="20285" xr:uid="{00000000-0005-0000-0000-0000854E0000}"/>
    <cellStyle name="20% - Accent1 3 2 4 2 2 2 4 2 3" xfId="20286" xr:uid="{00000000-0005-0000-0000-0000864E0000}"/>
    <cellStyle name="20% - Accent1 3 2 4 2 2 2 4 3" xfId="20287" xr:uid="{00000000-0005-0000-0000-0000874E0000}"/>
    <cellStyle name="20% - Accent1 3 2 4 2 2 2 4 3 2" xfId="20288" xr:uid="{00000000-0005-0000-0000-0000884E0000}"/>
    <cellStyle name="20% - Accent1 3 2 4 2 2 2 4 4" xfId="20289" xr:uid="{00000000-0005-0000-0000-0000894E0000}"/>
    <cellStyle name="20% - Accent1 3 2 4 2 2 2 5" xfId="20290" xr:uid="{00000000-0005-0000-0000-00008A4E0000}"/>
    <cellStyle name="20% - Accent1 3 2 4 2 2 2 5 2" xfId="20291" xr:uid="{00000000-0005-0000-0000-00008B4E0000}"/>
    <cellStyle name="20% - Accent1 3 2 4 2 2 2 5 2 2" xfId="20292" xr:uid="{00000000-0005-0000-0000-00008C4E0000}"/>
    <cellStyle name="20% - Accent1 3 2 4 2 2 2 5 2 2 2" xfId="20293" xr:uid="{00000000-0005-0000-0000-00008D4E0000}"/>
    <cellStyle name="20% - Accent1 3 2 4 2 2 2 5 2 3" xfId="20294" xr:uid="{00000000-0005-0000-0000-00008E4E0000}"/>
    <cellStyle name="20% - Accent1 3 2 4 2 2 2 5 3" xfId="20295" xr:uid="{00000000-0005-0000-0000-00008F4E0000}"/>
    <cellStyle name="20% - Accent1 3 2 4 2 2 2 5 3 2" xfId="20296" xr:uid="{00000000-0005-0000-0000-0000904E0000}"/>
    <cellStyle name="20% - Accent1 3 2 4 2 2 2 5 4" xfId="20297" xr:uid="{00000000-0005-0000-0000-0000914E0000}"/>
    <cellStyle name="20% - Accent1 3 2 4 2 2 2 6" xfId="20298" xr:uid="{00000000-0005-0000-0000-0000924E0000}"/>
    <cellStyle name="20% - Accent1 3 2 4 2 2 2 6 2" xfId="20299" xr:uid="{00000000-0005-0000-0000-0000934E0000}"/>
    <cellStyle name="20% - Accent1 3 2 4 2 2 2 6 2 2" xfId="20300" xr:uid="{00000000-0005-0000-0000-0000944E0000}"/>
    <cellStyle name="20% - Accent1 3 2 4 2 2 2 6 2 2 2" xfId="20301" xr:uid="{00000000-0005-0000-0000-0000954E0000}"/>
    <cellStyle name="20% - Accent1 3 2 4 2 2 2 6 2 3" xfId="20302" xr:uid="{00000000-0005-0000-0000-0000964E0000}"/>
    <cellStyle name="20% - Accent1 3 2 4 2 2 2 6 3" xfId="20303" xr:uid="{00000000-0005-0000-0000-0000974E0000}"/>
    <cellStyle name="20% - Accent1 3 2 4 2 2 2 6 3 2" xfId="20304" xr:uid="{00000000-0005-0000-0000-0000984E0000}"/>
    <cellStyle name="20% - Accent1 3 2 4 2 2 2 6 4" xfId="20305" xr:uid="{00000000-0005-0000-0000-0000994E0000}"/>
    <cellStyle name="20% - Accent1 3 2 4 2 2 2 7" xfId="20306" xr:uid="{00000000-0005-0000-0000-00009A4E0000}"/>
    <cellStyle name="20% - Accent1 3 2 4 2 2 2 7 2" xfId="20307" xr:uid="{00000000-0005-0000-0000-00009B4E0000}"/>
    <cellStyle name="20% - Accent1 3 2 4 2 2 2 7 2 2" xfId="20308" xr:uid="{00000000-0005-0000-0000-00009C4E0000}"/>
    <cellStyle name="20% - Accent1 3 2 4 2 2 2 7 3" xfId="20309" xr:uid="{00000000-0005-0000-0000-00009D4E0000}"/>
    <cellStyle name="20% - Accent1 3 2 4 2 2 2 8" xfId="20310" xr:uid="{00000000-0005-0000-0000-00009E4E0000}"/>
    <cellStyle name="20% - Accent1 3 2 4 2 2 2 8 2" xfId="20311" xr:uid="{00000000-0005-0000-0000-00009F4E0000}"/>
    <cellStyle name="20% - Accent1 3 2 4 2 2 2 8 2 2" xfId="20312" xr:uid="{00000000-0005-0000-0000-0000A04E0000}"/>
    <cellStyle name="20% - Accent1 3 2 4 2 2 2 8 3" xfId="20313" xr:uid="{00000000-0005-0000-0000-0000A14E0000}"/>
    <cellStyle name="20% - Accent1 3 2 4 2 2 2 9" xfId="20314" xr:uid="{00000000-0005-0000-0000-0000A24E0000}"/>
    <cellStyle name="20% - Accent1 3 2 4 2 2 2 9 2" xfId="20315" xr:uid="{00000000-0005-0000-0000-0000A34E0000}"/>
    <cellStyle name="20% - Accent1 3 2 4 2 2 3" xfId="20316" xr:uid="{00000000-0005-0000-0000-0000A44E0000}"/>
    <cellStyle name="20% - Accent1 3 2 4 2 2 3 10" xfId="20317" xr:uid="{00000000-0005-0000-0000-0000A54E0000}"/>
    <cellStyle name="20% - Accent1 3 2 4 2 2 3 10 2" xfId="20318" xr:uid="{00000000-0005-0000-0000-0000A64E0000}"/>
    <cellStyle name="20% - Accent1 3 2 4 2 2 3 11" xfId="20319" xr:uid="{00000000-0005-0000-0000-0000A74E0000}"/>
    <cellStyle name="20% - Accent1 3 2 4 2 2 3 2" xfId="20320" xr:uid="{00000000-0005-0000-0000-0000A84E0000}"/>
    <cellStyle name="20% - Accent1 3 2 4 2 2 3 2 2" xfId="20321" xr:uid="{00000000-0005-0000-0000-0000A94E0000}"/>
    <cellStyle name="20% - Accent1 3 2 4 2 2 3 2 2 2" xfId="20322" xr:uid="{00000000-0005-0000-0000-0000AA4E0000}"/>
    <cellStyle name="20% - Accent1 3 2 4 2 2 3 2 2 2 2" xfId="20323" xr:uid="{00000000-0005-0000-0000-0000AB4E0000}"/>
    <cellStyle name="20% - Accent1 3 2 4 2 2 3 2 2 2 2 2" xfId="20324" xr:uid="{00000000-0005-0000-0000-0000AC4E0000}"/>
    <cellStyle name="20% - Accent1 3 2 4 2 2 3 2 2 2 3" xfId="20325" xr:uid="{00000000-0005-0000-0000-0000AD4E0000}"/>
    <cellStyle name="20% - Accent1 3 2 4 2 2 3 2 2 3" xfId="20326" xr:uid="{00000000-0005-0000-0000-0000AE4E0000}"/>
    <cellStyle name="20% - Accent1 3 2 4 2 2 3 2 2 3 2" xfId="20327" xr:uid="{00000000-0005-0000-0000-0000AF4E0000}"/>
    <cellStyle name="20% - Accent1 3 2 4 2 2 3 2 2 4" xfId="20328" xr:uid="{00000000-0005-0000-0000-0000B04E0000}"/>
    <cellStyle name="20% - Accent1 3 2 4 2 2 3 2 3" xfId="20329" xr:uid="{00000000-0005-0000-0000-0000B14E0000}"/>
    <cellStyle name="20% - Accent1 3 2 4 2 2 3 2 3 2" xfId="20330" xr:uid="{00000000-0005-0000-0000-0000B24E0000}"/>
    <cellStyle name="20% - Accent1 3 2 4 2 2 3 2 3 2 2" xfId="20331" xr:uid="{00000000-0005-0000-0000-0000B34E0000}"/>
    <cellStyle name="20% - Accent1 3 2 4 2 2 3 2 3 2 2 2" xfId="20332" xr:uid="{00000000-0005-0000-0000-0000B44E0000}"/>
    <cellStyle name="20% - Accent1 3 2 4 2 2 3 2 3 2 3" xfId="20333" xr:uid="{00000000-0005-0000-0000-0000B54E0000}"/>
    <cellStyle name="20% - Accent1 3 2 4 2 2 3 2 3 3" xfId="20334" xr:uid="{00000000-0005-0000-0000-0000B64E0000}"/>
    <cellStyle name="20% - Accent1 3 2 4 2 2 3 2 3 3 2" xfId="20335" xr:uid="{00000000-0005-0000-0000-0000B74E0000}"/>
    <cellStyle name="20% - Accent1 3 2 4 2 2 3 2 3 4" xfId="20336" xr:uid="{00000000-0005-0000-0000-0000B84E0000}"/>
    <cellStyle name="20% - Accent1 3 2 4 2 2 3 2 4" xfId="20337" xr:uid="{00000000-0005-0000-0000-0000B94E0000}"/>
    <cellStyle name="20% - Accent1 3 2 4 2 2 3 2 4 2" xfId="20338" xr:uid="{00000000-0005-0000-0000-0000BA4E0000}"/>
    <cellStyle name="20% - Accent1 3 2 4 2 2 3 2 4 2 2" xfId="20339" xr:uid="{00000000-0005-0000-0000-0000BB4E0000}"/>
    <cellStyle name="20% - Accent1 3 2 4 2 2 3 2 4 2 2 2" xfId="20340" xr:uid="{00000000-0005-0000-0000-0000BC4E0000}"/>
    <cellStyle name="20% - Accent1 3 2 4 2 2 3 2 4 2 3" xfId="20341" xr:uid="{00000000-0005-0000-0000-0000BD4E0000}"/>
    <cellStyle name="20% - Accent1 3 2 4 2 2 3 2 4 3" xfId="20342" xr:uid="{00000000-0005-0000-0000-0000BE4E0000}"/>
    <cellStyle name="20% - Accent1 3 2 4 2 2 3 2 4 3 2" xfId="20343" xr:uid="{00000000-0005-0000-0000-0000BF4E0000}"/>
    <cellStyle name="20% - Accent1 3 2 4 2 2 3 2 4 4" xfId="20344" xr:uid="{00000000-0005-0000-0000-0000C04E0000}"/>
    <cellStyle name="20% - Accent1 3 2 4 2 2 3 2 5" xfId="20345" xr:uid="{00000000-0005-0000-0000-0000C14E0000}"/>
    <cellStyle name="20% - Accent1 3 2 4 2 2 3 2 5 2" xfId="20346" xr:uid="{00000000-0005-0000-0000-0000C24E0000}"/>
    <cellStyle name="20% - Accent1 3 2 4 2 2 3 2 5 2 2" xfId="20347" xr:uid="{00000000-0005-0000-0000-0000C34E0000}"/>
    <cellStyle name="20% - Accent1 3 2 4 2 2 3 2 5 3" xfId="20348" xr:uid="{00000000-0005-0000-0000-0000C44E0000}"/>
    <cellStyle name="20% - Accent1 3 2 4 2 2 3 2 6" xfId="20349" xr:uid="{00000000-0005-0000-0000-0000C54E0000}"/>
    <cellStyle name="20% - Accent1 3 2 4 2 2 3 2 6 2" xfId="20350" xr:uid="{00000000-0005-0000-0000-0000C64E0000}"/>
    <cellStyle name="20% - Accent1 3 2 4 2 2 3 2 6 2 2" xfId="20351" xr:uid="{00000000-0005-0000-0000-0000C74E0000}"/>
    <cellStyle name="20% - Accent1 3 2 4 2 2 3 2 6 3" xfId="20352" xr:uid="{00000000-0005-0000-0000-0000C84E0000}"/>
    <cellStyle name="20% - Accent1 3 2 4 2 2 3 2 7" xfId="20353" xr:uid="{00000000-0005-0000-0000-0000C94E0000}"/>
    <cellStyle name="20% - Accent1 3 2 4 2 2 3 2 7 2" xfId="20354" xr:uid="{00000000-0005-0000-0000-0000CA4E0000}"/>
    <cellStyle name="20% - Accent1 3 2 4 2 2 3 2 8" xfId="20355" xr:uid="{00000000-0005-0000-0000-0000CB4E0000}"/>
    <cellStyle name="20% - Accent1 3 2 4 2 2 3 2 8 2" xfId="20356" xr:uid="{00000000-0005-0000-0000-0000CC4E0000}"/>
    <cellStyle name="20% - Accent1 3 2 4 2 2 3 2 9" xfId="20357" xr:uid="{00000000-0005-0000-0000-0000CD4E0000}"/>
    <cellStyle name="20% - Accent1 3 2 4 2 2 3 3" xfId="20358" xr:uid="{00000000-0005-0000-0000-0000CE4E0000}"/>
    <cellStyle name="20% - Accent1 3 2 4 2 2 3 3 2" xfId="20359" xr:uid="{00000000-0005-0000-0000-0000CF4E0000}"/>
    <cellStyle name="20% - Accent1 3 2 4 2 2 3 3 2 2" xfId="20360" xr:uid="{00000000-0005-0000-0000-0000D04E0000}"/>
    <cellStyle name="20% - Accent1 3 2 4 2 2 3 3 2 2 2" xfId="20361" xr:uid="{00000000-0005-0000-0000-0000D14E0000}"/>
    <cellStyle name="20% - Accent1 3 2 4 2 2 3 3 2 2 2 2" xfId="20362" xr:uid="{00000000-0005-0000-0000-0000D24E0000}"/>
    <cellStyle name="20% - Accent1 3 2 4 2 2 3 3 2 2 3" xfId="20363" xr:uid="{00000000-0005-0000-0000-0000D34E0000}"/>
    <cellStyle name="20% - Accent1 3 2 4 2 2 3 3 2 3" xfId="20364" xr:uid="{00000000-0005-0000-0000-0000D44E0000}"/>
    <cellStyle name="20% - Accent1 3 2 4 2 2 3 3 2 3 2" xfId="20365" xr:uid="{00000000-0005-0000-0000-0000D54E0000}"/>
    <cellStyle name="20% - Accent1 3 2 4 2 2 3 3 2 4" xfId="20366" xr:uid="{00000000-0005-0000-0000-0000D64E0000}"/>
    <cellStyle name="20% - Accent1 3 2 4 2 2 3 3 3" xfId="20367" xr:uid="{00000000-0005-0000-0000-0000D74E0000}"/>
    <cellStyle name="20% - Accent1 3 2 4 2 2 3 3 3 2" xfId="20368" xr:uid="{00000000-0005-0000-0000-0000D84E0000}"/>
    <cellStyle name="20% - Accent1 3 2 4 2 2 3 3 3 2 2" xfId="20369" xr:uid="{00000000-0005-0000-0000-0000D94E0000}"/>
    <cellStyle name="20% - Accent1 3 2 4 2 2 3 3 3 2 2 2" xfId="20370" xr:uid="{00000000-0005-0000-0000-0000DA4E0000}"/>
    <cellStyle name="20% - Accent1 3 2 4 2 2 3 3 3 2 3" xfId="20371" xr:uid="{00000000-0005-0000-0000-0000DB4E0000}"/>
    <cellStyle name="20% - Accent1 3 2 4 2 2 3 3 3 3" xfId="20372" xr:uid="{00000000-0005-0000-0000-0000DC4E0000}"/>
    <cellStyle name="20% - Accent1 3 2 4 2 2 3 3 3 3 2" xfId="20373" xr:uid="{00000000-0005-0000-0000-0000DD4E0000}"/>
    <cellStyle name="20% - Accent1 3 2 4 2 2 3 3 3 4" xfId="20374" xr:uid="{00000000-0005-0000-0000-0000DE4E0000}"/>
    <cellStyle name="20% - Accent1 3 2 4 2 2 3 3 4" xfId="20375" xr:uid="{00000000-0005-0000-0000-0000DF4E0000}"/>
    <cellStyle name="20% - Accent1 3 2 4 2 2 3 3 4 2" xfId="20376" xr:uid="{00000000-0005-0000-0000-0000E04E0000}"/>
    <cellStyle name="20% - Accent1 3 2 4 2 2 3 3 4 2 2" xfId="20377" xr:uid="{00000000-0005-0000-0000-0000E14E0000}"/>
    <cellStyle name="20% - Accent1 3 2 4 2 2 3 3 4 2 2 2" xfId="20378" xr:uid="{00000000-0005-0000-0000-0000E24E0000}"/>
    <cellStyle name="20% - Accent1 3 2 4 2 2 3 3 4 2 3" xfId="20379" xr:uid="{00000000-0005-0000-0000-0000E34E0000}"/>
    <cellStyle name="20% - Accent1 3 2 4 2 2 3 3 4 3" xfId="20380" xr:uid="{00000000-0005-0000-0000-0000E44E0000}"/>
    <cellStyle name="20% - Accent1 3 2 4 2 2 3 3 4 3 2" xfId="20381" xr:uid="{00000000-0005-0000-0000-0000E54E0000}"/>
    <cellStyle name="20% - Accent1 3 2 4 2 2 3 3 4 4" xfId="20382" xr:uid="{00000000-0005-0000-0000-0000E64E0000}"/>
    <cellStyle name="20% - Accent1 3 2 4 2 2 3 3 5" xfId="20383" xr:uid="{00000000-0005-0000-0000-0000E74E0000}"/>
    <cellStyle name="20% - Accent1 3 2 4 2 2 3 3 5 2" xfId="20384" xr:uid="{00000000-0005-0000-0000-0000E84E0000}"/>
    <cellStyle name="20% - Accent1 3 2 4 2 2 3 3 5 2 2" xfId="20385" xr:uid="{00000000-0005-0000-0000-0000E94E0000}"/>
    <cellStyle name="20% - Accent1 3 2 4 2 2 3 3 5 3" xfId="20386" xr:uid="{00000000-0005-0000-0000-0000EA4E0000}"/>
    <cellStyle name="20% - Accent1 3 2 4 2 2 3 3 6" xfId="20387" xr:uid="{00000000-0005-0000-0000-0000EB4E0000}"/>
    <cellStyle name="20% - Accent1 3 2 4 2 2 3 3 6 2" xfId="20388" xr:uid="{00000000-0005-0000-0000-0000EC4E0000}"/>
    <cellStyle name="20% - Accent1 3 2 4 2 2 3 3 6 2 2" xfId="20389" xr:uid="{00000000-0005-0000-0000-0000ED4E0000}"/>
    <cellStyle name="20% - Accent1 3 2 4 2 2 3 3 6 3" xfId="20390" xr:uid="{00000000-0005-0000-0000-0000EE4E0000}"/>
    <cellStyle name="20% - Accent1 3 2 4 2 2 3 3 7" xfId="20391" xr:uid="{00000000-0005-0000-0000-0000EF4E0000}"/>
    <cellStyle name="20% - Accent1 3 2 4 2 2 3 3 7 2" xfId="20392" xr:uid="{00000000-0005-0000-0000-0000F04E0000}"/>
    <cellStyle name="20% - Accent1 3 2 4 2 2 3 3 8" xfId="20393" xr:uid="{00000000-0005-0000-0000-0000F14E0000}"/>
    <cellStyle name="20% - Accent1 3 2 4 2 2 3 3 8 2" xfId="20394" xr:uid="{00000000-0005-0000-0000-0000F24E0000}"/>
    <cellStyle name="20% - Accent1 3 2 4 2 2 3 3 9" xfId="20395" xr:uid="{00000000-0005-0000-0000-0000F34E0000}"/>
    <cellStyle name="20% - Accent1 3 2 4 2 2 3 4" xfId="20396" xr:uid="{00000000-0005-0000-0000-0000F44E0000}"/>
    <cellStyle name="20% - Accent1 3 2 4 2 2 3 4 2" xfId="20397" xr:uid="{00000000-0005-0000-0000-0000F54E0000}"/>
    <cellStyle name="20% - Accent1 3 2 4 2 2 3 4 2 2" xfId="20398" xr:uid="{00000000-0005-0000-0000-0000F64E0000}"/>
    <cellStyle name="20% - Accent1 3 2 4 2 2 3 4 2 2 2" xfId="20399" xr:uid="{00000000-0005-0000-0000-0000F74E0000}"/>
    <cellStyle name="20% - Accent1 3 2 4 2 2 3 4 2 3" xfId="20400" xr:uid="{00000000-0005-0000-0000-0000F84E0000}"/>
    <cellStyle name="20% - Accent1 3 2 4 2 2 3 4 3" xfId="20401" xr:uid="{00000000-0005-0000-0000-0000F94E0000}"/>
    <cellStyle name="20% - Accent1 3 2 4 2 2 3 4 3 2" xfId="20402" xr:uid="{00000000-0005-0000-0000-0000FA4E0000}"/>
    <cellStyle name="20% - Accent1 3 2 4 2 2 3 4 4" xfId="20403" xr:uid="{00000000-0005-0000-0000-0000FB4E0000}"/>
    <cellStyle name="20% - Accent1 3 2 4 2 2 3 5" xfId="20404" xr:uid="{00000000-0005-0000-0000-0000FC4E0000}"/>
    <cellStyle name="20% - Accent1 3 2 4 2 2 3 5 2" xfId="20405" xr:uid="{00000000-0005-0000-0000-0000FD4E0000}"/>
    <cellStyle name="20% - Accent1 3 2 4 2 2 3 5 2 2" xfId="20406" xr:uid="{00000000-0005-0000-0000-0000FE4E0000}"/>
    <cellStyle name="20% - Accent1 3 2 4 2 2 3 5 2 2 2" xfId="20407" xr:uid="{00000000-0005-0000-0000-0000FF4E0000}"/>
    <cellStyle name="20% - Accent1 3 2 4 2 2 3 5 2 3" xfId="20408" xr:uid="{00000000-0005-0000-0000-0000004F0000}"/>
    <cellStyle name="20% - Accent1 3 2 4 2 2 3 5 3" xfId="20409" xr:uid="{00000000-0005-0000-0000-0000014F0000}"/>
    <cellStyle name="20% - Accent1 3 2 4 2 2 3 5 3 2" xfId="20410" xr:uid="{00000000-0005-0000-0000-0000024F0000}"/>
    <cellStyle name="20% - Accent1 3 2 4 2 2 3 5 4" xfId="20411" xr:uid="{00000000-0005-0000-0000-0000034F0000}"/>
    <cellStyle name="20% - Accent1 3 2 4 2 2 3 6" xfId="20412" xr:uid="{00000000-0005-0000-0000-0000044F0000}"/>
    <cellStyle name="20% - Accent1 3 2 4 2 2 3 6 2" xfId="20413" xr:uid="{00000000-0005-0000-0000-0000054F0000}"/>
    <cellStyle name="20% - Accent1 3 2 4 2 2 3 6 2 2" xfId="20414" xr:uid="{00000000-0005-0000-0000-0000064F0000}"/>
    <cellStyle name="20% - Accent1 3 2 4 2 2 3 6 2 2 2" xfId="20415" xr:uid="{00000000-0005-0000-0000-0000074F0000}"/>
    <cellStyle name="20% - Accent1 3 2 4 2 2 3 6 2 3" xfId="20416" xr:uid="{00000000-0005-0000-0000-0000084F0000}"/>
    <cellStyle name="20% - Accent1 3 2 4 2 2 3 6 3" xfId="20417" xr:uid="{00000000-0005-0000-0000-0000094F0000}"/>
    <cellStyle name="20% - Accent1 3 2 4 2 2 3 6 3 2" xfId="20418" xr:uid="{00000000-0005-0000-0000-00000A4F0000}"/>
    <cellStyle name="20% - Accent1 3 2 4 2 2 3 6 4" xfId="20419" xr:uid="{00000000-0005-0000-0000-00000B4F0000}"/>
    <cellStyle name="20% - Accent1 3 2 4 2 2 3 7" xfId="20420" xr:uid="{00000000-0005-0000-0000-00000C4F0000}"/>
    <cellStyle name="20% - Accent1 3 2 4 2 2 3 7 2" xfId="20421" xr:uid="{00000000-0005-0000-0000-00000D4F0000}"/>
    <cellStyle name="20% - Accent1 3 2 4 2 2 3 7 2 2" xfId="20422" xr:uid="{00000000-0005-0000-0000-00000E4F0000}"/>
    <cellStyle name="20% - Accent1 3 2 4 2 2 3 7 3" xfId="20423" xr:uid="{00000000-0005-0000-0000-00000F4F0000}"/>
    <cellStyle name="20% - Accent1 3 2 4 2 2 3 8" xfId="20424" xr:uid="{00000000-0005-0000-0000-0000104F0000}"/>
    <cellStyle name="20% - Accent1 3 2 4 2 2 3 8 2" xfId="20425" xr:uid="{00000000-0005-0000-0000-0000114F0000}"/>
    <cellStyle name="20% - Accent1 3 2 4 2 2 3 8 2 2" xfId="20426" xr:uid="{00000000-0005-0000-0000-0000124F0000}"/>
    <cellStyle name="20% - Accent1 3 2 4 2 2 3 8 3" xfId="20427" xr:uid="{00000000-0005-0000-0000-0000134F0000}"/>
    <cellStyle name="20% - Accent1 3 2 4 2 2 3 9" xfId="20428" xr:uid="{00000000-0005-0000-0000-0000144F0000}"/>
    <cellStyle name="20% - Accent1 3 2 4 2 2 3 9 2" xfId="20429" xr:uid="{00000000-0005-0000-0000-0000154F0000}"/>
    <cellStyle name="20% - Accent1 3 2 4 2 2 4" xfId="20430" xr:uid="{00000000-0005-0000-0000-0000164F0000}"/>
    <cellStyle name="20% - Accent1 3 2 4 2 2 4 10" xfId="20431" xr:uid="{00000000-0005-0000-0000-0000174F0000}"/>
    <cellStyle name="20% - Accent1 3 2 4 2 2 4 10 2" xfId="20432" xr:uid="{00000000-0005-0000-0000-0000184F0000}"/>
    <cellStyle name="20% - Accent1 3 2 4 2 2 4 11" xfId="20433" xr:uid="{00000000-0005-0000-0000-0000194F0000}"/>
    <cellStyle name="20% - Accent1 3 2 4 2 2 4 2" xfId="20434" xr:uid="{00000000-0005-0000-0000-00001A4F0000}"/>
    <cellStyle name="20% - Accent1 3 2 4 2 2 4 2 2" xfId="20435" xr:uid="{00000000-0005-0000-0000-00001B4F0000}"/>
    <cellStyle name="20% - Accent1 3 2 4 2 2 4 2 2 2" xfId="20436" xr:uid="{00000000-0005-0000-0000-00001C4F0000}"/>
    <cellStyle name="20% - Accent1 3 2 4 2 2 4 2 2 2 2" xfId="20437" xr:uid="{00000000-0005-0000-0000-00001D4F0000}"/>
    <cellStyle name="20% - Accent1 3 2 4 2 2 4 2 2 2 2 2" xfId="20438" xr:uid="{00000000-0005-0000-0000-00001E4F0000}"/>
    <cellStyle name="20% - Accent1 3 2 4 2 2 4 2 2 2 3" xfId="20439" xr:uid="{00000000-0005-0000-0000-00001F4F0000}"/>
    <cellStyle name="20% - Accent1 3 2 4 2 2 4 2 2 3" xfId="20440" xr:uid="{00000000-0005-0000-0000-0000204F0000}"/>
    <cellStyle name="20% - Accent1 3 2 4 2 2 4 2 2 3 2" xfId="20441" xr:uid="{00000000-0005-0000-0000-0000214F0000}"/>
    <cellStyle name="20% - Accent1 3 2 4 2 2 4 2 2 4" xfId="20442" xr:uid="{00000000-0005-0000-0000-0000224F0000}"/>
    <cellStyle name="20% - Accent1 3 2 4 2 2 4 2 3" xfId="20443" xr:uid="{00000000-0005-0000-0000-0000234F0000}"/>
    <cellStyle name="20% - Accent1 3 2 4 2 2 4 2 3 2" xfId="20444" xr:uid="{00000000-0005-0000-0000-0000244F0000}"/>
    <cellStyle name="20% - Accent1 3 2 4 2 2 4 2 3 2 2" xfId="20445" xr:uid="{00000000-0005-0000-0000-0000254F0000}"/>
    <cellStyle name="20% - Accent1 3 2 4 2 2 4 2 3 2 2 2" xfId="20446" xr:uid="{00000000-0005-0000-0000-0000264F0000}"/>
    <cellStyle name="20% - Accent1 3 2 4 2 2 4 2 3 2 3" xfId="20447" xr:uid="{00000000-0005-0000-0000-0000274F0000}"/>
    <cellStyle name="20% - Accent1 3 2 4 2 2 4 2 3 3" xfId="20448" xr:uid="{00000000-0005-0000-0000-0000284F0000}"/>
    <cellStyle name="20% - Accent1 3 2 4 2 2 4 2 3 3 2" xfId="20449" xr:uid="{00000000-0005-0000-0000-0000294F0000}"/>
    <cellStyle name="20% - Accent1 3 2 4 2 2 4 2 3 4" xfId="20450" xr:uid="{00000000-0005-0000-0000-00002A4F0000}"/>
    <cellStyle name="20% - Accent1 3 2 4 2 2 4 2 4" xfId="20451" xr:uid="{00000000-0005-0000-0000-00002B4F0000}"/>
    <cellStyle name="20% - Accent1 3 2 4 2 2 4 2 4 2" xfId="20452" xr:uid="{00000000-0005-0000-0000-00002C4F0000}"/>
    <cellStyle name="20% - Accent1 3 2 4 2 2 4 2 4 2 2" xfId="20453" xr:uid="{00000000-0005-0000-0000-00002D4F0000}"/>
    <cellStyle name="20% - Accent1 3 2 4 2 2 4 2 4 2 2 2" xfId="20454" xr:uid="{00000000-0005-0000-0000-00002E4F0000}"/>
    <cellStyle name="20% - Accent1 3 2 4 2 2 4 2 4 2 3" xfId="20455" xr:uid="{00000000-0005-0000-0000-00002F4F0000}"/>
    <cellStyle name="20% - Accent1 3 2 4 2 2 4 2 4 3" xfId="20456" xr:uid="{00000000-0005-0000-0000-0000304F0000}"/>
    <cellStyle name="20% - Accent1 3 2 4 2 2 4 2 4 3 2" xfId="20457" xr:uid="{00000000-0005-0000-0000-0000314F0000}"/>
    <cellStyle name="20% - Accent1 3 2 4 2 2 4 2 4 4" xfId="20458" xr:uid="{00000000-0005-0000-0000-0000324F0000}"/>
    <cellStyle name="20% - Accent1 3 2 4 2 2 4 2 5" xfId="20459" xr:uid="{00000000-0005-0000-0000-0000334F0000}"/>
    <cellStyle name="20% - Accent1 3 2 4 2 2 4 2 5 2" xfId="20460" xr:uid="{00000000-0005-0000-0000-0000344F0000}"/>
    <cellStyle name="20% - Accent1 3 2 4 2 2 4 2 5 2 2" xfId="20461" xr:uid="{00000000-0005-0000-0000-0000354F0000}"/>
    <cellStyle name="20% - Accent1 3 2 4 2 2 4 2 5 3" xfId="20462" xr:uid="{00000000-0005-0000-0000-0000364F0000}"/>
    <cellStyle name="20% - Accent1 3 2 4 2 2 4 2 6" xfId="20463" xr:uid="{00000000-0005-0000-0000-0000374F0000}"/>
    <cellStyle name="20% - Accent1 3 2 4 2 2 4 2 6 2" xfId="20464" xr:uid="{00000000-0005-0000-0000-0000384F0000}"/>
    <cellStyle name="20% - Accent1 3 2 4 2 2 4 2 6 2 2" xfId="20465" xr:uid="{00000000-0005-0000-0000-0000394F0000}"/>
    <cellStyle name="20% - Accent1 3 2 4 2 2 4 2 6 3" xfId="20466" xr:uid="{00000000-0005-0000-0000-00003A4F0000}"/>
    <cellStyle name="20% - Accent1 3 2 4 2 2 4 2 7" xfId="20467" xr:uid="{00000000-0005-0000-0000-00003B4F0000}"/>
    <cellStyle name="20% - Accent1 3 2 4 2 2 4 2 7 2" xfId="20468" xr:uid="{00000000-0005-0000-0000-00003C4F0000}"/>
    <cellStyle name="20% - Accent1 3 2 4 2 2 4 2 8" xfId="20469" xr:uid="{00000000-0005-0000-0000-00003D4F0000}"/>
    <cellStyle name="20% - Accent1 3 2 4 2 2 4 2 8 2" xfId="20470" xr:uid="{00000000-0005-0000-0000-00003E4F0000}"/>
    <cellStyle name="20% - Accent1 3 2 4 2 2 4 2 9" xfId="20471" xr:uid="{00000000-0005-0000-0000-00003F4F0000}"/>
    <cellStyle name="20% - Accent1 3 2 4 2 2 4 3" xfId="20472" xr:uid="{00000000-0005-0000-0000-0000404F0000}"/>
    <cellStyle name="20% - Accent1 3 2 4 2 2 4 3 2" xfId="20473" xr:uid="{00000000-0005-0000-0000-0000414F0000}"/>
    <cellStyle name="20% - Accent1 3 2 4 2 2 4 3 2 2" xfId="20474" xr:uid="{00000000-0005-0000-0000-0000424F0000}"/>
    <cellStyle name="20% - Accent1 3 2 4 2 2 4 3 2 2 2" xfId="20475" xr:uid="{00000000-0005-0000-0000-0000434F0000}"/>
    <cellStyle name="20% - Accent1 3 2 4 2 2 4 3 2 2 2 2" xfId="20476" xr:uid="{00000000-0005-0000-0000-0000444F0000}"/>
    <cellStyle name="20% - Accent1 3 2 4 2 2 4 3 2 2 3" xfId="20477" xr:uid="{00000000-0005-0000-0000-0000454F0000}"/>
    <cellStyle name="20% - Accent1 3 2 4 2 2 4 3 2 3" xfId="20478" xr:uid="{00000000-0005-0000-0000-0000464F0000}"/>
    <cellStyle name="20% - Accent1 3 2 4 2 2 4 3 2 3 2" xfId="20479" xr:uid="{00000000-0005-0000-0000-0000474F0000}"/>
    <cellStyle name="20% - Accent1 3 2 4 2 2 4 3 2 4" xfId="20480" xr:uid="{00000000-0005-0000-0000-0000484F0000}"/>
    <cellStyle name="20% - Accent1 3 2 4 2 2 4 3 3" xfId="20481" xr:uid="{00000000-0005-0000-0000-0000494F0000}"/>
    <cellStyle name="20% - Accent1 3 2 4 2 2 4 3 3 2" xfId="20482" xr:uid="{00000000-0005-0000-0000-00004A4F0000}"/>
    <cellStyle name="20% - Accent1 3 2 4 2 2 4 3 3 2 2" xfId="20483" xr:uid="{00000000-0005-0000-0000-00004B4F0000}"/>
    <cellStyle name="20% - Accent1 3 2 4 2 2 4 3 3 2 2 2" xfId="20484" xr:uid="{00000000-0005-0000-0000-00004C4F0000}"/>
    <cellStyle name="20% - Accent1 3 2 4 2 2 4 3 3 2 3" xfId="20485" xr:uid="{00000000-0005-0000-0000-00004D4F0000}"/>
    <cellStyle name="20% - Accent1 3 2 4 2 2 4 3 3 3" xfId="20486" xr:uid="{00000000-0005-0000-0000-00004E4F0000}"/>
    <cellStyle name="20% - Accent1 3 2 4 2 2 4 3 3 3 2" xfId="20487" xr:uid="{00000000-0005-0000-0000-00004F4F0000}"/>
    <cellStyle name="20% - Accent1 3 2 4 2 2 4 3 3 4" xfId="20488" xr:uid="{00000000-0005-0000-0000-0000504F0000}"/>
    <cellStyle name="20% - Accent1 3 2 4 2 2 4 3 4" xfId="20489" xr:uid="{00000000-0005-0000-0000-0000514F0000}"/>
    <cellStyle name="20% - Accent1 3 2 4 2 2 4 3 4 2" xfId="20490" xr:uid="{00000000-0005-0000-0000-0000524F0000}"/>
    <cellStyle name="20% - Accent1 3 2 4 2 2 4 3 4 2 2" xfId="20491" xr:uid="{00000000-0005-0000-0000-0000534F0000}"/>
    <cellStyle name="20% - Accent1 3 2 4 2 2 4 3 4 2 2 2" xfId="20492" xr:uid="{00000000-0005-0000-0000-0000544F0000}"/>
    <cellStyle name="20% - Accent1 3 2 4 2 2 4 3 4 2 3" xfId="20493" xr:uid="{00000000-0005-0000-0000-0000554F0000}"/>
    <cellStyle name="20% - Accent1 3 2 4 2 2 4 3 4 3" xfId="20494" xr:uid="{00000000-0005-0000-0000-0000564F0000}"/>
    <cellStyle name="20% - Accent1 3 2 4 2 2 4 3 4 3 2" xfId="20495" xr:uid="{00000000-0005-0000-0000-0000574F0000}"/>
    <cellStyle name="20% - Accent1 3 2 4 2 2 4 3 4 4" xfId="20496" xr:uid="{00000000-0005-0000-0000-0000584F0000}"/>
    <cellStyle name="20% - Accent1 3 2 4 2 2 4 3 5" xfId="20497" xr:uid="{00000000-0005-0000-0000-0000594F0000}"/>
    <cellStyle name="20% - Accent1 3 2 4 2 2 4 3 5 2" xfId="20498" xr:uid="{00000000-0005-0000-0000-00005A4F0000}"/>
    <cellStyle name="20% - Accent1 3 2 4 2 2 4 3 5 2 2" xfId="20499" xr:uid="{00000000-0005-0000-0000-00005B4F0000}"/>
    <cellStyle name="20% - Accent1 3 2 4 2 2 4 3 5 3" xfId="20500" xr:uid="{00000000-0005-0000-0000-00005C4F0000}"/>
    <cellStyle name="20% - Accent1 3 2 4 2 2 4 3 6" xfId="20501" xr:uid="{00000000-0005-0000-0000-00005D4F0000}"/>
    <cellStyle name="20% - Accent1 3 2 4 2 2 4 3 6 2" xfId="20502" xr:uid="{00000000-0005-0000-0000-00005E4F0000}"/>
    <cellStyle name="20% - Accent1 3 2 4 2 2 4 3 6 2 2" xfId="20503" xr:uid="{00000000-0005-0000-0000-00005F4F0000}"/>
    <cellStyle name="20% - Accent1 3 2 4 2 2 4 3 6 3" xfId="20504" xr:uid="{00000000-0005-0000-0000-0000604F0000}"/>
    <cellStyle name="20% - Accent1 3 2 4 2 2 4 3 7" xfId="20505" xr:uid="{00000000-0005-0000-0000-0000614F0000}"/>
    <cellStyle name="20% - Accent1 3 2 4 2 2 4 3 7 2" xfId="20506" xr:uid="{00000000-0005-0000-0000-0000624F0000}"/>
    <cellStyle name="20% - Accent1 3 2 4 2 2 4 3 8" xfId="20507" xr:uid="{00000000-0005-0000-0000-0000634F0000}"/>
    <cellStyle name="20% - Accent1 3 2 4 2 2 4 3 8 2" xfId="20508" xr:uid="{00000000-0005-0000-0000-0000644F0000}"/>
    <cellStyle name="20% - Accent1 3 2 4 2 2 4 3 9" xfId="20509" xr:uid="{00000000-0005-0000-0000-0000654F0000}"/>
    <cellStyle name="20% - Accent1 3 2 4 2 2 4 4" xfId="20510" xr:uid="{00000000-0005-0000-0000-0000664F0000}"/>
    <cellStyle name="20% - Accent1 3 2 4 2 2 4 4 2" xfId="20511" xr:uid="{00000000-0005-0000-0000-0000674F0000}"/>
    <cellStyle name="20% - Accent1 3 2 4 2 2 4 4 2 2" xfId="20512" xr:uid="{00000000-0005-0000-0000-0000684F0000}"/>
    <cellStyle name="20% - Accent1 3 2 4 2 2 4 4 2 2 2" xfId="20513" xr:uid="{00000000-0005-0000-0000-0000694F0000}"/>
    <cellStyle name="20% - Accent1 3 2 4 2 2 4 4 2 3" xfId="20514" xr:uid="{00000000-0005-0000-0000-00006A4F0000}"/>
    <cellStyle name="20% - Accent1 3 2 4 2 2 4 4 3" xfId="20515" xr:uid="{00000000-0005-0000-0000-00006B4F0000}"/>
    <cellStyle name="20% - Accent1 3 2 4 2 2 4 4 3 2" xfId="20516" xr:uid="{00000000-0005-0000-0000-00006C4F0000}"/>
    <cellStyle name="20% - Accent1 3 2 4 2 2 4 4 4" xfId="20517" xr:uid="{00000000-0005-0000-0000-00006D4F0000}"/>
    <cellStyle name="20% - Accent1 3 2 4 2 2 4 5" xfId="20518" xr:uid="{00000000-0005-0000-0000-00006E4F0000}"/>
    <cellStyle name="20% - Accent1 3 2 4 2 2 4 5 2" xfId="20519" xr:uid="{00000000-0005-0000-0000-00006F4F0000}"/>
    <cellStyle name="20% - Accent1 3 2 4 2 2 4 5 2 2" xfId="20520" xr:uid="{00000000-0005-0000-0000-0000704F0000}"/>
    <cellStyle name="20% - Accent1 3 2 4 2 2 4 5 2 2 2" xfId="20521" xr:uid="{00000000-0005-0000-0000-0000714F0000}"/>
    <cellStyle name="20% - Accent1 3 2 4 2 2 4 5 2 3" xfId="20522" xr:uid="{00000000-0005-0000-0000-0000724F0000}"/>
    <cellStyle name="20% - Accent1 3 2 4 2 2 4 5 3" xfId="20523" xr:uid="{00000000-0005-0000-0000-0000734F0000}"/>
    <cellStyle name="20% - Accent1 3 2 4 2 2 4 5 3 2" xfId="20524" xr:uid="{00000000-0005-0000-0000-0000744F0000}"/>
    <cellStyle name="20% - Accent1 3 2 4 2 2 4 5 4" xfId="20525" xr:uid="{00000000-0005-0000-0000-0000754F0000}"/>
    <cellStyle name="20% - Accent1 3 2 4 2 2 4 6" xfId="20526" xr:uid="{00000000-0005-0000-0000-0000764F0000}"/>
    <cellStyle name="20% - Accent1 3 2 4 2 2 4 6 2" xfId="20527" xr:uid="{00000000-0005-0000-0000-0000774F0000}"/>
    <cellStyle name="20% - Accent1 3 2 4 2 2 4 6 2 2" xfId="20528" xr:uid="{00000000-0005-0000-0000-0000784F0000}"/>
    <cellStyle name="20% - Accent1 3 2 4 2 2 4 6 2 2 2" xfId="20529" xr:uid="{00000000-0005-0000-0000-0000794F0000}"/>
    <cellStyle name="20% - Accent1 3 2 4 2 2 4 6 2 3" xfId="20530" xr:uid="{00000000-0005-0000-0000-00007A4F0000}"/>
    <cellStyle name="20% - Accent1 3 2 4 2 2 4 6 3" xfId="20531" xr:uid="{00000000-0005-0000-0000-00007B4F0000}"/>
    <cellStyle name="20% - Accent1 3 2 4 2 2 4 6 3 2" xfId="20532" xr:uid="{00000000-0005-0000-0000-00007C4F0000}"/>
    <cellStyle name="20% - Accent1 3 2 4 2 2 4 6 4" xfId="20533" xr:uid="{00000000-0005-0000-0000-00007D4F0000}"/>
    <cellStyle name="20% - Accent1 3 2 4 2 2 4 7" xfId="20534" xr:uid="{00000000-0005-0000-0000-00007E4F0000}"/>
    <cellStyle name="20% - Accent1 3 2 4 2 2 4 7 2" xfId="20535" xr:uid="{00000000-0005-0000-0000-00007F4F0000}"/>
    <cellStyle name="20% - Accent1 3 2 4 2 2 4 7 2 2" xfId="20536" xr:uid="{00000000-0005-0000-0000-0000804F0000}"/>
    <cellStyle name="20% - Accent1 3 2 4 2 2 4 7 3" xfId="20537" xr:uid="{00000000-0005-0000-0000-0000814F0000}"/>
    <cellStyle name="20% - Accent1 3 2 4 2 2 4 8" xfId="20538" xr:uid="{00000000-0005-0000-0000-0000824F0000}"/>
    <cellStyle name="20% - Accent1 3 2 4 2 2 4 8 2" xfId="20539" xr:uid="{00000000-0005-0000-0000-0000834F0000}"/>
    <cellStyle name="20% - Accent1 3 2 4 2 2 4 8 2 2" xfId="20540" xr:uid="{00000000-0005-0000-0000-0000844F0000}"/>
    <cellStyle name="20% - Accent1 3 2 4 2 2 4 8 3" xfId="20541" xr:uid="{00000000-0005-0000-0000-0000854F0000}"/>
    <cellStyle name="20% - Accent1 3 2 4 2 2 4 9" xfId="20542" xr:uid="{00000000-0005-0000-0000-0000864F0000}"/>
    <cellStyle name="20% - Accent1 3 2 4 2 2 4 9 2" xfId="20543" xr:uid="{00000000-0005-0000-0000-0000874F0000}"/>
    <cellStyle name="20% - Accent1 3 2 4 2 2 5" xfId="20544" xr:uid="{00000000-0005-0000-0000-0000884F0000}"/>
    <cellStyle name="20% - Accent1 3 2 4 2 2 5 2" xfId="20545" xr:uid="{00000000-0005-0000-0000-0000894F0000}"/>
    <cellStyle name="20% - Accent1 3 2 4 2 2 5 2 2" xfId="20546" xr:uid="{00000000-0005-0000-0000-00008A4F0000}"/>
    <cellStyle name="20% - Accent1 3 2 4 2 2 5 2 2 2" xfId="20547" xr:uid="{00000000-0005-0000-0000-00008B4F0000}"/>
    <cellStyle name="20% - Accent1 3 2 4 2 2 5 2 2 2 2" xfId="20548" xr:uid="{00000000-0005-0000-0000-00008C4F0000}"/>
    <cellStyle name="20% - Accent1 3 2 4 2 2 5 2 2 3" xfId="20549" xr:uid="{00000000-0005-0000-0000-00008D4F0000}"/>
    <cellStyle name="20% - Accent1 3 2 4 2 2 5 2 3" xfId="20550" xr:uid="{00000000-0005-0000-0000-00008E4F0000}"/>
    <cellStyle name="20% - Accent1 3 2 4 2 2 5 2 3 2" xfId="20551" xr:uid="{00000000-0005-0000-0000-00008F4F0000}"/>
    <cellStyle name="20% - Accent1 3 2 4 2 2 5 2 4" xfId="20552" xr:uid="{00000000-0005-0000-0000-0000904F0000}"/>
    <cellStyle name="20% - Accent1 3 2 4 2 2 5 3" xfId="20553" xr:uid="{00000000-0005-0000-0000-0000914F0000}"/>
    <cellStyle name="20% - Accent1 3 2 4 2 2 5 3 2" xfId="20554" xr:uid="{00000000-0005-0000-0000-0000924F0000}"/>
    <cellStyle name="20% - Accent1 3 2 4 2 2 5 3 2 2" xfId="20555" xr:uid="{00000000-0005-0000-0000-0000934F0000}"/>
    <cellStyle name="20% - Accent1 3 2 4 2 2 5 3 2 2 2" xfId="20556" xr:uid="{00000000-0005-0000-0000-0000944F0000}"/>
    <cellStyle name="20% - Accent1 3 2 4 2 2 5 3 2 3" xfId="20557" xr:uid="{00000000-0005-0000-0000-0000954F0000}"/>
    <cellStyle name="20% - Accent1 3 2 4 2 2 5 3 3" xfId="20558" xr:uid="{00000000-0005-0000-0000-0000964F0000}"/>
    <cellStyle name="20% - Accent1 3 2 4 2 2 5 3 3 2" xfId="20559" xr:uid="{00000000-0005-0000-0000-0000974F0000}"/>
    <cellStyle name="20% - Accent1 3 2 4 2 2 5 3 4" xfId="20560" xr:uid="{00000000-0005-0000-0000-0000984F0000}"/>
    <cellStyle name="20% - Accent1 3 2 4 2 2 5 4" xfId="20561" xr:uid="{00000000-0005-0000-0000-0000994F0000}"/>
    <cellStyle name="20% - Accent1 3 2 4 2 2 5 4 2" xfId="20562" xr:uid="{00000000-0005-0000-0000-00009A4F0000}"/>
    <cellStyle name="20% - Accent1 3 2 4 2 2 5 4 2 2" xfId="20563" xr:uid="{00000000-0005-0000-0000-00009B4F0000}"/>
    <cellStyle name="20% - Accent1 3 2 4 2 2 5 4 2 2 2" xfId="20564" xr:uid="{00000000-0005-0000-0000-00009C4F0000}"/>
    <cellStyle name="20% - Accent1 3 2 4 2 2 5 4 2 3" xfId="20565" xr:uid="{00000000-0005-0000-0000-00009D4F0000}"/>
    <cellStyle name="20% - Accent1 3 2 4 2 2 5 4 3" xfId="20566" xr:uid="{00000000-0005-0000-0000-00009E4F0000}"/>
    <cellStyle name="20% - Accent1 3 2 4 2 2 5 4 3 2" xfId="20567" xr:uid="{00000000-0005-0000-0000-00009F4F0000}"/>
    <cellStyle name="20% - Accent1 3 2 4 2 2 5 4 4" xfId="20568" xr:uid="{00000000-0005-0000-0000-0000A04F0000}"/>
    <cellStyle name="20% - Accent1 3 2 4 2 2 5 5" xfId="20569" xr:uid="{00000000-0005-0000-0000-0000A14F0000}"/>
    <cellStyle name="20% - Accent1 3 2 4 2 2 5 5 2" xfId="20570" xr:uid="{00000000-0005-0000-0000-0000A24F0000}"/>
    <cellStyle name="20% - Accent1 3 2 4 2 2 5 5 2 2" xfId="20571" xr:uid="{00000000-0005-0000-0000-0000A34F0000}"/>
    <cellStyle name="20% - Accent1 3 2 4 2 2 5 5 3" xfId="20572" xr:uid="{00000000-0005-0000-0000-0000A44F0000}"/>
    <cellStyle name="20% - Accent1 3 2 4 2 2 5 6" xfId="20573" xr:uid="{00000000-0005-0000-0000-0000A54F0000}"/>
    <cellStyle name="20% - Accent1 3 2 4 2 2 5 6 2" xfId="20574" xr:uid="{00000000-0005-0000-0000-0000A64F0000}"/>
    <cellStyle name="20% - Accent1 3 2 4 2 2 5 6 2 2" xfId="20575" xr:uid="{00000000-0005-0000-0000-0000A74F0000}"/>
    <cellStyle name="20% - Accent1 3 2 4 2 2 5 6 3" xfId="20576" xr:uid="{00000000-0005-0000-0000-0000A84F0000}"/>
    <cellStyle name="20% - Accent1 3 2 4 2 2 5 7" xfId="20577" xr:uid="{00000000-0005-0000-0000-0000A94F0000}"/>
    <cellStyle name="20% - Accent1 3 2 4 2 2 5 7 2" xfId="20578" xr:uid="{00000000-0005-0000-0000-0000AA4F0000}"/>
    <cellStyle name="20% - Accent1 3 2 4 2 2 5 8" xfId="20579" xr:uid="{00000000-0005-0000-0000-0000AB4F0000}"/>
    <cellStyle name="20% - Accent1 3 2 4 2 2 5 8 2" xfId="20580" xr:uid="{00000000-0005-0000-0000-0000AC4F0000}"/>
    <cellStyle name="20% - Accent1 3 2 4 2 2 5 9" xfId="20581" xr:uid="{00000000-0005-0000-0000-0000AD4F0000}"/>
    <cellStyle name="20% - Accent1 3 2 4 2 2 6" xfId="20582" xr:uid="{00000000-0005-0000-0000-0000AE4F0000}"/>
    <cellStyle name="20% - Accent1 3 2 4 2 2 6 2" xfId="20583" xr:uid="{00000000-0005-0000-0000-0000AF4F0000}"/>
    <cellStyle name="20% - Accent1 3 2 4 2 2 6 2 2" xfId="20584" xr:uid="{00000000-0005-0000-0000-0000B04F0000}"/>
    <cellStyle name="20% - Accent1 3 2 4 2 2 6 2 2 2" xfId="20585" xr:uid="{00000000-0005-0000-0000-0000B14F0000}"/>
    <cellStyle name="20% - Accent1 3 2 4 2 2 6 2 2 2 2" xfId="20586" xr:uid="{00000000-0005-0000-0000-0000B24F0000}"/>
    <cellStyle name="20% - Accent1 3 2 4 2 2 6 2 2 3" xfId="20587" xr:uid="{00000000-0005-0000-0000-0000B34F0000}"/>
    <cellStyle name="20% - Accent1 3 2 4 2 2 6 2 3" xfId="20588" xr:uid="{00000000-0005-0000-0000-0000B44F0000}"/>
    <cellStyle name="20% - Accent1 3 2 4 2 2 6 2 3 2" xfId="20589" xr:uid="{00000000-0005-0000-0000-0000B54F0000}"/>
    <cellStyle name="20% - Accent1 3 2 4 2 2 6 2 4" xfId="20590" xr:uid="{00000000-0005-0000-0000-0000B64F0000}"/>
    <cellStyle name="20% - Accent1 3 2 4 2 2 6 3" xfId="20591" xr:uid="{00000000-0005-0000-0000-0000B74F0000}"/>
    <cellStyle name="20% - Accent1 3 2 4 2 2 6 3 2" xfId="20592" xr:uid="{00000000-0005-0000-0000-0000B84F0000}"/>
    <cellStyle name="20% - Accent1 3 2 4 2 2 6 3 2 2" xfId="20593" xr:uid="{00000000-0005-0000-0000-0000B94F0000}"/>
    <cellStyle name="20% - Accent1 3 2 4 2 2 6 3 2 2 2" xfId="20594" xr:uid="{00000000-0005-0000-0000-0000BA4F0000}"/>
    <cellStyle name="20% - Accent1 3 2 4 2 2 6 3 2 3" xfId="20595" xr:uid="{00000000-0005-0000-0000-0000BB4F0000}"/>
    <cellStyle name="20% - Accent1 3 2 4 2 2 6 3 3" xfId="20596" xr:uid="{00000000-0005-0000-0000-0000BC4F0000}"/>
    <cellStyle name="20% - Accent1 3 2 4 2 2 6 3 3 2" xfId="20597" xr:uid="{00000000-0005-0000-0000-0000BD4F0000}"/>
    <cellStyle name="20% - Accent1 3 2 4 2 2 6 3 4" xfId="20598" xr:uid="{00000000-0005-0000-0000-0000BE4F0000}"/>
    <cellStyle name="20% - Accent1 3 2 4 2 2 6 4" xfId="20599" xr:uid="{00000000-0005-0000-0000-0000BF4F0000}"/>
    <cellStyle name="20% - Accent1 3 2 4 2 2 6 4 2" xfId="20600" xr:uid="{00000000-0005-0000-0000-0000C04F0000}"/>
    <cellStyle name="20% - Accent1 3 2 4 2 2 6 4 2 2" xfId="20601" xr:uid="{00000000-0005-0000-0000-0000C14F0000}"/>
    <cellStyle name="20% - Accent1 3 2 4 2 2 6 4 2 2 2" xfId="20602" xr:uid="{00000000-0005-0000-0000-0000C24F0000}"/>
    <cellStyle name="20% - Accent1 3 2 4 2 2 6 4 2 3" xfId="20603" xr:uid="{00000000-0005-0000-0000-0000C34F0000}"/>
    <cellStyle name="20% - Accent1 3 2 4 2 2 6 4 3" xfId="20604" xr:uid="{00000000-0005-0000-0000-0000C44F0000}"/>
    <cellStyle name="20% - Accent1 3 2 4 2 2 6 4 3 2" xfId="20605" xr:uid="{00000000-0005-0000-0000-0000C54F0000}"/>
    <cellStyle name="20% - Accent1 3 2 4 2 2 6 4 4" xfId="20606" xr:uid="{00000000-0005-0000-0000-0000C64F0000}"/>
    <cellStyle name="20% - Accent1 3 2 4 2 2 6 5" xfId="20607" xr:uid="{00000000-0005-0000-0000-0000C74F0000}"/>
    <cellStyle name="20% - Accent1 3 2 4 2 2 6 5 2" xfId="20608" xr:uid="{00000000-0005-0000-0000-0000C84F0000}"/>
    <cellStyle name="20% - Accent1 3 2 4 2 2 6 5 2 2" xfId="20609" xr:uid="{00000000-0005-0000-0000-0000C94F0000}"/>
    <cellStyle name="20% - Accent1 3 2 4 2 2 6 5 3" xfId="20610" xr:uid="{00000000-0005-0000-0000-0000CA4F0000}"/>
    <cellStyle name="20% - Accent1 3 2 4 2 2 6 6" xfId="20611" xr:uid="{00000000-0005-0000-0000-0000CB4F0000}"/>
    <cellStyle name="20% - Accent1 3 2 4 2 2 6 6 2" xfId="20612" xr:uid="{00000000-0005-0000-0000-0000CC4F0000}"/>
    <cellStyle name="20% - Accent1 3 2 4 2 2 6 6 2 2" xfId="20613" xr:uid="{00000000-0005-0000-0000-0000CD4F0000}"/>
    <cellStyle name="20% - Accent1 3 2 4 2 2 6 6 3" xfId="20614" xr:uid="{00000000-0005-0000-0000-0000CE4F0000}"/>
    <cellStyle name="20% - Accent1 3 2 4 2 2 6 7" xfId="20615" xr:uid="{00000000-0005-0000-0000-0000CF4F0000}"/>
    <cellStyle name="20% - Accent1 3 2 4 2 2 6 7 2" xfId="20616" xr:uid="{00000000-0005-0000-0000-0000D04F0000}"/>
    <cellStyle name="20% - Accent1 3 2 4 2 2 6 8" xfId="20617" xr:uid="{00000000-0005-0000-0000-0000D14F0000}"/>
    <cellStyle name="20% - Accent1 3 2 4 2 2 6 8 2" xfId="20618" xr:uid="{00000000-0005-0000-0000-0000D24F0000}"/>
    <cellStyle name="20% - Accent1 3 2 4 2 2 6 9" xfId="20619" xr:uid="{00000000-0005-0000-0000-0000D34F0000}"/>
    <cellStyle name="20% - Accent1 3 2 4 2 2 7" xfId="20620" xr:uid="{00000000-0005-0000-0000-0000D44F0000}"/>
    <cellStyle name="20% - Accent1 3 2 4 2 2 7 2" xfId="20621" xr:uid="{00000000-0005-0000-0000-0000D54F0000}"/>
    <cellStyle name="20% - Accent1 3 2 4 2 2 7 2 2" xfId="20622" xr:uid="{00000000-0005-0000-0000-0000D64F0000}"/>
    <cellStyle name="20% - Accent1 3 2 4 2 2 7 2 2 2" xfId="20623" xr:uid="{00000000-0005-0000-0000-0000D74F0000}"/>
    <cellStyle name="20% - Accent1 3 2 4 2 2 7 2 3" xfId="20624" xr:uid="{00000000-0005-0000-0000-0000D84F0000}"/>
    <cellStyle name="20% - Accent1 3 2 4 2 2 7 3" xfId="20625" xr:uid="{00000000-0005-0000-0000-0000D94F0000}"/>
    <cellStyle name="20% - Accent1 3 2 4 2 2 7 3 2" xfId="20626" xr:uid="{00000000-0005-0000-0000-0000DA4F0000}"/>
    <cellStyle name="20% - Accent1 3 2 4 2 2 7 4" xfId="20627" xr:uid="{00000000-0005-0000-0000-0000DB4F0000}"/>
    <cellStyle name="20% - Accent1 3 2 4 2 2 8" xfId="20628" xr:uid="{00000000-0005-0000-0000-0000DC4F0000}"/>
    <cellStyle name="20% - Accent1 3 2 4 2 2 8 2" xfId="20629" xr:uid="{00000000-0005-0000-0000-0000DD4F0000}"/>
    <cellStyle name="20% - Accent1 3 2 4 2 2 8 2 2" xfId="20630" xr:uid="{00000000-0005-0000-0000-0000DE4F0000}"/>
    <cellStyle name="20% - Accent1 3 2 4 2 2 8 2 2 2" xfId="20631" xr:uid="{00000000-0005-0000-0000-0000DF4F0000}"/>
    <cellStyle name="20% - Accent1 3 2 4 2 2 8 2 3" xfId="20632" xr:uid="{00000000-0005-0000-0000-0000E04F0000}"/>
    <cellStyle name="20% - Accent1 3 2 4 2 2 8 3" xfId="20633" xr:uid="{00000000-0005-0000-0000-0000E14F0000}"/>
    <cellStyle name="20% - Accent1 3 2 4 2 2 8 3 2" xfId="20634" xr:uid="{00000000-0005-0000-0000-0000E24F0000}"/>
    <cellStyle name="20% - Accent1 3 2 4 2 2 8 4" xfId="20635" xr:uid="{00000000-0005-0000-0000-0000E34F0000}"/>
    <cellStyle name="20% - Accent1 3 2 4 2 2 9" xfId="20636" xr:uid="{00000000-0005-0000-0000-0000E44F0000}"/>
    <cellStyle name="20% - Accent1 3 2 4 2 2 9 2" xfId="20637" xr:uid="{00000000-0005-0000-0000-0000E54F0000}"/>
    <cellStyle name="20% - Accent1 3 2 4 2 2 9 2 2" xfId="20638" xr:uid="{00000000-0005-0000-0000-0000E64F0000}"/>
    <cellStyle name="20% - Accent1 3 2 4 2 2 9 2 2 2" xfId="20639" xr:uid="{00000000-0005-0000-0000-0000E74F0000}"/>
    <cellStyle name="20% - Accent1 3 2 4 2 2 9 2 3" xfId="20640" xr:uid="{00000000-0005-0000-0000-0000E84F0000}"/>
    <cellStyle name="20% - Accent1 3 2 4 2 2 9 3" xfId="20641" xr:uid="{00000000-0005-0000-0000-0000E94F0000}"/>
    <cellStyle name="20% - Accent1 3 2 4 2 2 9 3 2" xfId="20642" xr:uid="{00000000-0005-0000-0000-0000EA4F0000}"/>
    <cellStyle name="20% - Accent1 3 2 4 2 2 9 4" xfId="20643" xr:uid="{00000000-0005-0000-0000-0000EB4F0000}"/>
    <cellStyle name="20% - Accent1 3 2 4 2 3" xfId="20644" xr:uid="{00000000-0005-0000-0000-0000EC4F0000}"/>
    <cellStyle name="20% - Accent1 3 2 4 2 3 10" xfId="20645" xr:uid="{00000000-0005-0000-0000-0000ED4F0000}"/>
    <cellStyle name="20% - Accent1 3 2 4 2 3 10 2" xfId="20646" xr:uid="{00000000-0005-0000-0000-0000EE4F0000}"/>
    <cellStyle name="20% - Accent1 3 2 4 2 3 11" xfId="20647" xr:uid="{00000000-0005-0000-0000-0000EF4F0000}"/>
    <cellStyle name="20% - Accent1 3 2 4 2 3 2" xfId="20648" xr:uid="{00000000-0005-0000-0000-0000F04F0000}"/>
    <cellStyle name="20% - Accent1 3 2 4 2 3 2 2" xfId="20649" xr:uid="{00000000-0005-0000-0000-0000F14F0000}"/>
    <cellStyle name="20% - Accent1 3 2 4 2 3 2 2 2" xfId="20650" xr:uid="{00000000-0005-0000-0000-0000F24F0000}"/>
    <cellStyle name="20% - Accent1 3 2 4 2 3 2 2 2 2" xfId="20651" xr:uid="{00000000-0005-0000-0000-0000F34F0000}"/>
    <cellStyle name="20% - Accent1 3 2 4 2 3 2 2 2 2 2" xfId="20652" xr:uid="{00000000-0005-0000-0000-0000F44F0000}"/>
    <cellStyle name="20% - Accent1 3 2 4 2 3 2 2 2 3" xfId="20653" xr:uid="{00000000-0005-0000-0000-0000F54F0000}"/>
    <cellStyle name="20% - Accent1 3 2 4 2 3 2 2 3" xfId="20654" xr:uid="{00000000-0005-0000-0000-0000F64F0000}"/>
    <cellStyle name="20% - Accent1 3 2 4 2 3 2 2 3 2" xfId="20655" xr:uid="{00000000-0005-0000-0000-0000F74F0000}"/>
    <cellStyle name="20% - Accent1 3 2 4 2 3 2 2 4" xfId="20656" xr:uid="{00000000-0005-0000-0000-0000F84F0000}"/>
    <cellStyle name="20% - Accent1 3 2 4 2 3 2 3" xfId="20657" xr:uid="{00000000-0005-0000-0000-0000F94F0000}"/>
    <cellStyle name="20% - Accent1 3 2 4 2 3 2 3 2" xfId="20658" xr:uid="{00000000-0005-0000-0000-0000FA4F0000}"/>
    <cellStyle name="20% - Accent1 3 2 4 2 3 2 3 2 2" xfId="20659" xr:uid="{00000000-0005-0000-0000-0000FB4F0000}"/>
    <cellStyle name="20% - Accent1 3 2 4 2 3 2 3 2 2 2" xfId="20660" xr:uid="{00000000-0005-0000-0000-0000FC4F0000}"/>
    <cellStyle name="20% - Accent1 3 2 4 2 3 2 3 2 3" xfId="20661" xr:uid="{00000000-0005-0000-0000-0000FD4F0000}"/>
    <cellStyle name="20% - Accent1 3 2 4 2 3 2 3 3" xfId="20662" xr:uid="{00000000-0005-0000-0000-0000FE4F0000}"/>
    <cellStyle name="20% - Accent1 3 2 4 2 3 2 3 3 2" xfId="20663" xr:uid="{00000000-0005-0000-0000-0000FF4F0000}"/>
    <cellStyle name="20% - Accent1 3 2 4 2 3 2 3 4" xfId="20664" xr:uid="{00000000-0005-0000-0000-000000500000}"/>
    <cellStyle name="20% - Accent1 3 2 4 2 3 2 4" xfId="20665" xr:uid="{00000000-0005-0000-0000-000001500000}"/>
    <cellStyle name="20% - Accent1 3 2 4 2 3 2 4 2" xfId="20666" xr:uid="{00000000-0005-0000-0000-000002500000}"/>
    <cellStyle name="20% - Accent1 3 2 4 2 3 2 4 2 2" xfId="20667" xr:uid="{00000000-0005-0000-0000-000003500000}"/>
    <cellStyle name="20% - Accent1 3 2 4 2 3 2 4 2 2 2" xfId="20668" xr:uid="{00000000-0005-0000-0000-000004500000}"/>
    <cellStyle name="20% - Accent1 3 2 4 2 3 2 4 2 3" xfId="20669" xr:uid="{00000000-0005-0000-0000-000005500000}"/>
    <cellStyle name="20% - Accent1 3 2 4 2 3 2 4 3" xfId="20670" xr:uid="{00000000-0005-0000-0000-000006500000}"/>
    <cellStyle name="20% - Accent1 3 2 4 2 3 2 4 3 2" xfId="20671" xr:uid="{00000000-0005-0000-0000-000007500000}"/>
    <cellStyle name="20% - Accent1 3 2 4 2 3 2 4 4" xfId="20672" xr:uid="{00000000-0005-0000-0000-000008500000}"/>
    <cellStyle name="20% - Accent1 3 2 4 2 3 2 5" xfId="20673" xr:uid="{00000000-0005-0000-0000-000009500000}"/>
    <cellStyle name="20% - Accent1 3 2 4 2 3 2 5 2" xfId="20674" xr:uid="{00000000-0005-0000-0000-00000A500000}"/>
    <cellStyle name="20% - Accent1 3 2 4 2 3 2 5 2 2" xfId="20675" xr:uid="{00000000-0005-0000-0000-00000B500000}"/>
    <cellStyle name="20% - Accent1 3 2 4 2 3 2 5 3" xfId="20676" xr:uid="{00000000-0005-0000-0000-00000C500000}"/>
    <cellStyle name="20% - Accent1 3 2 4 2 3 2 6" xfId="20677" xr:uid="{00000000-0005-0000-0000-00000D500000}"/>
    <cellStyle name="20% - Accent1 3 2 4 2 3 2 6 2" xfId="20678" xr:uid="{00000000-0005-0000-0000-00000E500000}"/>
    <cellStyle name="20% - Accent1 3 2 4 2 3 2 6 2 2" xfId="20679" xr:uid="{00000000-0005-0000-0000-00000F500000}"/>
    <cellStyle name="20% - Accent1 3 2 4 2 3 2 6 3" xfId="20680" xr:uid="{00000000-0005-0000-0000-000010500000}"/>
    <cellStyle name="20% - Accent1 3 2 4 2 3 2 7" xfId="20681" xr:uid="{00000000-0005-0000-0000-000011500000}"/>
    <cellStyle name="20% - Accent1 3 2 4 2 3 2 7 2" xfId="20682" xr:uid="{00000000-0005-0000-0000-000012500000}"/>
    <cellStyle name="20% - Accent1 3 2 4 2 3 2 8" xfId="20683" xr:uid="{00000000-0005-0000-0000-000013500000}"/>
    <cellStyle name="20% - Accent1 3 2 4 2 3 2 8 2" xfId="20684" xr:uid="{00000000-0005-0000-0000-000014500000}"/>
    <cellStyle name="20% - Accent1 3 2 4 2 3 2 9" xfId="20685" xr:uid="{00000000-0005-0000-0000-000015500000}"/>
    <cellStyle name="20% - Accent1 3 2 4 2 3 3" xfId="20686" xr:uid="{00000000-0005-0000-0000-000016500000}"/>
    <cellStyle name="20% - Accent1 3 2 4 2 3 3 2" xfId="20687" xr:uid="{00000000-0005-0000-0000-000017500000}"/>
    <cellStyle name="20% - Accent1 3 2 4 2 3 3 2 2" xfId="20688" xr:uid="{00000000-0005-0000-0000-000018500000}"/>
    <cellStyle name="20% - Accent1 3 2 4 2 3 3 2 2 2" xfId="20689" xr:uid="{00000000-0005-0000-0000-000019500000}"/>
    <cellStyle name="20% - Accent1 3 2 4 2 3 3 2 2 2 2" xfId="20690" xr:uid="{00000000-0005-0000-0000-00001A500000}"/>
    <cellStyle name="20% - Accent1 3 2 4 2 3 3 2 2 3" xfId="20691" xr:uid="{00000000-0005-0000-0000-00001B500000}"/>
    <cellStyle name="20% - Accent1 3 2 4 2 3 3 2 3" xfId="20692" xr:uid="{00000000-0005-0000-0000-00001C500000}"/>
    <cellStyle name="20% - Accent1 3 2 4 2 3 3 2 3 2" xfId="20693" xr:uid="{00000000-0005-0000-0000-00001D500000}"/>
    <cellStyle name="20% - Accent1 3 2 4 2 3 3 2 4" xfId="20694" xr:uid="{00000000-0005-0000-0000-00001E500000}"/>
    <cellStyle name="20% - Accent1 3 2 4 2 3 3 3" xfId="20695" xr:uid="{00000000-0005-0000-0000-00001F500000}"/>
    <cellStyle name="20% - Accent1 3 2 4 2 3 3 3 2" xfId="20696" xr:uid="{00000000-0005-0000-0000-000020500000}"/>
    <cellStyle name="20% - Accent1 3 2 4 2 3 3 3 2 2" xfId="20697" xr:uid="{00000000-0005-0000-0000-000021500000}"/>
    <cellStyle name="20% - Accent1 3 2 4 2 3 3 3 2 2 2" xfId="20698" xr:uid="{00000000-0005-0000-0000-000022500000}"/>
    <cellStyle name="20% - Accent1 3 2 4 2 3 3 3 2 3" xfId="20699" xr:uid="{00000000-0005-0000-0000-000023500000}"/>
    <cellStyle name="20% - Accent1 3 2 4 2 3 3 3 3" xfId="20700" xr:uid="{00000000-0005-0000-0000-000024500000}"/>
    <cellStyle name="20% - Accent1 3 2 4 2 3 3 3 3 2" xfId="20701" xr:uid="{00000000-0005-0000-0000-000025500000}"/>
    <cellStyle name="20% - Accent1 3 2 4 2 3 3 3 4" xfId="20702" xr:uid="{00000000-0005-0000-0000-000026500000}"/>
    <cellStyle name="20% - Accent1 3 2 4 2 3 3 4" xfId="20703" xr:uid="{00000000-0005-0000-0000-000027500000}"/>
    <cellStyle name="20% - Accent1 3 2 4 2 3 3 4 2" xfId="20704" xr:uid="{00000000-0005-0000-0000-000028500000}"/>
    <cellStyle name="20% - Accent1 3 2 4 2 3 3 4 2 2" xfId="20705" xr:uid="{00000000-0005-0000-0000-000029500000}"/>
    <cellStyle name="20% - Accent1 3 2 4 2 3 3 4 2 2 2" xfId="20706" xr:uid="{00000000-0005-0000-0000-00002A500000}"/>
    <cellStyle name="20% - Accent1 3 2 4 2 3 3 4 2 3" xfId="20707" xr:uid="{00000000-0005-0000-0000-00002B500000}"/>
    <cellStyle name="20% - Accent1 3 2 4 2 3 3 4 3" xfId="20708" xr:uid="{00000000-0005-0000-0000-00002C500000}"/>
    <cellStyle name="20% - Accent1 3 2 4 2 3 3 4 3 2" xfId="20709" xr:uid="{00000000-0005-0000-0000-00002D500000}"/>
    <cellStyle name="20% - Accent1 3 2 4 2 3 3 4 4" xfId="20710" xr:uid="{00000000-0005-0000-0000-00002E500000}"/>
    <cellStyle name="20% - Accent1 3 2 4 2 3 3 5" xfId="20711" xr:uid="{00000000-0005-0000-0000-00002F500000}"/>
    <cellStyle name="20% - Accent1 3 2 4 2 3 3 5 2" xfId="20712" xr:uid="{00000000-0005-0000-0000-000030500000}"/>
    <cellStyle name="20% - Accent1 3 2 4 2 3 3 5 2 2" xfId="20713" xr:uid="{00000000-0005-0000-0000-000031500000}"/>
    <cellStyle name="20% - Accent1 3 2 4 2 3 3 5 3" xfId="20714" xr:uid="{00000000-0005-0000-0000-000032500000}"/>
    <cellStyle name="20% - Accent1 3 2 4 2 3 3 6" xfId="20715" xr:uid="{00000000-0005-0000-0000-000033500000}"/>
    <cellStyle name="20% - Accent1 3 2 4 2 3 3 6 2" xfId="20716" xr:uid="{00000000-0005-0000-0000-000034500000}"/>
    <cellStyle name="20% - Accent1 3 2 4 2 3 3 6 2 2" xfId="20717" xr:uid="{00000000-0005-0000-0000-000035500000}"/>
    <cellStyle name="20% - Accent1 3 2 4 2 3 3 6 3" xfId="20718" xr:uid="{00000000-0005-0000-0000-000036500000}"/>
    <cellStyle name="20% - Accent1 3 2 4 2 3 3 7" xfId="20719" xr:uid="{00000000-0005-0000-0000-000037500000}"/>
    <cellStyle name="20% - Accent1 3 2 4 2 3 3 7 2" xfId="20720" xr:uid="{00000000-0005-0000-0000-000038500000}"/>
    <cellStyle name="20% - Accent1 3 2 4 2 3 3 8" xfId="20721" xr:uid="{00000000-0005-0000-0000-000039500000}"/>
    <cellStyle name="20% - Accent1 3 2 4 2 3 3 8 2" xfId="20722" xr:uid="{00000000-0005-0000-0000-00003A500000}"/>
    <cellStyle name="20% - Accent1 3 2 4 2 3 3 9" xfId="20723" xr:uid="{00000000-0005-0000-0000-00003B500000}"/>
    <cellStyle name="20% - Accent1 3 2 4 2 3 4" xfId="20724" xr:uid="{00000000-0005-0000-0000-00003C500000}"/>
    <cellStyle name="20% - Accent1 3 2 4 2 3 4 2" xfId="20725" xr:uid="{00000000-0005-0000-0000-00003D500000}"/>
    <cellStyle name="20% - Accent1 3 2 4 2 3 4 2 2" xfId="20726" xr:uid="{00000000-0005-0000-0000-00003E500000}"/>
    <cellStyle name="20% - Accent1 3 2 4 2 3 4 2 2 2" xfId="20727" xr:uid="{00000000-0005-0000-0000-00003F500000}"/>
    <cellStyle name="20% - Accent1 3 2 4 2 3 4 2 3" xfId="20728" xr:uid="{00000000-0005-0000-0000-000040500000}"/>
    <cellStyle name="20% - Accent1 3 2 4 2 3 4 3" xfId="20729" xr:uid="{00000000-0005-0000-0000-000041500000}"/>
    <cellStyle name="20% - Accent1 3 2 4 2 3 4 3 2" xfId="20730" xr:uid="{00000000-0005-0000-0000-000042500000}"/>
    <cellStyle name="20% - Accent1 3 2 4 2 3 4 4" xfId="20731" xr:uid="{00000000-0005-0000-0000-000043500000}"/>
    <cellStyle name="20% - Accent1 3 2 4 2 3 5" xfId="20732" xr:uid="{00000000-0005-0000-0000-000044500000}"/>
    <cellStyle name="20% - Accent1 3 2 4 2 3 5 2" xfId="20733" xr:uid="{00000000-0005-0000-0000-000045500000}"/>
    <cellStyle name="20% - Accent1 3 2 4 2 3 5 2 2" xfId="20734" xr:uid="{00000000-0005-0000-0000-000046500000}"/>
    <cellStyle name="20% - Accent1 3 2 4 2 3 5 2 2 2" xfId="20735" xr:uid="{00000000-0005-0000-0000-000047500000}"/>
    <cellStyle name="20% - Accent1 3 2 4 2 3 5 2 3" xfId="20736" xr:uid="{00000000-0005-0000-0000-000048500000}"/>
    <cellStyle name="20% - Accent1 3 2 4 2 3 5 3" xfId="20737" xr:uid="{00000000-0005-0000-0000-000049500000}"/>
    <cellStyle name="20% - Accent1 3 2 4 2 3 5 3 2" xfId="20738" xr:uid="{00000000-0005-0000-0000-00004A500000}"/>
    <cellStyle name="20% - Accent1 3 2 4 2 3 5 4" xfId="20739" xr:uid="{00000000-0005-0000-0000-00004B500000}"/>
    <cellStyle name="20% - Accent1 3 2 4 2 3 6" xfId="20740" xr:uid="{00000000-0005-0000-0000-00004C500000}"/>
    <cellStyle name="20% - Accent1 3 2 4 2 3 6 2" xfId="20741" xr:uid="{00000000-0005-0000-0000-00004D500000}"/>
    <cellStyle name="20% - Accent1 3 2 4 2 3 6 2 2" xfId="20742" xr:uid="{00000000-0005-0000-0000-00004E500000}"/>
    <cellStyle name="20% - Accent1 3 2 4 2 3 6 2 2 2" xfId="20743" xr:uid="{00000000-0005-0000-0000-00004F500000}"/>
    <cellStyle name="20% - Accent1 3 2 4 2 3 6 2 3" xfId="20744" xr:uid="{00000000-0005-0000-0000-000050500000}"/>
    <cellStyle name="20% - Accent1 3 2 4 2 3 6 3" xfId="20745" xr:uid="{00000000-0005-0000-0000-000051500000}"/>
    <cellStyle name="20% - Accent1 3 2 4 2 3 6 3 2" xfId="20746" xr:uid="{00000000-0005-0000-0000-000052500000}"/>
    <cellStyle name="20% - Accent1 3 2 4 2 3 6 4" xfId="20747" xr:uid="{00000000-0005-0000-0000-000053500000}"/>
    <cellStyle name="20% - Accent1 3 2 4 2 3 7" xfId="20748" xr:uid="{00000000-0005-0000-0000-000054500000}"/>
    <cellStyle name="20% - Accent1 3 2 4 2 3 7 2" xfId="20749" xr:uid="{00000000-0005-0000-0000-000055500000}"/>
    <cellStyle name="20% - Accent1 3 2 4 2 3 7 2 2" xfId="20750" xr:uid="{00000000-0005-0000-0000-000056500000}"/>
    <cellStyle name="20% - Accent1 3 2 4 2 3 7 3" xfId="20751" xr:uid="{00000000-0005-0000-0000-000057500000}"/>
    <cellStyle name="20% - Accent1 3 2 4 2 3 8" xfId="20752" xr:uid="{00000000-0005-0000-0000-000058500000}"/>
    <cellStyle name="20% - Accent1 3 2 4 2 3 8 2" xfId="20753" xr:uid="{00000000-0005-0000-0000-000059500000}"/>
    <cellStyle name="20% - Accent1 3 2 4 2 3 8 2 2" xfId="20754" xr:uid="{00000000-0005-0000-0000-00005A500000}"/>
    <cellStyle name="20% - Accent1 3 2 4 2 3 8 3" xfId="20755" xr:uid="{00000000-0005-0000-0000-00005B500000}"/>
    <cellStyle name="20% - Accent1 3 2 4 2 3 9" xfId="20756" xr:uid="{00000000-0005-0000-0000-00005C500000}"/>
    <cellStyle name="20% - Accent1 3 2 4 2 3 9 2" xfId="20757" xr:uid="{00000000-0005-0000-0000-00005D500000}"/>
    <cellStyle name="20% - Accent1 3 2 4 2 4" xfId="20758" xr:uid="{00000000-0005-0000-0000-00005E500000}"/>
    <cellStyle name="20% - Accent1 3 2 4 2 4 10" xfId="20759" xr:uid="{00000000-0005-0000-0000-00005F500000}"/>
    <cellStyle name="20% - Accent1 3 2 4 2 4 10 2" xfId="20760" xr:uid="{00000000-0005-0000-0000-000060500000}"/>
    <cellStyle name="20% - Accent1 3 2 4 2 4 11" xfId="20761" xr:uid="{00000000-0005-0000-0000-000061500000}"/>
    <cellStyle name="20% - Accent1 3 2 4 2 4 2" xfId="20762" xr:uid="{00000000-0005-0000-0000-000062500000}"/>
    <cellStyle name="20% - Accent1 3 2 4 2 4 2 2" xfId="20763" xr:uid="{00000000-0005-0000-0000-000063500000}"/>
    <cellStyle name="20% - Accent1 3 2 4 2 4 2 2 2" xfId="20764" xr:uid="{00000000-0005-0000-0000-000064500000}"/>
    <cellStyle name="20% - Accent1 3 2 4 2 4 2 2 2 2" xfId="20765" xr:uid="{00000000-0005-0000-0000-000065500000}"/>
    <cellStyle name="20% - Accent1 3 2 4 2 4 2 2 2 2 2" xfId="20766" xr:uid="{00000000-0005-0000-0000-000066500000}"/>
    <cellStyle name="20% - Accent1 3 2 4 2 4 2 2 2 3" xfId="20767" xr:uid="{00000000-0005-0000-0000-000067500000}"/>
    <cellStyle name="20% - Accent1 3 2 4 2 4 2 2 3" xfId="20768" xr:uid="{00000000-0005-0000-0000-000068500000}"/>
    <cellStyle name="20% - Accent1 3 2 4 2 4 2 2 3 2" xfId="20769" xr:uid="{00000000-0005-0000-0000-000069500000}"/>
    <cellStyle name="20% - Accent1 3 2 4 2 4 2 2 4" xfId="20770" xr:uid="{00000000-0005-0000-0000-00006A500000}"/>
    <cellStyle name="20% - Accent1 3 2 4 2 4 2 3" xfId="20771" xr:uid="{00000000-0005-0000-0000-00006B500000}"/>
    <cellStyle name="20% - Accent1 3 2 4 2 4 2 3 2" xfId="20772" xr:uid="{00000000-0005-0000-0000-00006C500000}"/>
    <cellStyle name="20% - Accent1 3 2 4 2 4 2 3 2 2" xfId="20773" xr:uid="{00000000-0005-0000-0000-00006D500000}"/>
    <cellStyle name="20% - Accent1 3 2 4 2 4 2 3 2 2 2" xfId="20774" xr:uid="{00000000-0005-0000-0000-00006E500000}"/>
    <cellStyle name="20% - Accent1 3 2 4 2 4 2 3 2 3" xfId="20775" xr:uid="{00000000-0005-0000-0000-00006F500000}"/>
    <cellStyle name="20% - Accent1 3 2 4 2 4 2 3 3" xfId="20776" xr:uid="{00000000-0005-0000-0000-000070500000}"/>
    <cellStyle name="20% - Accent1 3 2 4 2 4 2 3 3 2" xfId="20777" xr:uid="{00000000-0005-0000-0000-000071500000}"/>
    <cellStyle name="20% - Accent1 3 2 4 2 4 2 3 4" xfId="20778" xr:uid="{00000000-0005-0000-0000-000072500000}"/>
    <cellStyle name="20% - Accent1 3 2 4 2 4 2 4" xfId="20779" xr:uid="{00000000-0005-0000-0000-000073500000}"/>
    <cellStyle name="20% - Accent1 3 2 4 2 4 2 4 2" xfId="20780" xr:uid="{00000000-0005-0000-0000-000074500000}"/>
    <cellStyle name="20% - Accent1 3 2 4 2 4 2 4 2 2" xfId="20781" xr:uid="{00000000-0005-0000-0000-000075500000}"/>
    <cellStyle name="20% - Accent1 3 2 4 2 4 2 4 2 2 2" xfId="20782" xr:uid="{00000000-0005-0000-0000-000076500000}"/>
    <cellStyle name="20% - Accent1 3 2 4 2 4 2 4 2 3" xfId="20783" xr:uid="{00000000-0005-0000-0000-000077500000}"/>
    <cellStyle name="20% - Accent1 3 2 4 2 4 2 4 3" xfId="20784" xr:uid="{00000000-0005-0000-0000-000078500000}"/>
    <cellStyle name="20% - Accent1 3 2 4 2 4 2 4 3 2" xfId="20785" xr:uid="{00000000-0005-0000-0000-000079500000}"/>
    <cellStyle name="20% - Accent1 3 2 4 2 4 2 4 4" xfId="20786" xr:uid="{00000000-0005-0000-0000-00007A500000}"/>
    <cellStyle name="20% - Accent1 3 2 4 2 4 2 5" xfId="20787" xr:uid="{00000000-0005-0000-0000-00007B500000}"/>
    <cellStyle name="20% - Accent1 3 2 4 2 4 2 5 2" xfId="20788" xr:uid="{00000000-0005-0000-0000-00007C500000}"/>
    <cellStyle name="20% - Accent1 3 2 4 2 4 2 5 2 2" xfId="20789" xr:uid="{00000000-0005-0000-0000-00007D500000}"/>
    <cellStyle name="20% - Accent1 3 2 4 2 4 2 5 3" xfId="20790" xr:uid="{00000000-0005-0000-0000-00007E500000}"/>
    <cellStyle name="20% - Accent1 3 2 4 2 4 2 6" xfId="20791" xr:uid="{00000000-0005-0000-0000-00007F500000}"/>
    <cellStyle name="20% - Accent1 3 2 4 2 4 2 6 2" xfId="20792" xr:uid="{00000000-0005-0000-0000-000080500000}"/>
    <cellStyle name="20% - Accent1 3 2 4 2 4 2 6 2 2" xfId="20793" xr:uid="{00000000-0005-0000-0000-000081500000}"/>
    <cellStyle name="20% - Accent1 3 2 4 2 4 2 6 3" xfId="20794" xr:uid="{00000000-0005-0000-0000-000082500000}"/>
    <cellStyle name="20% - Accent1 3 2 4 2 4 2 7" xfId="20795" xr:uid="{00000000-0005-0000-0000-000083500000}"/>
    <cellStyle name="20% - Accent1 3 2 4 2 4 2 7 2" xfId="20796" xr:uid="{00000000-0005-0000-0000-000084500000}"/>
    <cellStyle name="20% - Accent1 3 2 4 2 4 2 8" xfId="20797" xr:uid="{00000000-0005-0000-0000-000085500000}"/>
    <cellStyle name="20% - Accent1 3 2 4 2 4 2 8 2" xfId="20798" xr:uid="{00000000-0005-0000-0000-000086500000}"/>
    <cellStyle name="20% - Accent1 3 2 4 2 4 2 9" xfId="20799" xr:uid="{00000000-0005-0000-0000-000087500000}"/>
    <cellStyle name="20% - Accent1 3 2 4 2 4 3" xfId="20800" xr:uid="{00000000-0005-0000-0000-000088500000}"/>
    <cellStyle name="20% - Accent1 3 2 4 2 4 3 2" xfId="20801" xr:uid="{00000000-0005-0000-0000-000089500000}"/>
    <cellStyle name="20% - Accent1 3 2 4 2 4 3 2 2" xfId="20802" xr:uid="{00000000-0005-0000-0000-00008A500000}"/>
    <cellStyle name="20% - Accent1 3 2 4 2 4 3 2 2 2" xfId="20803" xr:uid="{00000000-0005-0000-0000-00008B500000}"/>
    <cellStyle name="20% - Accent1 3 2 4 2 4 3 2 2 2 2" xfId="20804" xr:uid="{00000000-0005-0000-0000-00008C500000}"/>
    <cellStyle name="20% - Accent1 3 2 4 2 4 3 2 2 3" xfId="20805" xr:uid="{00000000-0005-0000-0000-00008D500000}"/>
    <cellStyle name="20% - Accent1 3 2 4 2 4 3 2 3" xfId="20806" xr:uid="{00000000-0005-0000-0000-00008E500000}"/>
    <cellStyle name="20% - Accent1 3 2 4 2 4 3 2 3 2" xfId="20807" xr:uid="{00000000-0005-0000-0000-00008F500000}"/>
    <cellStyle name="20% - Accent1 3 2 4 2 4 3 2 4" xfId="20808" xr:uid="{00000000-0005-0000-0000-000090500000}"/>
    <cellStyle name="20% - Accent1 3 2 4 2 4 3 3" xfId="20809" xr:uid="{00000000-0005-0000-0000-000091500000}"/>
    <cellStyle name="20% - Accent1 3 2 4 2 4 3 3 2" xfId="20810" xr:uid="{00000000-0005-0000-0000-000092500000}"/>
    <cellStyle name="20% - Accent1 3 2 4 2 4 3 3 2 2" xfId="20811" xr:uid="{00000000-0005-0000-0000-000093500000}"/>
    <cellStyle name="20% - Accent1 3 2 4 2 4 3 3 2 2 2" xfId="20812" xr:uid="{00000000-0005-0000-0000-000094500000}"/>
    <cellStyle name="20% - Accent1 3 2 4 2 4 3 3 2 3" xfId="20813" xr:uid="{00000000-0005-0000-0000-000095500000}"/>
    <cellStyle name="20% - Accent1 3 2 4 2 4 3 3 3" xfId="20814" xr:uid="{00000000-0005-0000-0000-000096500000}"/>
    <cellStyle name="20% - Accent1 3 2 4 2 4 3 3 3 2" xfId="20815" xr:uid="{00000000-0005-0000-0000-000097500000}"/>
    <cellStyle name="20% - Accent1 3 2 4 2 4 3 3 4" xfId="20816" xr:uid="{00000000-0005-0000-0000-000098500000}"/>
    <cellStyle name="20% - Accent1 3 2 4 2 4 3 4" xfId="20817" xr:uid="{00000000-0005-0000-0000-000099500000}"/>
    <cellStyle name="20% - Accent1 3 2 4 2 4 3 4 2" xfId="20818" xr:uid="{00000000-0005-0000-0000-00009A500000}"/>
    <cellStyle name="20% - Accent1 3 2 4 2 4 3 4 2 2" xfId="20819" xr:uid="{00000000-0005-0000-0000-00009B500000}"/>
    <cellStyle name="20% - Accent1 3 2 4 2 4 3 4 2 2 2" xfId="20820" xr:uid="{00000000-0005-0000-0000-00009C500000}"/>
    <cellStyle name="20% - Accent1 3 2 4 2 4 3 4 2 3" xfId="20821" xr:uid="{00000000-0005-0000-0000-00009D500000}"/>
    <cellStyle name="20% - Accent1 3 2 4 2 4 3 4 3" xfId="20822" xr:uid="{00000000-0005-0000-0000-00009E500000}"/>
    <cellStyle name="20% - Accent1 3 2 4 2 4 3 4 3 2" xfId="20823" xr:uid="{00000000-0005-0000-0000-00009F500000}"/>
    <cellStyle name="20% - Accent1 3 2 4 2 4 3 4 4" xfId="20824" xr:uid="{00000000-0005-0000-0000-0000A0500000}"/>
    <cellStyle name="20% - Accent1 3 2 4 2 4 3 5" xfId="20825" xr:uid="{00000000-0005-0000-0000-0000A1500000}"/>
    <cellStyle name="20% - Accent1 3 2 4 2 4 3 5 2" xfId="20826" xr:uid="{00000000-0005-0000-0000-0000A2500000}"/>
    <cellStyle name="20% - Accent1 3 2 4 2 4 3 5 2 2" xfId="20827" xr:uid="{00000000-0005-0000-0000-0000A3500000}"/>
    <cellStyle name="20% - Accent1 3 2 4 2 4 3 5 3" xfId="20828" xr:uid="{00000000-0005-0000-0000-0000A4500000}"/>
    <cellStyle name="20% - Accent1 3 2 4 2 4 3 6" xfId="20829" xr:uid="{00000000-0005-0000-0000-0000A5500000}"/>
    <cellStyle name="20% - Accent1 3 2 4 2 4 3 6 2" xfId="20830" xr:uid="{00000000-0005-0000-0000-0000A6500000}"/>
    <cellStyle name="20% - Accent1 3 2 4 2 4 3 6 2 2" xfId="20831" xr:uid="{00000000-0005-0000-0000-0000A7500000}"/>
    <cellStyle name="20% - Accent1 3 2 4 2 4 3 6 3" xfId="20832" xr:uid="{00000000-0005-0000-0000-0000A8500000}"/>
    <cellStyle name="20% - Accent1 3 2 4 2 4 3 7" xfId="20833" xr:uid="{00000000-0005-0000-0000-0000A9500000}"/>
    <cellStyle name="20% - Accent1 3 2 4 2 4 3 7 2" xfId="20834" xr:uid="{00000000-0005-0000-0000-0000AA500000}"/>
    <cellStyle name="20% - Accent1 3 2 4 2 4 3 8" xfId="20835" xr:uid="{00000000-0005-0000-0000-0000AB500000}"/>
    <cellStyle name="20% - Accent1 3 2 4 2 4 3 8 2" xfId="20836" xr:uid="{00000000-0005-0000-0000-0000AC500000}"/>
    <cellStyle name="20% - Accent1 3 2 4 2 4 3 9" xfId="20837" xr:uid="{00000000-0005-0000-0000-0000AD500000}"/>
    <cellStyle name="20% - Accent1 3 2 4 2 4 4" xfId="20838" xr:uid="{00000000-0005-0000-0000-0000AE500000}"/>
    <cellStyle name="20% - Accent1 3 2 4 2 4 4 2" xfId="20839" xr:uid="{00000000-0005-0000-0000-0000AF500000}"/>
    <cellStyle name="20% - Accent1 3 2 4 2 4 4 2 2" xfId="20840" xr:uid="{00000000-0005-0000-0000-0000B0500000}"/>
    <cellStyle name="20% - Accent1 3 2 4 2 4 4 2 2 2" xfId="20841" xr:uid="{00000000-0005-0000-0000-0000B1500000}"/>
    <cellStyle name="20% - Accent1 3 2 4 2 4 4 2 3" xfId="20842" xr:uid="{00000000-0005-0000-0000-0000B2500000}"/>
    <cellStyle name="20% - Accent1 3 2 4 2 4 4 3" xfId="20843" xr:uid="{00000000-0005-0000-0000-0000B3500000}"/>
    <cellStyle name="20% - Accent1 3 2 4 2 4 4 3 2" xfId="20844" xr:uid="{00000000-0005-0000-0000-0000B4500000}"/>
    <cellStyle name="20% - Accent1 3 2 4 2 4 4 4" xfId="20845" xr:uid="{00000000-0005-0000-0000-0000B5500000}"/>
    <cellStyle name="20% - Accent1 3 2 4 2 4 5" xfId="20846" xr:uid="{00000000-0005-0000-0000-0000B6500000}"/>
    <cellStyle name="20% - Accent1 3 2 4 2 4 5 2" xfId="20847" xr:uid="{00000000-0005-0000-0000-0000B7500000}"/>
    <cellStyle name="20% - Accent1 3 2 4 2 4 5 2 2" xfId="20848" xr:uid="{00000000-0005-0000-0000-0000B8500000}"/>
    <cellStyle name="20% - Accent1 3 2 4 2 4 5 2 2 2" xfId="20849" xr:uid="{00000000-0005-0000-0000-0000B9500000}"/>
    <cellStyle name="20% - Accent1 3 2 4 2 4 5 2 3" xfId="20850" xr:uid="{00000000-0005-0000-0000-0000BA500000}"/>
    <cellStyle name="20% - Accent1 3 2 4 2 4 5 3" xfId="20851" xr:uid="{00000000-0005-0000-0000-0000BB500000}"/>
    <cellStyle name="20% - Accent1 3 2 4 2 4 5 3 2" xfId="20852" xr:uid="{00000000-0005-0000-0000-0000BC500000}"/>
    <cellStyle name="20% - Accent1 3 2 4 2 4 5 4" xfId="20853" xr:uid="{00000000-0005-0000-0000-0000BD500000}"/>
    <cellStyle name="20% - Accent1 3 2 4 2 4 6" xfId="20854" xr:uid="{00000000-0005-0000-0000-0000BE500000}"/>
    <cellStyle name="20% - Accent1 3 2 4 2 4 6 2" xfId="20855" xr:uid="{00000000-0005-0000-0000-0000BF500000}"/>
    <cellStyle name="20% - Accent1 3 2 4 2 4 6 2 2" xfId="20856" xr:uid="{00000000-0005-0000-0000-0000C0500000}"/>
    <cellStyle name="20% - Accent1 3 2 4 2 4 6 2 2 2" xfId="20857" xr:uid="{00000000-0005-0000-0000-0000C1500000}"/>
    <cellStyle name="20% - Accent1 3 2 4 2 4 6 2 3" xfId="20858" xr:uid="{00000000-0005-0000-0000-0000C2500000}"/>
    <cellStyle name="20% - Accent1 3 2 4 2 4 6 3" xfId="20859" xr:uid="{00000000-0005-0000-0000-0000C3500000}"/>
    <cellStyle name="20% - Accent1 3 2 4 2 4 6 3 2" xfId="20860" xr:uid="{00000000-0005-0000-0000-0000C4500000}"/>
    <cellStyle name="20% - Accent1 3 2 4 2 4 6 4" xfId="20861" xr:uid="{00000000-0005-0000-0000-0000C5500000}"/>
    <cellStyle name="20% - Accent1 3 2 4 2 4 7" xfId="20862" xr:uid="{00000000-0005-0000-0000-0000C6500000}"/>
    <cellStyle name="20% - Accent1 3 2 4 2 4 7 2" xfId="20863" xr:uid="{00000000-0005-0000-0000-0000C7500000}"/>
    <cellStyle name="20% - Accent1 3 2 4 2 4 7 2 2" xfId="20864" xr:uid="{00000000-0005-0000-0000-0000C8500000}"/>
    <cellStyle name="20% - Accent1 3 2 4 2 4 7 3" xfId="20865" xr:uid="{00000000-0005-0000-0000-0000C9500000}"/>
    <cellStyle name="20% - Accent1 3 2 4 2 4 8" xfId="20866" xr:uid="{00000000-0005-0000-0000-0000CA500000}"/>
    <cellStyle name="20% - Accent1 3 2 4 2 4 8 2" xfId="20867" xr:uid="{00000000-0005-0000-0000-0000CB500000}"/>
    <cellStyle name="20% - Accent1 3 2 4 2 4 8 2 2" xfId="20868" xr:uid="{00000000-0005-0000-0000-0000CC500000}"/>
    <cellStyle name="20% - Accent1 3 2 4 2 4 8 3" xfId="20869" xr:uid="{00000000-0005-0000-0000-0000CD500000}"/>
    <cellStyle name="20% - Accent1 3 2 4 2 4 9" xfId="20870" xr:uid="{00000000-0005-0000-0000-0000CE500000}"/>
    <cellStyle name="20% - Accent1 3 2 4 2 4 9 2" xfId="20871" xr:uid="{00000000-0005-0000-0000-0000CF500000}"/>
    <cellStyle name="20% - Accent1 3 2 4 2 5" xfId="20872" xr:uid="{00000000-0005-0000-0000-0000D0500000}"/>
    <cellStyle name="20% - Accent1 3 2 4 2 5 10" xfId="20873" xr:uid="{00000000-0005-0000-0000-0000D1500000}"/>
    <cellStyle name="20% - Accent1 3 2 4 2 5 10 2" xfId="20874" xr:uid="{00000000-0005-0000-0000-0000D2500000}"/>
    <cellStyle name="20% - Accent1 3 2 4 2 5 11" xfId="20875" xr:uid="{00000000-0005-0000-0000-0000D3500000}"/>
    <cellStyle name="20% - Accent1 3 2 4 2 5 2" xfId="20876" xr:uid="{00000000-0005-0000-0000-0000D4500000}"/>
    <cellStyle name="20% - Accent1 3 2 4 2 5 2 2" xfId="20877" xr:uid="{00000000-0005-0000-0000-0000D5500000}"/>
    <cellStyle name="20% - Accent1 3 2 4 2 5 2 2 2" xfId="20878" xr:uid="{00000000-0005-0000-0000-0000D6500000}"/>
    <cellStyle name="20% - Accent1 3 2 4 2 5 2 2 2 2" xfId="20879" xr:uid="{00000000-0005-0000-0000-0000D7500000}"/>
    <cellStyle name="20% - Accent1 3 2 4 2 5 2 2 2 2 2" xfId="20880" xr:uid="{00000000-0005-0000-0000-0000D8500000}"/>
    <cellStyle name="20% - Accent1 3 2 4 2 5 2 2 2 3" xfId="20881" xr:uid="{00000000-0005-0000-0000-0000D9500000}"/>
    <cellStyle name="20% - Accent1 3 2 4 2 5 2 2 3" xfId="20882" xr:uid="{00000000-0005-0000-0000-0000DA500000}"/>
    <cellStyle name="20% - Accent1 3 2 4 2 5 2 2 3 2" xfId="20883" xr:uid="{00000000-0005-0000-0000-0000DB500000}"/>
    <cellStyle name="20% - Accent1 3 2 4 2 5 2 2 4" xfId="20884" xr:uid="{00000000-0005-0000-0000-0000DC500000}"/>
    <cellStyle name="20% - Accent1 3 2 4 2 5 2 3" xfId="20885" xr:uid="{00000000-0005-0000-0000-0000DD500000}"/>
    <cellStyle name="20% - Accent1 3 2 4 2 5 2 3 2" xfId="20886" xr:uid="{00000000-0005-0000-0000-0000DE500000}"/>
    <cellStyle name="20% - Accent1 3 2 4 2 5 2 3 2 2" xfId="20887" xr:uid="{00000000-0005-0000-0000-0000DF500000}"/>
    <cellStyle name="20% - Accent1 3 2 4 2 5 2 3 2 2 2" xfId="20888" xr:uid="{00000000-0005-0000-0000-0000E0500000}"/>
    <cellStyle name="20% - Accent1 3 2 4 2 5 2 3 2 3" xfId="20889" xr:uid="{00000000-0005-0000-0000-0000E1500000}"/>
    <cellStyle name="20% - Accent1 3 2 4 2 5 2 3 3" xfId="20890" xr:uid="{00000000-0005-0000-0000-0000E2500000}"/>
    <cellStyle name="20% - Accent1 3 2 4 2 5 2 3 3 2" xfId="20891" xr:uid="{00000000-0005-0000-0000-0000E3500000}"/>
    <cellStyle name="20% - Accent1 3 2 4 2 5 2 3 4" xfId="20892" xr:uid="{00000000-0005-0000-0000-0000E4500000}"/>
    <cellStyle name="20% - Accent1 3 2 4 2 5 2 4" xfId="20893" xr:uid="{00000000-0005-0000-0000-0000E5500000}"/>
    <cellStyle name="20% - Accent1 3 2 4 2 5 2 4 2" xfId="20894" xr:uid="{00000000-0005-0000-0000-0000E6500000}"/>
    <cellStyle name="20% - Accent1 3 2 4 2 5 2 4 2 2" xfId="20895" xr:uid="{00000000-0005-0000-0000-0000E7500000}"/>
    <cellStyle name="20% - Accent1 3 2 4 2 5 2 4 2 2 2" xfId="20896" xr:uid="{00000000-0005-0000-0000-0000E8500000}"/>
    <cellStyle name="20% - Accent1 3 2 4 2 5 2 4 2 3" xfId="20897" xr:uid="{00000000-0005-0000-0000-0000E9500000}"/>
    <cellStyle name="20% - Accent1 3 2 4 2 5 2 4 3" xfId="20898" xr:uid="{00000000-0005-0000-0000-0000EA500000}"/>
    <cellStyle name="20% - Accent1 3 2 4 2 5 2 4 3 2" xfId="20899" xr:uid="{00000000-0005-0000-0000-0000EB500000}"/>
    <cellStyle name="20% - Accent1 3 2 4 2 5 2 4 4" xfId="20900" xr:uid="{00000000-0005-0000-0000-0000EC500000}"/>
    <cellStyle name="20% - Accent1 3 2 4 2 5 2 5" xfId="20901" xr:uid="{00000000-0005-0000-0000-0000ED500000}"/>
    <cellStyle name="20% - Accent1 3 2 4 2 5 2 5 2" xfId="20902" xr:uid="{00000000-0005-0000-0000-0000EE500000}"/>
    <cellStyle name="20% - Accent1 3 2 4 2 5 2 5 2 2" xfId="20903" xr:uid="{00000000-0005-0000-0000-0000EF500000}"/>
    <cellStyle name="20% - Accent1 3 2 4 2 5 2 5 3" xfId="20904" xr:uid="{00000000-0005-0000-0000-0000F0500000}"/>
    <cellStyle name="20% - Accent1 3 2 4 2 5 2 6" xfId="20905" xr:uid="{00000000-0005-0000-0000-0000F1500000}"/>
    <cellStyle name="20% - Accent1 3 2 4 2 5 2 6 2" xfId="20906" xr:uid="{00000000-0005-0000-0000-0000F2500000}"/>
    <cellStyle name="20% - Accent1 3 2 4 2 5 2 6 2 2" xfId="20907" xr:uid="{00000000-0005-0000-0000-0000F3500000}"/>
    <cellStyle name="20% - Accent1 3 2 4 2 5 2 6 3" xfId="20908" xr:uid="{00000000-0005-0000-0000-0000F4500000}"/>
    <cellStyle name="20% - Accent1 3 2 4 2 5 2 7" xfId="20909" xr:uid="{00000000-0005-0000-0000-0000F5500000}"/>
    <cellStyle name="20% - Accent1 3 2 4 2 5 2 7 2" xfId="20910" xr:uid="{00000000-0005-0000-0000-0000F6500000}"/>
    <cellStyle name="20% - Accent1 3 2 4 2 5 2 8" xfId="20911" xr:uid="{00000000-0005-0000-0000-0000F7500000}"/>
    <cellStyle name="20% - Accent1 3 2 4 2 5 2 8 2" xfId="20912" xr:uid="{00000000-0005-0000-0000-0000F8500000}"/>
    <cellStyle name="20% - Accent1 3 2 4 2 5 2 9" xfId="20913" xr:uid="{00000000-0005-0000-0000-0000F9500000}"/>
    <cellStyle name="20% - Accent1 3 2 4 2 5 3" xfId="20914" xr:uid="{00000000-0005-0000-0000-0000FA500000}"/>
    <cellStyle name="20% - Accent1 3 2 4 2 5 3 2" xfId="20915" xr:uid="{00000000-0005-0000-0000-0000FB500000}"/>
    <cellStyle name="20% - Accent1 3 2 4 2 5 3 2 2" xfId="20916" xr:uid="{00000000-0005-0000-0000-0000FC500000}"/>
    <cellStyle name="20% - Accent1 3 2 4 2 5 3 2 2 2" xfId="20917" xr:uid="{00000000-0005-0000-0000-0000FD500000}"/>
    <cellStyle name="20% - Accent1 3 2 4 2 5 3 2 2 2 2" xfId="20918" xr:uid="{00000000-0005-0000-0000-0000FE500000}"/>
    <cellStyle name="20% - Accent1 3 2 4 2 5 3 2 2 3" xfId="20919" xr:uid="{00000000-0005-0000-0000-0000FF500000}"/>
    <cellStyle name="20% - Accent1 3 2 4 2 5 3 2 3" xfId="20920" xr:uid="{00000000-0005-0000-0000-000000510000}"/>
    <cellStyle name="20% - Accent1 3 2 4 2 5 3 2 3 2" xfId="20921" xr:uid="{00000000-0005-0000-0000-000001510000}"/>
    <cellStyle name="20% - Accent1 3 2 4 2 5 3 2 4" xfId="20922" xr:uid="{00000000-0005-0000-0000-000002510000}"/>
    <cellStyle name="20% - Accent1 3 2 4 2 5 3 3" xfId="20923" xr:uid="{00000000-0005-0000-0000-000003510000}"/>
    <cellStyle name="20% - Accent1 3 2 4 2 5 3 3 2" xfId="20924" xr:uid="{00000000-0005-0000-0000-000004510000}"/>
    <cellStyle name="20% - Accent1 3 2 4 2 5 3 3 2 2" xfId="20925" xr:uid="{00000000-0005-0000-0000-000005510000}"/>
    <cellStyle name="20% - Accent1 3 2 4 2 5 3 3 2 2 2" xfId="20926" xr:uid="{00000000-0005-0000-0000-000006510000}"/>
    <cellStyle name="20% - Accent1 3 2 4 2 5 3 3 2 3" xfId="20927" xr:uid="{00000000-0005-0000-0000-000007510000}"/>
    <cellStyle name="20% - Accent1 3 2 4 2 5 3 3 3" xfId="20928" xr:uid="{00000000-0005-0000-0000-000008510000}"/>
    <cellStyle name="20% - Accent1 3 2 4 2 5 3 3 3 2" xfId="20929" xr:uid="{00000000-0005-0000-0000-000009510000}"/>
    <cellStyle name="20% - Accent1 3 2 4 2 5 3 3 4" xfId="20930" xr:uid="{00000000-0005-0000-0000-00000A510000}"/>
    <cellStyle name="20% - Accent1 3 2 4 2 5 3 4" xfId="20931" xr:uid="{00000000-0005-0000-0000-00000B510000}"/>
    <cellStyle name="20% - Accent1 3 2 4 2 5 3 4 2" xfId="20932" xr:uid="{00000000-0005-0000-0000-00000C510000}"/>
    <cellStyle name="20% - Accent1 3 2 4 2 5 3 4 2 2" xfId="20933" xr:uid="{00000000-0005-0000-0000-00000D510000}"/>
    <cellStyle name="20% - Accent1 3 2 4 2 5 3 4 2 2 2" xfId="20934" xr:uid="{00000000-0005-0000-0000-00000E510000}"/>
    <cellStyle name="20% - Accent1 3 2 4 2 5 3 4 2 3" xfId="20935" xr:uid="{00000000-0005-0000-0000-00000F510000}"/>
    <cellStyle name="20% - Accent1 3 2 4 2 5 3 4 3" xfId="20936" xr:uid="{00000000-0005-0000-0000-000010510000}"/>
    <cellStyle name="20% - Accent1 3 2 4 2 5 3 4 3 2" xfId="20937" xr:uid="{00000000-0005-0000-0000-000011510000}"/>
    <cellStyle name="20% - Accent1 3 2 4 2 5 3 4 4" xfId="20938" xr:uid="{00000000-0005-0000-0000-000012510000}"/>
    <cellStyle name="20% - Accent1 3 2 4 2 5 3 5" xfId="20939" xr:uid="{00000000-0005-0000-0000-000013510000}"/>
    <cellStyle name="20% - Accent1 3 2 4 2 5 3 5 2" xfId="20940" xr:uid="{00000000-0005-0000-0000-000014510000}"/>
    <cellStyle name="20% - Accent1 3 2 4 2 5 3 5 2 2" xfId="20941" xr:uid="{00000000-0005-0000-0000-000015510000}"/>
    <cellStyle name="20% - Accent1 3 2 4 2 5 3 5 3" xfId="20942" xr:uid="{00000000-0005-0000-0000-000016510000}"/>
    <cellStyle name="20% - Accent1 3 2 4 2 5 3 6" xfId="20943" xr:uid="{00000000-0005-0000-0000-000017510000}"/>
    <cellStyle name="20% - Accent1 3 2 4 2 5 3 6 2" xfId="20944" xr:uid="{00000000-0005-0000-0000-000018510000}"/>
    <cellStyle name="20% - Accent1 3 2 4 2 5 3 6 2 2" xfId="20945" xr:uid="{00000000-0005-0000-0000-000019510000}"/>
    <cellStyle name="20% - Accent1 3 2 4 2 5 3 6 3" xfId="20946" xr:uid="{00000000-0005-0000-0000-00001A510000}"/>
    <cellStyle name="20% - Accent1 3 2 4 2 5 3 7" xfId="20947" xr:uid="{00000000-0005-0000-0000-00001B510000}"/>
    <cellStyle name="20% - Accent1 3 2 4 2 5 3 7 2" xfId="20948" xr:uid="{00000000-0005-0000-0000-00001C510000}"/>
    <cellStyle name="20% - Accent1 3 2 4 2 5 3 8" xfId="20949" xr:uid="{00000000-0005-0000-0000-00001D510000}"/>
    <cellStyle name="20% - Accent1 3 2 4 2 5 3 8 2" xfId="20950" xr:uid="{00000000-0005-0000-0000-00001E510000}"/>
    <cellStyle name="20% - Accent1 3 2 4 2 5 3 9" xfId="20951" xr:uid="{00000000-0005-0000-0000-00001F510000}"/>
    <cellStyle name="20% - Accent1 3 2 4 2 5 4" xfId="20952" xr:uid="{00000000-0005-0000-0000-000020510000}"/>
    <cellStyle name="20% - Accent1 3 2 4 2 5 4 2" xfId="20953" xr:uid="{00000000-0005-0000-0000-000021510000}"/>
    <cellStyle name="20% - Accent1 3 2 4 2 5 4 2 2" xfId="20954" xr:uid="{00000000-0005-0000-0000-000022510000}"/>
    <cellStyle name="20% - Accent1 3 2 4 2 5 4 2 2 2" xfId="20955" xr:uid="{00000000-0005-0000-0000-000023510000}"/>
    <cellStyle name="20% - Accent1 3 2 4 2 5 4 2 3" xfId="20956" xr:uid="{00000000-0005-0000-0000-000024510000}"/>
    <cellStyle name="20% - Accent1 3 2 4 2 5 4 3" xfId="20957" xr:uid="{00000000-0005-0000-0000-000025510000}"/>
    <cellStyle name="20% - Accent1 3 2 4 2 5 4 3 2" xfId="20958" xr:uid="{00000000-0005-0000-0000-000026510000}"/>
    <cellStyle name="20% - Accent1 3 2 4 2 5 4 4" xfId="20959" xr:uid="{00000000-0005-0000-0000-000027510000}"/>
    <cellStyle name="20% - Accent1 3 2 4 2 5 5" xfId="20960" xr:uid="{00000000-0005-0000-0000-000028510000}"/>
    <cellStyle name="20% - Accent1 3 2 4 2 5 5 2" xfId="20961" xr:uid="{00000000-0005-0000-0000-000029510000}"/>
    <cellStyle name="20% - Accent1 3 2 4 2 5 5 2 2" xfId="20962" xr:uid="{00000000-0005-0000-0000-00002A510000}"/>
    <cellStyle name="20% - Accent1 3 2 4 2 5 5 2 2 2" xfId="20963" xr:uid="{00000000-0005-0000-0000-00002B510000}"/>
    <cellStyle name="20% - Accent1 3 2 4 2 5 5 2 3" xfId="20964" xr:uid="{00000000-0005-0000-0000-00002C510000}"/>
    <cellStyle name="20% - Accent1 3 2 4 2 5 5 3" xfId="20965" xr:uid="{00000000-0005-0000-0000-00002D510000}"/>
    <cellStyle name="20% - Accent1 3 2 4 2 5 5 3 2" xfId="20966" xr:uid="{00000000-0005-0000-0000-00002E510000}"/>
    <cellStyle name="20% - Accent1 3 2 4 2 5 5 4" xfId="20967" xr:uid="{00000000-0005-0000-0000-00002F510000}"/>
    <cellStyle name="20% - Accent1 3 2 4 2 5 6" xfId="20968" xr:uid="{00000000-0005-0000-0000-000030510000}"/>
    <cellStyle name="20% - Accent1 3 2 4 2 5 6 2" xfId="20969" xr:uid="{00000000-0005-0000-0000-000031510000}"/>
    <cellStyle name="20% - Accent1 3 2 4 2 5 6 2 2" xfId="20970" xr:uid="{00000000-0005-0000-0000-000032510000}"/>
    <cellStyle name="20% - Accent1 3 2 4 2 5 6 2 2 2" xfId="20971" xr:uid="{00000000-0005-0000-0000-000033510000}"/>
    <cellStyle name="20% - Accent1 3 2 4 2 5 6 2 3" xfId="20972" xr:uid="{00000000-0005-0000-0000-000034510000}"/>
    <cellStyle name="20% - Accent1 3 2 4 2 5 6 3" xfId="20973" xr:uid="{00000000-0005-0000-0000-000035510000}"/>
    <cellStyle name="20% - Accent1 3 2 4 2 5 6 3 2" xfId="20974" xr:uid="{00000000-0005-0000-0000-000036510000}"/>
    <cellStyle name="20% - Accent1 3 2 4 2 5 6 4" xfId="20975" xr:uid="{00000000-0005-0000-0000-000037510000}"/>
    <cellStyle name="20% - Accent1 3 2 4 2 5 7" xfId="20976" xr:uid="{00000000-0005-0000-0000-000038510000}"/>
    <cellStyle name="20% - Accent1 3 2 4 2 5 7 2" xfId="20977" xr:uid="{00000000-0005-0000-0000-000039510000}"/>
    <cellStyle name="20% - Accent1 3 2 4 2 5 7 2 2" xfId="20978" xr:uid="{00000000-0005-0000-0000-00003A510000}"/>
    <cellStyle name="20% - Accent1 3 2 4 2 5 7 3" xfId="20979" xr:uid="{00000000-0005-0000-0000-00003B510000}"/>
    <cellStyle name="20% - Accent1 3 2 4 2 5 8" xfId="20980" xr:uid="{00000000-0005-0000-0000-00003C510000}"/>
    <cellStyle name="20% - Accent1 3 2 4 2 5 8 2" xfId="20981" xr:uid="{00000000-0005-0000-0000-00003D510000}"/>
    <cellStyle name="20% - Accent1 3 2 4 2 5 8 2 2" xfId="20982" xr:uid="{00000000-0005-0000-0000-00003E510000}"/>
    <cellStyle name="20% - Accent1 3 2 4 2 5 8 3" xfId="20983" xr:uid="{00000000-0005-0000-0000-00003F510000}"/>
    <cellStyle name="20% - Accent1 3 2 4 2 5 9" xfId="20984" xr:uid="{00000000-0005-0000-0000-000040510000}"/>
    <cellStyle name="20% - Accent1 3 2 4 2 5 9 2" xfId="20985" xr:uid="{00000000-0005-0000-0000-000041510000}"/>
    <cellStyle name="20% - Accent1 3 2 4 2 6" xfId="20986" xr:uid="{00000000-0005-0000-0000-000042510000}"/>
    <cellStyle name="20% - Accent1 3 2 4 2 6 2" xfId="20987" xr:uid="{00000000-0005-0000-0000-000043510000}"/>
    <cellStyle name="20% - Accent1 3 2 4 2 6 2 2" xfId="20988" xr:uid="{00000000-0005-0000-0000-000044510000}"/>
    <cellStyle name="20% - Accent1 3 2 4 2 6 2 2 2" xfId="20989" xr:uid="{00000000-0005-0000-0000-000045510000}"/>
    <cellStyle name="20% - Accent1 3 2 4 2 6 2 2 2 2" xfId="20990" xr:uid="{00000000-0005-0000-0000-000046510000}"/>
    <cellStyle name="20% - Accent1 3 2 4 2 6 2 2 3" xfId="20991" xr:uid="{00000000-0005-0000-0000-000047510000}"/>
    <cellStyle name="20% - Accent1 3 2 4 2 6 2 3" xfId="20992" xr:uid="{00000000-0005-0000-0000-000048510000}"/>
    <cellStyle name="20% - Accent1 3 2 4 2 6 2 3 2" xfId="20993" xr:uid="{00000000-0005-0000-0000-000049510000}"/>
    <cellStyle name="20% - Accent1 3 2 4 2 6 2 4" xfId="20994" xr:uid="{00000000-0005-0000-0000-00004A510000}"/>
    <cellStyle name="20% - Accent1 3 2 4 2 6 3" xfId="20995" xr:uid="{00000000-0005-0000-0000-00004B510000}"/>
    <cellStyle name="20% - Accent1 3 2 4 2 6 3 2" xfId="20996" xr:uid="{00000000-0005-0000-0000-00004C510000}"/>
    <cellStyle name="20% - Accent1 3 2 4 2 6 3 2 2" xfId="20997" xr:uid="{00000000-0005-0000-0000-00004D510000}"/>
    <cellStyle name="20% - Accent1 3 2 4 2 6 3 2 2 2" xfId="20998" xr:uid="{00000000-0005-0000-0000-00004E510000}"/>
    <cellStyle name="20% - Accent1 3 2 4 2 6 3 2 3" xfId="20999" xr:uid="{00000000-0005-0000-0000-00004F510000}"/>
    <cellStyle name="20% - Accent1 3 2 4 2 6 3 3" xfId="21000" xr:uid="{00000000-0005-0000-0000-000050510000}"/>
    <cellStyle name="20% - Accent1 3 2 4 2 6 3 3 2" xfId="21001" xr:uid="{00000000-0005-0000-0000-000051510000}"/>
    <cellStyle name="20% - Accent1 3 2 4 2 6 3 4" xfId="21002" xr:uid="{00000000-0005-0000-0000-000052510000}"/>
    <cellStyle name="20% - Accent1 3 2 4 2 6 4" xfId="21003" xr:uid="{00000000-0005-0000-0000-000053510000}"/>
    <cellStyle name="20% - Accent1 3 2 4 2 6 4 2" xfId="21004" xr:uid="{00000000-0005-0000-0000-000054510000}"/>
    <cellStyle name="20% - Accent1 3 2 4 2 6 4 2 2" xfId="21005" xr:uid="{00000000-0005-0000-0000-000055510000}"/>
    <cellStyle name="20% - Accent1 3 2 4 2 6 4 2 2 2" xfId="21006" xr:uid="{00000000-0005-0000-0000-000056510000}"/>
    <cellStyle name="20% - Accent1 3 2 4 2 6 4 2 3" xfId="21007" xr:uid="{00000000-0005-0000-0000-000057510000}"/>
    <cellStyle name="20% - Accent1 3 2 4 2 6 4 3" xfId="21008" xr:uid="{00000000-0005-0000-0000-000058510000}"/>
    <cellStyle name="20% - Accent1 3 2 4 2 6 4 3 2" xfId="21009" xr:uid="{00000000-0005-0000-0000-000059510000}"/>
    <cellStyle name="20% - Accent1 3 2 4 2 6 4 4" xfId="21010" xr:uid="{00000000-0005-0000-0000-00005A510000}"/>
    <cellStyle name="20% - Accent1 3 2 4 2 6 5" xfId="21011" xr:uid="{00000000-0005-0000-0000-00005B510000}"/>
    <cellStyle name="20% - Accent1 3 2 4 2 6 5 2" xfId="21012" xr:uid="{00000000-0005-0000-0000-00005C510000}"/>
    <cellStyle name="20% - Accent1 3 2 4 2 6 5 2 2" xfId="21013" xr:uid="{00000000-0005-0000-0000-00005D510000}"/>
    <cellStyle name="20% - Accent1 3 2 4 2 6 5 3" xfId="21014" xr:uid="{00000000-0005-0000-0000-00005E510000}"/>
    <cellStyle name="20% - Accent1 3 2 4 2 6 6" xfId="21015" xr:uid="{00000000-0005-0000-0000-00005F510000}"/>
    <cellStyle name="20% - Accent1 3 2 4 2 6 6 2" xfId="21016" xr:uid="{00000000-0005-0000-0000-000060510000}"/>
    <cellStyle name="20% - Accent1 3 2 4 2 6 6 2 2" xfId="21017" xr:uid="{00000000-0005-0000-0000-000061510000}"/>
    <cellStyle name="20% - Accent1 3 2 4 2 6 6 3" xfId="21018" xr:uid="{00000000-0005-0000-0000-000062510000}"/>
    <cellStyle name="20% - Accent1 3 2 4 2 6 7" xfId="21019" xr:uid="{00000000-0005-0000-0000-000063510000}"/>
    <cellStyle name="20% - Accent1 3 2 4 2 6 7 2" xfId="21020" xr:uid="{00000000-0005-0000-0000-000064510000}"/>
    <cellStyle name="20% - Accent1 3 2 4 2 6 8" xfId="21021" xr:uid="{00000000-0005-0000-0000-000065510000}"/>
    <cellStyle name="20% - Accent1 3 2 4 2 6 8 2" xfId="21022" xr:uid="{00000000-0005-0000-0000-000066510000}"/>
    <cellStyle name="20% - Accent1 3 2 4 2 6 9" xfId="21023" xr:uid="{00000000-0005-0000-0000-000067510000}"/>
    <cellStyle name="20% - Accent1 3 2 4 2 7" xfId="21024" xr:uid="{00000000-0005-0000-0000-000068510000}"/>
    <cellStyle name="20% - Accent1 3 2 4 2 7 2" xfId="21025" xr:uid="{00000000-0005-0000-0000-000069510000}"/>
    <cellStyle name="20% - Accent1 3 2 4 2 7 2 2" xfId="21026" xr:uid="{00000000-0005-0000-0000-00006A510000}"/>
    <cellStyle name="20% - Accent1 3 2 4 2 7 2 2 2" xfId="21027" xr:uid="{00000000-0005-0000-0000-00006B510000}"/>
    <cellStyle name="20% - Accent1 3 2 4 2 7 2 2 2 2" xfId="21028" xr:uid="{00000000-0005-0000-0000-00006C510000}"/>
    <cellStyle name="20% - Accent1 3 2 4 2 7 2 2 3" xfId="21029" xr:uid="{00000000-0005-0000-0000-00006D510000}"/>
    <cellStyle name="20% - Accent1 3 2 4 2 7 2 3" xfId="21030" xr:uid="{00000000-0005-0000-0000-00006E510000}"/>
    <cellStyle name="20% - Accent1 3 2 4 2 7 2 3 2" xfId="21031" xr:uid="{00000000-0005-0000-0000-00006F510000}"/>
    <cellStyle name="20% - Accent1 3 2 4 2 7 2 4" xfId="21032" xr:uid="{00000000-0005-0000-0000-000070510000}"/>
    <cellStyle name="20% - Accent1 3 2 4 2 7 3" xfId="21033" xr:uid="{00000000-0005-0000-0000-000071510000}"/>
    <cellStyle name="20% - Accent1 3 2 4 2 7 3 2" xfId="21034" xr:uid="{00000000-0005-0000-0000-000072510000}"/>
    <cellStyle name="20% - Accent1 3 2 4 2 7 3 2 2" xfId="21035" xr:uid="{00000000-0005-0000-0000-000073510000}"/>
    <cellStyle name="20% - Accent1 3 2 4 2 7 3 2 2 2" xfId="21036" xr:uid="{00000000-0005-0000-0000-000074510000}"/>
    <cellStyle name="20% - Accent1 3 2 4 2 7 3 2 3" xfId="21037" xr:uid="{00000000-0005-0000-0000-000075510000}"/>
    <cellStyle name="20% - Accent1 3 2 4 2 7 3 3" xfId="21038" xr:uid="{00000000-0005-0000-0000-000076510000}"/>
    <cellStyle name="20% - Accent1 3 2 4 2 7 3 3 2" xfId="21039" xr:uid="{00000000-0005-0000-0000-000077510000}"/>
    <cellStyle name="20% - Accent1 3 2 4 2 7 3 4" xfId="21040" xr:uid="{00000000-0005-0000-0000-000078510000}"/>
    <cellStyle name="20% - Accent1 3 2 4 2 7 4" xfId="21041" xr:uid="{00000000-0005-0000-0000-000079510000}"/>
    <cellStyle name="20% - Accent1 3 2 4 2 7 4 2" xfId="21042" xr:uid="{00000000-0005-0000-0000-00007A510000}"/>
    <cellStyle name="20% - Accent1 3 2 4 2 7 4 2 2" xfId="21043" xr:uid="{00000000-0005-0000-0000-00007B510000}"/>
    <cellStyle name="20% - Accent1 3 2 4 2 7 4 2 2 2" xfId="21044" xr:uid="{00000000-0005-0000-0000-00007C510000}"/>
    <cellStyle name="20% - Accent1 3 2 4 2 7 4 2 3" xfId="21045" xr:uid="{00000000-0005-0000-0000-00007D510000}"/>
    <cellStyle name="20% - Accent1 3 2 4 2 7 4 3" xfId="21046" xr:uid="{00000000-0005-0000-0000-00007E510000}"/>
    <cellStyle name="20% - Accent1 3 2 4 2 7 4 3 2" xfId="21047" xr:uid="{00000000-0005-0000-0000-00007F510000}"/>
    <cellStyle name="20% - Accent1 3 2 4 2 7 4 4" xfId="21048" xr:uid="{00000000-0005-0000-0000-000080510000}"/>
    <cellStyle name="20% - Accent1 3 2 4 2 7 5" xfId="21049" xr:uid="{00000000-0005-0000-0000-000081510000}"/>
    <cellStyle name="20% - Accent1 3 2 4 2 7 5 2" xfId="21050" xr:uid="{00000000-0005-0000-0000-000082510000}"/>
    <cellStyle name="20% - Accent1 3 2 4 2 7 5 2 2" xfId="21051" xr:uid="{00000000-0005-0000-0000-000083510000}"/>
    <cellStyle name="20% - Accent1 3 2 4 2 7 5 3" xfId="21052" xr:uid="{00000000-0005-0000-0000-000084510000}"/>
    <cellStyle name="20% - Accent1 3 2 4 2 7 6" xfId="21053" xr:uid="{00000000-0005-0000-0000-000085510000}"/>
    <cellStyle name="20% - Accent1 3 2 4 2 7 6 2" xfId="21054" xr:uid="{00000000-0005-0000-0000-000086510000}"/>
    <cellStyle name="20% - Accent1 3 2 4 2 7 6 2 2" xfId="21055" xr:uid="{00000000-0005-0000-0000-000087510000}"/>
    <cellStyle name="20% - Accent1 3 2 4 2 7 6 3" xfId="21056" xr:uid="{00000000-0005-0000-0000-000088510000}"/>
    <cellStyle name="20% - Accent1 3 2 4 2 7 7" xfId="21057" xr:uid="{00000000-0005-0000-0000-000089510000}"/>
    <cellStyle name="20% - Accent1 3 2 4 2 7 7 2" xfId="21058" xr:uid="{00000000-0005-0000-0000-00008A510000}"/>
    <cellStyle name="20% - Accent1 3 2 4 2 7 8" xfId="21059" xr:uid="{00000000-0005-0000-0000-00008B510000}"/>
    <cellStyle name="20% - Accent1 3 2 4 2 7 8 2" xfId="21060" xr:uid="{00000000-0005-0000-0000-00008C510000}"/>
    <cellStyle name="20% - Accent1 3 2 4 2 7 9" xfId="21061" xr:uid="{00000000-0005-0000-0000-00008D510000}"/>
    <cellStyle name="20% - Accent1 3 2 4 2 8" xfId="21062" xr:uid="{00000000-0005-0000-0000-00008E510000}"/>
    <cellStyle name="20% - Accent1 3 2 4 2 8 2" xfId="21063" xr:uid="{00000000-0005-0000-0000-00008F510000}"/>
    <cellStyle name="20% - Accent1 3 2 4 2 8 2 2" xfId="21064" xr:uid="{00000000-0005-0000-0000-000090510000}"/>
    <cellStyle name="20% - Accent1 3 2 4 2 8 2 2 2" xfId="21065" xr:uid="{00000000-0005-0000-0000-000091510000}"/>
    <cellStyle name="20% - Accent1 3 2 4 2 8 2 3" xfId="21066" xr:uid="{00000000-0005-0000-0000-000092510000}"/>
    <cellStyle name="20% - Accent1 3 2 4 2 8 3" xfId="21067" xr:uid="{00000000-0005-0000-0000-000093510000}"/>
    <cellStyle name="20% - Accent1 3 2 4 2 8 3 2" xfId="21068" xr:uid="{00000000-0005-0000-0000-000094510000}"/>
    <cellStyle name="20% - Accent1 3 2 4 2 8 4" xfId="21069" xr:uid="{00000000-0005-0000-0000-000095510000}"/>
    <cellStyle name="20% - Accent1 3 2 4 2 9" xfId="21070" xr:uid="{00000000-0005-0000-0000-000096510000}"/>
    <cellStyle name="20% - Accent1 3 2 4 2 9 2" xfId="21071" xr:uid="{00000000-0005-0000-0000-000097510000}"/>
    <cellStyle name="20% - Accent1 3 2 4 2 9 2 2" xfId="21072" xr:uid="{00000000-0005-0000-0000-000098510000}"/>
    <cellStyle name="20% - Accent1 3 2 4 2 9 2 2 2" xfId="21073" xr:uid="{00000000-0005-0000-0000-000099510000}"/>
    <cellStyle name="20% - Accent1 3 2 4 2 9 2 3" xfId="21074" xr:uid="{00000000-0005-0000-0000-00009A510000}"/>
    <cellStyle name="20% - Accent1 3 2 4 2 9 3" xfId="21075" xr:uid="{00000000-0005-0000-0000-00009B510000}"/>
    <cellStyle name="20% - Accent1 3 2 4 2 9 3 2" xfId="21076" xr:uid="{00000000-0005-0000-0000-00009C510000}"/>
    <cellStyle name="20% - Accent1 3 2 4 2 9 4" xfId="21077" xr:uid="{00000000-0005-0000-0000-00009D510000}"/>
    <cellStyle name="20% - Accent1 3 2 4 3" xfId="21078" xr:uid="{00000000-0005-0000-0000-00009E510000}"/>
    <cellStyle name="20% - Accent1 3 2 4 3 10" xfId="21079" xr:uid="{00000000-0005-0000-0000-00009F510000}"/>
    <cellStyle name="20% - Accent1 3 2 4 3 10 2" xfId="21080" xr:uid="{00000000-0005-0000-0000-0000A0510000}"/>
    <cellStyle name="20% - Accent1 3 2 4 3 10 2 2" xfId="21081" xr:uid="{00000000-0005-0000-0000-0000A1510000}"/>
    <cellStyle name="20% - Accent1 3 2 4 3 10 3" xfId="21082" xr:uid="{00000000-0005-0000-0000-0000A2510000}"/>
    <cellStyle name="20% - Accent1 3 2 4 3 11" xfId="21083" xr:uid="{00000000-0005-0000-0000-0000A3510000}"/>
    <cellStyle name="20% - Accent1 3 2 4 3 11 2" xfId="21084" xr:uid="{00000000-0005-0000-0000-0000A4510000}"/>
    <cellStyle name="20% - Accent1 3 2 4 3 11 2 2" xfId="21085" xr:uid="{00000000-0005-0000-0000-0000A5510000}"/>
    <cellStyle name="20% - Accent1 3 2 4 3 11 3" xfId="21086" xr:uid="{00000000-0005-0000-0000-0000A6510000}"/>
    <cellStyle name="20% - Accent1 3 2 4 3 12" xfId="21087" xr:uid="{00000000-0005-0000-0000-0000A7510000}"/>
    <cellStyle name="20% - Accent1 3 2 4 3 12 2" xfId="21088" xr:uid="{00000000-0005-0000-0000-0000A8510000}"/>
    <cellStyle name="20% - Accent1 3 2 4 3 13" xfId="21089" xr:uid="{00000000-0005-0000-0000-0000A9510000}"/>
    <cellStyle name="20% - Accent1 3 2 4 3 13 2" xfId="21090" xr:uid="{00000000-0005-0000-0000-0000AA510000}"/>
    <cellStyle name="20% - Accent1 3 2 4 3 14" xfId="21091" xr:uid="{00000000-0005-0000-0000-0000AB510000}"/>
    <cellStyle name="20% - Accent1 3 2 4 3 2" xfId="21092" xr:uid="{00000000-0005-0000-0000-0000AC510000}"/>
    <cellStyle name="20% - Accent1 3 2 4 3 2 10" xfId="21093" xr:uid="{00000000-0005-0000-0000-0000AD510000}"/>
    <cellStyle name="20% - Accent1 3 2 4 3 2 10 2" xfId="21094" xr:uid="{00000000-0005-0000-0000-0000AE510000}"/>
    <cellStyle name="20% - Accent1 3 2 4 3 2 11" xfId="21095" xr:uid="{00000000-0005-0000-0000-0000AF510000}"/>
    <cellStyle name="20% - Accent1 3 2 4 3 2 2" xfId="21096" xr:uid="{00000000-0005-0000-0000-0000B0510000}"/>
    <cellStyle name="20% - Accent1 3 2 4 3 2 2 2" xfId="21097" xr:uid="{00000000-0005-0000-0000-0000B1510000}"/>
    <cellStyle name="20% - Accent1 3 2 4 3 2 2 2 2" xfId="21098" xr:uid="{00000000-0005-0000-0000-0000B2510000}"/>
    <cellStyle name="20% - Accent1 3 2 4 3 2 2 2 2 2" xfId="21099" xr:uid="{00000000-0005-0000-0000-0000B3510000}"/>
    <cellStyle name="20% - Accent1 3 2 4 3 2 2 2 2 2 2" xfId="21100" xr:uid="{00000000-0005-0000-0000-0000B4510000}"/>
    <cellStyle name="20% - Accent1 3 2 4 3 2 2 2 2 3" xfId="21101" xr:uid="{00000000-0005-0000-0000-0000B5510000}"/>
    <cellStyle name="20% - Accent1 3 2 4 3 2 2 2 3" xfId="21102" xr:uid="{00000000-0005-0000-0000-0000B6510000}"/>
    <cellStyle name="20% - Accent1 3 2 4 3 2 2 2 3 2" xfId="21103" xr:uid="{00000000-0005-0000-0000-0000B7510000}"/>
    <cellStyle name="20% - Accent1 3 2 4 3 2 2 2 4" xfId="21104" xr:uid="{00000000-0005-0000-0000-0000B8510000}"/>
    <cellStyle name="20% - Accent1 3 2 4 3 2 2 3" xfId="21105" xr:uid="{00000000-0005-0000-0000-0000B9510000}"/>
    <cellStyle name="20% - Accent1 3 2 4 3 2 2 3 2" xfId="21106" xr:uid="{00000000-0005-0000-0000-0000BA510000}"/>
    <cellStyle name="20% - Accent1 3 2 4 3 2 2 3 2 2" xfId="21107" xr:uid="{00000000-0005-0000-0000-0000BB510000}"/>
    <cellStyle name="20% - Accent1 3 2 4 3 2 2 3 2 2 2" xfId="21108" xr:uid="{00000000-0005-0000-0000-0000BC510000}"/>
    <cellStyle name="20% - Accent1 3 2 4 3 2 2 3 2 3" xfId="21109" xr:uid="{00000000-0005-0000-0000-0000BD510000}"/>
    <cellStyle name="20% - Accent1 3 2 4 3 2 2 3 3" xfId="21110" xr:uid="{00000000-0005-0000-0000-0000BE510000}"/>
    <cellStyle name="20% - Accent1 3 2 4 3 2 2 3 3 2" xfId="21111" xr:uid="{00000000-0005-0000-0000-0000BF510000}"/>
    <cellStyle name="20% - Accent1 3 2 4 3 2 2 3 4" xfId="21112" xr:uid="{00000000-0005-0000-0000-0000C0510000}"/>
    <cellStyle name="20% - Accent1 3 2 4 3 2 2 4" xfId="21113" xr:uid="{00000000-0005-0000-0000-0000C1510000}"/>
    <cellStyle name="20% - Accent1 3 2 4 3 2 2 4 2" xfId="21114" xr:uid="{00000000-0005-0000-0000-0000C2510000}"/>
    <cellStyle name="20% - Accent1 3 2 4 3 2 2 4 2 2" xfId="21115" xr:uid="{00000000-0005-0000-0000-0000C3510000}"/>
    <cellStyle name="20% - Accent1 3 2 4 3 2 2 4 2 2 2" xfId="21116" xr:uid="{00000000-0005-0000-0000-0000C4510000}"/>
    <cellStyle name="20% - Accent1 3 2 4 3 2 2 4 2 3" xfId="21117" xr:uid="{00000000-0005-0000-0000-0000C5510000}"/>
    <cellStyle name="20% - Accent1 3 2 4 3 2 2 4 3" xfId="21118" xr:uid="{00000000-0005-0000-0000-0000C6510000}"/>
    <cellStyle name="20% - Accent1 3 2 4 3 2 2 4 3 2" xfId="21119" xr:uid="{00000000-0005-0000-0000-0000C7510000}"/>
    <cellStyle name="20% - Accent1 3 2 4 3 2 2 4 4" xfId="21120" xr:uid="{00000000-0005-0000-0000-0000C8510000}"/>
    <cellStyle name="20% - Accent1 3 2 4 3 2 2 5" xfId="21121" xr:uid="{00000000-0005-0000-0000-0000C9510000}"/>
    <cellStyle name="20% - Accent1 3 2 4 3 2 2 5 2" xfId="21122" xr:uid="{00000000-0005-0000-0000-0000CA510000}"/>
    <cellStyle name="20% - Accent1 3 2 4 3 2 2 5 2 2" xfId="21123" xr:uid="{00000000-0005-0000-0000-0000CB510000}"/>
    <cellStyle name="20% - Accent1 3 2 4 3 2 2 5 3" xfId="21124" xr:uid="{00000000-0005-0000-0000-0000CC510000}"/>
    <cellStyle name="20% - Accent1 3 2 4 3 2 2 6" xfId="21125" xr:uid="{00000000-0005-0000-0000-0000CD510000}"/>
    <cellStyle name="20% - Accent1 3 2 4 3 2 2 6 2" xfId="21126" xr:uid="{00000000-0005-0000-0000-0000CE510000}"/>
    <cellStyle name="20% - Accent1 3 2 4 3 2 2 6 2 2" xfId="21127" xr:uid="{00000000-0005-0000-0000-0000CF510000}"/>
    <cellStyle name="20% - Accent1 3 2 4 3 2 2 6 3" xfId="21128" xr:uid="{00000000-0005-0000-0000-0000D0510000}"/>
    <cellStyle name="20% - Accent1 3 2 4 3 2 2 7" xfId="21129" xr:uid="{00000000-0005-0000-0000-0000D1510000}"/>
    <cellStyle name="20% - Accent1 3 2 4 3 2 2 7 2" xfId="21130" xr:uid="{00000000-0005-0000-0000-0000D2510000}"/>
    <cellStyle name="20% - Accent1 3 2 4 3 2 2 8" xfId="21131" xr:uid="{00000000-0005-0000-0000-0000D3510000}"/>
    <cellStyle name="20% - Accent1 3 2 4 3 2 2 8 2" xfId="21132" xr:uid="{00000000-0005-0000-0000-0000D4510000}"/>
    <cellStyle name="20% - Accent1 3 2 4 3 2 2 9" xfId="21133" xr:uid="{00000000-0005-0000-0000-0000D5510000}"/>
    <cellStyle name="20% - Accent1 3 2 4 3 2 3" xfId="21134" xr:uid="{00000000-0005-0000-0000-0000D6510000}"/>
    <cellStyle name="20% - Accent1 3 2 4 3 2 3 2" xfId="21135" xr:uid="{00000000-0005-0000-0000-0000D7510000}"/>
    <cellStyle name="20% - Accent1 3 2 4 3 2 3 2 2" xfId="21136" xr:uid="{00000000-0005-0000-0000-0000D8510000}"/>
    <cellStyle name="20% - Accent1 3 2 4 3 2 3 2 2 2" xfId="21137" xr:uid="{00000000-0005-0000-0000-0000D9510000}"/>
    <cellStyle name="20% - Accent1 3 2 4 3 2 3 2 2 2 2" xfId="21138" xr:uid="{00000000-0005-0000-0000-0000DA510000}"/>
    <cellStyle name="20% - Accent1 3 2 4 3 2 3 2 2 3" xfId="21139" xr:uid="{00000000-0005-0000-0000-0000DB510000}"/>
    <cellStyle name="20% - Accent1 3 2 4 3 2 3 2 3" xfId="21140" xr:uid="{00000000-0005-0000-0000-0000DC510000}"/>
    <cellStyle name="20% - Accent1 3 2 4 3 2 3 2 3 2" xfId="21141" xr:uid="{00000000-0005-0000-0000-0000DD510000}"/>
    <cellStyle name="20% - Accent1 3 2 4 3 2 3 2 4" xfId="21142" xr:uid="{00000000-0005-0000-0000-0000DE510000}"/>
    <cellStyle name="20% - Accent1 3 2 4 3 2 3 3" xfId="21143" xr:uid="{00000000-0005-0000-0000-0000DF510000}"/>
    <cellStyle name="20% - Accent1 3 2 4 3 2 3 3 2" xfId="21144" xr:uid="{00000000-0005-0000-0000-0000E0510000}"/>
    <cellStyle name="20% - Accent1 3 2 4 3 2 3 3 2 2" xfId="21145" xr:uid="{00000000-0005-0000-0000-0000E1510000}"/>
    <cellStyle name="20% - Accent1 3 2 4 3 2 3 3 2 2 2" xfId="21146" xr:uid="{00000000-0005-0000-0000-0000E2510000}"/>
    <cellStyle name="20% - Accent1 3 2 4 3 2 3 3 2 3" xfId="21147" xr:uid="{00000000-0005-0000-0000-0000E3510000}"/>
    <cellStyle name="20% - Accent1 3 2 4 3 2 3 3 3" xfId="21148" xr:uid="{00000000-0005-0000-0000-0000E4510000}"/>
    <cellStyle name="20% - Accent1 3 2 4 3 2 3 3 3 2" xfId="21149" xr:uid="{00000000-0005-0000-0000-0000E5510000}"/>
    <cellStyle name="20% - Accent1 3 2 4 3 2 3 3 4" xfId="21150" xr:uid="{00000000-0005-0000-0000-0000E6510000}"/>
    <cellStyle name="20% - Accent1 3 2 4 3 2 3 4" xfId="21151" xr:uid="{00000000-0005-0000-0000-0000E7510000}"/>
    <cellStyle name="20% - Accent1 3 2 4 3 2 3 4 2" xfId="21152" xr:uid="{00000000-0005-0000-0000-0000E8510000}"/>
    <cellStyle name="20% - Accent1 3 2 4 3 2 3 4 2 2" xfId="21153" xr:uid="{00000000-0005-0000-0000-0000E9510000}"/>
    <cellStyle name="20% - Accent1 3 2 4 3 2 3 4 2 2 2" xfId="21154" xr:uid="{00000000-0005-0000-0000-0000EA510000}"/>
    <cellStyle name="20% - Accent1 3 2 4 3 2 3 4 2 3" xfId="21155" xr:uid="{00000000-0005-0000-0000-0000EB510000}"/>
    <cellStyle name="20% - Accent1 3 2 4 3 2 3 4 3" xfId="21156" xr:uid="{00000000-0005-0000-0000-0000EC510000}"/>
    <cellStyle name="20% - Accent1 3 2 4 3 2 3 4 3 2" xfId="21157" xr:uid="{00000000-0005-0000-0000-0000ED510000}"/>
    <cellStyle name="20% - Accent1 3 2 4 3 2 3 4 4" xfId="21158" xr:uid="{00000000-0005-0000-0000-0000EE510000}"/>
    <cellStyle name="20% - Accent1 3 2 4 3 2 3 5" xfId="21159" xr:uid="{00000000-0005-0000-0000-0000EF510000}"/>
    <cellStyle name="20% - Accent1 3 2 4 3 2 3 5 2" xfId="21160" xr:uid="{00000000-0005-0000-0000-0000F0510000}"/>
    <cellStyle name="20% - Accent1 3 2 4 3 2 3 5 2 2" xfId="21161" xr:uid="{00000000-0005-0000-0000-0000F1510000}"/>
    <cellStyle name="20% - Accent1 3 2 4 3 2 3 5 3" xfId="21162" xr:uid="{00000000-0005-0000-0000-0000F2510000}"/>
    <cellStyle name="20% - Accent1 3 2 4 3 2 3 6" xfId="21163" xr:uid="{00000000-0005-0000-0000-0000F3510000}"/>
    <cellStyle name="20% - Accent1 3 2 4 3 2 3 6 2" xfId="21164" xr:uid="{00000000-0005-0000-0000-0000F4510000}"/>
    <cellStyle name="20% - Accent1 3 2 4 3 2 3 6 2 2" xfId="21165" xr:uid="{00000000-0005-0000-0000-0000F5510000}"/>
    <cellStyle name="20% - Accent1 3 2 4 3 2 3 6 3" xfId="21166" xr:uid="{00000000-0005-0000-0000-0000F6510000}"/>
    <cellStyle name="20% - Accent1 3 2 4 3 2 3 7" xfId="21167" xr:uid="{00000000-0005-0000-0000-0000F7510000}"/>
    <cellStyle name="20% - Accent1 3 2 4 3 2 3 7 2" xfId="21168" xr:uid="{00000000-0005-0000-0000-0000F8510000}"/>
    <cellStyle name="20% - Accent1 3 2 4 3 2 3 8" xfId="21169" xr:uid="{00000000-0005-0000-0000-0000F9510000}"/>
    <cellStyle name="20% - Accent1 3 2 4 3 2 3 8 2" xfId="21170" xr:uid="{00000000-0005-0000-0000-0000FA510000}"/>
    <cellStyle name="20% - Accent1 3 2 4 3 2 3 9" xfId="21171" xr:uid="{00000000-0005-0000-0000-0000FB510000}"/>
    <cellStyle name="20% - Accent1 3 2 4 3 2 4" xfId="21172" xr:uid="{00000000-0005-0000-0000-0000FC510000}"/>
    <cellStyle name="20% - Accent1 3 2 4 3 2 4 2" xfId="21173" xr:uid="{00000000-0005-0000-0000-0000FD510000}"/>
    <cellStyle name="20% - Accent1 3 2 4 3 2 4 2 2" xfId="21174" xr:uid="{00000000-0005-0000-0000-0000FE510000}"/>
    <cellStyle name="20% - Accent1 3 2 4 3 2 4 2 2 2" xfId="21175" xr:uid="{00000000-0005-0000-0000-0000FF510000}"/>
    <cellStyle name="20% - Accent1 3 2 4 3 2 4 2 3" xfId="21176" xr:uid="{00000000-0005-0000-0000-000000520000}"/>
    <cellStyle name="20% - Accent1 3 2 4 3 2 4 3" xfId="21177" xr:uid="{00000000-0005-0000-0000-000001520000}"/>
    <cellStyle name="20% - Accent1 3 2 4 3 2 4 3 2" xfId="21178" xr:uid="{00000000-0005-0000-0000-000002520000}"/>
    <cellStyle name="20% - Accent1 3 2 4 3 2 4 4" xfId="21179" xr:uid="{00000000-0005-0000-0000-000003520000}"/>
    <cellStyle name="20% - Accent1 3 2 4 3 2 5" xfId="21180" xr:uid="{00000000-0005-0000-0000-000004520000}"/>
    <cellStyle name="20% - Accent1 3 2 4 3 2 5 2" xfId="21181" xr:uid="{00000000-0005-0000-0000-000005520000}"/>
    <cellStyle name="20% - Accent1 3 2 4 3 2 5 2 2" xfId="21182" xr:uid="{00000000-0005-0000-0000-000006520000}"/>
    <cellStyle name="20% - Accent1 3 2 4 3 2 5 2 2 2" xfId="21183" xr:uid="{00000000-0005-0000-0000-000007520000}"/>
    <cellStyle name="20% - Accent1 3 2 4 3 2 5 2 3" xfId="21184" xr:uid="{00000000-0005-0000-0000-000008520000}"/>
    <cellStyle name="20% - Accent1 3 2 4 3 2 5 3" xfId="21185" xr:uid="{00000000-0005-0000-0000-000009520000}"/>
    <cellStyle name="20% - Accent1 3 2 4 3 2 5 3 2" xfId="21186" xr:uid="{00000000-0005-0000-0000-00000A520000}"/>
    <cellStyle name="20% - Accent1 3 2 4 3 2 5 4" xfId="21187" xr:uid="{00000000-0005-0000-0000-00000B520000}"/>
    <cellStyle name="20% - Accent1 3 2 4 3 2 6" xfId="21188" xr:uid="{00000000-0005-0000-0000-00000C520000}"/>
    <cellStyle name="20% - Accent1 3 2 4 3 2 6 2" xfId="21189" xr:uid="{00000000-0005-0000-0000-00000D520000}"/>
    <cellStyle name="20% - Accent1 3 2 4 3 2 6 2 2" xfId="21190" xr:uid="{00000000-0005-0000-0000-00000E520000}"/>
    <cellStyle name="20% - Accent1 3 2 4 3 2 6 2 2 2" xfId="21191" xr:uid="{00000000-0005-0000-0000-00000F520000}"/>
    <cellStyle name="20% - Accent1 3 2 4 3 2 6 2 3" xfId="21192" xr:uid="{00000000-0005-0000-0000-000010520000}"/>
    <cellStyle name="20% - Accent1 3 2 4 3 2 6 3" xfId="21193" xr:uid="{00000000-0005-0000-0000-000011520000}"/>
    <cellStyle name="20% - Accent1 3 2 4 3 2 6 3 2" xfId="21194" xr:uid="{00000000-0005-0000-0000-000012520000}"/>
    <cellStyle name="20% - Accent1 3 2 4 3 2 6 4" xfId="21195" xr:uid="{00000000-0005-0000-0000-000013520000}"/>
    <cellStyle name="20% - Accent1 3 2 4 3 2 7" xfId="21196" xr:uid="{00000000-0005-0000-0000-000014520000}"/>
    <cellStyle name="20% - Accent1 3 2 4 3 2 7 2" xfId="21197" xr:uid="{00000000-0005-0000-0000-000015520000}"/>
    <cellStyle name="20% - Accent1 3 2 4 3 2 7 2 2" xfId="21198" xr:uid="{00000000-0005-0000-0000-000016520000}"/>
    <cellStyle name="20% - Accent1 3 2 4 3 2 7 3" xfId="21199" xr:uid="{00000000-0005-0000-0000-000017520000}"/>
    <cellStyle name="20% - Accent1 3 2 4 3 2 8" xfId="21200" xr:uid="{00000000-0005-0000-0000-000018520000}"/>
    <cellStyle name="20% - Accent1 3 2 4 3 2 8 2" xfId="21201" xr:uid="{00000000-0005-0000-0000-000019520000}"/>
    <cellStyle name="20% - Accent1 3 2 4 3 2 8 2 2" xfId="21202" xr:uid="{00000000-0005-0000-0000-00001A520000}"/>
    <cellStyle name="20% - Accent1 3 2 4 3 2 8 3" xfId="21203" xr:uid="{00000000-0005-0000-0000-00001B520000}"/>
    <cellStyle name="20% - Accent1 3 2 4 3 2 9" xfId="21204" xr:uid="{00000000-0005-0000-0000-00001C520000}"/>
    <cellStyle name="20% - Accent1 3 2 4 3 2 9 2" xfId="21205" xr:uid="{00000000-0005-0000-0000-00001D520000}"/>
    <cellStyle name="20% - Accent1 3 2 4 3 3" xfId="21206" xr:uid="{00000000-0005-0000-0000-00001E520000}"/>
    <cellStyle name="20% - Accent1 3 2 4 3 3 10" xfId="21207" xr:uid="{00000000-0005-0000-0000-00001F520000}"/>
    <cellStyle name="20% - Accent1 3 2 4 3 3 10 2" xfId="21208" xr:uid="{00000000-0005-0000-0000-000020520000}"/>
    <cellStyle name="20% - Accent1 3 2 4 3 3 11" xfId="21209" xr:uid="{00000000-0005-0000-0000-000021520000}"/>
    <cellStyle name="20% - Accent1 3 2 4 3 3 2" xfId="21210" xr:uid="{00000000-0005-0000-0000-000022520000}"/>
    <cellStyle name="20% - Accent1 3 2 4 3 3 2 2" xfId="21211" xr:uid="{00000000-0005-0000-0000-000023520000}"/>
    <cellStyle name="20% - Accent1 3 2 4 3 3 2 2 2" xfId="21212" xr:uid="{00000000-0005-0000-0000-000024520000}"/>
    <cellStyle name="20% - Accent1 3 2 4 3 3 2 2 2 2" xfId="21213" xr:uid="{00000000-0005-0000-0000-000025520000}"/>
    <cellStyle name="20% - Accent1 3 2 4 3 3 2 2 2 2 2" xfId="21214" xr:uid="{00000000-0005-0000-0000-000026520000}"/>
    <cellStyle name="20% - Accent1 3 2 4 3 3 2 2 2 3" xfId="21215" xr:uid="{00000000-0005-0000-0000-000027520000}"/>
    <cellStyle name="20% - Accent1 3 2 4 3 3 2 2 3" xfId="21216" xr:uid="{00000000-0005-0000-0000-000028520000}"/>
    <cellStyle name="20% - Accent1 3 2 4 3 3 2 2 3 2" xfId="21217" xr:uid="{00000000-0005-0000-0000-000029520000}"/>
    <cellStyle name="20% - Accent1 3 2 4 3 3 2 2 4" xfId="21218" xr:uid="{00000000-0005-0000-0000-00002A520000}"/>
    <cellStyle name="20% - Accent1 3 2 4 3 3 2 3" xfId="21219" xr:uid="{00000000-0005-0000-0000-00002B520000}"/>
    <cellStyle name="20% - Accent1 3 2 4 3 3 2 3 2" xfId="21220" xr:uid="{00000000-0005-0000-0000-00002C520000}"/>
    <cellStyle name="20% - Accent1 3 2 4 3 3 2 3 2 2" xfId="21221" xr:uid="{00000000-0005-0000-0000-00002D520000}"/>
    <cellStyle name="20% - Accent1 3 2 4 3 3 2 3 2 2 2" xfId="21222" xr:uid="{00000000-0005-0000-0000-00002E520000}"/>
    <cellStyle name="20% - Accent1 3 2 4 3 3 2 3 2 3" xfId="21223" xr:uid="{00000000-0005-0000-0000-00002F520000}"/>
    <cellStyle name="20% - Accent1 3 2 4 3 3 2 3 3" xfId="21224" xr:uid="{00000000-0005-0000-0000-000030520000}"/>
    <cellStyle name="20% - Accent1 3 2 4 3 3 2 3 3 2" xfId="21225" xr:uid="{00000000-0005-0000-0000-000031520000}"/>
    <cellStyle name="20% - Accent1 3 2 4 3 3 2 3 4" xfId="21226" xr:uid="{00000000-0005-0000-0000-000032520000}"/>
    <cellStyle name="20% - Accent1 3 2 4 3 3 2 4" xfId="21227" xr:uid="{00000000-0005-0000-0000-000033520000}"/>
    <cellStyle name="20% - Accent1 3 2 4 3 3 2 4 2" xfId="21228" xr:uid="{00000000-0005-0000-0000-000034520000}"/>
    <cellStyle name="20% - Accent1 3 2 4 3 3 2 4 2 2" xfId="21229" xr:uid="{00000000-0005-0000-0000-000035520000}"/>
    <cellStyle name="20% - Accent1 3 2 4 3 3 2 4 2 2 2" xfId="21230" xr:uid="{00000000-0005-0000-0000-000036520000}"/>
    <cellStyle name="20% - Accent1 3 2 4 3 3 2 4 2 3" xfId="21231" xr:uid="{00000000-0005-0000-0000-000037520000}"/>
    <cellStyle name="20% - Accent1 3 2 4 3 3 2 4 3" xfId="21232" xr:uid="{00000000-0005-0000-0000-000038520000}"/>
    <cellStyle name="20% - Accent1 3 2 4 3 3 2 4 3 2" xfId="21233" xr:uid="{00000000-0005-0000-0000-000039520000}"/>
    <cellStyle name="20% - Accent1 3 2 4 3 3 2 4 4" xfId="21234" xr:uid="{00000000-0005-0000-0000-00003A520000}"/>
    <cellStyle name="20% - Accent1 3 2 4 3 3 2 5" xfId="21235" xr:uid="{00000000-0005-0000-0000-00003B520000}"/>
    <cellStyle name="20% - Accent1 3 2 4 3 3 2 5 2" xfId="21236" xr:uid="{00000000-0005-0000-0000-00003C520000}"/>
    <cellStyle name="20% - Accent1 3 2 4 3 3 2 5 2 2" xfId="21237" xr:uid="{00000000-0005-0000-0000-00003D520000}"/>
    <cellStyle name="20% - Accent1 3 2 4 3 3 2 5 3" xfId="21238" xr:uid="{00000000-0005-0000-0000-00003E520000}"/>
    <cellStyle name="20% - Accent1 3 2 4 3 3 2 6" xfId="21239" xr:uid="{00000000-0005-0000-0000-00003F520000}"/>
    <cellStyle name="20% - Accent1 3 2 4 3 3 2 6 2" xfId="21240" xr:uid="{00000000-0005-0000-0000-000040520000}"/>
    <cellStyle name="20% - Accent1 3 2 4 3 3 2 6 2 2" xfId="21241" xr:uid="{00000000-0005-0000-0000-000041520000}"/>
    <cellStyle name="20% - Accent1 3 2 4 3 3 2 6 3" xfId="21242" xr:uid="{00000000-0005-0000-0000-000042520000}"/>
    <cellStyle name="20% - Accent1 3 2 4 3 3 2 7" xfId="21243" xr:uid="{00000000-0005-0000-0000-000043520000}"/>
    <cellStyle name="20% - Accent1 3 2 4 3 3 2 7 2" xfId="21244" xr:uid="{00000000-0005-0000-0000-000044520000}"/>
    <cellStyle name="20% - Accent1 3 2 4 3 3 2 8" xfId="21245" xr:uid="{00000000-0005-0000-0000-000045520000}"/>
    <cellStyle name="20% - Accent1 3 2 4 3 3 2 8 2" xfId="21246" xr:uid="{00000000-0005-0000-0000-000046520000}"/>
    <cellStyle name="20% - Accent1 3 2 4 3 3 2 9" xfId="21247" xr:uid="{00000000-0005-0000-0000-000047520000}"/>
    <cellStyle name="20% - Accent1 3 2 4 3 3 3" xfId="21248" xr:uid="{00000000-0005-0000-0000-000048520000}"/>
    <cellStyle name="20% - Accent1 3 2 4 3 3 3 2" xfId="21249" xr:uid="{00000000-0005-0000-0000-000049520000}"/>
    <cellStyle name="20% - Accent1 3 2 4 3 3 3 2 2" xfId="21250" xr:uid="{00000000-0005-0000-0000-00004A520000}"/>
    <cellStyle name="20% - Accent1 3 2 4 3 3 3 2 2 2" xfId="21251" xr:uid="{00000000-0005-0000-0000-00004B520000}"/>
    <cellStyle name="20% - Accent1 3 2 4 3 3 3 2 2 2 2" xfId="21252" xr:uid="{00000000-0005-0000-0000-00004C520000}"/>
    <cellStyle name="20% - Accent1 3 2 4 3 3 3 2 2 3" xfId="21253" xr:uid="{00000000-0005-0000-0000-00004D520000}"/>
    <cellStyle name="20% - Accent1 3 2 4 3 3 3 2 3" xfId="21254" xr:uid="{00000000-0005-0000-0000-00004E520000}"/>
    <cellStyle name="20% - Accent1 3 2 4 3 3 3 2 3 2" xfId="21255" xr:uid="{00000000-0005-0000-0000-00004F520000}"/>
    <cellStyle name="20% - Accent1 3 2 4 3 3 3 2 4" xfId="21256" xr:uid="{00000000-0005-0000-0000-000050520000}"/>
    <cellStyle name="20% - Accent1 3 2 4 3 3 3 3" xfId="21257" xr:uid="{00000000-0005-0000-0000-000051520000}"/>
    <cellStyle name="20% - Accent1 3 2 4 3 3 3 3 2" xfId="21258" xr:uid="{00000000-0005-0000-0000-000052520000}"/>
    <cellStyle name="20% - Accent1 3 2 4 3 3 3 3 2 2" xfId="21259" xr:uid="{00000000-0005-0000-0000-000053520000}"/>
    <cellStyle name="20% - Accent1 3 2 4 3 3 3 3 2 2 2" xfId="21260" xr:uid="{00000000-0005-0000-0000-000054520000}"/>
    <cellStyle name="20% - Accent1 3 2 4 3 3 3 3 2 3" xfId="21261" xr:uid="{00000000-0005-0000-0000-000055520000}"/>
    <cellStyle name="20% - Accent1 3 2 4 3 3 3 3 3" xfId="21262" xr:uid="{00000000-0005-0000-0000-000056520000}"/>
    <cellStyle name="20% - Accent1 3 2 4 3 3 3 3 3 2" xfId="21263" xr:uid="{00000000-0005-0000-0000-000057520000}"/>
    <cellStyle name="20% - Accent1 3 2 4 3 3 3 3 4" xfId="21264" xr:uid="{00000000-0005-0000-0000-000058520000}"/>
    <cellStyle name="20% - Accent1 3 2 4 3 3 3 4" xfId="21265" xr:uid="{00000000-0005-0000-0000-000059520000}"/>
    <cellStyle name="20% - Accent1 3 2 4 3 3 3 4 2" xfId="21266" xr:uid="{00000000-0005-0000-0000-00005A520000}"/>
    <cellStyle name="20% - Accent1 3 2 4 3 3 3 4 2 2" xfId="21267" xr:uid="{00000000-0005-0000-0000-00005B520000}"/>
    <cellStyle name="20% - Accent1 3 2 4 3 3 3 4 2 2 2" xfId="21268" xr:uid="{00000000-0005-0000-0000-00005C520000}"/>
    <cellStyle name="20% - Accent1 3 2 4 3 3 3 4 2 3" xfId="21269" xr:uid="{00000000-0005-0000-0000-00005D520000}"/>
    <cellStyle name="20% - Accent1 3 2 4 3 3 3 4 3" xfId="21270" xr:uid="{00000000-0005-0000-0000-00005E520000}"/>
    <cellStyle name="20% - Accent1 3 2 4 3 3 3 4 3 2" xfId="21271" xr:uid="{00000000-0005-0000-0000-00005F520000}"/>
    <cellStyle name="20% - Accent1 3 2 4 3 3 3 4 4" xfId="21272" xr:uid="{00000000-0005-0000-0000-000060520000}"/>
    <cellStyle name="20% - Accent1 3 2 4 3 3 3 5" xfId="21273" xr:uid="{00000000-0005-0000-0000-000061520000}"/>
    <cellStyle name="20% - Accent1 3 2 4 3 3 3 5 2" xfId="21274" xr:uid="{00000000-0005-0000-0000-000062520000}"/>
    <cellStyle name="20% - Accent1 3 2 4 3 3 3 5 2 2" xfId="21275" xr:uid="{00000000-0005-0000-0000-000063520000}"/>
    <cellStyle name="20% - Accent1 3 2 4 3 3 3 5 3" xfId="21276" xr:uid="{00000000-0005-0000-0000-000064520000}"/>
    <cellStyle name="20% - Accent1 3 2 4 3 3 3 6" xfId="21277" xr:uid="{00000000-0005-0000-0000-000065520000}"/>
    <cellStyle name="20% - Accent1 3 2 4 3 3 3 6 2" xfId="21278" xr:uid="{00000000-0005-0000-0000-000066520000}"/>
    <cellStyle name="20% - Accent1 3 2 4 3 3 3 6 2 2" xfId="21279" xr:uid="{00000000-0005-0000-0000-000067520000}"/>
    <cellStyle name="20% - Accent1 3 2 4 3 3 3 6 3" xfId="21280" xr:uid="{00000000-0005-0000-0000-000068520000}"/>
    <cellStyle name="20% - Accent1 3 2 4 3 3 3 7" xfId="21281" xr:uid="{00000000-0005-0000-0000-000069520000}"/>
    <cellStyle name="20% - Accent1 3 2 4 3 3 3 7 2" xfId="21282" xr:uid="{00000000-0005-0000-0000-00006A520000}"/>
    <cellStyle name="20% - Accent1 3 2 4 3 3 3 8" xfId="21283" xr:uid="{00000000-0005-0000-0000-00006B520000}"/>
    <cellStyle name="20% - Accent1 3 2 4 3 3 3 8 2" xfId="21284" xr:uid="{00000000-0005-0000-0000-00006C520000}"/>
    <cellStyle name="20% - Accent1 3 2 4 3 3 3 9" xfId="21285" xr:uid="{00000000-0005-0000-0000-00006D520000}"/>
    <cellStyle name="20% - Accent1 3 2 4 3 3 4" xfId="21286" xr:uid="{00000000-0005-0000-0000-00006E520000}"/>
    <cellStyle name="20% - Accent1 3 2 4 3 3 4 2" xfId="21287" xr:uid="{00000000-0005-0000-0000-00006F520000}"/>
    <cellStyle name="20% - Accent1 3 2 4 3 3 4 2 2" xfId="21288" xr:uid="{00000000-0005-0000-0000-000070520000}"/>
    <cellStyle name="20% - Accent1 3 2 4 3 3 4 2 2 2" xfId="21289" xr:uid="{00000000-0005-0000-0000-000071520000}"/>
    <cellStyle name="20% - Accent1 3 2 4 3 3 4 2 3" xfId="21290" xr:uid="{00000000-0005-0000-0000-000072520000}"/>
    <cellStyle name="20% - Accent1 3 2 4 3 3 4 3" xfId="21291" xr:uid="{00000000-0005-0000-0000-000073520000}"/>
    <cellStyle name="20% - Accent1 3 2 4 3 3 4 3 2" xfId="21292" xr:uid="{00000000-0005-0000-0000-000074520000}"/>
    <cellStyle name="20% - Accent1 3 2 4 3 3 4 4" xfId="21293" xr:uid="{00000000-0005-0000-0000-000075520000}"/>
    <cellStyle name="20% - Accent1 3 2 4 3 3 5" xfId="21294" xr:uid="{00000000-0005-0000-0000-000076520000}"/>
    <cellStyle name="20% - Accent1 3 2 4 3 3 5 2" xfId="21295" xr:uid="{00000000-0005-0000-0000-000077520000}"/>
    <cellStyle name="20% - Accent1 3 2 4 3 3 5 2 2" xfId="21296" xr:uid="{00000000-0005-0000-0000-000078520000}"/>
    <cellStyle name="20% - Accent1 3 2 4 3 3 5 2 2 2" xfId="21297" xr:uid="{00000000-0005-0000-0000-000079520000}"/>
    <cellStyle name="20% - Accent1 3 2 4 3 3 5 2 3" xfId="21298" xr:uid="{00000000-0005-0000-0000-00007A520000}"/>
    <cellStyle name="20% - Accent1 3 2 4 3 3 5 3" xfId="21299" xr:uid="{00000000-0005-0000-0000-00007B520000}"/>
    <cellStyle name="20% - Accent1 3 2 4 3 3 5 3 2" xfId="21300" xr:uid="{00000000-0005-0000-0000-00007C520000}"/>
    <cellStyle name="20% - Accent1 3 2 4 3 3 5 4" xfId="21301" xr:uid="{00000000-0005-0000-0000-00007D520000}"/>
    <cellStyle name="20% - Accent1 3 2 4 3 3 6" xfId="21302" xr:uid="{00000000-0005-0000-0000-00007E520000}"/>
    <cellStyle name="20% - Accent1 3 2 4 3 3 6 2" xfId="21303" xr:uid="{00000000-0005-0000-0000-00007F520000}"/>
    <cellStyle name="20% - Accent1 3 2 4 3 3 6 2 2" xfId="21304" xr:uid="{00000000-0005-0000-0000-000080520000}"/>
    <cellStyle name="20% - Accent1 3 2 4 3 3 6 2 2 2" xfId="21305" xr:uid="{00000000-0005-0000-0000-000081520000}"/>
    <cellStyle name="20% - Accent1 3 2 4 3 3 6 2 3" xfId="21306" xr:uid="{00000000-0005-0000-0000-000082520000}"/>
    <cellStyle name="20% - Accent1 3 2 4 3 3 6 3" xfId="21307" xr:uid="{00000000-0005-0000-0000-000083520000}"/>
    <cellStyle name="20% - Accent1 3 2 4 3 3 6 3 2" xfId="21308" xr:uid="{00000000-0005-0000-0000-000084520000}"/>
    <cellStyle name="20% - Accent1 3 2 4 3 3 6 4" xfId="21309" xr:uid="{00000000-0005-0000-0000-000085520000}"/>
    <cellStyle name="20% - Accent1 3 2 4 3 3 7" xfId="21310" xr:uid="{00000000-0005-0000-0000-000086520000}"/>
    <cellStyle name="20% - Accent1 3 2 4 3 3 7 2" xfId="21311" xr:uid="{00000000-0005-0000-0000-000087520000}"/>
    <cellStyle name="20% - Accent1 3 2 4 3 3 7 2 2" xfId="21312" xr:uid="{00000000-0005-0000-0000-000088520000}"/>
    <cellStyle name="20% - Accent1 3 2 4 3 3 7 3" xfId="21313" xr:uid="{00000000-0005-0000-0000-000089520000}"/>
    <cellStyle name="20% - Accent1 3 2 4 3 3 8" xfId="21314" xr:uid="{00000000-0005-0000-0000-00008A520000}"/>
    <cellStyle name="20% - Accent1 3 2 4 3 3 8 2" xfId="21315" xr:uid="{00000000-0005-0000-0000-00008B520000}"/>
    <cellStyle name="20% - Accent1 3 2 4 3 3 8 2 2" xfId="21316" xr:uid="{00000000-0005-0000-0000-00008C520000}"/>
    <cellStyle name="20% - Accent1 3 2 4 3 3 8 3" xfId="21317" xr:uid="{00000000-0005-0000-0000-00008D520000}"/>
    <cellStyle name="20% - Accent1 3 2 4 3 3 9" xfId="21318" xr:uid="{00000000-0005-0000-0000-00008E520000}"/>
    <cellStyle name="20% - Accent1 3 2 4 3 3 9 2" xfId="21319" xr:uid="{00000000-0005-0000-0000-00008F520000}"/>
    <cellStyle name="20% - Accent1 3 2 4 3 4" xfId="21320" xr:uid="{00000000-0005-0000-0000-000090520000}"/>
    <cellStyle name="20% - Accent1 3 2 4 3 4 10" xfId="21321" xr:uid="{00000000-0005-0000-0000-000091520000}"/>
    <cellStyle name="20% - Accent1 3 2 4 3 4 10 2" xfId="21322" xr:uid="{00000000-0005-0000-0000-000092520000}"/>
    <cellStyle name="20% - Accent1 3 2 4 3 4 11" xfId="21323" xr:uid="{00000000-0005-0000-0000-000093520000}"/>
    <cellStyle name="20% - Accent1 3 2 4 3 4 2" xfId="21324" xr:uid="{00000000-0005-0000-0000-000094520000}"/>
    <cellStyle name="20% - Accent1 3 2 4 3 4 2 2" xfId="21325" xr:uid="{00000000-0005-0000-0000-000095520000}"/>
    <cellStyle name="20% - Accent1 3 2 4 3 4 2 2 2" xfId="21326" xr:uid="{00000000-0005-0000-0000-000096520000}"/>
    <cellStyle name="20% - Accent1 3 2 4 3 4 2 2 2 2" xfId="21327" xr:uid="{00000000-0005-0000-0000-000097520000}"/>
    <cellStyle name="20% - Accent1 3 2 4 3 4 2 2 2 2 2" xfId="21328" xr:uid="{00000000-0005-0000-0000-000098520000}"/>
    <cellStyle name="20% - Accent1 3 2 4 3 4 2 2 2 3" xfId="21329" xr:uid="{00000000-0005-0000-0000-000099520000}"/>
    <cellStyle name="20% - Accent1 3 2 4 3 4 2 2 3" xfId="21330" xr:uid="{00000000-0005-0000-0000-00009A520000}"/>
    <cellStyle name="20% - Accent1 3 2 4 3 4 2 2 3 2" xfId="21331" xr:uid="{00000000-0005-0000-0000-00009B520000}"/>
    <cellStyle name="20% - Accent1 3 2 4 3 4 2 2 4" xfId="21332" xr:uid="{00000000-0005-0000-0000-00009C520000}"/>
    <cellStyle name="20% - Accent1 3 2 4 3 4 2 3" xfId="21333" xr:uid="{00000000-0005-0000-0000-00009D520000}"/>
    <cellStyle name="20% - Accent1 3 2 4 3 4 2 3 2" xfId="21334" xr:uid="{00000000-0005-0000-0000-00009E520000}"/>
    <cellStyle name="20% - Accent1 3 2 4 3 4 2 3 2 2" xfId="21335" xr:uid="{00000000-0005-0000-0000-00009F520000}"/>
    <cellStyle name="20% - Accent1 3 2 4 3 4 2 3 2 2 2" xfId="21336" xr:uid="{00000000-0005-0000-0000-0000A0520000}"/>
    <cellStyle name="20% - Accent1 3 2 4 3 4 2 3 2 3" xfId="21337" xr:uid="{00000000-0005-0000-0000-0000A1520000}"/>
    <cellStyle name="20% - Accent1 3 2 4 3 4 2 3 3" xfId="21338" xr:uid="{00000000-0005-0000-0000-0000A2520000}"/>
    <cellStyle name="20% - Accent1 3 2 4 3 4 2 3 3 2" xfId="21339" xr:uid="{00000000-0005-0000-0000-0000A3520000}"/>
    <cellStyle name="20% - Accent1 3 2 4 3 4 2 3 4" xfId="21340" xr:uid="{00000000-0005-0000-0000-0000A4520000}"/>
    <cellStyle name="20% - Accent1 3 2 4 3 4 2 4" xfId="21341" xr:uid="{00000000-0005-0000-0000-0000A5520000}"/>
    <cellStyle name="20% - Accent1 3 2 4 3 4 2 4 2" xfId="21342" xr:uid="{00000000-0005-0000-0000-0000A6520000}"/>
    <cellStyle name="20% - Accent1 3 2 4 3 4 2 4 2 2" xfId="21343" xr:uid="{00000000-0005-0000-0000-0000A7520000}"/>
    <cellStyle name="20% - Accent1 3 2 4 3 4 2 4 2 2 2" xfId="21344" xr:uid="{00000000-0005-0000-0000-0000A8520000}"/>
    <cellStyle name="20% - Accent1 3 2 4 3 4 2 4 2 3" xfId="21345" xr:uid="{00000000-0005-0000-0000-0000A9520000}"/>
    <cellStyle name="20% - Accent1 3 2 4 3 4 2 4 3" xfId="21346" xr:uid="{00000000-0005-0000-0000-0000AA520000}"/>
    <cellStyle name="20% - Accent1 3 2 4 3 4 2 4 3 2" xfId="21347" xr:uid="{00000000-0005-0000-0000-0000AB520000}"/>
    <cellStyle name="20% - Accent1 3 2 4 3 4 2 4 4" xfId="21348" xr:uid="{00000000-0005-0000-0000-0000AC520000}"/>
    <cellStyle name="20% - Accent1 3 2 4 3 4 2 5" xfId="21349" xr:uid="{00000000-0005-0000-0000-0000AD520000}"/>
    <cellStyle name="20% - Accent1 3 2 4 3 4 2 5 2" xfId="21350" xr:uid="{00000000-0005-0000-0000-0000AE520000}"/>
    <cellStyle name="20% - Accent1 3 2 4 3 4 2 5 2 2" xfId="21351" xr:uid="{00000000-0005-0000-0000-0000AF520000}"/>
    <cellStyle name="20% - Accent1 3 2 4 3 4 2 5 3" xfId="21352" xr:uid="{00000000-0005-0000-0000-0000B0520000}"/>
    <cellStyle name="20% - Accent1 3 2 4 3 4 2 6" xfId="21353" xr:uid="{00000000-0005-0000-0000-0000B1520000}"/>
    <cellStyle name="20% - Accent1 3 2 4 3 4 2 6 2" xfId="21354" xr:uid="{00000000-0005-0000-0000-0000B2520000}"/>
    <cellStyle name="20% - Accent1 3 2 4 3 4 2 6 2 2" xfId="21355" xr:uid="{00000000-0005-0000-0000-0000B3520000}"/>
    <cellStyle name="20% - Accent1 3 2 4 3 4 2 6 3" xfId="21356" xr:uid="{00000000-0005-0000-0000-0000B4520000}"/>
    <cellStyle name="20% - Accent1 3 2 4 3 4 2 7" xfId="21357" xr:uid="{00000000-0005-0000-0000-0000B5520000}"/>
    <cellStyle name="20% - Accent1 3 2 4 3 4 2 7 2" xfId="21358" xr:uid="{00000000-0005-0000-0000-0000B6520000}"/>
    <cellStyle name="20% - Accent1 3 2 4 3 4 2 8" xfId="21359" xr:uid="{00000000-0005-0000-0000-0000B7520000}"/>
    <cellStyle name="20% - Accent1 3 2 4 3 4 2 8 2" xfId="21360" xr:uid="{00000000-0005-0000-0000-0000B8520000}"/>
    <cellStyle name="20% - Accent1 3 2 4 3 4 2 9" xfId="21361" xr:uid="{00000000-0005-0000-0000-0000B9520000}"/>
    <cellStyle name="20% - Accent1 3 2 4 3 4 3" xfId="21362" xr:uid="{00000000-0005-0000-0000-0000BA520000}"/>
    <cellStyle name="20% - Accent1 3 2 4 3 4 3 2" xfId="21363" xr:uid="{00000000-0005-0000-0000-0000BB520000}"/>
    <cellStyle name="20% - Accent1 3 2 4 3 4 3 2 2" xfId="21364" xr:uid="{00000000-0005-0000-0000-0000BC520000}"/>
    <cellStyle name="20% - Accent1 3 2 4 3 4 3 2 2 2" xfId="21365" xr:uid="{00000000-0005-0000-0000-0000BD520000}"/>
    <cellStyle name="20% - Accent1 3 2 4 3 4 3 2 2 2 2" xfId="21366" xr:uid="{00000000-0005-0000-0000-0000BE520000}"/>
    <cellStyle name="20% - Accent1 3 2 4 3 4 3 2 2 3" xfId="21367" xr:uid="{00000000-0005-0000-0000-0000BF520000}"/>
    <cellStyle name="20% - Accent1 3 2 4 3 4 3 2 3" xfId="21368" xr:uid="{00000000-0005-0000-0000-0000C0520000}"/>
    <cellStyle name="20% - Accent1 3 2 4 3 4 3 2 3 2" xfId="21369" xr:uid="{00000000-0005-0000-0000-0000C1520000}"/>
    <cellStyle name="20% - Accent1 3 2 4 3 4 3 2 4" xfId="21370" xr:uid="{00000000-0005-0000-0000-0000C2520000}"/>
    <cellStyle name="20% - Accent1 3 2 4 3 4 3 3" xfId="21371" xr:uid="{00000000-0005-0000-0000-0000C3520000}"/>
    <cellStyle name="20% - Accent1 3 2 4 3 4 3 3 2" xfId="21372" xr:uid="{00000000-0005-0000-0000-0000C4520000}"/>
    <cellStyle name="20% - Accent1 3 2 4 3 4 3 3 2 2" xfId="21373" xr:uid="{00000000-0005-0000-0000-0000C5520000}"/>
    <cellStyle name="20% - Accent1 3 2 4 3 4 3 3 2 2 2" xfId="21374" xr:uid="{00000000-0005-0000-0000-0000C6520000}"/>
    <cellStyle name="20% - Accent1 3 2 4 3 4 3 3 2 3" xfId="21375" xr:uid="{00000000-0005-0000-0000-0000C7520000}"/>
    <cellStyle name="20% - Accent1 3 2 4 3 4 3 3 3" xfId="21376" xr:uid="{00000000-0005-0000-0000-0000C8520000}"/>
    <cellStyle name="20% - Accent1 3 2 4 3 4 3 3 3 2" xfId="21377" xr:uid="{00000000-0005-0000-0000-0000C9520000}"/>
    <cellStyle name="20% - Accent1 3 2 4 3 4 3 3 4" xfId="21378" xr:uid="{00000000-0005-0000-0000-0000CA520000}"/>
    <cellStyle name="20% - Accent1 3 2 4 3 4 3 4" xfId="21379" xr:uid="{00000000-0005-0000-0000-0000CB520000}"/>
    <cellStyle name="20% - Accent1 3 2 4 3 4 3 4 2" xfId="21380" xr:uid="{00000000-0005-0000-0000-0000CC520000}"/>
    <cellStyle name="20% - Accent1 3 2 4 3 4 3 4 2 2" xfId="21381" xr:uid="{00000000-0005-0000-0000-0000CD520000}"/>
    <cellStyle name="20% - Accent1 3 2 4 3 4 3 4 2 2 2" xfId="21382" xr:uid="{00000000-0005-0000-0000-0000CE520000}"/>
    <cellStyle name="20% - Accent1 3 2 4 3 4 3 4 2 3" xfId="21383" xr:uid="{00000000-0005-0000-0000-0000CF520000}"/>
    <cellStyle name="20% - Accent1 3 2 4 3 4 3 4 3" xfId="21384" xr:uid="{00000000-0005-0000-0000-0000D0520000}"/>
    <cellStyle name="20% - Accent1 3 2 4 3 4 3 4 3 2" xfId="21385" xr:uid="{00000000-0005-0000-0000-0000D1520000}"/>
    <cellStyle name="20% - Accent1 3 2 4 3 4 3 4 4" xfId="21386" xr:uid="{00000000-0005-0000-0000-0000D2520000}"/>
    <cellStyle name="20% - Accent1 3 2 4 3 4 3 5" xfId="21387" xr:uid="{00000000-0005-0000-0000-0000D3520000}"/>
    <cellStyle name="20% - Accent1 3 2 4 3 4 3 5 2" xfId="21388" xr:uid="{00000000-0005-0000-0000-0000D4520000}"/>
    <cellStyle name="20% - Accent1 3 2 4 3 4 3 5 2 2" xfId="21389" xr:uid="{00000000-0005-0000-0000-0000D5520000}"/>
    <cellStyle name="20% - Accent1 3 2 4 3 4 3 5 3" xfId="21390" xr:uid="{00000000-0005-0000-0000-0000D6520000}"/>
    <cellStyle name="20% - Accent1 3 2 4 3 4 3 6" xfId="21391" xr:uid="{00000000-0005-0000-0000-0000D7520000}"/>
    <cellStyle name="20% - Accent1 3 2 4 3 4 3 6 2" xfId="21392" xr:uid="{00000000-0005-0000-0000-0000D8520000}"/>
    <cellStyle name="20% - Accent1 3 2 4 3 4 3 6 2 2" xfId="21393" xr:uid="{00000000-0005-0000-0000-0000D9520000}"/>
    <cellStyle name="20% - Accent1 3 2 4 3 4 3 6 3" xfId="21394" xr:uid="{00000000-0005-0000-0000-0000DA520000}"/>
    <cellStyle name="20% - Accent1 3 2 4 3 4 3 7" xfId="21395" xr:uid="{00000000-0005-0000-0000-0000DB520000}"/>
    <cellStyle name="20% - Accent1 3 2 4 3 4 3 7 2" xfId="21396" xr:uid="{00000000-0005-0000-0000-0000DC520000}"/>
    <cellStyle name="20% - Accent1 3 2 4 3 4 3 8" xfId="21397" xr:uid="{00000000-0005-0000-0000-0000DD520000}"/>
    <cellStyle name="20% - Accent1 3 2 4 3 4 3 8 2" xfId="21398" xr:uid="{00000000-0005-0000-0000-0000DE520000}"/>
    <cellStyle name="20% - Accent1 3 2 4 3 4 3 9" xfId="21399" xr:uid="{00000000-0005-0000-0000-0000DF520000}"/>
    <cellStyle name="20% - Accent1 3 2 4 3 4 4" xfId="21400" xr:uid="{00000000-0005-0000-0000-0000E0520000}"/>
    <cellStyle name="20% - Accent1 3 2 4 3 4 4 2" xfId="21401" xr:uid="{00000000-0005-0000-0000-0000E1520000}"/>
    <cellStyle name="20% - Accent1 3 2 4 3 4 4 2 2" xfId="21402" xr:uid="{00000000-0005-0000-0000-0000E2520000}"/>
    <cellStyle name="20% - Accent1 3 2 4 3 4 4 2 2 2" xfId="21403" xr:uid="{00000000-0005-0000-0000-0000E3520000}"/>
    <cellStyle name="20% - Accent1 3 2 4 3 4 4 2 3" xfId="21404" xr:uid="{00000000-0005-0000-0000-0000E4520000}"/>
    <cellStyle name="20% - Accent1 3 2 4 3 4 4 3" xfId="21405" xr:uid="{00000000-0005-0000-0000-0000E5520000}"/>
    <cellStyle name="20% - Accent1 3 2 4 3 4 4 3 2" xfId="21406" xr:uid="{00000000-0005-0000-0000-0000E6520000}"/>
    <cellStyle name="20% - Accent1 3 2 4 3 4 4 4" xfId="21407" xr:uid="{00000000-0005-0000-0000-0000E7520000}"/>
    <cellStyle name="20% - Accent1 3 2 4 3 4 5" xfId="21408" xr:uid="{00000000-0005-0000-0000-0000E8520000}"/>
    <cellStyle name="20% - Accent1 3 2 4 3 4 5 2" xfId="21409" xr:uid="{00000000-0005-0000-0000-0000E9520000}"/>
    <cellStyle name="20% - Accent1 3 2 4 3 4 5 2 2" xfId="21410" xr:uid="{00000000-0005-0000-0000-0000EA520000}"/>
    <cellStyle name="20% - Accent1 3 2 4 3 4 5 2 2 2" xfId="21411" xr:uid="{00000000-0005-0000-0000-0000EB520000}"/>
    <cellStyle name="20% - Accent1 3 2 4 3 4 5 2 3" xfId="21412" xr:uid="{00000000-0005-0000-0000-0000EC520000}"/>
    <cellStyle name="20% - Accent1 3 2 4 3 4 5 3" xfId="21413" xr:uid="{00000000-0005-0000-0000-0000ED520000}"/>
    <cellStyle name="20% - Accent1 3 2 4 3 4 5 3 2" xfId="21414" xr:uid="{00000000-0005-0000-0000-0000EE520000}"/>
    <cellStyle name="20% - Accent1 3 2 4 3 4 5 4" xfId="21415" xr:uid="{00000000-0005-0000-0000-0000EF520000}"/>
    <cellStyle name="20% - Accent1 3 2 4 3 4 6" xfId="21416" xr:uid="{00000000-0005-0000-0000-0000F0520000}"/>
    <cellStyle name="20% - Accent1 3 2 4 3 4 6 2" xfId="21417" xr:uid="{00000000-0005-0000-0000-0000F1520000}"/>
    <cellStyle name="20% - Accent1 3 2 4 3 4 6 2 2" xfId="21418" xr:uid="{00000000-0005-0000-0000-0000F2520000}"/>
    <cellStyle name="20% - Accent1 3 2 4 3 4 6 2 2 2" xfId="21419" xr:uid="{00000000-0005-0000-0000-0000F3520000}"/>
    <cellStyle name="20% - Accent1 3 2 4 3 4 6 2 3" xfId="21420" xr:uid="{00000000-0005-0000-0000-0000F4520000}"/>
    <cellStyle name="20% - Accent1 3 2 4 3 4 6 3" xfId="21421" xr:uid="{00000000-0005-0000-0000-0000F5520000}"/>
    <cellStyle name="20% - Accent1 3 2 4 3 4 6 3 2" xfId="21422" xr:uid="{00000000-0005-0000-0000-0000F6520000}"/>
    <cellStyle name="20% - Accent1 3 2 4 3 4 6 4" xfId="21423" xr:uid="{00000000-0005-0000-0000-0000F7520000}"/>
    <cellStyle name="20% - Accent1 3 2 4 3 4 7" xfId="21424" xr:uid="{00000000-0005-0000-0000-0000F8520000}"/>
    <cellStyle name="20% - Accent1 3 2 4 3 4 7 2" xfId="21425" xr:uid="{00000000-0005-0000-0000-0000F9520000}"/>
    <cellStyle name="20% - Accent1 3 2 4 3 4 7 2 2" xfId="21426" xr:uid="{00000000-0005-0000-0000-0000FA520000}"/>
    <cellStyle name="20% - Accent1 3 2 4 3 4 7 3" xfId="21427" xr:uid="{00000000-0005-0000-0000-0000FB520000}"/>
    <cellStyle name="20% - Accent1 3 2 4 3 4 8" xfId="21428" xr:uid="{00000000-0005-0000-0000-0000FC520000}"/>
    <cellStyle name="20% - Accent1 3 2 4 3 4 8 2" xfId="21429" xr:uid="{00000000-0005-0000-0000-0000FD520000}"/>
    <cellStyle name="20% - Accent1 3 2 4 3 4 8 2 2" xfId="21430" xr:uid="{00000000-0005-0000-0000-0000FE520000}"/>
    <cellStyle name="20% - Accent1 3 2 4 3 4 8 3" xfId="21431" xr:uid="{00000000-0005-0000-0000-0000FF520000}"/>
    <cellStyle name="20% - Accent1 3 2 4 3 4 9" xfId="21432" xr:uid="{00000000-0005-0000-0000-000000530000}"/>
    <cellStyle name="20% - Accent1 3 2 4 3 4 9 2" xfId="21433" xr:uid="{00000000-0005-0000-0000-000001530000}"/>
    <cellStyle name="20% - Accent1 3 2 4 3 5" xfId="21434" xr:uid="{00000000-0005-0000-0000-000002530000}"/>
    <cellStyle name="20% - Accent1 3 2 4 3 5 2" xfId="21435" xr:uid="{00000000-0005-0000-0000-000003530000}"/>
    <cellStyle name="20% - Accent1 3 2 4 3 5 2 2" xfId="21436" xr:uid="{00000000-0005-0000-0000-000004530000}"/>
    <cellStyle name="20% - Accent1 3 2 4 3 5 2 2 2" xfId="21437" xr:uid="{00000000-0005-0000-0000-000005530000}"/>
    <cellStyle name="20% - Accent1 3 2 4 3 5 2 2 2 2" xfId="21438" xr:uid="{00000000-0005-0000-0000-000006530000}"/>
    <cellStyle name="20% - Accent1 3 2 4 3 5 2 2 3" xfId="21439" xr:uid="{00000000-0005-0000-0000-000007530000}"/>
    <cellStyle name="20% - Accent1 3 2 4 3 5 2 3" xfId="21440" xr:uid="{00000000-0005-0000-0000-000008530000}"/>
    <cellStyle name="20% - Accent1 3 2 4 3 5 2 3 2" xfId="21441" xr:uid="{00000000-0005-0000-0000-000009530000}"/>
    <cellStyle name="20% - Accent1 3 2 4 3 5 2 4" xfId="21442" xr:uid="{00000000-0005-0000-0000-00000A530000}"/>
    <cellStyle name="20% - Accent1 3 2 4 3 5 3" xfId="21443" xr:uid="{00000000-0005-0000-0000-00000B530000}"/>
    <cellStyle name="20% - Accent1 3 2 4 3 5 3 2" xfId="21444" xr:uid="{00000000-0005-0000-0000-00000C530000}"/>
    <cellStyle name="20% - Accent1 3 2 4 3 5 3 2 2" xfId="21445" xr:uid="{00000000-0005-0000-0000-00000D530000}"/>
    <cellStyle name="20% - Accent1 3 2 4 3 5 3 2 2 2" xfId="21446" xr:uid="{00000000-0005-0000-0000-00000E530000}"/>
    <cellStyle name="20% - Accent1 3 2 4 3 5 3 2 3" xfId="21447" xr:uid="{00000000-0005-0000-0000-00000F530000}"/>
    <cellStyle name="20% - Accent1 3 2 4 3 5 3 3" xfId="21448" xr:uid="{00000000-0005-0000-0000-000010530000}"/>
    <cellStyle name="20% - Accent1 3 2 4 3 5 3 3 2" xfId="21449" xr:uid="{00000000-0005-0000-0000-000011530000}"/>
    <cellStyle name="20% - Accent1 3 2 4 3 5 3 4" xfId="21450" xr:uid="{00000000-0005-0000-0000-000012530000}"/>
    <cellStyle name="20% - Accent1 3 2 4 3 5 4" xfId="21451" xr:uid="{00000000-0005-0000-0000-000013530000}"/>
    <cellStyle name="20% - Accent1 3 2 4 3 5 4 2" xfId="21452" xr:uid="{00000000-0005-0000-0000-000014530000}"/>
    <cellStyle name="20% - Accent1 3 2 4 3 5 4 2 2" xfId="21453" xr:uid="{00000000-0005-0000-0000-000015530000}"/>
    <cellStyle name="20% - Accent1 3 2 4 3 5 4 2 2 2" xfId="21454" xr:uid="{00000000-0005-0000-0000-000016530000}"/>
    <cellStyle name="20% - Accent1 3 2 4 3 5 4 2 3" xfId="21455" xr:uid="{00000000-0005-0000-0000-000017530000}"/>
    <cellStyle name="20% - Accent1 3 2 4 3 5 4 3" xfId="21456" xr:uid="{00000000-0005-0000-0000-000018530000}"/>
    <cellStyle name="20% - Accent1 3 2 4 3 5 4 3 2" xfId="21457" xr:uid="{00000000-0005-0000-0000-000019530000}"/>
    <cellStyle name="20% - Accent1 3 2 4 3 5 4 4" xfId="21458" xr:uid="{00000000-0005-0000-0000-00001A530000}"/>
    <cellStyle name="20% - Accent1 3 2 4 3 5 5" xfId="21459" xr:uid="{00000000-0005-0000-0000-00001B530000}"/>
    <cellStyle name="20% - Accent1 3 2 4 3 5 5 2" xfId="21460" xr:uid="{00000000-0005-0000-0000-00001C530000}"/>
    <cellStyle name="20% - Accent1 3 2 4 3 5 5 2 2" xfId="21461" xr:uid="{00000000-0005-0000-0000-00001D530000}"/>
    <cellStyle name="20% - Accent1 3 2 4 3 5 5 3" xfId="21462" xr:uid="{00000000-0005-0000-0000-00001E530000}"/>
    <cellStyle name="20% - Accent1 3 2 4 3 5 6" xfId="21463" xr:uid="{00000000-0005-0000-0000-00001F530000}"/>
    <cellStyle name="20% - Accent1 3 2 4 3 5 6 2" xfId="21464" xr:uid="{00000000-0005-0000-0000-000020530000}"/>
    <cellStyle name="20% - Accent1 3 2 4 3 5 6 2 2" xfId="21465" xr:uid="{00000000-0005-0000-0000-000021530000}"/>
    <cellStyle name="20% - Accent1 3 2 4 3 5 6 3" xfId="21466" xr:uid="{00000000-0005-0000-0000-000022530000}"/>
    <cellStyle name="20% - Accent1 3 2 4 3 5 7" xfId="21467" xr:uid="{00000000-0005-0000-0000-000023530000}"/>
    <cellStyle name="20% - Accent1 3 2 4 3 5 7 2" xfId="21468" xr:uid="{00000000-0005-0000-0000-000024530000}"/>
    <cellStyle name="20% - Accent1 3 2 4 3 5 8" xfId="21469" xr:uid="{00000000-0005-0000-0000-000025530000}"/>
    <cellStyle name="20% - Accent1 3 2 4 3 5 8 2" xfId="21470" xr:uid="{00000000-0005-0000-0000-000026530000}"/>
    <cellStyle name="20% - Accent1 3 2 4 3 5 9" xfId="21471" xr:uid="{00000000-0005-0000-0000-000027530000}"/>
    <cellStyle name="20% - Accent1 3 2 4 3 6" xfId="21472" xr:uid="{00000000-0005-0000-0000-000028530000}"/>
    <cellStyle name="20% - Accent1 3 2 4 3 6 2" xfId="21473" xr:uid="{00000000-0005-0000-0000-000029530000}"/>
    <cellStyle name="20% - Accent1 3 2 4 3 6 2 2" xfId="21474" xr:uid="{00000000-0005-0000-0000-00002A530000}"/>
    <cellStyle name="20% - Accent1 3 2 4 3 6 2 2 2" xfId="21475" xr:uid="{00000000-0005-0000-0000-00002B530000}"/>
    <cellStyle name="20% - Accent1 3 2 4 3 6 2 2 2 2" xfId="21476" xr:uid="{00000000-0005-0000-0000-00002C530000}"/>
    <cellStyle name="20% - Accent1 3 2 4 3 6 2 2 3" xfId="21477" xr:uid="{00000000-0005-0000-0000-00002D530000}"/>
    <cellStyle name="20% - Accent1 3 2 4 3 6 2 3" xfId="21478" xr:uid="{00000000-0005-0000-0000-00002E530000}"/>
    <cellStyle name="20% - Accent1 3 2 4 3 6 2 3 2" xfId="21479" xr:uid="{00000000-0005-0000-0000-00002F530000}"/>
    <cellStyle name="20% - Accent1 3 2 4 3 6 2 4" xfId="21480" xr:uid="{00000000-0005-0000-0000-000030530000}"/>
    <cellStyle name="20% - Accent1 3 2 4 3 6 3" xfId="21481" xr:uid="{00000000-0005-0000-0000-000031530000}"/>
    <cellStyle name="20% - Accent1 3 2 4 3 6 3 2" xfId="21482" xr:uid="{00000000-0005-0000-0000-000032530000}"/>
    <cellStyle name="20% - Accent1 3 2 4 3 6 3 2 2" xfId="21483" xr:uid="{00000000-0005-0000-0000-000033530000}"/>
    <cellStyle name="20% - Accent1 3 2 4 3 6 3 2 2 2" xfId="21484" xr:uid="{00000000-0005-0000-0000-000034530000}"/>
    <cellStyle name="20% - Accent1 3 2 4 3 6 3 2 3" xfId="21485" xr:uid="{00000000-0005-0000-0000-000035530000}"/>
    <cellStyle name="20% - Accent1 3 2 4 3 6 3 3" xfId="21486" xr:uid="{00000000-0005-0000-0000-000036530000}"/>
    <cellStyle name="20% - Accent1 3 2 4 3 6 3 3 2" xfId="21487" xr:uid="{00000000-0005-0000-0000-000037530000}"/>
    <cellStyle name="20% - Accent1 3 2 4 3 6 3 4" xfId="21488" xr:uid="{00000000-0005-0000-0000-000038530000}"/>
    <cellStyle name="20% - Accent1 3 2 4 3 6 4" xfId="21489" xr:uid="{00000000-0005-0000-0000-000039530000}"/>
    <cellStyle name="20% - Accent1 3 2 4 3 6 4 2" xfId="21490" xr:uid="{00000000-0005-0000-0000-00003A530000}"/>
    <cellStyle name="20% - Accent1 3 2 4 3 6 4 2 2" xfId="21491" xr:uid="{00000000-0005-0000-0000-00003B530000}"/>
    <cellStyle name="20% - Accent1 3 2 4 3 6 4 2 2 2" xfId="21492" xr:uid="{00000000-0005-0000-0000-00003C530000}"/>
    <cellStyle name="20% - Accent1 3 2 4 3 6 4 2 3" xfId="21493" xr:uid="{00000000-0005-0000-0000-00003D530000}"/>
    <cellStyle name="20% - Accent1 3 2 4 3 6 4 3" xfId="21494" xr:uid="{00000000-0005-0000-0000-00003E530000}"/>
    <cellStyle name="20% - Accent1 3 2 4 3 6 4 3 2" xfId="21495" xr:uid="{00000000-0005-0000-0000-00003F530000}"/>
    <cellStyle name="20% - Accent1 3 2 4 3 6 4 4" xfId="21496" xr:uid="{00000000-0005-0000-0000-000040530000}"/>
    <cellStyle name="20% - Accent1 3 2 4 3 6 5" xfId="21497" xr:uid="{00000000-0005-0000-0000-000041530000}"/>
    <cellStyle name="20% - Accent1 3 2 4 3 6 5 2" xfId="21498" xr:uid="{00000000-0005-0000-0000-000042530000}"/>
    <cellStyle name="20% - Accent1 3 2 4 3 6 5 2 2" xfId="21499" xr:uid="{00000000-0005-0000-0000-000043530000}"/>
    <cellStyle name="20% - Accent1 3 2 4 3 6 5 3" xfId="21500" xr:uid="{00000000-0005-0000-0000-000044530000}"/>
    <cellStyle name="20% - Accent1 3 2 4 3 6 6" xfId="21501" xr:uid="{00000000-0005-0000-0000-000045530000}"/>
    <cellStyle name="20% - Accent1 3 2 4 3 6 6 2" xfId="21502" xr:uid="{00000000-0005-0000-0000-000046530000}"/>
    <cellStyle name="20% - Accent1 3 2 4 3 6 6 2 2" xfId="21503" xr:uid="{00000000-0005-0000-0000-000047530000}"/>
    <cellStyle name="20% - Accent1 3 2 4 3 6 6 3" xfId="21504" xr:uid="{00000000-0005-0000-0000-000048530000}"/>
    <cellStyle name="20% - Accent1 3 2 4 3 6 7" xfId="21505" xr:uid="{00000000-0005-0000-0000-000049530000}"/>
    <cellStyle name="20% - Accent1 3 2 4 3 6 7 2" xfId="21506" xr:uid="{00000000-0005-0000-0000-00004A530000}"/>
    <cellStyle name="20% - Accent1 3 2 4 3 6 8" xfId="21507" xr:uid="{00000000-0005-0000-0000-00004B530000}"/>
    <cellStyle name="20% - Accent1 3 2 4 3 6 8 2" xfId="21508" xr:uid="{00000000-0005-0000-0000-00004C530000}"/>
    <cellStyle name="20% - Accent1 3 2 4 3 6 9" xfId="21509" xr:uid="{00000000-0005-0000-0000-00004D530000}"/>
    <cellStyle name="20% - Accent1 3 2 4 3 7" xfId="21510" xr:uid="{00000000-0005-0000-0000-00004E530000}"/>
    <cellStyle name="20% - Accent1 3 2 4 3 7 2" xfId="21511" xr:uid="{00000000-0005-0000-0000-00004F530000}"/>
    <cellStyle name="20% - Accent1 3 2 4 3 7 2 2" xfId="21512" xr:uid="{00000000-0005-0000-0000-000050530000}"/>
    <cellStyle name="20% - Accent1 3 2 4 3 7 2 2 2" xfId="21513" xr:uid="{00000000-0005-0000-0000-000051530000}"/>
    <cellStyle name="20% - Accent1 3 2 4 3 7 2 3" xfId="21514" xr:uid="{00000000-0005-0000-0000-000052530000}"/>
    <cellStyle name="20% - Accent1 3 2 4 3 7 3" xfId="21515" xr:uid="{00000000-0005-0000-0000-000053530000}"/>
    <cellStyle name="20% - Accent1 3 2 4 3 7 3 2" xfId="21516" xr:uid="{00000000-0005-0000-0000-000054530000}"/>
    <cellStyle name="20% - Accent1 3 2 4 3 7 4" xfId="21517" xr:uid="{00000000-0005-0000-0000-000055530000}"/>
    <cellStyle name="20% - Accent1 3 2 4 3 8" xfId="21518" xr:uid="{00000000-0005-0000-0000-000056530000}"/>
    <cellStyle name="20% - Accent1 3 2 4 3 8 2" xfId="21519" xr:uid="{00000000-0005-0000-0000-000057530000}"/>
    <cellStyle name="20% - Accent1 3 2 4 3 8 2 2" xfId="21520" xr:uid="{00000000-0005-0000-0000-000058530000}"/>
    <cellStyle name="20% - Accent1 3 2 4 3 8 2 2 2" xfId="21521" xr:uid="{00000000-0005-0000-0000-000059530000}"/>
    <cellStyle name="20% - Accent1 3 2 4 3 8 2 3" xfId="21522" xr:uid="{00000000-0005-0000-0000-00005A530000}"/>
    <cellStyle name="20% - Accent1 3 2 4 3 8 3" xfId="21523" xr:uid="{00000000-0005-0000-0000-00005B530000}"/>
    <cellStyle name="20% - Accent1 3 2 4 3 8 3 2" xfId="21524" xr:uid="{00000000-0005-0000-0000-00005C530000}"/>
    <cellStyle name="20% - Accent1 3 2 4 3 8 4" xfId="21525" xr:uid="{00000000-0005-0000-0000-00005D530000}"/>
    <cellStyle name="20% - Accent1 3 2 4 3 9" xfId="21526" xr:uid="{00000000-0005-0000-0000-00005E530000}"/>
    <cellStyle name="20% - Accent1 3 2 4 3 9 2" xfId="21527" xr:uid="{00000000-0005-0000-0000-00005F530000}"/>
    <cellStyle name="20% - Accent1 3 2 4 3 9 2 2" xfId="21528" xr:uid="{00000000-0005-0000-0000-000060530000}"/>
    <cellStyle name="20% - Accent1 3 2 4 3 9 2 2 2" xfId="21529" xr:uid="{00000000-0005-0000-0000-000061530000}"/>
    <cellStyle name="20% - Accent1 3 2 4 3 9 2 3" xfId="21530" xr:uid="{00000000-0005-0000-0000-000062530000}"/>
    <cellStyle name="20% - Accent1 3 2 4 3 9 3" xfId="21531" xr:uid="{00000000-0005-0000-0000-000063530000}"/>
    <cellStyle name="20% - Accent1 3 2 4 3 9 3 2" xfId="21532" xr:uid="{00000000-0005-0000-0000-000064530000}"/>
    <cellStyle name="20% - Accent1 3 2 4 3 9 4" xfId="21533" xr:uid="{00000000-0005-0000-0000-000065530000}"/>
    <cellStyle name="20% - Accent1 3 2 4 4" xfId="21534" xr:uid="{00000000-0005-0000-0000-000066530000}"/>
    <cellStyle name="20% - Accent1 3 2 4 4 10" xfId="21535" xr:uid="{00000000-0005-0000-0000-000067530000}"/>
    <cellStyle name="20% - Accent1 3 2 4 4 10 2" xfId="21536" xr:uid="{00000000-0005-0000-0000-000068530000}"/>
    <cellStyle name="20% - Accent1 3 2 4 4 11" xfId="21537" xr:uid="{00000000-0005-0000-0000-000069530000}"/>
    <cellStyle name="20% - Accent1 3 2 4 4 2" xfId="21538" xr:uid="{00000000-0005-0000-0000-00006A530000}"/>
    <cellStyle name="20% - Accent1 3 2 4 4 2 2" xfId="21539" xr:uid="{00000000-0005-0000-0000-00006B530000}"/>
    <cellStyle name="20% - Accent1 3 2 4 4 2 2 2" xfId="21540" xr:uid="{00000000-0005-0000-0000-00006C530000}"/>
    <cellStyle name="20% - Accent1 3 2 4 4 2 2 2 2" xfId="21541" xr:uid="{00000000-0005-0000-0000-00006D530000}"/>
    <cellStyle name="20% - Accent1 3 2 4 4 2 2 2 2 2" xfId="21542" xr:uid="{00000000-0005-0000-0000-00006E530000}"/>
    <cellStyle name="20% - Accent1 3 2 4 4 2 2 2 3" xfId="21543" xr:uid="{00000000-0005-0000-0000-00006F530000}"/>
    <cellStyle name="20% - Accent1 3 2 4 4 2 2 3" xfId="21544" xr:uid="{00000000-0005-0000-0000-000070530000}"/>
    <cellStyle name="20% - Accent1 3 2 4 4 2 2 3 2" xfId="21545" xr:uid="{00000000-0005-0000-0000-000071530000}"/>
    <cellStyle name="20% - Accent1 3 2 4 4 2 2 4" xfId="21546" xr:uid="{00000000-0005-0000-0000-000072530000}"/>
    <cellStyle name="20% - Accent1 3 2 4 4 2 3" xfId="21547" xr:uid="{00000000-0005-0000-0000-000073530000}"/>
    <cellStyle name="20% - Accent1 3 2 4 4 2 3 2" xfId="21548" xr:uid="{00000000-0005-0000-0000-000074530000}"/>
    <cellStyle name="20% - Accent1 3 2 4 4 2 3 2 2" xfId="21549" xr:uid="{00000000-0005-0000-0000-000075530000}"/>
    <cellStyle name="20% - Accent1 3 2 4 4 2 3 2 2 2" xfId="21550" xr:uid="{00000000-0005-0000-0000-000076530000}"/>
    <cellStyle name="20% - Accent1 3 2 4 4 2 3 2 3" xfId="21551" xr:uid="{00000000-0005-0000-0000-000077530000}"/>
    <cellStyle name="20% - Accent1 3 2 4 4 2 3 3" xfId="21552" xr:uid="{00000000-0005-0000-0000-000078530000}"/>
    <cellStyle name="20% - Accent1 3 2 4 4 2 3 3 2" xfId="21553" xr:uid="{00000000-0005-0000-0000-000079530000}"/>
    <cellStyle name="20% - Accent1 3 2 4 4 2 3 4" xfId="21554" xr:uid="{00000000-0005-0000-0000-00007A530000}"/>
    <cellStyle name="20% - Accent1 3 2 4 4 2 4" xfId="21555" xr:uid="{00000000-0005-0000-0000-00007B530000}"/>
    <cellStyle name="20% - Accent1 3 2 4 4 2 4 2" xfId="21556" xr:uid="{00000000-0005-0000-0000-00007C530000}"/>
    <cellStyle name="20% - Accent1 3 2 4 4 2 4 2 2" xfId="21557" xr:uid="{00000000-0005-0000-0000-00007D530000}"/>
    <cellStyle name="20% - Accent1 3 2 4 4 2 4 2 2 2" xfId="21558" xr:uid="{00000000-0005-0000-0000-00007E530000}"/>
    <cellStyle name="20% - Accent1 3 2 4 4 2 4 2 3" xfId="21559" xr:uid="{00000000-0005-0000-0000-00007F530000}"/>
    <cellStyle name="20% - Accent1 3 2 4 4 2 4 3" xfId="21560" xr:uid="{00000000-0005-0000-0000-000080530000}"/>
    <cellStyle name="20% - Accent1 3 2 4 4 2 4 3 2" xfId="21561" xr:uid="{00000000-0005-0000-0000-000081530000}"/>
    <cellStyle name="20% - Accent1 3 2 4 4 2 4 4" xfId="21562" xr:uid="{00000000-0005-0000-0000-000082530000}"/>
    <cellStyle name="20% - Accent1 3 2 4 4 2 5" xfId="21563" xr:uid="{00000000-0005-0000-0000-000083530000}"/>
    <cellStyle name="20% - Accent1 3 2 4 4 2 5 2" xfId="21564" xr:uid="{00000000-0005-0000-0000-000084530000}"/>
    <cellStyle name="20% - Accent1 3 2 4 4 2 5 2 2" xfId="21565" xr:uid="{00000000-0005-0000-0000-000085530000}"/>
    <cellStyle name="20% - Accent1 3 2 4 4 2 5 3" xfId="21566" xr:uid="{00000000-0005-0000-0000-000086530000}"/>
    <cellStyle name="20% - Accent1 3 2 4 4 2 6" xfId="21567" xr:uid="{00000000-0005-0000-0000-000087530000}"/>
    <cellStyle name="20% - Accent1 3 2 4 4 2 6 2" xfId="21568" xr:uid="{00000000-0005-0000-0000-000088530000}"/>
    <cellStyle name="20% - Accent1 3 2 4 4 2 6 2 2" xfId="21569" xr:uid="{00000000-0005-0000-0000-000089530000}"/>
    <cellStyle name="20% - Accent1 3 2 4 4 2 6 3" xfId="21570" xr:uid="{00000000-0005-0000-0000-00008A530000}"/>
    <cellStyle name="20% - Accent1 3 2 4 4 2 7" xfId="21571" xr:uid="{00000000-0005-0000-0000-00008B530000}"/>
    <cellStyle name="20% - Accent1 3 2 4 4 2 7 2" xfId="21572" xr:uid="{00000000-0005-0000-0000-00008C530000}"/>
    <cellStyle name="20% - Accent1 3 2 4 4 2 8" xfId="21573" xr:uid="{00000000-0005-0000-0000-00008D530000}"/>
    <cellStyle name="20% - Accent1 3 2 4 4 2 8 2" xfId="21574" xr:uid="{00000000-0005-0000-0000-00008E530000}"/>
    <cellStyle name="20% - Accent1 3 2 4 4 2 9" xfId="21575" xr:uid="{00000000-0005-0000-0000-00008F530000}"/>
    <cellStyle name="20% - Accent1 3 2 4 4 3" xfId="21576" xr:uid="{00000000-0005-0000-0000-000090530000}"/>
    <cellStyle name="20% - Accent1 3 2 4 4 3 2" xfId="21577" xr:uid="{00000000-0005-0000-0000-000091530000}"/>
    <cellStyle name="20% - Accent1 3 2 4 4 3 2 2" xfId="21578" xr:uid="{00000000-0005-0000-0000-000092530000}"/>
    <cellStyle name="20% - Accent1 3 2 4 4 3 2 2 2" xfId="21579" xr:uid="{00000000-0005-0000-0000-000093530000}"/>
    <cellStyle name="20% - Accent1 3 2 4 4 3 2 2 2 2" xfId="21580" xr:uid="{00000000-0005-0000-0000-000094530000}"/>
    <cellStyle name="20% - Accent1 3 2 4 4 3 2 2 3" xfId="21581" xr:uid="{00000000-0005-0000-0000-000095530000}"/>
    <cellStyle name="20% - Accent1 3 2 4 4 3 2 3" xfId="21582" xr:uid="{00000000-0005-0000-0000-000096530000}"/>
    <cellStyle name="20% - Accent1 3 2 4 4 3 2 3 2" xfId="21583" xr:uid="{00000000-0005-0000-0000-000097530000}"/>
    <cellStyle name="20% - Accent1 3 2 4 4 3 2 4" xfId="21584" xr:uid="{00000000-0005-0000-0000-000098530000}"/>
    <cellStyle name="20% - Accent1 3 2 4 4 3 3" xfId="21585" xr:uid="{00000000-0005-0000-0000-000099530000}"/>
    <cellStyle name="20% - Accent1 3 2 4 4 3 3 2" xfId="21586" xr:uid="{00000000-0005-0000-0000-00009A530000}"/>
    <cellStyle name="20% - Accent1 3 2 4 4 3 3 2 2" xfId="21587" xr:uid="{00000000-0005-0000-0000-00009B530000}"/>
    <cellStyle name="20% - Accent1 3 2 4 4 3 3 2 2 2" xfId="21588" xr:uid="{00000000-0005-0000-0000-00009C530000}"/>
    <cellStyle name="20% - Accent1 3 2 4 4 3 3 2 3" xfId="21589" xr:uid="{00000000-0005-0000-0000-00009D530000}"/>
    <cellStyle name="20% - Accent1 3 2 4 4 3 3 3" xfId="21590" xr:uid="{00000000-0005-0000-0000-00009E530000}"/>
    <cellStyle name="20% - Accent1 3 2 4 4 3 3 3 2" xfId="21591" xr:uid="{00000000-0005-0000-0000-00009F530000}"/>
    <cellStyle name="20% - Accent1 3 2 4 4 3 3 4" xfId="21592" xr:uid="{00000000-0005-0000-0000-0000A0530000}"/>
    <cellStyle name="20% - Accent1 3 2 4 4 3 4" xfId="21593" xr:uid="{00000000-0005-0000-0000-0000A1530000}"/>
    <cellStyle name="20% - Accent1 3 2 4 4 3 4 2" xfId="21594" xr:uid="{00000000-0005-0000-0000-0000A2530000}"/>
    <cellStyle name="20% - Accent1 3 2 4 4 3 4 2 2" xfId="21595" xr:uid="{00000000-0005-0000-0000-0000A3530000}"/>
    <cellStyle name="20% - Accent1 3 2 4 4 3 4 2 2 2" xfId="21596" xr:uid="{00000000-0005-0000-0000-0000A4530000}"/>
    <cellStyle name="20% - Accent1 3 2 4 4 3 4 2 3" xfId="21597" xr:uid="{00000000-0005-0000-0000-0000A5530000}"/>
    <cellStyle name="20% - Accent1 3 2 4 4 3 4 3" xfId="21598" xr:uid="{00000000-0005-0000-0000-0000A6530000}"/>
    <cellStyle name="20% - Accent1 3 2 4 4 3 4 3 2" xfId="21599" xr:uid="{00000000-0005-0000-0000-0000A7530000}"/>
    <cellStyle name="20% - Accent1 3 2 4 4 3 4 4" xfId="21600" xr:uid="{00000000-0005-0000-0000-0000A8530000}"/>
    <cellStyle name="20% - Accent1 3 2 4 4 3 5" xfId="21601" xr:uid="{00000000-0005-0000-0000-0000A9530000}"/>
    <cellStyle name="20% - Accent1 3 2 4 4 3 5 2" xfId="21602" xr:uid="{00000000-0005-0000-0000-0000AA530000}"/>
    <cellStyle name="20% - Accent1 3 2 4 4 3 5 2 2" xfId="21603" xr:uid="{00000000-0005-0000-0000-0000AB530000}"/>
    <cellStyle name="20% - Accent1 3 2 4 4 3 5 3" xfId="21604" xr:uid="{00000000-0005-0000-0000-0000AC530000}"/>
    <cellStyle name="20% - Accent1 3 2 4 4 3 6" xfId="21605" xr:uid="{00000000-0005-0000-0000-0000AD530000}"/>
    <cellStyle name="20% - Accent1 3 2 4 4 3 6 2" xfId="21606" xr:uid="{00000000-0005-0000-0000-0000AE530000}"/>
    <cellStyle name="20% - Accent1 3 2 4 4 3 6 2 2" xfId="21607" xr:uid="{00000000-0005-0000-0000-0000AF530000}"/>
    <cellStyle name="20% - Accent1 3 2 4 4 3 6 3" xfId="21608" xr:uid="{00000000-0005-0000-0000-0000B0530000}"/>
    <cellStyle name="20% - Accent1 3 2 4 4 3 7" xfId="21609" xr:uid="{00000000-0005-0000-0000-0000B1530000}"/>
    <cellStyle name="20% - Accent1 3 2 4 4 3 7 2" xfId="21610" xr:uid="{00000000-0005-0000-0000-0000B2530000}"/>
    <cellStyle name="20% - Accent1 3 2 4 4 3 8" xfId="21611" xr:uid="{00000000-0005-0000-0000-0000B3530000}"/>
    <cellStyle name="20% - Accent1 3 2 4 4 3 8 2" xfId="21612" xr:uid="{00000000-0005-0000-0000-0000B4530000}"/>
    <cellStyle name="20% - Accent1 3 2 4 4 3 9" xfId="21613" xr:uid="{00000000-0005-0000-0000-0000B5530000}"/>
    <cellStyle name="20% - Accent1 3 2 4 4 4" xfId="21614" xr:uid="{00000000-0005-0000-0000-0000B6530000}"/>
    <cellStyle name="20% - Accent1 3 2 4 4 4 2" xfId="21615" xr:uid="{00000000-0005-0000-0000-0000B7530000}"/>
    <cellStyle name="20% - Accent1 3 2 4 4 4 2 2" xfId="21616" xr:uid="{00000000-0005-0000-0000-0000B8530000}"/>
    <cellStyle name="20% - Accent1 3 2 4 4 4 2 2 2" xfId="21617" xr:uid="{00000000-0005-0000-0000-0000B9530000}"/>
    <cellStyle name="20% - Accent1 3 2 4 4 4 2 3" xfId="21618" xr:uid="{00000000-0005-0000-0000-0000BA530000}"/>
    <cellStyle name="20% - Accent1 3 2 4 4 4 3" xfId="21619" xr:uid="{00000000-0005-0000-0000-0000BB530000}"/>
    <cellStyle name="20% - Accent1 3 2 4 4 4 3 2" xfId="21620" xr:uid="{00000000-0005-0000-0000-0000BC530000}"/>
    <cellStyle name="20% - Accent1 3 2 4 4 4 4" xfId="21621" xr:uid="{00000000-0005-0000-0000-0000BD530000}"/>
    <cellStyle name="20% - Accent1 3 2 4 4 5" xfId="21622" xr:uid="{00000000-0005-0000-0000-0000BE530000}"/>
    <cellStyle name="20% - Accent1 3 2 4 4 5 2" xfId="21623" xr:uid="{00000000-0005-0000-0000-0000BF530000}"/>
    <cellStyle name="20% - Accent1 3 2 4 4 5 2 2" xfId="21624" xr:uid="{00000000-0005-0000-0000-0000C0530000}"/>
    <cellStyle name="20% - Accent1 3 2 4 4 5 2 2 2" xfId="21625" xr:uid="{00000000-0005-0000-0000-0000C1530000}"/>
    <cellStyle name="20% - Accent1 3 2 4 4 5 2 3" xfId="21626" xr:uid="{00000000-0005-0000-0000-0000C2530000}"/>
    <cellStyle name="20% - Accent1 3 2 4 4 5 3" xfId="21627" xr:uid="{00000000-0005-0000-0000-0000C3530000}"/>
    <cellStyle name="20% - Accent1 3 2 4 4 5 3 2" xfId="21628" xr:uid="{00000000-0005-0000-0000-0000C4530000}"/>
    <cellStyle name="20% - Accent1 3 2 4 4 5 4" xfId="21629" xr:uid="{00000000-0005-0000-0000-0000C5530000}"/>
    <cellStyle name="20% - Accent1 3 2 4 4 6" xfId="21630" xr:uid="{00000000-0005-0000-0000-0000C6530000}"/>
    <cellStyle name="20% - Accent1 3 2 4 4 6 2" xfId="21631" xr:uid="{00000000-0005-0000-0000-0000C7530000}"/>
    <cellStyle name="20% - Accent1 3 2 4 4 6 2 2" xfId="21632" xr:uid="{00000000-0005-0000-0000-0000C8530000}"/>
    <cellStyle name="20% - Accent1 3 2 4 4 6 2 2 2" xfId="21633" xr:uid="{00000000-0005-0000-0000-0000C9530000}"/>
    <cellStyle name="20% - Accent1 3 2 4 4 6 2 3" xfId="21634" xr:uid="{00000000-0005-0000-0000-0000CA530000}"/>
    <cellStyle name="20% - Accent1 3 2 4 4 6 3" xfId="21635" xr:uid="{00000000-0005-0000-0000-0000CB530000}"/>
    <cellStyle name="20% - Accent1 3 2 4 4 6 3 2" xfId="21636" xr:uid="{00000000-0005-0000-0000-0000CC530000}"/>
    <cellStyle name="20% - Accent1 3 2 4 4 6 4" xfId="21637" xr:uid="{00000000-0005-0000-0000-0000CD530000}"/>
    <cellStyle name="20% - Accent1 3 2 4 4 7" xfId="21638" xr:uid="{00000000-0005-0000-0000-0000CE530000}"/>
    <cellStyle name="20% - Accent1 3 2 4 4 7 2" xfId="21639" xr:uid="{00000000-0005-0000-0000-0000CF530000}"/>
    <cellStyle name="20% - Accent1 3 2 4 4 7 2 2" xfId="21640" xr:uid="{00000000-0005-0000-0000-0000D0530000}"/>
    <cellStyle name="20% - Accent1 3 2 4 4 7 3" xfId="21641" xr:uid="{00000000-0005-0000-0000-0000D1530000}"/>
    <cellStyle name="20% - Accent1 3 2 4 4 8" xfId="21642" xr:uid="{00000000-0005-0000-0000-0000D2530000}"/>
    <cellStyle name="20% - Accent1 3 2 4 4 8 2" xfId="21643" xr:uid="{00000000-0005-0000-0000-0000D3530000}"/>
    <cellStyle name="20% - Accent1 3 2 4 4 8 2 2" xfId="21644" xr:uid="{00000000-0005-0000-0000-0000D4530000}"/>
    <cellStyle name="20% - Accent1 3 2 4 4 8 3" xfId="21645" xr:uid="{00000000-0005-0000-0000-0000D5530000}"/>
    <cellStyle name="20% - Accent1 3 2 4 4 9" xfId="21646" xr:uid="{00000000-0005-0000-0000-0000D6530000}"/>
    <cellStyle name="20% - Accent1 3 2 4 4 9 2" xfId="21647" xr:uid="{00000000-0005-0000-0000-0000D7530000}"/>
    <cellStyle name="20% - Accent1 3 2 4 5" xfId="21648" xr:uid="{00000000-0005-0000-0000-0000D8530000}"/>
    <cellStyle name="20% - Accent1 3 2 4 5 10" xfId="21649" xr:uid="{00000000-0005-0000-0000-0000D9530000}"/>
    <cellStyle name="20% - Accent1 3 2 4 5 10 2" xfId="21650" xr:uid="{00000000-0005-0000-0000-0000DA530000}"/>
    <cellStyle name="20% - Accent1 3 2 4 5 11" xfId="21651" xr:uid="{00000000-0005-0000-0000-0000DB530000}"/>
    <cellStyle name="20% - Accent1 3 2 4 5 2" xfId="21652" xr:uid="{00000000-0005-0000-0000-0000DC530000}"/>
    <cellStyle name="20% - Accent1 3 2 4 5 2 2" xfId="21653" xr:uid="{00000000-0005-0000-0000-0000DD530000}"/>
    <cellStyle name="20% - Accent1 3 2 4 5 2 2 2" xfId="21654" xr:uid="{00000000-0005-0000-0000-0000DE530000}"/>
    <cellStyle name="20% - Accent1 3 2 4 5 2 2 2 2" xfId="21655" xr:uid="{00000000-0005-0000-0000-0000DF530000}"/>
    <cellStyle name="20% - Accent1 3 2 4 5 2 2 2 2 2" xfId="21656" xr:uid="{00000000-0005-0000-0000-0000E0530000}"/>
    <cellStyle name="20% - Accent1 3 2 4 5 2 2 2 3" xfId="21657" xr:uid="{00000000-0005-0000-0000-0000E1530000}"/>
    <cellStyle name="20% - Accent1 3 2 4 5 2 2 3" xfId="21658" xr:uid="{00000000-0005-0000-0000-0000E2530000}"/>
    <cellStyle name="20% - Accent1 3 2 4 5 2 2 3 2" xfId="21659" xr:uid="{00000000-0005-0000-0000-0000E3530000}"/>
    <cellStyle name="20% - Accent1 3 2 4 5 2 2 4" xfId="21660" xr:uid="{00000000-0005-0000-0000-0000E4530000}"/>
    <cellStyle name="20% - Accent1 3 2 4 5 2 3" xfId="21661" xr:uid="{00000000-0005-0000-0000-0000E5530000}"/>
    <cellStyle name="20% - Accent1 3 2 4 5 2 3 2" xfId="21662" xr:uid="{00000000-0005-0000-0000-0000E6530000}"/>
    <cellStyle name="20% - Accent1 3 2 4 5 2 3 2 2" xfId="21663" xr:uid="{00000000-0005-0000-0000-0000E7530000}"/>
    <cellStyle name="20% - Accent1 3 2 4 5 2 3 2 2 2" xfId="21664" xr:uid="{00000000-0005-0000-0000-0000E8530000}"/>
    <cellStyle name="20% - Accent1 3 2 4 5 2 3 2 3" xfId="21665" xr:uid="{00000000-0005-0000-0000-0000E9530000}"/>
    <cellStyle name="20% - Accent1 3 2 4 5 2 3 3" xfId="21666" xr:uid="{00000000-0005-0000-0000-0000EA530000}"/>
    <cellStyle name="20% - Accent1 3 2 4 5 2 3 3 2" xfId="21667" xr:uid="{00000000-0005-0000-0000-0000EB530000}"/>
    <cellStyle name="20% - Accent1 3 2 4 5 2 3 4" xfId="21668" xr:uid="{00000000-0005-0000-0000-0000EC530000}"/>
    <cellStyle name="20% - Accent1 3 2 4 5 2 4" xfId="21669" xr:uid="{00000000-0005-0000-0000-0000ED530000}"/>
    <cellStyle name="20% - Accent1 3 2 4 5 2 4 2" xfId="21670" xr:uid="{00000000-0005-0000-0000-0000EE530000}"/>
    <cellStyle name="20% - Accent1 3 2 4 5 2 4 2 2" xfId="21671" xr:uid="{00000000-0005-0000-0000-0000EF530000}"/>
    <cellStyle name="20% - Accent1 3 2 4 5 2 4 2 2 2" xfId="21672" xr:uid="{00000000-0005-0000-0000-0000F0530000}"/>
    <cellStyle name="20% - Accent1 3 2 4 5 2 4 2 3" xfId="21673" xr:uid="{00000000-0005-0000-0000-0000F1530000}"/>
    <cellStyle name="20% - Accent1 3 2 4 5 2 4 3" xfId="21674" xr:uid="{00000000-0005-0000-0000-0000F2530000}"/>
    <cellStyle name="20% - Accent1 3 2 4 5 2 4 3 2" xfId="21675" xr:uid="{00000000-0005-0000-0000-0000F3530000}"/>
    <cellStyle name="20% - Accent1 3 2 4 5 2 4 4" xfId="21676" xr:uid="{00000000-0005-0000-0000-0000F4530000}"/>
    <cellStyle name="20% - Accent1 3 2 4 5 2 5" xfId="21677" xr:uid="{00000000-0005-0000-0000-0000F5530000}"/>
    <cellStyle name="20% - Accent1 3 2 4 5 2 5 2" xfId="21678" xr:uid="{00000000-0005-0000-0000-0000F6530000}"/>
    <cellStyle name="20% - Accent1 3 2 4 5 2 5 2 2" xfId="21679" xr:uid="{00000000-0005-0000-0000-0000F7530000}"/>
    <cellStyle name="20% - Accent1 3 2 4 5 2 5 3" xfId="21680" xr:uid="{00000000-0005-0000-0000-0000F8530000}"/>
    <cellStyle name="20% - Accent1 3 2 4 5 2 6" xfId="21681" xr:uid="{00000000-0005-0000-0000-0000F9530000}"/>
    <cellStyle name="20% - Accent1 3 2 4 5 2 6 2" xfId="21682" xr:uid="{00000000-0005-0000-0000-0000FA530000}"/>
    <cellStyle name="20% - Accent1 3 2 4 5 2 6 2 2" xfId="21683" xr:uid="{00000000-0005-0000-0000-0000FB530000}"/>
    <cellStyle name="20% - Accent1 3 2 4 5 2 6 3" xfId="21684" xr:uid="{00000000-0005-0000-0000-0000FC530000}"/>
    <cellStyle name="20% - Accent1 3 2 4 5 2 7" xfId="21685" xr:uid="{00000000-0005-0000-0000-0000FD530000}"/>
    <cellStyle name="20% - Accent1 3 2 4 5 2 7 2" xfId="21686" xr:uid="{00000000-0005-0000-0000-0000FE530000}"/>
    <cellStyle name="20% - Accent1 3 2 4 5 2 8" xfId="21687" xr:uid="{00000000-0005-0000-0000-0000FF530000}"/>
    <cellStyle name="20% - Accent1 3 2 4 5 2 8 2" xfId="21688" xr:uid="{00000000-0005-0000-0000-000000540000}"/>
    <cellStyle name="20% - Accent1 3 2 4 5 2 9" xfId="21689" xr:uid="{00000000-0005-0000-0000-000001540000}"/>
    <cellStyle name="20% - Accent1 3 2 4 5 3" xfId="21690" xr:uid="{00000000-0005-0000-0000-000002540000}"/>
    <cellStyle name="20% - Accent1 3 2 4 5 3 2" xfId="21691" xr:uid="{00000000-0005-0000-0000-000003540000}"/>
    <cellStyle name="20% - Accent1 3 2 4 5 3 2 2" xfId="21692" xr:uid="{00000000-0005-0000-0000-000004540000}"/>
    <cellStyle name="20% - Accent1 3 2 4 5 3 2 2 2" xfId="21693" xr:uid="{00000000-0005-0000-0000-000005540000}"/>
    <cellStyle name="20% - Accent1 3 2 4 5 3 2 2 2 2" xfId="21694" xr:uid="{00000000-0005-0000-0000-000006540000}"/>
    <cellStyle name="20% - Accent1 3 2 4 5 3 2 2 3" xfId="21695" xr:uid="{00000000-0005-0000-0000-000007540000}"/>
    <cellStyle name="20% - Accent1 3 2 4 5 3 2 3" xfId="21696" xr:uid="{00000000-0005-0000-0000-000008540000}"/>
    <cellStyle name="20% - Accent1 3 2 4 5 3 2 3 2" xfId="21697" xr:uid="{00000000-0005-0000-0000-000009540000}"/>
    <cellStyle name="20% - Accent1 3 2 4 5 3 2 4" xfId="21698" xr:uid="{00000000-0005-0000-0000-00000A540000}"/>
    <cellStyle name="20% - Accent1 3 2 4 5 3 3" xfId="21699" xr:uid="{00000000-0005-0000-0000-00000B540000}"/>
    <cellStyle name="20% - Accent1 3 2 4 5 3 3 2" xfId="21700" xr:uid="{00000000-0005-0000-0000-00000C540000}"/>
    <cellStyle name="20% - Accent1 3 2 4 5 3 3 2 2" xfId="21701" xr:uid="{00000000-0005-0000-0000-00000D540000}"/>
    <cellStyle name="20% - Accent1 3 2 4 5 3 3 2 2 2" xfId="21702" xr:uid="{00000000-0005-0000-0000-00000E540000}"/>
    <cellStyle name="20% - Accent1 3 2 4 5 3 3 2 3" xfId="21703" xr:uid="{00000000-0005-0000-0000-00000F540000}"/>
    <cellStyle name="20% - Accent1 3 2 4 5 3 3 3" xfId="21704" xr:uid="{00000000-0005-0000-0000-000010540000}"/>
    <cellStyle name="20% - Accent1 3 2 4 5 3 3 3 2" xfId="21705" xr:uid="{00000000-0005-0000-0000-000011540000}"/>
    <cellStyle name="20% - Accent1 3 2 4 5 3 3 4" xfId="21706" xr:uid="{00000000-0005-0000-0000-000012540000}"/>
    <cellStyle name="20% - Accent1 3 2 4 5 3 4" xfId="21707" xr:uid="{00000000-0005-0000-0000-000013540000}"/>
    <cellStyle name="20% - Accent1 3 2 4 5 3 4 2" xfId="21708" xr:uid="{00000000-0005-0000-0000-000014540000}"/>
    <cellStyle name="20% - Accent1 3 2 4 5 3 4 2 2" xfId="21709" xr:uid="{00000000-0005-0000-0000-000015540000}"/>
    <cellStyle name="20% - Accent1 3 2 4 5 3 4 2 2 2" xfId="21710" xr:uid="{00000000-0005-0000-0000-000016540000}"/>
    <cellStyle name="20% - Accent1 3 2 4 5 3 4 2 3" xfId="21711" xr:uid="{00000000-0005-0000-0000-000017540000}"/>
    <cellStyle name="20% - Accent1 3 2 4 5 3 4 3" xfId="21712" xr:uid="{00000000-0005-0000-0000-000018540000}"/>
    <cellStyle name="20% - Accent1 3 2 4 5 3 4 3 2" xfId="21713" xr:uid="{00000000-0005-0000-0000-000019540000}"/>
    <cellStyle name="20% - Accent1 3 2 4 5 3 4 4" xfId="21714" xr:uid="{00000000-0005-0000-0000-00001A540000}"/>
    <cellStyle name="20% - Accent1 3 2 4 5 3 5" xfId="21715" xr:uid="{00000000-0005-0000-0000-00001B540000}"/>
    <cellStyle name="20% - Accent1 3 2 4 5 3 5 2" xfId="21716" xr:uid="{00000000-0005-0000-0000-00001C540000}"/>
    <cellStyle name="20% - Accent1 3 2 4 5 3 5 2 2" xfId="21717" xr:uid="{00000000-0005-0000-0000-00001D540000}"/>
    <cellStyle name="20% - Accent1 3 2 4 5 3 5 3" xfId="21718" xr:uid="{00000000-0005-0000-0000-00001E540000}"/>
    <cellStyle name="20% - Accent1 3 2 4 5 3 6" xfId="21719" xr:uid="{00000000-0005-0000-0000-00001F540000}"/>
    <cellStyle name="20% - Accent1 3 2 4 5 3 6 2" xfId="21720" xr:uid="{00000000-0005-0000-0000-000020540000}"/>
    <cellStyle name="20% - Accent1 3 2 4 5 3 6 2 2" xfId="21721" xr:uid="{00000000-0005-0000-0000-000021540000}"/>
    <cellStyle name="20% - Accent1 3 2 4 5 3 6 3" xfId="21722" xr:uid="{00000000-0005-0000-0000-000022540000}"/>
    <cellStyle name="20% - Accent1 3 2 4 5 3 7" xfId="21723" xr:uid="{00000000-0005-0000-0000-000023540000}"/>
    <cellStyle name="20% - Accent1 3 2 4 5 3 7 2" xfId="21724" xr:uid="{00000000-0005-0000-0000-000024540000}"/>
    <cellStyle name="20% - Accent1 3 2 4 5 3 8" xfId="21725" xr:uid="{00000000-0005-0000-0000-000025540000}"/>
    <cellStyle name="20% - Accent1 3 2 4 5 3 8 2" xfId="21726" xr:uid="{00000000-0005-0000-0000-000026540000}"/>
    <cellStyle name="20% - Accent1 3 2 4 5 3 9" xfId="21727" xr:uid="{00000000-0005-0000-0000-000027540000}"/>
    <cellStyle name="20% - Accent1 3 2 4 5 4" xfId="21728" xr:uid="{00000000-0005-0000-0000-000028540000}"/>
    <cellStyle name="20% - Accent1 3 2 4 5 4 2" xfId="21729" xr:uid="{00000000-0005-0000-0000-000029540000}"/>
    <cellStyle name="20% - Accent1 3 2 4 5 4 2 2" xfId="21730" xr:uid="{00000000-0005-0000-0000-00002A540000}"/>
    <cellStyle name="20% - Accent1 3 2 4 5 4 2 2 2" xfId="21731" xr:uid="{00000000-0005-0000-0000-00002B540000}"/>
    <cellStyle name="20% - Accent1 3 2 4 5 4 2 3" xfId="21732" xr:uid="{00000000-0005-0000-0000-00002C540000}"/>
    <cellStyle name="20% - Accent1 3 2 4 5 4 3" xfId="21733" xr:uid="{00000000-0005-0000-0000-00002D540000}"/>
    <cellStyle name="20% - Accent1 3 2 4 5 4 3 2" xfId="21734" xr:uid="{00000000-0005-0000-0000-00002E540000}"/>
    <cellStyle name="20% - Accent1 3 2 4 5 4 4" xfId="21735" xr:uid="{00000000-0005-0000-0000-00002F540000}"/>
    <cellStyle name="20% - Accent1 3 2 4 5 5" xfId="21736" xr:uid="{00000000-0005-0000-0000-000030540000}"/>
    <cellStyle name="20% - Accent1 3 2 4 5 5 2" xfId="21737" xr:uid="{00000000-0005-0000-0000-000031540000}"/>
    <cellStyle name="20% - Accent1 3 2 4 5 5 2 2" xfId="21738" xr:uid="{00000000-0005-0000-0000-000032540000}"/>
    <cellStyle name="20% - Accent1 3 2 4 5 5 2 2 2" xfId="21739" xr:uid="{00000000-0005-0000-0000-000033540000}"/>
    <cellStyle name="20% - Accent1 3 2 4 5 5 2 3" xfId="21740" xr:uid="{00000000-0005-0000-0000-000034540000}"/>
    <cellStyle name="20% - Accent1 3 2 4 5 5 3" xfId="21741" xr:uid="{00000000-0005-0000-0000-000035540000}"/>
    <cellStyle name="20% - Accent1 3 2 4 5 5 3 2" xfId="21742" xr:uid="{00000000-0005-0000-0000-000036540000}"/>
    <cellStyle name="20% - Accent1 3 2 4 5 5 4" xfId="21743" xr:uid="{00000000-0005-0000-0000-000037540000}"/>
    <cellStyle name="20% - Accent1 3 2 4 5 6" xfId="21744" xr:uid="{00000000-0005-0000-0000-000038540000}"/>
    <cellStyle name="20% - Accent1 3 2 4 5 6 2" xfId="21745" xr:uid="{00000000-0005-0000-0000-000039540000}"/>
    <cellStyle name="20% - Accent1 3 2 4 5 6 2 2" xfId="21746" xr:uid="{00000000-0005-0000-0000-00003A540000}"/>
    <cellStyle name="20% - Accent1 3 2 4 5 6 2 2 2" xfId="21747" xr:uid="{00000000-0005-0000-0000-00003B540000}"/>
    <cellStyle name="20% - Accent1 3 2 4 5 6 2 3" xfId="21748" xr:uid="{00000000-0005-0000-0000-00003C540000}"/>
    <cellStyle name="20% - Accent1 3 2 4 5 6 3" xfId="21749" xr:uid="{00000000-0005-0000-0000-00003D540000}"/>
    <cellStyle name="20% - Accent1 3 2 4 5 6 3 2" xfId="21750" xr:uid="{00000000-0005-0000-0000-00003E540000}"/>
    <cellStyle name="20% - Accent1 3 2 4 5 6 4" xfId="21751" xr:uid="{00000000-0005-0000-0000-00003F540000}"/>
    <cellStyle name="20% - Accent1 3 2 4 5 7" xfId="21752" xr:uid="{00000000-0005-0000-0000-000040540000}"/>
    <cellStyle name="20% - Accent1 3 2 4 5 7 2" xfId="21753" xr:uid="{00000000-0005-0000-0000-000041540000}"/>
    <cellStyle name="20% - Accent1 3 2 4 5 7 2 2" xfId="21754" xr:uid="{00000000-0005-0000-0000-000042540000}"/>
    <cellStyle name="20% - Accent1 3 2 4 5 7 3" xfId="21755" xr:uid="{00000000-0005-0000-0000-000043540000}"/>
    <cellStyle name="20% - Accent1 3 2 4 5 8" xfId="21756" xr:uid="{00000000-0005-0000-0000-000044540000}"/>
    <cellStyle name="20% - Accent1 3 2 4 5 8 2" xfId="21757" xr:uid="{00000000-0005-0000-0000-000045540000}"/>
    <cellStyle name="20% - Accent1 3 2 4 5 8 2 2" xfId="21758" xr:uid="{00000000-0005-0000-0000-000046540000}"/>
    <cellStyle name="20% - Accent1 3 2 4 5 8 3" xfId="21759" xr:uid="{00000000-0005-0000-0000-000047540000}"/>
    <cellStyle name="20% - Accent1 3 2 4 5 9" xfId="21760" xr:uid="{00000000-0005-0000-0000-000048540000}"/>
    <cellStyle name="20% - Accent1 3 2 4 5 9 2" xfId="21761" xr:uid="{00000000-0005-0000-0000-000049540000}"/>
    <cellStyle name="20% - Accent1 3 2 4 6" xfId="21762" xr:uid="{00000000-0005-0000-0000-00004A540000}"/>
    <cellStyle name="20% - Accent1 3 2 4 6 10" xfId="21763" xr:uid="{00000000-0005-0000-0000-00004B540000}"/>
    <cellStyle name="20% - Accent1 3 2 4 6 10 2" xfId="21764" xr:uid="{00000000-0005-0000-0000-00004C540000}"/>
    <cellStyle name="20% - Accent1 3 2 4 6 11" xfId="21765" xr:uid="{00000000-0005-0000-0000-00004D540000}"/>
    <cellStyle name="20% - Accent1 3 2 4 6 2" xfId="21766" xr:uid="{00000000-0005-0000-0000-00004E540000}"/>
    <cellStyle name="20% - Accent1 3 2 4 6 2 2" xfId="21767" xr:uid="{00000000-0005-0000-0000-00004F540000}"/>
    <cellStyle name="20% - Accent1 3 2 4 6 2 2 2" xfId="21768" xr:uid="{00000000-0005-0000-0000-000050540000}"/>
    <cellStyle name="20% - Accent1 3 2 4 6 2 2 2 2" xfId="21769" xr:uid="{00000000-0005-0000-0000-000051540000}"/>
    <cellStyle name="20% - Accent1 3 2 4 6 2 2 2 2 2" xfId="21770" xr:uid="{00000000-0005-0000-0000-000052540000}"/>
    <cellStyle name="20% - Accent1 3 2 4 6 2 2 2 3" xfId="21771" xr:uid="{00000000-0005-0000-0000-000053540000}"/>
    <cellStyle name="20% - Accent1 3 2 4 6 2 2 3" xfId="21772" xr:uid="{00000000-0005-0000-0000-000054540000}"/>
    <cellStyle name="20% - Accent1 3 2 4 6 2 2 3 2" xfId="21773" xr:uid="{00000000-0005-0000-0000-000055540000}"/>
    <cellStyle name="20% - Accent1 3 2 4 6 2 2 4" xfId="21774" xr:uid="{00000000-0005-0000-0000-000056540000}"/>
    <cellStyle name="20% - Accent1 3 2 4 6 2 3" xfId="21775" xr:uid="{00000000-0005-0000-0000-000057540000}"/>
    <cellStyle name="20% - Accent1 3 2 4 6 2 3 2" xfId="21776" xr:uid="{00000000-0005-0000-0000-000058540000}"/>
    <cellStyle name="20% - Accent1 3 2 4 6 2 3 2 2" xfId="21777" xr:uid="{00000000-0005-0000-0000-000059540000}"/>
    <cellStyle name="20% - Accent1 3 2 4 6 2 3 2 2 2" xfId="21778" xr:uid="{00000000-0005-0000-0000-00005A540000}"/>
    <cellStyle name="20% - Accent1 3 2 4 6 2 3 2 3" xfId="21779" xr:uid="{00000000-0005-0000-0000-00005B540000}"/>
    <cellStyle name="20% - Accent1 3 2 4 6 2 3 3" xfId="21780" xr:uid="{00000000-0005-0000-0000-00005C540000}"/>
    <cellStyle name="20% - Accent1 3 2 4 6 2 3 3 2" xfId="21781" xr:uid="{00000000-0005-0000-0000-00005D540000}"/>
    <cellStyle name="20% - Accent1 3 2 4 6 2 3 4" xfId="21782" xr:uid="{00000000-0005-0000-0000-00005E540000}"/>
    <cellStyle name="20% - Accent1 3 2 4 6 2 4" xfId="21783" xr:uid="{00000000-0005-0000-0000-00005F540000}"/>
    <cellStyle name="20% - Accent1 3 2 4 6 2 4 2" xfId="21784" xr:uid="{00000000-0005-0000-0000-000060540000}"/>
    <cellStyle name="20% - Accent1 3 2 4 6 2 4 2 2" xfId="21785" xr:uid="{00000000-0005-0000-0000-000061540000}"/>
    <cellStyle name="20% - Accent1 3 2 4 6 2 4 2 2 2" xfId="21786" xr:uid="{00000000-0005-0000-0000-000062540000}"/>
    <cellStyle name="20% - Accent1 3 2 4 6 2 4 2 3" xfId="21787" xr:uid="{00000000-0005-0000-0000-000063540000}"/>
    <cellStyle name="20% - Accent1 3 2 4 6 2 4 3" xfId="21788" xr:uid="{00000000-0005-0000-0000-000064540000}"/>
    <cellStyle name="20% - Accent1 3 2 4 6 2 4 3 2" xfId="21789" xr:uid="{00000000-0005-0000-0000-000065540000}"/>
    <cellStyle name="20% - Accent1 3 2 4 6 2 4 4" xfId="21790" xr:uid="{00000000-0005-0000-0000-000066540000}"/>
    <cellStyle name="20% - Accent1 3 2 4 6 2 5" xfId="21791" xr:uid="{00000000-0005-0000-0000-000067540000}"/>
    <cellStyle name="20% - Accent1 3 2 4 6 2 5 2" xfId="21792" xr:uid="{00000000-0005-0000-0000-000068540000}"/>
    <cellStyle name="20% - Accent1 3 2 4 6 2 5 2 2" xfId="21793" xr:uid="{00000000-0005-0000-0000-000069540000}"/>
    <cellStyle name="20% - Accent1 3 2 4 6 2 5 3" xfId="21794" xr:uid="{00000000-0005-0000-0000-00006A540000}"/>
    <cellStyle name="20% - Accent1 3 2 4 6 2 6" xfId="21795" xr:uid="{00000000-0005-0000-0000-00006B540000}"/>
    <cellStyle name="20% - Accent1 3 2 4 6 2 6 2" xfId="21796" xr:uid="{00000000-0005-0000-0000-00006C540000}"/>
    <cellStyle name="20% - Accent1 3 2 4 6 2 6 2 2" xfId="21797" xr:uid="{00000000-0005-0000-0000-00006D540000}"/>
    <cellStyle name="20% - Accent1 3 2 4 6 2 6 3" xfId="21798" xr:uid="{00000000-0005-0000-0000-00006E540000}"/>
    <cellStyle name="20% - Accent1 3 2 4 6 2 7" xfId="21799" xr:uid="{00000000-0005-0000-0000-00006F540000}"/>
    <cellStyle name="20% - Accent1 3 2 4 6 2 7 2" xfId="21800" xr:uid="{00000000-0005-0000-0000-000070540000}"/>
    <cellStyle name="20% - Accent1 3 2 4 6 2 8" xfId="21801" xr:uid="{00000000-0005-0000-0000-000071540000}"/>
    <cellStyle name="20% - Accent1 3 2 4 6 2 8 2" xfId="21802" xr:uid="{00000000-0005-0000-0000-000072540000}"/>
    <cellStyle name="20% - Accent1 3 2 4 6 2 9" xfId="21803" xr:uid="{00000000-0005-0000-0000-000073540000}"/>
    <cellStyle name="20% - Accent1 3 2 4 6 3" xfId="21804" xr:uid="{00000000-0005-0000-0000-000074540000}"/>
    <cellStyle name="20% - Accent1 3 2 4 6 3 2" xfId="21805" xr:uid="{00000000-0005-0000-0000-000075540000}"/>
    <cellStyle name="20% - Accent1 3 2 4 6 3 2 2" xfId="21806" xr:uid="{00000000-0005-0000-0000-000076540000}"/>
    <cellStyle name="20% - Accent1 3 2 4 6 3 2 2 2" xfId="21807" xr:uid="{00000000-0005-0000-0000-000077540000}"/>
    <cellStyle name="20% - Accent1 3 2 4 6 3 2 2 2 2" xfId="21808" xr:uid="{00000000-0005-0000-0000-000078540000}"/>
    <cellStyle name="20% - Accent1 3 2 4 6 3 2 2 3" xfId="21809" xr:uid="{00000000-0005-0000-0000-000079540000}"/>
    <cellStyle name="20% - Accent1 3 2 4 6 3 2 3" xfId="21810" xr:uid="{00000000-0005-0000-0000-00007A540000}"/>
    <cellStyle name="20% - Accent1 3 2 4 6 3 2 3 2" xfId="21811" xr:uid="{00000000-0005-0000-0000-00007B540000}"/>
    <cellStyle name="20% - Accent1 3 2 4 6 3 2 4" xfId="21812" xr:uid="{00000000-0005-0000-0000-00007C540000}"/>
    <cellStyle name="20% - Accent1 3 2 4 6 3 3" xfId="21813" xr:uid="{00000000-0005-0000-0000-00007D540000}"/>
    <cellStyle name="20% - Accent1 3 2 4 6 3 3 2" xfId="21814" xr:uid="{00000000-0005-0000-0000-00007E540000}"/>
    <cellStyle name="20% - Accent1 3 2 4 6 3 3 2 2" xfId="21815" xr:uid="{00000000-0005-0000-0000-00007F540000}"/>
    <cellStyle name="20% - Accent1 3 2 4 6 3 3 2 2 2" xfId="21816" xr:uid="{00000000-0005-0000-0000-000080540000}"/>
    <cellStyle name="20% - Accent1 3 2 4 6 3 3 2 3" xfId="21817" xr:uid="{00000000-0005-0000-0000-000081540000}"/>
    <cellStyle name="20% - Accent1 3 2 4 6 3 3 3" xfId="21818" xr:uid="{00000000-0005-0000-0000-000082540000}"/>
    <cellStyle name="20% - Accent1 3 2 4 6 3 3 3 2" xfId="21819" xr:uid="{00000000-0005-0000-0000-000083540000}"/>
    <cellStyle name="20% - Accent1 3 2 4 6 3 3 4" xfId="21820" xr:uid="{00000000-0005-0000-0000-000084540000}"/>
    <cellStyle name="20% - Accent1 3 2 4 6 3 4" xfId="21821" xr:uid="{00000000-0005-0000-0000-000085540000}"/>
    <cellStyle name="20% - Accent1 3 2 4 6 3 4 2" xfId="21822" xr:uid="{00000000-0005-0000-0000-000086540000}"/>
    <cellStyle name="20% - Accent1 3 2 4 6 3 4 2 2" xfId="21823" xr:uid="{00000000-0005-0000-0000-000087540000}"/>
    <cellStyle name="20% - Accent1 3 2 4 6 3 4 2 2 2" xfId="21824" xr:uid="{00000000-0005-0000-0000-000088540000}"/>
    <cellStyle name="20% - Accent1 3 2 4 6 3 4 2 3" xfId="21825" xr:uid="{00000000-0005-0000-0000-000089540000}"/>
    <cellStyle name="20% - Accent1 3 2 4 6 3 4 3" xfId="21826" xr:uid="{00000000-0005-0000-0000-00008A540000}"/>
    <cellStyle name="20% - Accent1 3 2 4 6 3 4 3 2" xfId="21827" xr:uid="{00000000-0005-0000-0000-00008B540000}"/>
    <cellStyle name="20% - Accent1 3 2 4 6 3 4 4" xfId="21828" xr:uid="{00000000-0005-0000-0000-00008C540000}"/>
    <cellStyle name="20% - Accent1 3 2 4 6 3 5" xfId="21829" xr:uid="{00000000-0005-0000-0000-00008D540000}"/>
    <cellStyle name="20% - Accent1 3 2 4 6 3 5 2" xfId="21830" xr:uid="{00000000-0005-0000-0000-00008E540000}"/>
    <cellStyle name="20% - Accent1 3 2 4 6 3 5 2 2" xfId="21831" xr:uid="{00000000-0005-0000-0000-00008F540000}"/>
    <cellStyle name="20% - Accent1 3 2 4 6 3 5 3" xfId="21832" xr:uid="{00000000-0005-0000-0000-000090540000}"/>
    <cellStyle name="20% - Accent1 3 2 4 6 3 6" xfId="21833" xr:uid="{00000000-0005-0000-0000-000091540000}"/>
    <cellStyle name="20% - Accent1 3 2 4 6 3 6 2" xfId="21834" xr:uid="{00000000-0005-0000-0000-000092540000}"/>
    <cellStyle name="20% - Accent1 3 2 4 6 3 6 2 2" xfId="21835" xr:uid="{00000000-0005-0000-0000-000093540000}"/>
    <cellStyle name="20% - Accent1 3 2 4 6 3 6 3" xfId="21836" xr:uid="{00000000-0005-0000-0000-000094540000}"/>
    <cellStyle name="20% - Accent1 3 2 4 6 3 7" xfId="21837" xr:uid="{00000000-0005-0000-0000-000095540000}"/>
    <cellStyle name="20% - Accent1 3 2 4 6 3 7 2" xfId="21838" xr:uid="{00000000-0005-0000-0000-000096540000}"/>
    <cellStyle name="20% - Accent1 3 2 4 6 3 8" xfId="21839" xr:uid="{00000000-0005-0000-0000-000097540000}"/>
    <cellStyle name="20% - Accent1 3 2 4 6 3 8 2" xfId="21840" xr:uid="{00000000-0005-0000-0000-000098540000}"/>
    <cellStyle name="20% - Accent1 3 2 4 6 3 9" xfId="21841" xr:uid="{00000000-0005-0000-0000-000099540000}"/>
    <cellStyle name="20% - Accent1 3 2 4 6 4" xfId="21842" xr:uid="{00000000-0005-0000-0000-00009A540000}"/>
    <cellStyle name="20% - Accent1 3 2 4 6 4 2" xfId="21843" xr:uid="{00000000-0005-0000-0000-00009B540000}"/>
    <cellStyle name="20% - Accent1 3 2 4 6 4 2 2" xfId="21844" xr:uid="{00000000-0005-0000-0000-00009C540000}"/>
    <cellStyle name="20% - Accent1 3 2 4 6 4 2 2 2" xfId="21845" xr:uid="{00000000-0005-0000-0000-00009D540000}"/>
    <cellStyle name="20% - Accent1 3 2 4 6 4 2 3" xfId="21846" xr:uid="{00000000-0005-0000-0000-00009E540000}"/>
    <cellStyle name="20% - Accent1 3 2 4 6 4 3" xfId="21847" xr:uid="{00000000-0005-0000-0000-00009F540000}"/>
    <cellStyle name="20% - Accent1 3 2 4 6 4 3 2" xfId="21848" xr:uid="{00000000-0005-0000-0000-0000A0540000}"/>
    <cellStyle name="20% - Accent1 3 2 4 6 4 4" xfId="21849" xr:uid="{00000000-0005-0000-0000-0000A1540000}"/>
    <cellStyle name="20% - Accent1 3 2 4 6 5" xfId="21850" xr:uid="{00000000-0005-0000-0000-0000A2540000}"/>
    <cellStyle name="20% - Accent1 3 2 4 6 5 2" xfId="21851" xr:uid="{00000000-0005-0000-0000-0000A3540000}"/>
    <cellStyle name="20% - Accent1 3 2 4 6 5 2 2" xfId="21852" xr:uid="{00000000-0005-0000-0000-0000A4540000}"/>
    <cellStyle name="20% - Accent1 3 2 4 6 5 2 2 2" xfId="21853" xr:uid="{00000000-0005-0000-0000-0000A5540000}"/>
    <cellStyle name="20% - Accent1 3 2 4 6 5 2 3" xfId="21854" xr:uid="{00000000-0005-0000-0000-0000A6540000}"/>
    <cellStyle name="20% - Accent1 3 2 4 6 5 3" xfId="21855" xr:uid="{00000000-0005-0000-0000-0000A7540000}"/>
    <cellStyle name="20% - Accent1 3 2 4 6 5 3 2" xfId="21856" xr:uid="{00000000-0005-0000-0000-0000A8540000}"/>
    <cellStyle name="20% - Accent1 3 2 4 6 5 4" xfId="21857" xr:uid="{00000000-0005-0000-0000-0000A9540000}"/>
    <cellStyle name="20% - Accent1 3 2 4 6 6" xfId="21858" xr:uid="{00000000-0005-0000-0000-0000AA540000}"/>
    <cellStyle name="20% - Accent1 3 2 4 6 6 2" xfId="21859" xr:uid="{00000000-0005-0000-0000-0000AB540000}"/>
    <cellStyle name="20% - Accent1 3 2 4 6 6 2 2" xfId="21860" xr:uid="{00000000-0005-0000-0000-0000AC540000}"/>
    <cellStyle name="20% - Accent1 3 2 4 6 6 2 2 2" xfId="21861" xr:uid="{00000000-0005-0000-0000-0000AD540000}"/>
    <cellStyle name="20% - Accent1 3 2 4 6 6 2 3" xfId="21862" xr:uid="{00000000-0005-0000-0000-0000AE540000}"/>
    <cellStyle name="20% - Accent1 3 2 4 6 6 3" xfId="21863" xr:uid="{00000000-0005-0000-0000-0000AF540000}"/>
    <cellStyle name="20% - Accent1 3 2 4 6 6 3 2" xfId="21864" xr:uid="{00000000-0005-0000-0000-0000B0540000}"/>
    <cellStyle name="20% - Accent1 3 2 4 6 6 4" xfId="21865" xr:uid="{00000000-0005-0000-0000-0000B1540000}"/>
    <cellStyle name="20% - Accent1 3 2 4 6 7" xfId="21866" xr:uid="{00000000-0005-0000-0000-0000B2540000}"/>
    <cellStyle name="20% - Accent1 3 2 4 6 7 2" xfId="21867" xr:uid="{00000000-0005-0000-0000-0000B3540000}"/>
    <cellStyle name="20% - Accent1 3 2 4 6 7 2 2" xfId="21868" xr:uid="{00000000-0005-0000-0000-0000B4540000}"/>
    <cellStyle name="20% - Accent1 3 2 4 6 7 3" xfId="21869" xr:uid="{00000000-0005-0000-0000-0000B5540000}"/>
    <cellStyle name="20% - Accent1 3 2 4 6 8" xfId="21870" xr:uid="{00000000-0005-0000-0000-0000B6540000}"/>
    <cellStyle name="20% - Accent1 3 2 4 6 8 2" xfId="21871" xr:uid="{00000000-0005-0000-0000-0000B7540000}"/>
    <cellStyle name="20% - Accent1 3 2 4 6 8 2 2" xfId="21872" xr:uid="{00000000-0005-0000-0000-0000B8540000}"/>
    <cellStyle name="20% - Accent1 3 2 4 6 8 3" xfId="21873" xr:uid="{00000000-0005-0000-0000-0000B9540000}"/>
    <cellStyle name="20% - Accent1 3 2 4 6 9" xfId="21874" xr:uid="{00000000-0005-0000-0000-0000BA540000}"/>
    <cellStyle name="20% - Accent1 3 2 4 6 9 2" xfId="21875" xr:uid="{00000000-0005-0000-0000-0000BB540000}"/>
    <cellStyle name="20% - Accent1 3 2 4 7" xfId="21876" xr:uid="{00000000-0005-0000-0000-0000BC540000}"/>
    <cellStyle name="20% - Accent1 3 2 4 7 2" xfId="21877" xr:uid="{00000000-0005-0000-0000-0000BD540000}"/>
    <cellStyle name="20% - Accent1 3 2 4 7 2 2" xfId="21878" xr:uid="{00000000-0005-0000-0000-0000BE540000}"/>
    <cellStyle name="20% - Accent1 3 2 4 7 2 2 2" xfId="21879" xr:uid="{00000000-0005-0000-0000-0000BF540000}"/>
    <cellStyle name="20% - Accent1 3 2 4 7 2 2 2 2" xfId="21880" xr:uid="{00000000-0005-0000-0000-0000C0540000}"/>
    <cellStyle name="20% - Accent1 3 2 4 7 2 2 3" xfId="21881" xr:uid="{00000000-0005-0000-0000-0000C1540000}"/>
    <cellStyle name="20% - Accent1 3 2 4 7 2 3" xfId="21882" xr:uid="{00000000-0005-0000-0000-0000C2540000}"/>
    <cellStyle name="20% - Accent1 3 2 4 7 2 3 2" xfId="21883" xr:uid="{00000000-0005-0000-0000-0000C3540000}"/>
    <cellStyle name="20% - Accent1 3 2 4 7 2 4" xfId="21884" xr:uid="{00000000-0005-0000-0000-0000C4540000}"/>
    <cellStyle name="20% - Accent1 3 2 4 7 3" xfId="21885" xr:uid="{00000000-0005-0000-0000-0000C5540000}"/>
    <cellStyle name="20% - Accent1 3 2 4 7 3 2" xfId="21886" xr:uid="{00000000-0005-0000-0000-0000C6540000}"/>
    <cellStyle name="20% - Accent1 3 2 4 7 3 2 2" xfId="21887" xr:uid="{00000000-0005-0000-0000-0000C7540000}"/>
    <cellStyle name="20% - Accent1 3 2 4 7 3 2 2 2" xfId="21888" xr:uid="{00000000-0005-0000-0000-0000C8540000}"/>
    <cellStyle name="20% - Accent1 3 2 4 7 3 2 3" xfId="21889" xr:uid="{00000000-0005-0000-0000-0000C9540000}"/>
    <cellStyle name="20% - Accent1 3 2 4 7 3 3" xfId="21890" xr:uid="{00000000-0005-0000-0000-0000CA540000}"/>
    <cellStyle name="20% - Accent1 3 2 4 7 3 3 2" xfId="21891" xr:uid="{00000000-0005-0000-0000-0000CB540000}"/>
    <cellStyle name="20% - Accent1 3 2 4 7 3 4" xfId="21892" xr:uid="{00000000-0005-0000-0000-0000CC540000}"/>
    <cellStyle name="20% - Accent1 3 2 4 7 4" xfId="21893" xr:uid="{00000000-0005-0000-0000-0000CD540000}"/>
    <cellStyle name="20% - Accent1 3 2 4 7 4 2" xfId="21894" xr:uid="{00000000-0005-0000-0000-0000CE540000}"/>
    <cellStyle name="20% - Accent1 3 2 4 7 4 2 2" xfId="21895" xr:uid="{00000000-0005-0000-0000-0000CF540000}"/>
    <cellStyle name="20% - Accent1 3 2 4 7 4 2 2 2" xfId="21896" xr:uid="{00000000-0005-0000-0000-0000D0540000}"/>
    <cellStyle name="20% - Accent1 3 2 4 7 4 2 3" xfId="21897" xr:uid="{00000000-0005-0000-0000-0000D1540000}"/>
    <cellStyle name="20% - Accent1 3 2 4 7 4 3" xfId="21898" xr:uid="{00000000-0005-0000-0000-0000D2540000}"/>
    <cellStyle name="20% - Accent1 3 2 4 7 4 3 2" xfId="21899" xr:uid="{00000000-0005-0000-0000-0000D3540000}"/>
    <cellStyle name="20% - Accent1 3 2 4 7 4 4" xfId="21900" xr:uid="{00000000-0005-0000-0000-0000D4540000}"/>
    <cellStyle name="20% - Accent1 3 2 4 7 5" xfId="21901" xr:uid="{00000000-0005-0000-0000-0000D5540000}"/>
    <cellStyle name="20% - Accent1 3 2 4 7 5 2" xfId="21902" xr:uid="{00000000-0005-0000-0000-0000D6540000}"/>
    <cellStyle name="20% - Accent1 3 2 4 7 5 2 2" xfId="21903" xr:uid="{00000000-0005-0000-0000-0000D7540000}"/>
    <cellStyle name="20% - Accent1 3 2 4 7 5 3" xfId="21904" xr:uid="{00000000-0005-0000-0000-0000D8540000}"/>
    <cellStyle name="20% - Accent1 3 2 4 7 6" xfId="21905" xr:uid="{00000000-0005-0000-0000-0000D9540000}"/>
    <cellStyle name="20% - Accent1 3 2 4 7 6 2" xfId="21906" xr:uid="{00000000-0005-0000-0000-0000DA540000}"/>
    <cellStyle name="20% - Accent1 3 2 4 7 6 2 2" xfId="21907" xr:uid="{00000000-0005-0000-0000-0000DB540000}"/>
    <cellStyle name="20% - Accent1 3 2 4 7 6 3" xfId="21908" xr:uid="{00000000-0005-0000-0000-0000DC540000}"/>
    <cellStyle name="20% - Accent1 3 2 4 7 7" xfId="21909" xr:uid="{00000000-0005-0000-0000-0000DD540000}"/>
    <cellStyle name="20% - Accent1 3 2 4 7 7 2" xfId="21910" xr:uid="{00000000-0005-0000-0000-0000DE540000}"/>
    <cellStyle name="20% - Accent1 3 2 4 7 8" xfId="21911" xr:uid="{00000000-0005-0000-0000-0000DF540000}"/>
    <cellStyle name="20% - Accent1 3 2 4 7 8 2" xfId="21912" xr:uid="{00000000-0005-0000-0000-0000E0540000}"/>
    <cellStyle name="20% - Accent1 3 2 4 7 9" xfId="21913" xr:uid="{00000000-0005-0000-0000-0000E1540000}"/>
    <cellStyle name="20% - Accent1 3 2 4 8" xfId="21914" xr:uid="{00000000-0005-0000-0000-0000E2540000}"/>
    <cellStyle name="20% - Accent1 3 2 4 8 2" xfId="21915" xr:uid="{00000000-0005-0000-0000-0000E3540000}"/>
    <cellStyle name="20% - Accent1 3 2 4 8 2 2" xfId="21916" xr:uid="{00000000-0005-0000-0000-0000E4540000}"/>
    <cellStyle name="20% - Accent1 3 2 4 8 2 2 2" xfId="21917" xr:uid="{00000000-0005-0000-0000-0000E5540000}"/>
    <cellStyle name="20% - Accent1 3 2 4 8 2 2 2 2" xfId="21918" xr:uid="{00000000-0005-0000-0000-0000E6540000}"/>
    <cellStyle name="20% - Accent1 3 2 4 8 2 2 3" xfId="21919" xr:uid="{00000000-0005-0000-0000-0000E7540000}"/>
    <cellStyle name="20% - Accent1 3 2 4 8 2 3" xfId="21920" xr:uid="{00000000-0005-0000-0000-0000E8540000}"/>
    <cellStyle name="20% - Accent1 3 2 4 8 2 3 2" xfId="21921" xr:uid="{00000000-0005-0000-0000-0000E9540000}"/>
    <cellStyle name="20% - Accent1 3 2 4 8 2 4" xfId="21922" xr:uid="{00000000-0005-0000-0000-0000EA540000}"/>
    <cellStyle name="20% - Accent1 3 2 4 8 3" xfId="21923" xr:uid="{00000000-0005-0000-0000-0000EB540000}"/>
    <cellStyle name="20% - Accent1 3 2 4 8 3 2" xfId="21924" xr:uid="{00000000-0005-0000-0000-0000EC540000}"/>
    <cellStyle name="20% - Accent1 3 2 4 8 3 2 2" xfId="21925" xr:uid="{00000000-0005-0000-0000-0000ED540000}"/>
    <cellStyle name="20% - Accent1 3 2 4 8 3 2 2 2" xfId="21926" xr:uid="{00000000-0005-0000-0000-0000EE540000}"/>
    <cellStyle name="20% - Accent1 3 2 4 8 3 2 3" xfId="21927" xr:uid="{00000000-0005-0000-0000-0000EF540000}"/>
    <cellStyle name="20% - Accent1 3 2 4 8 3 3" xfId="21928" xr:uid="{00000000-0005-0000-0000-0000F0540000}"/>
    <cellStyle name="20% - Accent1 3 2 4 8 3 3 2" xfId="21929" xr:uid="{00000000-0005-0000-0000-0000F1540000}"/>
    <cellStyle name="20% - Accent1 3 2 4 8 3 4" xfId="21930" xr:uid="{00000000-0005-0000-0000-0000F2540000}"/>
    <cellStyle name="20% - Accent1 3 2 4 8 4" xfId="21931" xr:uid="{00000000-0005-0000-0000-0000F3540000}"/>
    <cellStyle name="20% - Accent1 3 2 4 8 4 2" xfId="21932" xr:uid="{00000000-0005-0000-0000-0000F4540000}"/>
    <cellStyle name="20% - Accent1 3 2 4 8 4 2 2" xfId="21933" xr:uid="{00000000-0005-0000-0000-0000F5540000}"/>
    <cellStyle name="20% - Accent1 3 2 4 8 4 2 2 2" xfId="21934" xr:uid="{00000000-0005-0000-0000-0000F6540000}"/>
    <cellStyle name="20% - Accent1 3 2 4 8 4 2 3" xfId="21935" xr:uid="{00000000-0005-0000-0000-0000F7540000}"/>
    <cellStyle name="20% - Accent1 3 2 4 8 4 3" xfId="21936" xr:uid="{00000000-0005-0000-0000-0000F8540000}"/>
    <cellStyle name="20% - Accent1 3 2 4 8 4 3 2" xfId="21937" xr:uid="{00000000-0005-0000-0000-0000F9540000}"/>
    <cellStyle name="20% - Accent1 3 2 4 8 4 4" xfId="21938" xr:uid="{00000000-0005-0000-0000-0000FA540000}"/>
    <cellStyle name="20% - Accent1 3 2 4 8 5" xfId="21939" xr:uid="{00000000-0005-0000-0000-0000FB540000}"/>
    <cellStyle name="20% - Accent1 3 2 4 8 5 2" xfId="21940" xr:uid="{00000000-0005-0000-0000-0000FC540000}"/>
    <cellStyle name="20% - Accent1 3 2 4 8 5 2 2" xfId="21941" xr:uid="{00000000-0005-0000-0000-0000FD540000}"/>
    <cellStyle name="20% - Accent1 3 2 4 8 5 3" xfId="21942" xr:uid="{00000000-0005-0000-0000-0000FE540000}"/>
    <cellStyle name="20% - Accent1 3 2 4 8 6" xfId="21943" xr:uid="{00000000-0005-0000-0000-0000FF540000}"/>
    <cellStyle name="20% - Accent1 3 2 4 8 6 2" xfId="21944" xr:uid="{00000000-0005-0000-0000-000000550000}"/>
    <cellStyle name="20% - Accent1 3 2 4 8 6 2 2" xfId="21945" xr:uid="{00000000-0005-0000-0000-000001550000}"/>
    <cellStyle name="20% - Accent1 3 2 4 8 6 3" xfId="21946" xr:uid="{00000000-0005-0000-0000-000002550000}"/>
    <cellStyle name="20% - Accent1 3 2 4 8 7" xfId="21947" xr:uid="{00000000-0005-0000-0000-000003550000}"/>
    <cellStyle name="20% - Accent1 3 2 4 8 7 2" xfId="21948" xr:uid="{00000000-0005-0000-0000-000004550000}"/>
    <cellStyle name="20% - Accent1 3 2 4 8 8" xfId="21949" xr:uid="{00000000-0005-0000-0000-000005550000}"/>
    <cellStyle name="20% - Accent1 3 2 4 8 8 2" xfId="21950" xr:uid="{00000000-0005-0000-0000-000006550000}"/>
    <cellStyle name="20% - Accent1 3 2 4 8 9" xfId="21951" xr:uid="{00000000-0005-0000-0000-000007550000}"/>
    <cellStyle name="20% - Accent1 3 2 4 9" xfId="21952" xr:uid="{00000000-0005-0000-0000-000008550000}"/>
    <cellStyle name="20% - Accent1 3 2 4 9 2" xfId="21953" xr:uid="{00000000-0005-0000-0000-000009550000}"/>
    <cellStyle name="20% - Accent1 3 2 4 9 2 2" xfId="21954" xr:uid="{00000000-0005-0000-0000-00000A550000}"/>
    <cellStyle name="20% - Accent1 3 2 4 9 2 2 2" xfId="21955" xr:uid="{00000000-0005-0000-0000-00000B550000}"/>
    <cellStyle name="20% - Accent1 3 2 4 9 2 3" xfId="21956" xr:uid="{00000000-0005-0000-0000-00000C550000}"/>
    <cellStyle name="20% - Accent1 3 2 4 9 3" xfId="21957" xr:uid="{00000000-0005-0000-0000-00000D550000}"/>
    <cellStyle name="20% - Accent1 3 2 4 9 3 2" xfId="21958" xr:uid="{00000000-0005-0000-0000-00000E550000}"/>
    <cellStyle name="20% - Accent1 3 2 4 9 4" xfId="21959" xr:uid="{00000000-0005-0000-0000-00000F550000}"/>
    <cellStyle name="20% - Accent1 3 2 5" xfId="21960" xr:uid="{00000000-0005-0000-0000-000010550000}"/>
    <cellStyle name="20% - Accent1 3 2 5 10" xfId="21961" xr:uid="{00000000-0005-0000-0000-000011550000}"/>
    <cellStyle name="20% - Accent1 3 2 5 10 2" xfId="21962" xr:uid="{00000000-0005-0000-0000-000012550000}"/>
    <cellStyle name="20% - Accent1 3 2 5 10 2 2" xfId="21963" xr:uid="{00000000-0005-0000-0000-000013550000}"/>
    <cellStyle name="20% - Accent1 3 2 5 10 2 2 2" xfId="21964" xr:uid="{00000000-0005-0000-0000-000014550000}"/>
    <cellStyle name="20% - Accent1 3 2 5 10 2 3" xfId="21965" xr:uid="{00000000-0005-0000-0000-000015550000}"/>
    <cellStyle name="20% - Accent1 3 2 5 10 3" xfId="21966" xr:uid="{00000000-0005-0000-0000-000016550000}"/>
    <cellStyle name="20% - Accent1 3 2 5 10 3 2" xfId="21967" xr:uid="{00000000-0005-0000-0000-000017550000}"/>
    <cellStyle name="20% - Accent1 3 2 5 10 4" xfId="21968" xr:uid="{00000000-0005-0000-0000-000018550000}"/>
    <cellStyle name="20% - Accent1 3 2 5 11" xfId="21969" xr:uid="{00000000-0005-0000-0000-000019550000}"/>
    <cellStyle name="20% - Accent1 3 2 5 11 2" xfId="21970" xr:uid="{00000000-0005-0000-0000-00001A550000}"/>
    <cellStyle name="20% - Accent1 3 2 5 11 2 2" xfId="21971" xr:uid="{00000000-0005-0000-0000-00001B550000}"/>
    <cellStyle name="20% - Accent1 3 2 5 11 3" xfId="21972" xr:uid="{00000000-0005-0000-0000-00001C550000}"/>
    <cellStyle name="20% - Accent1 3 2 5 12" xfId="21973" xr:uid="{00000000-0005-0000-0000-00001D550000}"/>
    <cellStyle name="20% - Accent1 3 2 5 12 2" xfId="21974" xr:uid="{00000000-0005-0000-0000-00001E550000}"/>
    <cellStyle name="20% - Accent1 3 2 5 12 2 2" xfId="21975" xr:uid="{00000000-0005-0000-0000-00001F550000}"/>
    <cellStyle name="20% - Accent1 3 2 5 12 3" xfId="21976" xr:uid="{00000000-0005-0000-0000-000020550000}"/>
    <cellStyle name="20% - Accent1 3 2 5 13" xfId="21977" xr:uid="{00000000-0005-0000-0000-000021550000}"/>
    <cellStyle name="20% - Accent1 3 2 5 13 2" xfId="21978" xr:uid="{00000000-0005-0000-0000-000022550000}"/>
    <cellStyle name="20% - Accent1 3 2 5 14" xfId="21979" xr:uid="{00000000-0005-0000-0000-000023550000}"/>
    <cellStyle name="20% - Accent1 3 2 5 14 2" xfId="21980" xr:uid="{00000000-0005-0000-0000-000024550000}"/>
    <cellStyle name="20% - Accent1 3 2 5 15" xfId="21981" xr:uid="{00000000-0005-0000-0000-000025550000}"/>
    <cellStyle name="20% - Accent1 3 2 5 2" xfId="21982" xr:uid="{00000000-0005-0000-0000-000026550000}"/>
    <cellStyle name="20% - Accent1 3 2 5 2 10" xfId="21983" xr:uid="{00000000-0005-0000-0000-000027550000}"/>
    <cellStyle name="20% - Accent1 3 2 5 2 10 2" xfId="21984" xr:uid="{00000000-0005-0000-0000-000028550000}"/>
    <cellStyle name="20% - Accent1 3 2 5 2 10 2 2" xfId="21985" xr:uid="{00000000-0005-0000-0000-000029550000}"/>
    <cellStyle name="20% - Accent1 3 2 5 2 10 3" xfId="21986" xr:uid="{00000000-0005-0000-0000-00002A550000}"/>
    <cellStyle name="20% - Accent1 3 2 5 2 11" xfId="21987" xr:uid="{00000000-0005-0000-0000-00002B550000}"/>
    <cellStyle name="20% - Accent1 3 2 5 2 11 2" xfId="21988" xr:uid="{00000000-0005-0000-0000-00002C550000}"/>
    <cellStyle name="20% - Accent1 3 2 5 2 11 2 2" xfId="21989" xr:uid="{00000000-0005-0000-0000-00002D550000}"/>
    <cellStyle name="20% - Accent1 3 2 5 2 11 3" xfId="21990" xr:uid="{00000000-0005-0000-0000-00002E550000}"/>
    <cellStyle name="20% - Accent1 3 2 5 2 12" xfId="21991" xr:uid="{00000000-0005-0000-0000-00002F550000}"/>
    <cellStyle name="20% - Accent1 3 2 5 2 12 2" xfId="21992" xr:uid="{00000000-0005-0000-0000-000030550000}"/>
    <cellStyle name="20% - Accent1 3 2 5 2 13" xfId="21993" xr:uid="{00000000-0005-0000-0000-000031550000}"/>
    <cellStyle name="20% - Accent1 3 2 5 2 13 2" xfId="21994" xr:uid="{00000000-0005-0000-0000-000032550000}"/>
    <cellStyle name="20% - Accent1 3 2 5 2 14" xfId="21995" xr:uid="{00000000-0005-0000-0000-000033550000}"/>
    <cellStyle name="20% - Accent1 3 2 5 2 2" xfId="21996" xr:uid="{00000000-0005-0000-0000-000034550000}"/>
    <cellStyle name="20% - Accent1 3 2 5 2 2 10" xfId="21997" xr:uid="{00000000-0005-0000-0000-000035550000}"/>
    <cellStyle name="20% - Accent1 3 2 5 2 2 10 2" xfId="21998" xr:uid="{00000000-0005-0000-0000-000036550000}"/>
    <cellStyle name="20% - Accent1 3 2 5 2 2 11" xfId="21999" xr:uid="{00000000-0005-0000-0000-000037550000}"/>
    <cellStyle name="20% - Accent1 3 2 5 2 2 2" xfId="22000" xr:uid="{00000000-0005-0000-0000-000038550000}"/>
    <cellStyle name="20% - Accent1 3 2 5 2 2 2 2" xfId="22001" xr:uid="{00000000-0005-0000-0000-000039550000}"/>
    <cellStyle name="20% - Accent1 3 2 5 2 2 2 2 2" xfId="22002" xr:uid="{00000000-0005-0000-0000-00003A550000}"/>
    <cellStyle name="20% - Accent1 3 2 5 2 2 2 2 2 2" xfId="22003" xr:uid="{00000000-0005-0000-0000-00003B550000}"/>
    <cellStyle name="20% - Accent1 3 2 5 2 2 2 2 2 2 2" xfId="22004" xr:uid="{00000000-0005-0000-0000-00003C550000}"/>
    <cellStyle name="20% - Accent1 3 2 5 2 2 2 2 2 3" xfId="22005" xr:uid="{00000000-0005-0000-0000-00003D550000}"/>
    <cellStyle name="20% - Accent1 3 2 5 2 2 2 2 3" xfId="22006" xr:uid="{00000000-0005-0000-0000-00003E550000}"/>
    <cellStyle name="20% - Accent1 3 2 5 2 2 2 2 3 2" xfId="22007" xr:uid="{00000000-0005-0000-0000-00003F550000}"/>
    <cellStyle name="20% - Accent1 3 2 5 2 2 2 2 4" xfId="22008" xr:uid="{00000000-0005-0000-0000-000040550000}"/>
    <cellStyle name="20% - Accent1 3 2 5 2 2 2 3" xfId="22009" xr:uid="{00000000-0005-0000-0000-000041550000}"/>
    <cellStyle name="20% - Accent1 3 2 5 2 2 2 3 2" xfId="22010" xr:uid="{00000000-0005-0000-0000-000042550000}"/>
    <cellStyle name="20% - Accent1 3 2 5 2 2 2 3 2 2" xfId="22011" xr:uid="{00000000-0005-0000-0000-000043550000}"/>
    <cellStyle name="20% - Accent1 3 2 5 2 2 2 3 2 2 2" xfId="22012" xr:uid="{00000000-0005-0000-0000-000044550000}"/>
    <cellStyle name="20% - Accent1 3 2 5 2 2 2 3 2 3" xfId="22013" xr:uid="{00000000-0005-0000-0000-000045550000}"/>
    <cellStyle name="20% - Accent1 3 2 5 2 2 2 3 3" xfId="22014" xr:uid="{00000000-0005-0000-0000-000046550000}"/>
    <cellStyle name="20% - Accent1 3 2 5 2 2 2 3 3 2" xfId="22015" xr:uid="{00000000-0005-0000-0000-000047550000}"/>
    <cellStyle name="20% - Accent1 3 2 5 2 2 2 3 4" xfId="22016" xr:uid="{00000000-0005-0000-0000-000048550000}"/>
    <cellStyle name="20% - Accent1 3 2 5 2 2 2 4" xfId="22017" xr:uid="{00000000-0005-0000-0000-000049550000}"/>
    <cellStyle name="20% - Accent1 3 2 5 2 2 2 4 2" xfId="22018" xr:uid="{00000000-0005-0000-0000-00004A550000}"/>
    <cellStyle name="20% - Accent1 3 2 5 2 2 2 4 2 2" xfId="22019" xr:uid="{00000000-0005-0000-0000-00004B550000}"/>
    <cellStyle name="20% - Accent1 3 2 5 2 2 2 4 2 2 2" xfId="22020" xr:uid="{00000000-0005-0000-0000-00004C550000}"/>
    <cellStyle name="20% - Accent1 3 2 5 2 2 2 4 2 3" xfId="22021" xr:uid="{00000000-0005-0000-0000-00004D550000}"/>
    <cellStyle name="20% - Accent1 3 2 5 2 2 2 4 3" xfId="22022" xr:uid="{00000000-0005-0000-0000-00004E550000}"/>
    <cellStyle name="20% - Accent1 3 2 5 2 2 2 4 3 2" xfId="22023" xr:uid="{00000000-0005-0000-0000-00004F550000}"/>
    <cellStyle name="20% - Accent1 3 2 5 2 2 2 4 4" xfId="22024" xr:uid="{00000000-0005-0000-0000-000050550000}"/>
    <cellStyle name="20% - Accent1 3 2 5 2 2 2 5" xfId="22025" xr:uid="{00000000-0005-0000-0000-000051550000}"/>
    <cellStyle name="20% - Accent1 3 2 5 2 2 2 5 2" xfId="22026" xr:uid="{00000000-0005-0000-0000-000052550000}"/>
    <cellStyle name="20% - Accent1 3 2 5 2 2 2 5 2 2" xfId="22027" xr:uid="{00000000-0005-0000-0000-000053550000}"/>
    <cellStyle name="20% - Accent1 3 2 5 2 2 2 5 3" xfId="22028" xr:uid="{00000000-0005-0000-0000-000054550000}"/>
    <cellStyle name="20% - Accent1 3 2 5 2 2 2 6" xfId="22029" xr:uid="{00000000-0005-0000-0000-000055550000}"/>
    <cellStyle name="20% - Accent1 3 2 5 2 2 2 6 2" xfId="22030" xr:uid="{00000000-0005-0000-0000-000056550000}"/>
    <cellStyle name="20% - Accent1 3 2 5 2 2 2 6 2 2" xfId="22031" xr:uid="{00000000-0005-0000-0000-000057550000}"/>
    <cellStyle name="20% - Accent1 3 2 5 2 2 2 6 3" xfId="22032" xr:uid="{00000000-0005-0000-0000-000058550000}"/>
    <cellStyle name="20% - Accent1 3 2 5 2 2 2 7" xfId="22033" xr:uid="{00000000-0005-0000-0000-000059550000}"/>
    <cellStyle name="20% - Accent1 3 2 5 2 2 2 7 2" xfId="22034" xr:uid="{00000000-0005-0000-0000-00005A550000}"/>
    <cellStyle name="20% - Accent1 3 2 5 2 2 2 8" xfId="22035" xr:uid="{00000000-0005-0000-0000-00005B550000}"/>
    <cellStyle name="20% - Accent1 3 2 5 2 2 2 8 2" xfId="22036" xr:uid="{00000000-0005-0000-0000-00005C550000}"/>
    <cellStyle name="20% - Accent1 3 2 5 2 2 2 9" xfId="22037" xr:uid="{00000000-0005-0000-0000-00005D550000}"/>
    <cellStyle name="20% - Accent1 3 2 5 2 2 3" xfId="22038" xr:uid="{00000000-0005-0000-0000-00005E550000}"/>
    <cellStyle name="20% - Accent1 3 2 5 2 2 3 2" xfId="22039" xr:uid="{00000000-0005-0000-0000-00005F550000}"/>
    <cellStyle name="20% - Accent1 3 2 5 2 2 3 2 2" xfId="22040" xr:uid="{00000000-0005-0000-0000-000060550000}"/>
    <cellStyle name="20% - Accent1 3 2 5 2 2 3 2 2 2" xfId="22041" xr:uid="{00000000-0005-0000-0000-000061550000}"/>
    <cellStyle name="20% - Accent1 3 2 5 2 2 3 2 2 2 2" xfId="22042" xr:uid="{00000000-0005-0000-0000-000062550000}"/>
    <cellStyle name="20% - Accent1 3 2 5 2 2 3 2 2 3" xfId="22043" xr:uid="{00000000-0005-0000-0000-000063550000}"/>
    <cellStyle name="20% - Accent1 3 2 5 2 2 3 2 3" xfId="22044" xr:uid="{00000000-0005-0000-0000-000064550000}"/>
    <cellStyle name="20% - Accent1 3 2 5 2 2 3 2 3 2" xfId="22045" xr:uid="{00000000-0005-0000-0000-000065550000}"/>
    <cellStyle name="20% - Accent1 3 2 5 2 2 3 2 4" xfId="22046" xr:uid="{00000000-0005-0000-0000-000066550000}"/>
    <cellStyle name="20% - Accent1 3 2 5 2 2 3 3" xfId="22047" xr:uid="{00000000-0005-0000-0000-000067550000}"/>
    <cellStyle name="20% - Accent1 3 2 5 2 2 3 3 2" xfId="22048" xr:uid="{00000000-0005-0000-0000-000068550000}"/>
    <cellStyle name="20% - Accent1 3 2 5 2 2 3 3 2 2" xfId="22049" xr:uid="{00000000-0005-0000-0000-000069550000}"/>
    <cellStyle name="20% - Accent1 3 2 5 2 2 3 3 2 2 2" xfId="22050" xr:uid="{00000000-0005-0000-0000-00006A550000}"/>
    <cellStyle name="20% - Accent1 3 2 5 2 2 3 3 2 3" xfId="22051" xr:uid="{00000000-0005-0000-0000-00006B550000}"/>
    <cellStyle name="20% - Accent1 3 2 5 2 2 3 3 3" xfId="22052" xr:uid="{00000000-0005-0000-0000-00006C550000}"/>
    <cellStyle name="20% - Accent1 3 2 5 2 2 3 3 3 2" xfId="22053" xr:uid="{00000000-0005-0000-0000-00006D550000}"/>
    <cellStyle name="20% - Accent1 3 2 5 2 2 3 3 4" xfId="22054" xr:uid="{00000000-0005-0000-0000-00006E550000}"/>
    <cellStyle name="20% - Accent1 3 2 5 2 2 3 4" xfId="22055" xr:uid="{00000000-0005-0000-0000-00006F550000}"/>
    <cellStyle name="20% - Accent1 3 2 5 2 2 3 4 2" xfId="22056" xr:uid="{00000000-0005-0000-0000-000070550000}"/>
    <cellStyle name="20% - Accent1 3 2 5 2 2 3 4 2 2" xfId="22057" xr:uid="{00000000-0005-0000-0000-000071550000}"/>
    <cellStyle name="20% - Accent1 3 2 5 2 2 3 4 2 2 2" xfId="22058" xr:uid="{00000000-0005-0000-0000-000072550000}"/>
    <cellStyle name="20% - Accent1 3 2 5 2 2 3 4 2 3" xfId="22059" xr:uid="{00000000-0005-0000-0000-000073550000}"/>
    <cellStyle name="20% - Accent1 3 2 5 2 2 3 4 3" xfId="22060" xr:uid="{00000000-0005-0000-0000-000074550000}"/>
    <cellStyle name="20% - Accent1 3 2 5 2 2 3 4 3 2" xfId="22061" xr:uid="{00000000-0005-0000-0000-000075550000}"/>
    <cellStyle name="20% - Accent1 3 2 5 2 2 3 4 4" xfId="22062" xr:uid="{00000000-0005-0000-0000-000076550000}"/>
    <cellStyle name="20% - Accent1 3 2 5 2 2 3 5" xfId="22063" xr:uid="{00000000-0005-0000-0000-000077550000}"/>
    <cellStyle name="20% - Accent1 3 2 5 2 2 3 5 2" xfId="22064" xr:uid="{00000000-0005-0000-0000-000078550000}"/>
    <cellStyle name="20% - Accent1 3 2 5 2 2 3 5 2 2" xfId="22065" xr:uid="{00000000-0005-0000-0000-000079550000}"/>
    <cellStyle name="20% - Accent1 3 2 5 2 2 3 5 3" xfId="22066" xr:uid="{00000000-0005-0000-0000-00007A550000}"/>
    <cellStyle name="20% - Accent1 3 2 5 2 2 3 6" xfId="22067" xr:uid="{00000000-0005-0000-0000-00007B550000}"/>
    <cellStyle name="20% - Accent1 3 2 5 2 2 3 6 2" xfId="22068" xr:uid="{00000000-0005-0000-0000-00007C550000}"/>
    <cellStyle name="20% - Accent1 3 2 5 2 2 3 6 2 2" xfId="22069" xr:uid="{00000000-0005-0000-0000-00007D550000}"/>
    <cellStyle name="20% - Accent1 3 2 5 2 2 3 6 3" xfId="22070" xr:uid="{00000000-0005-0000-0000-00007E550000}"/>
    <cellStyle name="20% - Accent1 3 2 5 2 2 3 7" xfId="22071" xr:uid="{00000000-0005-0000-0000-00007F550000}"/>
    <cellStyle name="20% - Accent1 3 2 5 2 2 3 7 2" xfId="22072" xr:uid="{00000000-0005-0000-0000-000080550000}"/>
    <cellStyle name="20% - Accent1 3 2 5 2 2 3 8" xfId="22073" xr:uid="{00000000-0005-0000-0000-000081550000}"/>
    <cellStyle name="20% - Accent1 3 2 5 2 2 3 8 2" xfId="22074" xr:uid="{00000000-0005-0000-0000-000082550000}"/>
    <cellStyle name="20% - Accent1 3 2 5 2 2 3 9" xfId="22075" xr:uid="{00000000-0005-0000-0000-000083550000}"/>
    <cellStyle name="20% - Accent1 3 2 5 2 2 4" xfId="22076" xr:uid="{00000000-0005-0000-0000-000084550000}"/>
    <cellStyle name="20% - Accent1 3 2 5 2 2 4 2" xfId="22077" xr:uid="{00000000-0005-0000-0000-000085550000}"/>
    <cellStyle name="20% - Accent1 3 2 5 2 2 4 2 2" xfId="22078" xr:uid="{00000000-0005-0000-0000-000086550000}"/>
    <cellStyle name="20% - Accent1 3 2 5 2 2 4 2 2 2" xfId="22079" xr:uid="{00000000-0005-0000-0000-000087550000}"/>
    <cellStyle name="20% - Accent1 3 2 5 2 2 4 2 3" xfId="22080" xr:uid="{00000000-0005-0000-0000-000088550000}"/>
    <cellStyle name="20% - Accent1 3 2 5 2 2 4 3" xfId="22081" xr:uid="{00000000-0005-0000-0000-000089550000}"/>
    <cellStyle name="20% - Accent1 3 2 5 2 2 4 3 2" xfId="22082" xr:uid="{00000000-0005-0000-0000-00008A550000}"/>
    <cellStyle name="20% - Accent1 3 2 5 2 2 4 4" xfId="22083" xr:uid="{00000000-0005-0000-0000-00008B550000}"/>
    <cellStyle name="20% - Accent1 3 2 5 2 2 5" xfId="22084" xr:uid="{00000000-0005-0000-0000-00008C550000}"/>
    <cellStyle name="20% - Accent1 3 2 5 2 2 5 2" xfId="22085" xr:uid="{00000000-0005-0000-0000-00008D550000}"/>
    <cellStyle name="20% - Accent1 3 2 5 2 2 5 2 2" xfId="22086" xr:uid="{00000000-0005-0000-0000-00008E550000}"/>
    <cellStyle name="20% - Accent1 3 2 5 2 2 5 2 2 2" xfId="22087" xr:uid="{00000000-0005-0000-0000-00008F550000}"/>
    <cellStyle name="20% - Accent1 3 2 5 2 2 5 2 3" xfId="22088" xr:uid="{00000000-0005-0000-0000-000090550000}"/>
    <cellStyle name="20% - Accent1 3 2 5 2 2 5 3" xfId="22089" xr:uid="{00000000-0005-0000-0000-000091550000}"/>
    <cellStyle name="20% - Accent1 3 2 5 2 2 5 3 2" xfId="22090" xr:uid="{00000000-0005-0000-0000-000092550000}"/>
    <cellStyle name="20% - Accent1 3 2 5 2 2 5 4" xfId="22091" xr:uid="{00000000-0005-0000-0000-000093550000}"/>
    <cellStyle name="20% - Accent1 3 2 5 2 2 6" xfId="22092" xr:uid="{00000000-0005-0000-0000-000094550000}"/>
    <cellStyle name="20% - Accent1 3 2 5 2 2 6 2" xfId="22093" xr:uid="{00000000-0005-0000-0000-000095550000}"/>
    <cellStyle name="20% - Accent1 3 2 5 2 2 6 2 2" xfId="22094" xr:uid="{00000000-0005-0000-0000-000096550000}"/>
    <cellStyle name="20% - Accent1 3 2 5 2 2 6 2 2 2" xfId="22095" xr:uid="{00000000-0005-0000-0000-000097550000}"/>
    <cellStyle name="20% - Accent1 3 2 5 2 2 6 2 3" xfId="22096" xr:uid="{00000000-0005-0000-0000-000098550000}"/>
    <cellStyle name="20% - Accent1 3 2 5 2 2 6 3" xfId="22097" xr:uid="{00000000-0005-0000-0000-000099550000}"/>
    <cellStyle name="20% - Accent1 3 2 5 2 2 6 3 2" xfId="22098" xr:uid="{00000000-0005-0000-0000-00009A550000}"/>
    <cellStyle name="20% - Accent1 3 2 5 2 2 6 4" xfId="22099" xr:uid="{00000000-0005-0000-0000-00009B550000}"/>
    <cellStyle name="20% - Accent1 3 2 5 2 2 7" xfId="22100" xr:uid="{00000000-0005-0000-0000-00009C550000}"/>
    <cellStyle name="20% - Accent1 3 2 5 2 2 7 2" xfId="22101" xr:uid="{00000000-0005-0000-0000-00009D550000}"/>
    <cellStyle name="20% - Accent1 3 2 5 2 2 7 2 2" xfId="22102" xr:uid="{00000000-0005-0000-0000-00009E550000}"/>
    <cellStyle name="20% - Accent1 3 2 5 2 2 7 3" xfId="22103" xr:uid="{00000000-0005-0000-0000-00009F550000}"/>
    <cellStyle name="20% - Accent1 3 2 5 2 2 8" xfId="22104" xr:uid="{00000000-0005-0000-0000-0000A0550000}"/>
    <cellStyle name="20% - Accent1 3 2 5 2 2 8 2" xfId="22105" xr:uid="{00000000-0005-0000-0000-0000A1550000}"/>
    <cellStyle name="20% - Accent1 3 2 5 2 2 8 2 2" xfId="22106" xr:uid="{00000000-0005-0000-0000-0000A2550000}"/>
    <cellStyle name="20% - Accent1 3 2 5 2 2 8 3" xfId="22107" xr:uid="{00000000-0005-0000-0000-0000A3550000}"/>
    <cellStyle name="20% - Accent1 3 2 5 2 2 9" xfId="22108" xr:uid="{00000000-0005-0000-0000-0000A4550000}"/>
    <cellStyle name="20% - Accent1 3 2 5 2 2 9 2" xfId="22109" xr:uid="{00000000-0005-0000-0000-0000A5550000}"/>
    <cellStyle name="20% - Accent1 3 2 5 2 3" xfId="22110" xr:uid="{00000000-0005-0000-0000-0000A6550000}"/>
    <cellStyle name="20% - Accent1 3 2 5 2 3 10" xfId="22111" xr:uid="{00000000-0005-0000-0000-0000A7550000}"/>
    <cellStyle name="20% - Accent1 3 2 5 2 3 10 2" xfId="22112" xr:uid="{00000000-0005-0000-0000-0000A8550000}"/>
    <cellStyle name="20% - Accent1 3 2 5 2 3 11" xfId="22113" xr:uid="{00000000-0005-0000-0000-0000A9550000}"/>
    <cellStyle name="20% - Accent1 3 2 5 2 3 2" xfId="22114" xr:uid="{00000000-0005-0000-0000-0000AA550000}"/>
    <cellStyle name="20% - Accent1 3 2 5 2 3 2 2" xfId="22115" xr:uid="{00000000-0005-0000-0000-0000AB550000}"/>
    <cellStyle name="20% - Accent1 3 2 5 2 3 2 2 2" xfId="22116" xr:uid="{00000000-0005-0000-0000-0000AC550000}"/>
    <cellStyle name="20% - Accent1 3 2 5 2 3 2 2 2 2" xfId="22117" xr:uid="{00000000-0005-0000-0000-0000AD550000}"/>
    <cellStyle name="20% - Accent1 3 2 5 2 3 2 2 2 2 2" xfId="22118" xr:uid="{00000000-0005-0000-0000-0000AE550000}"/>
    <cellStyle name="20% - Accent1 3 2 5 2 3 2 2 2 3" xfId="22119" xr:uid="{00000000-0005-0000-0000-0000AF550000}"/>
    <cellStyle name="20% - Accent1 3 2 5 2 3 2 2 3" xfId="22120" xr:uid="{00000000-0005-0000-0000-0000B0550000}"/>
    <cellStyle name="20% - Accent1 3 2 5 2 3 2 2 3 2" xfId="22121" xr:uid="{00000000-0005-0000-0000-0000B1550000}"/>
    <cellStyle name="20% - Accent1 3 2 5 2 3 2 2 4" xfId="22122" xr:uid="{00000000-0005-0000-0000-0000B2550000}"/>
    <cellStyle name="20% - Accent1 3 2 5 2 3 2 3" xfId="22123" xr:uid="{00000000-0005-0000-0000-0000B3550000}"/>
    <cellStyle name="20% - Accent1 3 2 5 2 3 2 3 2" xfId="22124" xr:uid="{00000000-0005-0000-0000-0000B4550000}"/>
    <cellStyle name="20% - Accent1 3 2 5 2 3 2 3 2 2" xfId="22125" xr:uid="{00000000-0005-0000-0000-0000B5550000}"/>
    <cellStyle name="20% - Accent1 3 2 5 2 3 2 3 2 2 2" xfId="22126" xr:uid="{00000000-0005-0000-0000-0000B6550000}"/>
    <cellStyle name="20% - Accent1 3 2 5 2 3 2 3 2 3" xfId="22127" xr:uid="{00000000-0005-0000-0000-0000B7550000}"/>
    <cellStyle name="20% - Accent1 3 2 5 2 3 2 3 3" xfId="22128" xr:uid="{00000000-0005-0000-0000-0000B8550000}"/>
    <cellStyle name="20% - Accent1 3 2 5 2 3 2 3 3 2" xfId="22129" xr:uid="{00000000-0005-0000-0000-0000B9550000}"/>
    <cellStyle name="20% - Accent1 3 2 5 2 3 2 3 4" xfId="22130" xr:uid="{00000000-0005-0000-0000-0000BA550000}"/>
    <cellStyle name="20% - Accent1 3 2 5 2 3 2 4" xfId="22131" xr:uid="{00000000-0005-0000-0000-0000BB550000}"/>
    <cellStyle name="20% - Accent1 3 2 5 2 3 2 4 2" xfId="22132" xr:uid="{00000000-0005-0000-0000-0000BC550000}"/>
    <cellStyle name="20% - Accent1 3 2 5 2 3 2 4 2 2" xfId="22133" xr:uid="{00000000-0005-0000-0000-0000BD550000}"/>
    <cellStyle name="20% - Accent1 3 2 5 2 3 2 4 2 2 2" xfId="22134" xr:uid="{00000000-0005-0000-0000-0000BE550000}"/>
    <cellStyle name="20% - Accent1 3 2 5 2 3 2 4 2 3" xfId="22135" xr:uid="{00000000-0005-0000-0000-0000BF550000}"/>
    <cellStyle name="20% - Accent1 3 2 5 2 3 2 4 3" xfId="22136" xr:uid="{00000000-0005-0000-0000-0000C0550000}"/>
    <cellStyle name="20% - Accent1 3 2 5 2 3 2 4 3 2" xfId="22137" xr:uid="{00000000-0005-0000-0000-0000C1550000}"/>
    <cellStyle name="20% - Accent1 3 2 5 2 3 2 4 4" xfId="22138" xr:uid="{00000000-0005-0000-0000-0000C2550000}"/>
    <cellStyle name="20% - Accent1 3 2 5 2 3 2 5" xfId="22139" xr:uid="{00000000-0005-0000-0000-0000C3550000}"/>
    <cellStyle name="20% - Accent1 3 2 5 2 3 2 5 2" xfId="22140" xr:uid="{00000000-0005-0000-0000-0000C4550000}"/>
    <cellStyle name="20% - Accent1 3 2 5 2 3 2 5 2 2" xfId="22141" xr:uid="{00000000-0005-0000-0000-0000C5550000}"/>
    <cellStyle name="20% - Accent1 3 2 5 2 3 2 5 3" xfId="22142" xr:uid="{00000000-0005-0000-0000-0000C6550000}"/>
    <cellStyle name="20% - Accent1 3 2 5 2 3 2 6" xfId="22143" xr:uid="{00000000-0005-0000-0000-0000C7550000}"/>
    <cellStyle name="20% - Accent1 3 2 5 2 3 2 6 2" xfId="22144" xr:uid="{00000000-0005-0000-0000-0000C8550000}"/>
    <cellStyle name="20% - Accent1 3 2 5 2 3 2 6 2 2" xfId="22145" xr:uid="{00000000-0005-0000-0000-0000C9550000}"/>
    <cellStyle name="20% - Accent1 3 2 5 2 3 2 6 3" xfId="22146" xr:uid="{00000000-0005-0000-0000-0000CA550000}"/>
    <cellStyle name="20% - Accent1 3 2 5 2 3 2 7" xfId="22147" xr:uid="{00000000-0005-0000-0000-0000CB550000}"/>
    <cellStyle name="20% - Accent1 3 2 5 2 3 2 7 2" xfId="22148" xr:uid="{00000000-0005-0000-0000-0000CC550000}"/>
    <cellStyle name="20% - Accent1 3 2 5 2 3 2 8" xfId="22149" xr:uid="{00000000-0005-0000-0000-0000CD550000}"/>
    <cellStyle name="20% - Accent1 3 2 5 2 3 2 8 2" xfId="22150" xr:uid="{00000000-0005-0000-0000-0000CE550000}"/>
    <cellStyle name="20% - Accent1 3 2 5 2 3 2 9" xfId="22151" xr:uid="{00000000-0005-0000-0000-0000CF550000}"/>
    <cellStyle name="20% - Accent1 3 2 5 2 3 3" xfId="22152" xr:uid="{00000000-0005-0000-0000-0000D0550000}"/>
    <cellStyle name="20% - Accent1 3 2 5 2 3 3 2" xfId="22153" xr:uid="{00000000-0005-0000-0000-0000D1550000}"/>
    <cellStyle name="20% - Accent1 3 2 5 2 3 3 2 2" xfId="22154" xr:uid="{00000000-0005-0000-0000-0000D2550000}"/>
    <cellStyle name="20% - Accent1 3 2 5 2 3 3 2 2 2" xfId="22155" xr:uid="{00000000-0005-0000-0000-0000D3550000}"/>
    <cellStyle name="20% - Accent1 3 2 5 2 3 3 2 2 2 2" xfId="22156" xr:uid="{00000000-0005-0000-0000-0000D4550000}"/>
    <cellStyle name="20% - Accent1 3 2 5 2 3 3 2 2 3" xfId="22157" xr:uid="{00000000-0005-0000-0000-0000D5550000}"/>
    <cellStyle name="20% - Accent1 3 2 5 2 3 3 2 3" xfId="22158" xr:uid="{00000000-0005-0000-0000-0000D6550000}"/>
    <cellStyle name="20% - Accent1 3 2 5 2 3 3 2 3 2" xfId="22159" xr:uid="{00000000-0005-0000-0000-0000D7550000}"/>
    <cellStyle name="20% - Accent1 3 2 5 2 3 3 2 4" xfId="22160" xr:uid="{00000000-0005-0000-0000-0000D8550000}"/>
    <cellStyle name="20% - Accent1 3 2 5 2 3 3 3" xfId="22161" xr:uid="{00000000-0005-0000-0000-0000D9550000}"/>
    <cellStyle name="20% - Accent1 3 2 5 2 3 3 3 2" xfId="22162" xr:uid="{00000000-0005-0000-0000-0000DA550000}"/>
    <cellStyle name="20% - Accent1 3 2 5 2 3 3 3 2 2" xfId="22163" xr:uid="{00000000-0005-0000-0000-0000DB550000}"/>
    <cellStyle name="20% - Accent1 3 2 5 2 3 3 3 2 2 2" xfId="22164" xr:uid="{00000000-0005-0000-0000-0000DC550000}"/>
    <cellStyle name="20% - Accent1 3 2 5 2 3 3 3 2 3" xfId="22165" xr:uid="{00000000-0005-0000-0000-0000DD550000}"/>
    <cellStyle name="20% - Accent1 3 2 5 2 3 3 3 3" xfId="22166" xr:uid="{00000000-0005-0000-0000-0000DE550000}"/>
    <cellStyle name="20% - Accent1 3 2 5 2 3 3 3 3 2" xfId="22167" xr:uid="{00000000-0005-0000-0000-0000DF550000}"/>
    <cellStyle name="20% - Accent1 3 2 5 2 3 3 3 4" xfId="22168" xr:uid="{00000000-0005-0000-0000-0000E0550000}"/>
    <cellStyle name="20% - Accent1 3 2 5 2 3 3 4" xfId="22169" xr:uid="{00000000-0005-0000-0000-0000E1550000}"/>
    <cellStyle name="20% - Accent1 3 2 5 2 3 3 4 2" xfId="22170" xr:uid="{00000000-0005-0000-0000-0000E2550000}"/>
    <cellStyle name="20% - Accent1 3 2 5 2 3 3 4 2 2" xfId="22171" xr:uid="{00000000-0005-0000-0000-0000E3550000}"/>
    <cellStyle name="20% - Accent1 3 2 5 2 3 3 4 2 2 2" xfId="22172" xr:uid="{00000000-0005-0000-0000-0000E4550000}"/>
    <cellStyle name="20% - Accent1 3 2 5 2 3 3 4 2 3" xfId="22173" xr:uid="{00000000-0005-0000-0000-0000E5550000}"/>
    <cellStyle name="20% - Accent1 3 2 5 2 3 3 4 3" xfId="22174" xr:uid="{00000000-0005-0000-0000-0000E6550000}"/>
    <cellStyle name="20% - Accent1 3 2 5 2 3 3 4 3 2" xfId="22175" xr:uid="{00000000-0005-0000-0000-0000E7550000}"/>
    <cellStyle name="20% - Accent1 3 2 5 2 3 3 4 4" xfId="22176" xr:uid="{00000000-0005-0000-0000-0000E8550000}"/>
    <cellStyle name="20% - Accent1 3 2 5 2 3 3 5" xfId="22177" xr:uid="{00000000-0005-0000-0000-0000E9550000}"/>
    <cellStyle name="20% - Accent1 3 2 5 2 3 3 5 2" xfId="22178" xr:uid="{00000000-0005-0000-0000-0000EA550000}"/>
    <cellStyle name="20% - Accent1 3 2 5 2 3 3 5 2 2" xfId="22179" xr:uid="{00000000-0005-0000-0000-0000EB550000}"/>
    <cellStyle name="20% - Accent1 3 2 5 2 3 3 5 3" xfId="22180" xr:uid="{00000000-0005-0000-0000-0000EC550000}"/>
    <cellStyle name="20% - Accent1 3 2 5 2 3 3 6" xfId="22181" xr:uid="{00000000-0005-0000-0000-0000ED550000}"/>
    <cellStyle name="20% - Accent1 3 2 5 2 3 3 6 2" xfId="22182" xr:uid="{00000000-0005-0000-0000-0000EE550000}"/>
    <cellStyle name="20% - Accent1 3 2 5 2 3 3 6 2 2" xfId="22183" xr:uid="{00000000-0005-0000-0000-0000EF550000}"/>
    <cellStyle name="20% - Accent1 3 2 5 2 3 3 6 3" xfId="22184" xr:uid="{00000000-0005-0000-0000-0000F0550000}"/>
    <cellStyle name="20% - Accent1 3 2 5 2 3 3 7" xfId="22185" xr:uid="{00000000-0005-0000-0000-0000F1550000}"/>
    <cellStyle name="20% - Accent1 3 2 5 2 3 3 7 2" xfId="22186" xr:uid="{00000000-0005-0000-0000-0000F2550000}"/>
    <cellStyle name="20% - Accent1 3 2 5 2 3 3 8" xfId="22187" xr:uid="{00000000-0005-0000-0000-0000F3550000}"/>
    <cellStyle name="20% - Accent1 3 2 5 2 3 3 8 2" xfId="22188" xr:uid="{00000000-0005-0000-0000-0000F4550000}"/>
    <cellStyle name="20% - Accent1 3 2 5 2 3 3 9" xfId="22189" xr:uid="{00000000-0005-0000-0000-0000F5550000}"/>
    <cellStyle name="20% - Accent1 3 2 5 2 3 4" xfId="22190" xr:uid="{00000000-0005-0000-0000-0000F6550000}"/>
    <cellStyle name="20% - Accent1 3 2 5 2 3 4 2" xfId="22191" xr:uid="{00000000-0005-0000-0000-0000F7550000}"/>
    <cellStyle name="20% - Accent1 3 2 5 2 3 4 2 2" xfId="22192" xr:uid="{00000000-0005-0000-0000-0000F8550000}"/>
    <cellStyle name="20% - Accent1 3 2 5 2 3 4 2 2 2" xfId="22193" xr:uid="{00000000-0005-0000-0000-0000F9550000}"/>
    <cellStyle name="20% - Accent1 3 2 5 2 3 4 2 3" xfId="22194" xr:uid="{00000000-0005-0000-0000-0000FA550000}"/>
    <cellStyle name="20% - Accent1 3 2 5 2 3 4 3" xfId="22195" xr:uid="{00000000-0005-0000-0000-0000FB550000}"/>
    <cellStyle name="20% - Accent1 3 2 5 2 3 4 3 2" xfId="22196" xr:uid="{00000000-0005-0000-0000-0000FC550000}"/>
    <cellStyle name="20% - Accent1 3 2 5 2 3 4 4" xfId="22197" xr:uid="{00000000-0005-0000-0000-0000FD550000}"/>
    <cellStyle name="20% - Accent1 3 2 5 2 3 5" xfId="22198" xr:uid="{00000000-0005-0000-0000-0000FE550000}"/>
    <cellStyle name="20% - Accent1 3 2 5 2 3 5 2" xfId="22199" xr:uid="{00000000-0005-0000-0000-0000FF550000}"/>
    <cellStyle name="20% - Accent1 3 2 5 2 3 5 2 2" xfId="22200" xr:uid="{00000000-0005-0000-0000-000000560000}"/>
    <cellStyle name="20% - Accent1 3 2 5 2 3 5 2 2 2" xfId="22201" xr:uid="{00000000-0005-0000-0000-000001560000}"/>
    <cellStyle name="20% - Accent1 3 2 5 2 3 5 2 3" xfId="22202" xr:uid="{00000000-0005-0000-0000-000002560000}"/>
    <cellStyle name="20% - Accent1 3 2 5 2 3 5 3" xfId="22203" xr:uid="{00000000-0005-0000-0000-000003560000}"/>
    <cellStyle name="20% - Accent1 3 2 5 2 3 5 3 2" xfId="22204" xr:uid="{00000000-0005-0000-0000-000004560000}"/>
    <cellStyle name="20% - Accent1 3 2 5 2 3 5 4" xfId="22205" xr:uid="{00000000-0005-0000-0000-000005560000}"/>
    <cellStyle name="20% - Accent1 3 2 5 2 3 6" xfId="22206" xr:uid="{00000000-0005-0000-0000-000006560000}"/>
    <cellStyle name="20% - Accent1 3 2 5 2 3 6 2" xfId="22207" xr:uid="{00000000-0005-0000-0000-000007560000}"/>
    <cellStyle name="20% - Accent1 3 2 5 2 3 6 2 2" xfId="22208" xr:uid="{00000000-0005-0000-0000-000008560000}"/>
    <cellStyle name="20% - Accent1 3 2 5 2 3 6 2 2 2" xfId="22209" xr:uid="{00000000-0005-0000-0000-000009560000}"/>
    <cellStyle name="20% - Accent1 3 2 5 2 3 6 2 3" xfId="22210" xr:uid="{00000000-0005-0000-0000-00000A560000}"/>
    <cellStyle name="20% - Accent1 3 2 5 2 3 6 3" xfId="22211" xr:uid="{00000000-0005-0000-0000-00000B560000}"/>
    <cellStyle name="20% - Accent1 3 2 5 2 3 6 3 2" xfId="22212" xr:uid="{00000000-0005-0000-0000-00000C560000}"/>
    <cellStyle name="20% - Accent1 3 2 5 2 3 6 4" xfId="22213" xr:uid="{00000000-0005-0000-0000-00000D560000}"/>
    <cellStyle name="20% - Accent1 3 2 5 2 3 7" xfId="22214" xr:uid="{00000000-0005-0000-0000-00000E560000}"/>
    <cellStyle name="20% - Accent1 3 2 5 2 3 7 2" xfId="22215" xr:uid="{00000000-0005-0000-0000-00000F560000}"/>
    <cellStyle name="20% - Accent1 3 2 5 2 3 7 2 2" xfId="22216" xr:uid="{00000000-0005-0000-0000-000010560000}"/>
    <cellStyle name="20% - Accent1 3 2 5 2 3 7 3" xfId="22217" xr:uid="{00000000-0005-0000-0000-000011560000}"/>
    <cellStyle name="20% - Accent1 3 2 5 2 3 8" xfId="22218" xr:uid="{00000000-0005-0000-0000-000012560000}"/>
    <cellStyle name="20% - Accent1 3 2 5 2 3 8 2" xfId="22219" xr:uid="{00000000-0005-0000-0000-000013560000}"/>
    <cellStyle name="20% - Accent1 3 2 5 2 3 8 2 2" xfId="22220" xr:uid="{00000000-0005-0000-0000-000014560000}"/>
    <cellStyle name="20% - Accent1 3 2 5 2 3 8 3" xfId="22221" xr:uid="{00000000-0005-0000-0000-000015560000}"/>
    <cellStyle name="20% - Accent1 3 2 5 2 3 9" xfId="22222" xr:uid="{00000000-0005-0000-0000-000016560000}"/>
    <cellStyle name="20% - Accent1 3 2 5 2 3 9 2" xfId="22223" xr:uid="{00000000-0005-0000-0000-000017560000}"/>
    <cellStyle name="20% - Accent1 3 2 5 2 4" xfId="22224" xr:uid="{00000000-0005-0000-0000-000018560000}"/>
    <cellStyle name="20% - Accent1 3 2 5 2 4 10" xfId="22225" xr:uid="{00000000-0005-0000-0000-000019560000}"/>
    <cellStyle name="20% - Accent1 3 2 5 2 4 10 2" xfId="22226" xr:uid="{00000000-0005-0000-0000-00001A560000}"/>
    <cellStyle name="20% - Accent1 3 2 5 2 4 11" xfId="22227" xr:uid="{00000000-0005-0000-0000-00001B560000}"/>
    <cellStyle name="20% - Accent1 3 2 5 2 4 2" xfId="22228" xr:uid="{00000000-0005-0000-0000-00001C560000}"/>
    <cellStyle name="20% - Accent1 3 2 5 2 4 2 2" xfId="22229" xr:uid="{00000000-0005-0000-0000-00001D560000}"/>
    <cellStyle name="20% - Accent1 3 2 5 2 4 2 2 2" xfId="22230" xr:uid="{00000000-0005-0000-0000-00001E560000}"/>
    <cellStyle name="20% - Accent1 3 2 5 2 4 2 2 2 2" xfId="22231" xr:uid="{00000000-0005-0000-0000-00001F560000}"/>
    <cellStyle name="20% - Accent1 3 2 5 2 4 2 2 2 2 2" xfId="22232" xr:uid="{00000000-0005-0000-0000-000020560000}"/>
    <cellStyle name="20% - Accent1 3 2 5 2 4 2 2 2 3" xfId="22233" xr:uid="{00000000-0005-0000-0000-000021560000}"/>
    <cellStyle name="20% - Accent1 3 2 5 2 4 2 2 3" xfId="22234" xr:uid="{00000000-0005-0000-0000-000022560000}"/>
    <cellStyle name="20% - Accent1 3 2 5 2 4 2 2 3 2" xfId="22235" xr:uid="{00000000-0005-0000-0000-000023560000}"/>
    <cellStyle name="20% - Accent1 3 2 5 2 4 2 2 4" xfId="22236" xr:uid="{00000000-0005-0000-0000-000024560000}"/>
    <cellStyle name="20% - Accent1 3 2 5 2 4 2 3" xfId="22237" xr:uid="{00000000-0005-0000-0000-000025560000}"/>
    <cellStyle name="20% - Accent1 3 2 5 2 4 2 3 2" xfId="22238" xr:uid="{00000000-0005-0000-0000-000026560000}"/>
    <cellStyle name="20% - Accent1 3 2 5 2 4 2 3 2 2" xfId="22239" xr:uid="{00000000-0005-0000-0000-000027560000}"/>
    <cellStyle name="20% - Accent1 3 2 5 2 4 2 3 2 2 2" xfId="22240" xr:uid="{00000000-0005-0000-0000-000028560000}"/>
    <cellStyle name="20% - Accent1 3 2 5 2 4 2 3 2 3" xfId="22241" xr:uid="{00000000-0005-0000-0000-000029560000}"/>
    <cellStyle name="20% - Accent1 3 2 5 2 4 2 3 3" xfId="22242" xr:uid="{00000000-0005-0000-0000-00002A560000}"/>
    <cellStyle name="20% - Accent1 3 2 5 2 4 2 3 3 2" xfId="22243" xr:uid="{00000000-0005-0000-0000-00002B560000}"/>
    <cellStyle name="20% - Accent1 3 2 5 2 4 2 3 4" xfId="22244" xr:uid="{00000000-0005-0000-0000-00002C560000}"/>
    <cellStyle name="20% - Accent1 3 2 5 2 4 2 4" xfId="22245" xr:uid="{00000000-0005-0000-0000-00002D560000}"/>
    <cellStyle name="20% - Accent1 3 2 5 2 4 2 4 2" xfId="22246" xr:uid="{00000000-0005-0000-0000-00002E560000}"/>
    <cellStyle name="20% - Accent1 3 2 5 2 4 2 4 2 2" xfId="22247" xr:uid="{00000000-0005-0000-0000-00002F560000}"/>
    <cellStyle name="20% - Accent1 3 2 5 2 4 2 4 2 2 2" xfId="22248" xr:uid="{00000000-0005-0000-0000-000030560000}"/>
    <cellStyle name="20% - Accent1 3 2 5 2 4 2 4 2 3" xfId="22249" xr:uid="{00000000-0005-0000-0000-000031560000}"/>
    <cellStyle name="20% - Accent1 3 2 5 2 4 2 4 3" xfId="22250" xr:uid="{00000000-0005-0000-0000-000032560000}"/>
    <cellStyle name="20% - Accent1 3 2 5 2 4 2 4 3 2" xfId="22251" xr:uid="{00000000-0005-0000-0000-000033560000}"/>
    <cellStyle name="20% - Accent1 3 2 5 2 4 2 4 4" xfId="22252" xr:uid="{00000000-0005-0000-0000-000034560000}"/>
    <cellStyle name="20% - Accent1 3 2 5 2 4 2 5" xfId="22253" xr:uid="{00000000-0005-0000-0000-000035560000}"/>
    <cellStyle name="20% - Accent1 3 2 5 2 4 2 5 2" xfId="22254" xr:uid="{00000000-0005-0000-0000-000036560000}"/>
    <cellStyle name="20% - Accent1 3 2 5 2 4 2 5 2 2" xfId="22255" xr:uid="{00000000-0005-0000-0000-000037560000}"/>
    <cellStyle name="20% - Accent1 3 2 5 2 4 2 5 3" xfId="22256" xr:uid="{00000000-0005-0000-0000-000038560000}"/>
    <cellStyle name="20% - Accent1 3 2 5 2 4 2 6" xfId="22257" xr:uid="{00000000-0005-0000-0000-000039560000}"/>
    <cellStyle name="20% - Accent1 3 2 5 2 4 2 6 2" xfId="22258" xr:uid="{00000000-0005-0000-0000-00003A560000}"/>
    <cellStyle name="20% - Accent1 3 2 5 2 4 2 6 2 2" xfId="22259" xr:uid="{00000000-0005-0000-0000-00003B560000}"/>
    <cellStyle name="20% - Accent1 3 2 5 2 4 2 6 3" xfId="22260" xr:uid="{00000000-0005-0000-0000-00003C560000}"/>
    <cellStyle name="20% - Accent1 3 2 5 2 4 2 7" xfId="22261" xr:uid="{00000000-0005-0000-0000-00003D560000}"/>
    <cellStyle name="20% - Accent1 3 2 5 2 4 2 7 2" xfId="22262" xr:uid="{00000000-0005-0000-0000-00003E560000}"/>
    <cellStyle name="20% - Accent1 3 2 5 2 4 2 8" xfId="22263" xr:uid="{00000000-0005-0000-0000-00003F560000}"/>
    <cellStyle name="20% - Accent1 3 2 5 2 4 2 8 2" xfId="22264" xr:uid="{00000000-0005-0000-0000-000040560000}"/>
    <cellStyle name="20% - Accent1 3 2 5 2 4 2 9" xfId="22265" xr:uid="{00000000-0005-0000-0000-000041560000}"/>
    <cellStyle name="20% - Accent1 3 2 5 2 4 3" xfId="22266" xr:uid="{00000000-0005-0000-0000-000042560000}"/>
    <cellStyle name="20% - Accent1 3 2 5 2 4 3 2" xfId="22267" xr:uid="{00000000-0005-0000-0000-000043560000}"/>
    <cellStyle name="20% - Accent1 3 2 5 2 4 3 2 2" xfId="22268" xr:uid="{00000000-0005-0000-0000-000044560000}"/>
    <cellStyle name="20% - Accent1 3 2 5 2 4 3 2 2 2" xfId="22269" xr:uid="{00000000-0005-0000-0000-000045560000}"/>
    <cellStyle name="20% - Accent1 3 2 5 2 4 3 2 2 2 2" xfId="22270" xr:uid="{00000000-0005-0000-0000-000046560000}"/>
    <cellStyle name="20% - Accent1 3 2 5 2 4 3 2 2 3" xfId="22271" xr:uid="{00000000-0005-0000-0000-000047560000}"/>
    <cellStyle name="20% - Accent1 3 2 5 2 4 3 2 3" xfId="22272" xr:uid="{00000000-0005-0000-0000-000048560000}"/>
    <cellStyle name="20% - Accent1 3 2 5 2 4 3 2 3 2" xfId="22273" xr:uid="{00000000-0005-0000-0000-000049560000}"/>
    <cellStyle name="20% - Accent1 3 2 5 2 4 3 2 4" xfId="22274" xr:uid="{00000000-0005-0000-0000-00004A560000}"/>
    <cellStyle name="20% - Accent1 3 2 5 2 4 3 3" xfId="22275" xr:uid="{00000000-0005-0000-0000-00004B560000}"/>
    <cellStyle name="20% - Accent1 3 2 5 2 4 3 3 2" xfId="22276" xr:uid="{00000000-0005-0000-0000-00004C560000}"/>
    <cellStyle name="20% - Accent1 3 2 5 2 4 3 3 2 2" xfId="22277" xr:uid="{00000000-0005-0000-0000-00004D560000}"/>
    <cellStyle name="20% - Accent1 3 2 5 2 4 3 3 2 2 2" xfId="22278" xr:uid="{00000000-0005-0000-0000-00004E560000}"/>
    <cellStyle name="20% - Accent1 3 2 5 2 4 3 3 2 3" xfId="22279" xr:uid="{00000000-0005-0000-0000-00004F560000}"/>
    <cellStyle name="20% - Accent1 3 2 5 2 4 3 3 3" xfId="22280" xr:uid="{00000000-0005-0000-0000-000050560000}"/>
    <cellStyle name="20% - Accent1 3 2 5 2 4 3 3 3 2" xfId="22281" xr:uid="{00000000-0005-0000-0000-000051560000}"/>
    <cellStyle name="20% - Accent1 3 2 5 2 4 3 3 4" xfId="22282" xr:uid="{00000000-0005-0000-0000-000052560000}"/>
    <cellStyle name="20% - Accent1 3 2 5 2 4 3 4" xfId="22283" xr:uid="{00000000-0005-0000-0000-000053560000}"/>
    <cellStyle name="20% - Accent1 3 2 5 2 4 3 4 2" xfId="22284" xr:uid="{00000000-0005-0000-0000-000054560000}"/>
    <cellStyle name="20% - Accent1 3 2 5 2 4 3 4 2 2" xfId="22285" xr:uid="{00000000-0005-0000-0000-000055560000}"/>
    <cellStyle name="20% - Accent1 3 2 5 2 4 3 4 2 2 2" xfId="22286" xr:uid="{00000000-0005-0000-0000-000056560000}"/>
    <cellStyle name="20% - Accent1 3 2 5 2 4 3 4 2 3" xfId="22287" xr:uid="{00000000-0005-0000-0000-000057560000}"/>
    <cellStyle name="20% - Accent1 3 2 5 2 4 3 4 3" xfId="22288" xr:uid="{00000000-0005-0000-0000-000058560000}"/>
    <cellStyle name="20% - Accent1 3 2 5 2 4 3 4 3 2" xfId="22289" xr:uid="{00000000-0005-0000-0000-000059560000}"/>
    <cellStyle name="20% - Accent1 3 2 5 2 4 3 4 4" xfId="22290" xr:uid="{00000000-0005-0000-0000-00005A560000}"/>
    <cellStyle name="20% - Accent1 3 2 5 2 4 3 5" xfId="22291" xr:uid="{00000000-0005-0000-0000-00005B560000}"/>
    <cellStyle name="20% - Accent1 3 2 5 2 4 3 5 2" xfId="22292" xr:uid="{00000000-0005-0000-0000-00005C560000}"/>
    <cellStyle name="20% - Accent1 3 2 5 2 4 3 5 2 2" xfId="22293" xr:uid="{00000000-0005-0000-0000-00005D560000}"/>
    <cellStyle name="20% - Accent1 3 2 5 2 4 3 5 3" xfId="22294" xr:uid="{00000000-0005-0000-0000-00005E560000}"/>
    <cellStyle name="20% - Accent1 3 2 5 2 4 3 6" xfId="22295" xr:uid="{00000000-0005-0000-0000-00005F560000}"/>
    <cellStyle name="20% - Accent1 3 2 5 2 4 3 6 2" xfId="22296" xr:uid="{00000000-0005-0000-0000-000060560000}"/>
    <cellStyle name="20% - Accent1 3 2 5 2 4 3 6 2 2" xfId="22297" xr:uid="{00000000-0005-0000-0000-000061560000}"/>
    <cellStyle name="20% - Accent1 3 2 5 2 4 3 6 3" xfId="22298" xr:uid="{00000000-0005-0000-0000-000062560000}"/>
    <cellStyle name="20% - Accent1 3 2 5 2 4 3 7" xfId="22299" xr:uid="{00000000-0005-0000-0000-000063560000}"/>
    <cellStyle name="20% - Accent1 3 2 5 2 4 3 7 2" xfId="22300" xr:uid="{00000000-0005-0000-0000-000064560000}"/>
    <cellStyle name="20% - Accent1 3 2 5 2 4 3 8" xfId="22301" xr:uid="{00000000-0005-0000-0000-000065560000}"/>
    <cellStyle name="20% - Accent1 3 2 5 2 4 3 8 2" xfId="22302" xr:uid="{00000000-0005-0000-0000-000066560000}"/>
    <cellStyle name="20% - Accent1 3 2 5 2 4 3 9" xfId="22303" xr:uid="{00000000-0005-0000-0000-000067560000}"/>
    <cellStyle name="20% - Accent1 3 2 5 2 4 4" xfId="22304" xr:uid="{00000000-0005-0000-0000-000068560000}"/>
    <cellStyle name="20% - Accent1 3 2 5 2 4 4 2" xfId="22305" xr:uid="{00000000-0005-0000-0000-000069560000}"/>
    <cellStyle name="20% - Accent1 3 2 5 2 4 4 2 2" xfId="22306" xr:uid="{00000000-0005-0000-0000-00006A560000}"/>
    <cellStyle name="20% - Accent1 3 2 5 2 4 4 2 2 2" xfId="22307" xr:uid="{00000000-0005-0000-0000-00006B560000}"/>
    <cellStyle name="20% - Accent1 3 2 5 2 4 4 2 3" xfId="22308" xr:uid="{00000000-0005-0000-0000-00006C560000}"/>
    <cellStyle name="20% - Accent1 3 2 5 2 4 4 3" xfId="22309" xr:uid="{00000000-0005-0000-0000-00006D560000}"/>
    <cellStyle name="20% - Accent1 3 2 5 2 4 4 3 2" xfId="22310" xr:uid="{00000000-0005-0000-0000-00006E560000}"/>
    <cellStyle name="20% - Accent1 3 2 5 2 4 4 4" xfId="22311" xr:uid="{00000000-0005-0000-0000-00006F560000}"/>
    <cellStyle name="20% - Accent1 3 2 5 2 4 5" xfId="22312" xr:uid="{00000000-0005-0000-0000-000070560000}"/>
    <cellStyle name="20% - Accent1 3 2 5 2 4 5 2" xfId="22313" xr:uid="{00000000-0005-0000-0000-000071560000}"/>
    <cellStyle name="20% - Accent1 3 2 5 2 4 5 2 2" xfId="22314" xr:uid="{00000000-0005-0000-0000-000072560000}"/>
    <cellStyle name="20% - Accent1 3 2 5 2 4 5 2 2 2" xfId="22315" xr:uid="{00000000-0005-0000-0000-000073560000}"/>
    <cellStyle name="20% - Accent1 3 2 5 2 4 5 2 3" xfId="22316" xr:uid="{00000000-0005-0000-0000-000074560000}"/>
    <cellStyle name="20% - Accent1 3 2 5 2 4 5 3" xfId="22317" xr:uid="{00000000-0005-0000-0000-000075560000}"/>
    <cellStyle name="20% - Accent1 3 2 5 2 4 5 3 2" xfId="22318" xr:uid="{00000000-0005-0000-0000-000076560000}"/>
    <cellStyle name="20% - Accent1 3 2 5 2 4 5 4" xfId="22319" xr:uid="{00000000-0005-0000-0000-000077560000}"/>
    <cellStyle name="20% - Accent1 3 2 5 2 4 6" xfId="22320" xr:uid="{00000000-0005-0000-0000-000078560000}"/>
    <cellStyle name="20% - Accent1 3 2 5 2 4 6 2" xfId="22321" xr:uid="{00000000-0005-0000-0000-000079560000}"/>
    <cellStyle name="20% - Accent1 3 2 5 2 4 6 2 2" xfId="22322" xr:uid="{00000000-0005-0000-0000-00007A560000}"/>
    <cellStyle name="20% - Accent1 3 2 5 2 4 6 2 2 2" xfId="22323" xr:uid="{00000000-0005-0000-0000-00007B560000}"/>
    <cellStyle name="20% - Accent1 3 2 5 2 4 6 2 3" xfId="22324" xr:uid="{00000000-0005-0000-0000-00007C560000}"/>
    <cellStyle name="20% - Accent1 3 2 5 2 4 6 3" xfId="22325" xr:uid="{00000000-0005-0000-0000-00007D560000}"/>
    <cellStyle name="20% - Accent1 3 2 5 2 4 6 3 2" xfId="22326" xr:uid="{00000000-0005-0000-0000-00007E560000}"/>
    <cellStyle name="20% - Accent1 3 2 5 2 4 6 4" xfId="22327" xr:uid="{00000000-0005-0000-0000-00007F560000}"/>
    <cellStyle name="20% - Accent1 3 2 5 2 4 7" xfId="22328" xr:uid="{00000000-0005-0000-0000-000080560000}"/>
    <cellStyle name="20% - Accent1 3 2 5 2 4 7 2" xfId="22329" xr:uid="{00000000-0005-0000-0000-000081560000}"/>
    <cellStyle name="20% - Accent1 3 2 5 2 4 7 2 2" xfId="22330" xr:uid="{00000000-0005-0000-0000-000082560000}"/>
    <cellStyle name="20% - Accent1 3 2 5 2 4 7 3" xfId="22331" xr:uid="{00000000-0005-0000-0000-000083560000}"/>
    <cellStyle name="20% - Accent1 3 2 5 2 4 8" xfId="22332" xr:uid="{00000000-0005-0000-0000-000084560000}"/>
    <cellStyle name="20% - Accent1 3 2 5 2 4 8 2" xfId="22333" xr:uid="{00000000-0005-0000-0000-000085560000}"/>
    <cellStyle name="20% - Accent1 3 2 5 2 4 8 2 2" xfId="22334" xr:uid="{00000000-0005-0000-0000-000086560000}"/>
    <cellStyle name="20% - Accent1 3 2 5 2 4 8 3" xfId="22335" xr:uid="{00000000-0005-0000-0000-000087560000}"/>
    <cellStyle name="20% - Accent1 3 2 5 2 4 9" xfId="22336" xr:uid="{00000000-0005-0000-0000-000088560000}"/>
    <cellStyle name="20% - Accent1 3 2 5 2 4 9 2" xfId="22337" xr:uid="{00000000-0005-0000-0000-000089560000}"/>
    <cellStyle name="20% - Accent1 3 2 5 2 5" xfId="22338" xr:uid="{00000000-0005-0000-0000-00008A560000}"/>
    <cellStyle name="20% - Accent1 3 2 5 2 5 2" xfId="22339" xr:uid="{00000000-0005-0000-0000-00008B560000}"/>
    <cellStyle name="20% - Accent1 3 2 5 2 5 2 2" xfId="22340" xr:uid="{00000000-0005-0000-0000-00008C560000}"/>
    <cellStyle name="20% - Accent1 3 2 5 2 5 2 2 2" xfId="22341" xr:uid="{00000000-0005-0000-0000-00008D560000}"/>
    <cellStyle name="20% - Accent1 3 2 5 2 5 2 2 2 2" xfId="22342" xr:uid="{00000000-0005-0000-0000-00008E560000}"/>
    <cellStyle name="20% - Accent1 3 2 5 2 5 2 2 3" xfId="22343" xr:uid="{00000000-0005-0000-0000-00008F560000}"/>
    <cellStyle name="20% - Accent1 3 2 5 2 5 2 3" xfId="22344" xr:uid="{00000000-0005-0000-0000-000090560000}"/>
    <cellStyle name="20% - Accent1 3 2 5 2 5 2 3 2" xfId="22345" xr:uid="{00000000-0005-0000-0000-000091560000}"/>
    <cellStyle name="20% - Accent1 3 2 5 2 5 2 4" xfId="22346" xr:uid="{00000000-0005-0000-0000-000092560000}"/>
    <cellStyle name="20% - Accent1 3 2 5 2 5 3" xfId="22347" xr:uid="{00000000-0005-0000-0000-000093560000}"/>
    <cellStyle name="20% - Accent1 3 2 5 2 5 3 2" xfId="22348" xr:uid="{00000000-0005-0000-0000-000094560000}"/>
    <cellStyle name="20% - Accent1 3 2 5 2 5 3 2 2" xfId="22349" xr:uid="{00000000-0005-0000-0000-000095560000}"/>
    <cellStyle name="20% - Accent1 3 2 5 2 5 3 2 2 2" xfId="22350" xr:uid="{00000000-0005-0000-0000-000096560000}"/>
    <cellStyle name="20% - Accent1 3 2 5 2 5 3 2 3" xfId="22351" xr:uid="{00000000-0005-0000-0000-000097560000}"/>
    <cellStyle name="20% - Accent1 3 2 5 2 5 3 3" xfId="22352" xr:uid="{00000000-0005-0000-0000-000098560000}"/>
    <cellStyle name="20% - Accent1 3 2 5 2 5 3 3 2" xfId="22353" xr:uid="{00000000-0005-0000-0000-000099560000}"/>
    <cellStyle name="20% - Accent1 3 2 5 2 5 3 4" xfId="22354" xr:uid="{00000000-0005-0000-0000-00009A560000}"/>
    <cellStyle name="20% - Accent1 3 2 5 2 5 4" xfId="22355" xr:uid="{00000000-0005-0000-0000-00009B560000}"/>
    <cellStyle name="20% - Accent1 3 2 5 2 5 4 2" xfId="22356" xr:uid="{00000000-0005-0000-0000-00009C560000}"/>
    <cellStyle name="20% - Accent1 3 2 5 2 5 4 2 2" xfId="22357" xr:uid="{00000000-0005-0000-0000-00009D560000}"/>
    <cellStyle name="20% - Accent1 3 2 5 2 5 4 2 2 2" xfId="22358" xr:uid="{00000000-0005-0000-0000-00009E560000}"/>
    <cellStyle name="20% - Accent1 3 2 5 2 5 4 2 3" xfId="22359" xr:uid="{00000000-0005-0000-0000-00009F560000}"/>
    <cellStyle name="20% - Accent1 3 2 5 2 5 4 3" xfId="22360" xr:uid="{00000000-0005-0000-0000-0000A0560000}"/>
    <cellStyle name="20% - Accent1 3 2 5 2 5 4 3 2" xfId="22361" xr:uid="{00000000-0005-0000-0000-0000A1560000}"/>
    <cellStyle name="20% - Accent1 3 2 5 2 5 4 4" xfId="22362" xr:uid="{00000000-0005-0000-0000-0000A2560000}"/>
    <cellStyle name="20% - Accent1 3 2 5 2 5 5" xfId="22363" xr:uid="{00000000-0005-0000-0000-0000A3560000}"/>
    <cellStyle name="20% - Accent1 3 2 5 2 5 5 2" xfId="22364" xr:uid="{00000000-0005-0000-0000-0000A4560000}"/>
    <cellStyle name="20% - Accent1 3 2 5 2 5 5 2 2" xfId="22365" xr:uid="{00000000-0005-0000-0000-0000A5560000}"/>
    <cellStyle name="20% - Accent1 3 2 5 2 5 5 3" xfId="22366" xr:uid="{00000000-0005-0000-0000-0000A6560000}"/>
    <cellStyle name="20% - Accent1 3 2 5 2 5 6" xfId="22367" xr:uid="{00000000-0005-0000-0000-0000A7560000}"/>
    <cellStyle name="20% - Accent1 3 2 5 2 5 6 2" xfId="22368" xr:uid="{00000000-0005-0000-0000-0000A8560000}"/>
    <cellStyle name="20% - Accent1 3 2 5 2 5 6 2 2" xfId="22369" xr:uid="{00000000-0005-0000-0000-0000A9560000}"/>
    <cellStyle name="20% - Accent1 3 2 5 2 5 6 3" xfId="22370" xr:uid="{00000000-0005-0000-0000-0000AA560000}"/>
    <cellStyle name="20% - Accent1 3 2 5 2 5 7" xfId="22371" xr:uid="{00000000-0005-0000-0000-0000AB560000}"/>
    <cellStyle name="20% - Accent1 3 2 5 2 5 7 2" xfId="22372" xr:uid="{00000000-0005-0000-0000-0000AC560000}"/>
    <cellStyle name="20% - Accent1 3 2 5 2 5 8" xfId="22373" xr:uid="{00000000-0005-0000-0000-0000AD560000}"/>
    <cellStyle name="20% - Accent1 3 2 5 2 5 8 2" xfId="22374" xr:uid="{00000000-0005-0000-0000-0000AE560000}"/>
    <cellStyle name="20% - Accent1 3 2 5 2 5 9" xfId="22375" xr:uid="{00000000-0005-0000-0000-0000AF560000}"/>
    <cellStyle name="20% - Accent1 3 2 5 2 6" xfId="22376" xr:uid="{00000000-0005-0000-0000-0000B0560000}"/>
    <cellStyle name="20% - Accent1 3 2 5 2 6 2" xfId="22377" xr:uid="{00000000-0005-0000-0000-0000B1560000}"/>
    <cellStyle name="20% - Accent1 3 2 5 2 6 2 2" xfId="22378" xr:uid="{00000000-0005-0000-0000-0000B2560000}"/>
    <cellStyle name="20% - Accent1 3 2 5 2 6 2 2 2" xfId="22379" xr:uid="{00000000-0005-0000-0000-0000B3560000}"/>
    <cellStyle name="20% - Accent1 3 2 5 2 6 2 2 2 2" xfId="22380" xr:uid="{00000000-0005-0000-0000-0000B4560000}"/>
    <cellStyle name="20% - Accent1 3 2 5 2 6 2 2 3" xfId="22381" xr:uid="{00000000-0005-0000-0000-0000B5560000}"/>
    <cellStyle name="20% - Accent1 3 2 5 2 6 2 3" xfId="22382" xr:uid="{00000000-0005-0000-0000-0000B6560000}"/>
    <cellStyle name="20% - Accent1 3 2 5 2 6 2 3 2" xfId="22383" xr:uid="{00000000-0005-0000-0000-0000B7560000}"/>
    <cellStyle name="20% - Accent1 3 2 5 2 6 2 4" xfId="22384" xr:uid="{00000000-0005-0000-0000-0000B8560000}"/>
    <cellStyle name="20% - Accent1 3 2 5 2 6 3" xfId="22385" xr:uid="{00000000-0005-0000-0000-0000B9560000}"/>
    <cellStyle name="20% - Accent1 3 2 5 2 6 3 2" xfId="22386" xr:uid="{00000000-0005-0000-0000-0000BA560000}"/>
    <cellStyle name="20% - Accent1 3 2 5 2 6 3 2 2" xfId="22387" xr:uid="{00000000-0005-0000-0000-0000BB560000}"/>
    <cellStyle name="20% - Accent1 3 2 5 2 6 3 2 2 2" xfId="22388" xr:uid="{00000000-0005-0000-0000-0000BC560000}"/>
    <cellStyle name="20% - Accent1 3 2 5 2 6 3 2 3" xfId="22389" xr:uid="{00000000-0005-0000-0000-0000BD560000}"/>
    <cellStyle name="20% - Accent1 3 2 5 2 6 3 3" xfId="22390" xr:uid="{00000000-0005-0000-0000-0000BE560000}"/>
    <cellStyle name="20% - Accent1 3 2 5 2 6 3 3 2" xfId="22391" xr:uid="{00000000-0005-0000-0000-0000BF560000}"/>
    <cellStyle name="20% - Accent1 3 2 5 2 6 3 4" xfId="22392" xr:uid="{00000000-0005-0000-0000-0000C0560000}"/>
    <cellStyle name="20% - Accent1 3 2 5 2 6 4" xfId="22393" xr:uid="{00000000-0005-0000-0000-0000C1560000}"/>
    <cellStyle name="20% - Accent1 3 2 5 2 6 4 2" xfId="22394" xr:uid="{00000000-0005-0000-0000-0000C2560000}"/>
    <cellStyle name="20% - Accent1 3 2 5 2 6 4 2 2" xfId="22395" xr:uid="{00000000-0005-0000-0000-0000C3560000}"/>
    <cellStyle name="20% - Accent1 3 2 5 2 6 4 2 2 2" xfId="22396" xr:uid="{00000000-0005-0000-0000-0000C4560000}"/>
    <cellStyle name="20% - Accent1 3 2 5 2 6 4 2 3" xfId="22397" xr:uid="{00000000-0005-0000-0000-0000C5560000}"/>
    <cellStyle name="20% - Accent1 3 2 5 2 6 4 3" xfId="22398" xr:uid="{00000000-0005-0000-0000-0000C6560000}"/>
    <cellStyle name="20% - Accent1 3 2 5 2 6 4 3 2" xfId="22399" xr:uid="{00000000-0005-0000-0000-0000C7560000}"/>
    <cellStyle name="20% - Accent1 3 2 5 2 6 4 4" xfId="22400" xr:uid="{00000000-0005-0000-0000-0000C8560000}"/>
    <cellStyle name="20% - Accent1 3 2 5 2 6 5" xfId="22401" xr:uid="{00000000-0005-0000-0000-0000C9560000}"/>
    <cellStyle name="20% - Accent1 3 2 5 2 6 5 2" xfId="22402" xr:uid="{00000000-0005-0000-0000-0000CA560000}"/>
    <cellStyle name="20% - Accent1 3 2 5 2 6 5 2 2" xfId="22403" xr:uid="{00000000-0005-0000-0000-0000CB560000}"/>
    <cellStyle name="20% - Accent1 3 2 5 2 6 5 3" xfId="22404" xr:uid="{00000000-0005-0000-0000-0000CC560000}"/>
    <cellStyle name="20% - Accent1 3 2 5 2 6 6" xfId="22405" xr:uid="{00000000-0005-0000-0000-0000CD560000}"/>
    <cellStyle name="20% - Accent1 3 2 5 2 6 6 2" xfId="22406" xr:uid="{00000000-0005-0000-0000-0000CE560000}"/>
    <cellStyle name="20% - Accent1 3 2 5 2 6 6 2 2" xfId="22407" xr:uid="{00000000-0005-0000-0000-0000CF560000}"/>
    <cellStyle name="20% - Accent1 3 2 5 2 6 6 3" xfId="22408" xr:uid="{00000000-0005-0000-0000-0000D0560000}"/>
    <cellStyle name="20% - Accent1 3 2 5 2 6 7" xfId="22409" xr:uid="{00000000-0005-0000-0000-0000D1560000}"/>
    <cellStyle name="20% - Accent1 3 2 5 2 6 7 2" xfId="22410" xr:uid="{00000000-0005-0000-0000-0000D2560000}"/>
    <cellStyle name="20% - Accent1 3 2 5 2 6 8" xfId="22411" xr:uid="{00000000-0005-0000-0000-0000D3560000}"/>
    <cellStyle name="20% - Accent1 3 2 5 2 6 8 2" xfId="22412" xr:uid="{00000000-0005-0000-0000-0000D4560000}"/>
    <cellStyle name="20% - Accent1 3 2 5 2 6 9" xfId="22413" xr:uid="{00000000-0005-0000-0000-0000D5560000}"/>
    <cellStyle name="20% - Accent1 3 2 5 2 7" xfId="22414" xr:uid="{00000000-0005-0000-0000-0000D6560000}"/>
    <cellStyle name="20% - Accent1 3 2 5 2 7 2" xfId="22415" xr:uid="{00000000-0005-0000-0000-0000D7560000}"/>
    <cellStyle name="20% - Accent1 3 2 5 2 7 2 2" xfId="22416" xr:uid="{00000000-0005-0000-0000-0000D8560000}"/>
    <cellStyle name="20% - Accent1 3 2 5 2 7 2 2 2" xfId="22417" xr:uid="{00000000-0005-0000-0000-0000D9560000}"/>
    <cellStyle name="20% - Accent1 3 2 5 2 7 2 3" xfId="22418" xr:uid="{00000000-0005-0000-0000-0000DA560000}"/>
    <cellStyle name="20% - Accent1 3 2 5 2 7 3" xfId="22419" xr:uid="{00000000-0005-0000-0000-0000DB560000}"/>
    <cellStyle name="20% - Accent1 3 2 5 2 7 3 2" xfId="22420" xr:uid="{00000000-0005-0000-0000-0000DC560000}"/>
    <cellStyle name="20% - Accent1 3 2 5 2 7 4" xfId="22421" xr:uid="{00000000-0005-0000-0000-0000DD560000}"/>
    <cellStyle name="20% - Accent1 3 2 5 2 8" xfId="22422" xr:uid="{00000000-0005-0000-0000-0000DE560000}"/>
    <cellStyle name="20% - Accent1 3 2 5 2 8 2" xfId="22423" xr:uid="{00000000-0005-0000-0000-0000DF560000}"/>
    <cellStyle name="20% - Accent1 3 2 5 2 8 2 2" xfId="22424" xr:uid="{00000000-0005-0000-0000-0000E0560000}"/>
    <cellStyle name="20% - Accent1 3 2 5 2 8 2 2 2" xfId="22425" xr:uid="{00000000-0005-0000-0000-0000E1560000}"/>
    <cellStyle name="20% - Accent1 3 2 5 2 8 2 3" xfId="22426" xr:uid="{00000000-0005-0000-0000-0000E2560000}"/>
    <cellStyle name="20% - Accent1 3 2 5 2 8 3" xfId="22427" xr:uid="{00000000-0005-0000-0000-0000E3560000}"/>
    <cellStyle name="20% - Accent1 3 2 5 2 8 3 2" xfId="22428" xr:uid="{00000000-0005-0000-0000-0000E4560000}"/>
    <cellStyle name="20% - Accent1 3 2 5 2 8 4" xfId="22429" xr:uid="{00000000-0005-0000-0000-0000E5560000}"/>
    <cellStyle name="20% - Accent1 3 2 5 2 9" xfId="22430" xr:uid="{00000000-0005-0000-0000-0000E6560000}"/>
    <cellStyle name="20% - Accent1 3 2 5 2 9 2" xfId="22431" xr:uid="{00000000-0005-0000-0000-0000E7560000}"/>
    <cellStyle name="20% - Accent1 3 2 5 2 9 2 2" xfId="22432" xr:uid="{00000000-0005-0000-0000-0000E8560000}"/>
    <cellStyle name="20% - Accent1 3 2 5 2 9 2 2 2" xfId="22433" xr:uid="{00000000-0005-0000-0000-0000E9560000}"/>
    <cellStyle name="20% - Accent1 3 2 5 2 9 2 3" xfId="22434" xr:uid="{00000000-0005-0000-0000-0000EA560000}"/>
    <cellStyle name="20% - Accent1 3 2 5 2 9 3" xfId="22435" xr:uid="{00000000-0005-0000-0000-0000EB560000}"/>
    <cellStyle name="20% - Accent1 3 2 5 2 9 3 2" xfId="22436" xr:uid="{00000000-0005-0000-0000-0000EC560000}"/>
    <cellStyle name="20% - Accent1 3 2 5 2 9 4" xfId="22437" xr:uid="{00000000-0005-0000-0000-0000ED560000}"/>
    <cellStyle name="20% - Accent1 3 2 5 3" xfId="22438" xr:uid="{00000000-0005-0000-0000-0000EE560000}"/>
    <cellStyle name="20% - Accent1 3 2 5 3 10" xfId="22439" xr:uid="{00000000-0005-0000-0000-0000EF560000}"/>
    <cellStyle name="20% - Accent1 3 2 5 3 10 2" xfId="22440" xr:uid="{00000000-0005-0000-0000-0000F0560000}"/>
    <cellStyle name="20% - Accent1 3 2 5 3 11" xfId="22441" xr:uid="{00000000-0005-0000-0000-0000F1560000}"/>
    <cellStyle name="20% - Accent1 3 2 5 3 2" xfId="22442" xr:uid="{00000000-0005-0000-0000-0000F2560000}"/>
    <cellStyle name="20% - Accent1 3 2 5 3 2 2" xfId="22443" xr:uid="{00000000-0005-0000-0000-0000F3560000}"/>
    <cellStyle name="20% - Accent1 3 2 5 3 2 2 2" xfId="22444" xr:uid="{00000000-0005-0000-0000-0000F4560000}"/>
    <cellStyle name="20% - Accent1 3 2 5 3 2 2 2 2" xfId="22445" xr:uid="{00000000-0005-0000-0000-0000F5560000}"/>
    <cellStyle name="20% - Accent1 3 2 5 3 2 2 2 2 2" xfId="22446" xr:uid="{00000000-0005-0000-0000-0000F6560000}"/>
    <cellStyle name="20% - Accent1 3 2 5 3 2 2 2 3" xfId="22447" xr:uid="{00000000-0005-0000-0000-0000F7560000}"/>
    <cellStyle name="20% - Accent1 3 2 5 3 2 2 3" xfId="22448" xr:uid="{00000000-0005-0000-0000-0000F8560000}"/>
    <cellStyle name="20% - Accent1 3 2 5 3 2 2 3 2" xfId="22449" xr:uid="{00000000-0005-0000-0000-0000F9560000}"/>
    <cellStyle name="20% - Accent1 3 2 5 3 2 2 4" xfId="22450" xr:uid="{00000000-0005-0000-0000-0000FA560000}"/>
    <cellStyle name="20% - Accent1 3 2 5 3 2 3" xfId="22451" xr:uid="{00000000-0005-0000-0000-0000FB560000}"/>
    <cellStyle name="20% - Accent1 3 2 5 3 2 3 2" xfId="22452" xr:uid="{00000000-0005-0000-0000-0000FC560000}"/>
    <cellStyle name="20% - Accent1 3 2 5 3 2 3 2 2" xfId="22453" xr:uid="{00000000-0005-0000-0000-0000FD560000}"/>
    <cellStyle name="20% - Accent1 3 2 5 3 2 3 2 2 2" xfId="22454" xr:uid="{00000000-0005-0000-0000-0000FE560000}"/>
    <cellStyle name="20% - Accent1 3 2 5 3 2 3 2 3" xfId="22455" xr:uid="{00000000-0005-0000-0000-0000FF560000}"/>
    <cellStyle name="20% - Accent1 3 2 5 3 2 3 3" xfId="22456" xr:uid="{00000000-0005-0000-0000-000000570000}"/>
    <cellStyle name="20% - Accent1 3 2 5 3 2 3 3 2" xfId="22457" xr:uid="{00000000-0005-0000-0000-000001570000}"/>
    <cellStyle name="20% - Accent1 3 2 5 3 2 3 4" xfId="22458" xr:uid="{00000000-0005-0000-0000-000002570000}"/>
    <cellStyle name="20% - Accent1 3 2 5 3 2 4" xfId="22459" xr:uid="{00000000-0005-0000-0000-000003570000}"/>
    <cellStyle name="20% - Accent1 3 2 5 3 2 4 2" xfId="22460" xr:uid="{00000000-0005-0000-0000-000004570000}"/>
    <cellStyle name="20% - Accent1 3 2 5 3 2 4 2 2" xfId="22461" xr:uid="{00000000-0005-0000-0000-000005570000}"/>
    <cellStyle name="20% - Accent1 3 2 5 3 2 4 2 2 2" xfId="22462" xr:uid="{00000000-0005-0000-0000-000006570000}"/>
    <cellStyle name="20% - Accent1 3 2 5 3 2 4 2 3" xfId="22463" xr:uid="{00000000-0005-0000-0000-000007570000}"/>
    <cellStyle name="20% - Accent1 3 2 5 3 2 4 3" xfId="22464" xr:uid="{00000000-0005-0000-0000-000008570000}"/>
    <cellStyle name="20% - Accent1 3 2 5 3 2 4 3 2" xfId="22465" xr:uid="{00000000-0005-0000-0000-000009570000}"/>
    <cellStyle name="20% - Accent1 3 2 5 3 2 4 4" xfId="22466" xr:uid="{00000000-0005-0000-0000-00000A570000}"/>
    <cellStyle name="20% - Accent1 3 2 5 3 2 5" xfId="22467" xr:uid="{00000000-0005-0000-0000-00000B570000}"/>
    <cellStyle name="20% - Accent1 3 2 5 3 2 5 2" xfId="22468" xr:uid="{00000000-0005-0000-0000-00000C570000}"/>
    <cellStyle name="20% - Accent1 3 2 5 3 2 5 2 2" xfId="22469" xr:uid="{00000000-0005-0000-0000-00000D570000}"/>
    <cellStyle name="20% - Accent1 3 2 5 3 2 5 3" xfId="22470" xr:uid="{00000000-0005-0000-0000-00000E570000}"/>
    <cellStyle name="20% - Accent1 3 2 5 3 2 6" xfId="22471" xr:uid="{00000000-0005-0000-0000-00000F570000}"/>
    <cellStyle name="20% - Accent1 3 2 5 3 2 6 2" xfId="22472" xr:uid="{00000000-0005-0000-0000-000010570000}"/>
    <cellStyle name="20% - Accent1 3 2 5 3 2 6 2 2" xfId="22473" xr:uid="{00000000-0005-0000-0000-000011570000}"/>
    <cellStyle name="20% - Accent1 3 2 5 3 2 6 3" xfId="22474" xr:uid="{00000000-0005-0000-0000-000012570000}"/>
    <cellStyle name="20% - Accent1 3 2 5 3 2 7" xfId="22475" xr:uid="{00000000-0005-0000-0000-000013570000}"/>
    <cellStyle name="20% - Accent1 3 2 5 3 2 7 2" xfId="22476" xr:uid="{00000000-0005-0000-0000-000014570000}"/>
    <cellStyle name="20% - Accent1 3 2 5 3 2 8" xfId="22477" xr:uid="{00000000-0005-0000-0000-000015570000}"/>
    <cellStyle name="20% - Accent1 3 2 5 3 2 8 2" xfId="22478" xr:uid="{00000000-0005-0000-0000-000016570000}"/>
    <cellStyle name="20% - Accent1 3 2 5 3 2 9" xfId="22479" xr:uid="{00000000-0005-0000-0000-000017570000}"/>
    <cellStyle name="20% - Accent1 3 2 5 3 3" xfId="22480" xr:uid="{00000000-0005-0000-0000-000018570000}"/>
    <cellStyle name="20% - Accent1 3 2 5 3 3 2" xfId="22481" xr:uid="{00000000-0005-0000-0000-000019570000}"/>
    <cellStyle name="20% - Accent1 3 2 5 3 3 2 2" xfId="22482" xr:uid="{00000000-0005-0000-0000-00001A570000}"/>
    <cellStyle name="20% - Accent1 3 2 5 3 3 2 2 2" xfId="22483" xr:uid="{00000000-0005-0000-0000-00001B570000}"/>
    <cellStyle name="20% - Accent1 3 2 5 3 3 2 2 2 2" xfId="22484" xr:uid="{00000000-0005-0000-0000-00001C570000}"/>
    <cellStyle name="20% - Accent1 3 2 5 3 3 2 2 3" xfId="22485" xr:uid="{00000000-0005-0000-0000-00001D570000}"/>
    <cellStyle name="20% - Accent1 3 2 5 3 3 2 3" xfId="22486" xr:uid="{00000000-0005-0000-0000-00001E570000}"/>
    <cellStyle name="20% - Accent1 3 2 5 3 3 2 3 2" xfId="22487" xr:uid="{00000000-0005-0000-0000-00001F570000}"/>
    <cellStyle name="20% - Accent1 3 2 5 3 3 2 4" xfId="22488" xr:uid="{00000000-0005-0000-0000-000020570000}"/>
    <cellStyle name="20% - Accent1 3 2 5 3 3 3" xfId="22489" xr:uid="{00000000-0005-0000-0000-000021570000}"/>
    <cellStyle name="20% - Accent1 3 2 5 3 3 3 2" xfId="22490" xr:uid="{00000000-0005-0000-0000-000022570000}"/>
    <cellStyle name="20% - Accent1 3 2 5 3 3 3 2 2" xfId="22491" xr:uid="{00000000-0005-0000-0000-000023570000}"/>
    <cellStyle name="20% - Accent1 3 2 5 3 3 3 2 2 2" xfId="22492" xr:uid="{00000000-0005-0000-0000-000024570000}"/>
    <cellStyle name="20% - Accent1 3 2 5 3 3 3 2 3" xfId="22493" xr:uid="{00000000-0005-0000-0000-000025570000}"/>
    <cellStyle name="20% - Accent1 3 2 5 3 3 3 3" xfId="22494" xr:uid="{00000000-0005-0000-0000-000026570000}"/>
    <cellStyle name="20% - Accent1 3 2 5 3 3 3 3 2" xfId="22495" xr:uid="{00000000-0005-0000-0000-000027570000}"/>
    <cellStyle name="20% - Accent1 3 2 5 3 3 3 4" xfId="22496" xr:uid="{00000000-0005-0000-0000-000028570000}"/>
    <cellStyle name="20% - Accent1 3 2 5 3 3 4" xfId="22497" xr:uid="{00000000-0005-0000-0000-000029570000}"/>
    <cellStyle name="20% - Accent1 3 2 5 3 3 4 2" xfId="22498" xr:uid="{00000000-0005-0000-0000-00002A570000}"/>
    <cellStyle name="20% - Accent1 3 2 5 3 3 4 2 2" xfId="22499" xr:uid="{00000000-0005-0000-0000-00002B570000}"/>
    <cellStyle name="20% - Accent1 3 2 5 3 3 4 2 2 2" xfId="22500" xr:uid="{00000000-0005-0000-0000-00002C570000}"/>
    <cellStyle name="20% - Accent1 3 2 5 3 3 4 2 3" xfId="22501" xr:uid="{00000000-0005-0000-0000-00002D570000}"/>
    <cellStyle name="20% - Accent1 3 2 5 3 3 4 3" xfId="22502" xr:uid="{00000000-0005-0000-0000-00002E570000}"/>
    <cellStyle name="20% - Accent1 3 2 5 3 3 4 3 2" xfId="22503" xr:uid="{00000000-0005-0000-0000-00002F570000}"/>
    <cellStyle name="20% - Accent1 3 2 5 3 3 4 4" xfId="22504" xr:uid="{00000000-0005-0000-0000-000030570000}"/>
    <cellStyle name="20% - Accent1 3 2 5 3 3 5" xfId="22505" xr:uid="{00000000-0005-0000-0000-000031570000}"/>
    <cellStyle name="20% - Accent1 3 2 5 3 3 5 2" xfId="22506" xr:uid="{00000000-0005-0000-0000-000032570000}"/>
    <cellStyle name="20% - Accent1 3 2 5 3 3 5 2 2" xfId="22507" xr:uid="{00000000-0005-0000-0000-000033570000}"/>
    <cellStyle name="20% - Accent1 3 2 5 3 3 5 3" xfId="22508" xr:uid="{00000000-0005-0000-0000-000034570000}"/>
    <cellStyle name="20% - Accent1 3 2 5 3 3 6" xfId="22509" xr:uid="{00000000-0005-0000-0000-000035570000}"/>
    <cellStyle name="20% - Accent1 3 2 5 3 3 6 2" xfId="22510" xr:uid="{00000000-0005-0000-0000-000036570000}"/>
    <cellStyle name="20% - Accent1 3 2 5 3 3 6 2 2" xfId="22511" xr:uid="{00000000-0005-0000-0000-000037570000}"/>
    <cellStyle name="20% - Accent1 3 2 5 3 3 6 3" xfId="22512" xr:uid="{00000000-0005-0000-0000-000038570000}"/>
    <cellStyle name="20% - Accent1 3 2 5 3 3 7" xfId="22513" xr:uid="{00000000-0005-0000-0000-000039570000}"/>
    <cellStyle name="20% - Accent1 3 2 5 3 3 7 2" xfId="22514" xr:uid="{00000000-0005-0000-0000-00003A570000}"/>
    <cellStyle name="20% - Accent1 3 2 5 3 3 8" xfId="22515" xr:uid="{00000000-0005-0000-0000-00003B570000}"/>
    <cellStyle name="20% - Accent1 3 2 5 3 3 8 2" xfId="22516" xr:uid="{00000000-0005-0000-0000-00003C570000}"/>
    <cellStyle name="20% - Accent1 3 2 5 3 3 9" xfId="22517" xr:uid="{00000000-0005-0000-0000-00003D570000}"/>
    <cellStyle name="20% - Accent1 3 2 5 3 4" xfId="22518" xr:uid="{00000000-0005-0000-0000-00003E570000}"/>
    <cellStyle name="20% - Accent1 3 2 5 3 4 2" xfId="22519" xr:uid="{00000000-0005-0000-0000-00003F570000}"/>
    <cellStyle name="20% - Accent1 3 2 5 3 4 2 2" xfId="22520" xr:uid="{00000000-0005-0000-0000-000040570000}"/>
    <cellStyle name="20% - Accent1 3 2 5 3 4 2 2 2" xfId="22521" xr:uid="{00000000-0005-0000-0000-000041570000}"/>
    <cellStyle name="20% - Accent1 3 2 5 3 4 2 3" xfId="22522" xr:uid="{00000000-0005-0000-0000-000042570000}"/>
    <cellStyle name="20% - Accent1 3 2 5 3 4 3" xfId="22523" xr:uid="{00000000-0005-0000-0000-000043570000}"/>
    <cellStyle name="20% - Accent1 3 2 5 3 4 3 2" xfId="22524" xr:uid="{00000000-0005-0000-0000-000044570000}"/>
    <cellStyle name="20% - Accent1 3 2 5 3 4 4" xfId="22525" xr:uid="{00000000-0005-0000-0000-000045570000}"/>
    <cellStyle name="20% - Accent1 3 2 5 3 5" xfId="22526" xr:uid="{00000000-0005-0000-0000-000046570000}"/>
    <cellStyle name="20% - Accent1 3 2 5 3 5 2" xfId="22527" xr:uid="{00000000-0005-0000-0000-000047570000}"/>
    <cellStyle name="20% - Accent1 3 2 5 3 5 2 2" xfId="22528" xr:uid="{00000000-0005-0000-0000-000048570000}"/>
    <cellStyle name="20% - Accent1 3 2 5 3 5 2 2 2" xfId="22529" xr:uid="{00000000-0005-0000-0000-000049570000}"/>
    <cellStyle name="20% - Accent1 3 2 5 3 5 2 3" xfId="22530" xr:uid="{00000000-0005-0000-0000-00004A570000}"/>
    <cellStyle name="20% - Accent1 3 2 5 3 5 3" xfId="22531" xr:uid="{00000000-0005-0000-0000-00004B570000}"/>
    <cellStyle name="20% - Accent1 3 2 5 3 5 3 2" xfId="22532" xr:uid="{00000000-0005-0000-0000-00004C570000}"/>
    <cellStyle name="20% - Accent1 3 2 5 3 5 4" xfId="22533" xr:uid="{00000000-0005-0000-0000-00004D570000}"/>
    <cellStyle name="20% - Accent1 3 2 5 3 6" xfId="22534" xr:uid="{00000000-0005-0000-0000-00004E570000}"/>
    <cellStyle name="20% - Accent1 3 2 5 3 6 2" xfId="22535" xr:uid="{00000000-0005-0000-0000-00004F570000}"/>
    <cellStyle name="20% - Accent1 3 2 5 3 6 2 2" xfId="22536" xr:uid="{00000000-0005-0000-0000-000050570000}"/>
    <cellStyle name="20% - Accent1 3 2 5 3 6 2 2 2" xfId="22537" xr:uid="{00000000-0005-0000-0000-000051570000}"/>
    <cellStyle name="20% - Accent1 3 2 5 3 6 2 3" xfId="22538" xr:uid="{00000000-0005-0000-0000-000052570000}"/>
    <cellStyle name="20% - Accent1 3 2 5 3 6 3" xfId="22539" xr:uid="{00000000-0005-0000-0000-000053570000}"/>
    <cellStyle name="20% - Accent1 3 2 5 3 6 3 2" xfId="22540" xr:uid="{00000000-0005-0000-0000-000054570000}"/>
    <cellStyle name="20% - Accent1 3 2 5 3 6 4" xfId="22541" xr:uid="{00000000-0005-0000-0000-000055570000}"/>
    <cellStyle name="20% - Accent1 3 2 5 3 7" xfId="22542" xr:uid="{00000000-0005-0000-0000-000056570000}"/>
    <cellStyle name="20% - Accent1 3 2 5 3 7 2" xfId="22543" xr:uid="{00000000-0005-0000-0000-000057570000}"/>
    <cellStyle name="20% - Accent1 3 2 5 3 7 2 2" xfId="22544" xr:uid="{00000000-0005-0000-0000-000058570000}"/>
    <cellStyle name="20% - Accent1 3 2 5 3 7 3" xfId="22545" xr:uid="{00000000-0005-0000-0000-000059570000}"/>
    <cellStyle name="20% - Accent1 3 2 5 3 8" xfId="22546" xr:uid="{00000000-0005-0000-0000-00005A570000}"/>
    <cellStyle name="20% - Accent1 3 2 5 3 8 2" xfId="22547" xr:uid="{00000000-0005-0000-0000-00005B570000}"/>
    <cellStyle name="20% - Accent1 3 2 5 3 8 2 2" xfId="22548" xr:uid="{00000000-0005-0000-0000-00005C570000}"/>
    <cellStyle name="20% - Accent1 3 2 5 3 8 3" xfId="22549" xr:uid="{00000000-0005-0000-0000-00005D570000}"/>
    <cellStyle name="20% - Accent1 3 2 5 3 9" xfId="22550" xr:uid="{00000000-0005-0000-0000-00005E570000}"/>
    <cellStyle name="20% - Accent1 3 2 5 3 9 2" xfId="22551" xr:uid="{00000000-0005-0000-0000-00005F570000}"/>
    <cellStyle name="20% - Accent1 3 2 5 4" xfId="22552" xr:uid="{00000000-0005-0000-0000-000060570000}"/>
    <cellStyle name="20% - Accent1 3 2 5 4 10" xfId="22553" xr:uid="{00000000-0005-0000-0000-000061570000}"/>
    <cellStyle name="20% - Accent1 3 2 5 4 10 2" xfId="22554" xr:uid="{00000000-0005-0000-0000-000062570000}"/>
    <cellStyle name="20% - Accent1 3 2 5 4 11" xfId="22555" xr:uid="{00000000-0005-0000-0000-000063570000}"/>
    <cellStyle name="20% - Accent1 3 2 5 4 2" xfId="22556" xr:uid="{00000000-0005-0000-0000-000064570000}"/>
    <cellStyle name="20% - Accent1 3 2 5 4 2 2" xfId="22557" xr:uid="{00000000-0005-0000-0000-000065570000}"/>
    <cellStyle name="20% - Accent1 3 2 5 4 2 2 2" xfId="22558" xr:uid="{00000000-0005-0000-0000-000066570000}"/>
    <cellStyle name="20% - Accent1 3 2 5 4 2 2 2 2" xfId="22559" xr:uid="{00000000-0005-0000-0000-000067570000}"/>
    <cellStyle name="20% - Accent1 3 2 5 4 2 2 2 2 2" xfId="22560" xr:uid="{00000000-0005-0000-0000-000068570000}"/>
    <cellStyle name="20% - Accent1 3 2 5 4 2 2 2 3" xfId="22561" xr:uid="{00000000-0005-0000-0000-000069570000}"/>
    <cellStyle name="20% - Accent1 3 2 5 4 2 2 3" xfId="22562" xr:uid="{00000000-0005-0000-0000-00006A570000}"/>
    <cellStyle name="20% - Accent1 3 2 5 4 2 2 3 2" xfId="22563" xr:uid="{00000000-0005-0000-0000-00006B570000}"/>
    <cellStyle name="20% - Accent1 3 2 5 4 2 2 4" xfId="22564" xr:uid="{00000000-0005-0000-0000-00006C570000}"/>
    <cellStyle name="20% - Accent1 3 2 5 4 2 3" xfId="22565" xr:uid="{00000000-0005-0000-0000-00006D570000}"/>
    <cellStyle name="20% - Accent1 3 2 5 4 2 3 2" xfId="22566" xr:uid="{00000000-0005-0000-0000-00006E570000}"/>
    <cellStyle name="20% - Accent1 3 2 5 4 2 3 2 2" xfId="22567" xr:uid="{00000000-0005-0000-0000-00006F570000}"/>
    <cellStyle name="20% - Accent1 3 2 5 4 2 3 2 2 2" xfId="22568" xr:uid="{00000000-0005-0000-0000-000070570000}"/>
    <cellStyle name="20% - Accent1 3 2 5 4 2 3 2 3" xfId="22569" xr:uid="{00000000-0005-0000-0000-000071570000}"/>
    <cellStyle name="20% - Accent1 3 2 5 4 2 3 3" xfId="22570" xr:uid="{00000000-0005-0000-0000-000072570000}"/>
    <cellStyle name="20% - Accent1 3 2 5 4 2 3 3 2" xfId="22571" xr:uid="{00000000-0005-0000-0000-000073570000}"/>
    <cellStyle name="20% - Accent1 3 2 5 4 2 3 4" xfId="22572" xr:uid="{00000000-0005-0000-0000-000074570000}"/>
    <cellStyle name="20% - Accent1 3 2 5 4 2 4" xfId="22573" xr:uid="{00000000-0005-0000-0000-000075570000}"/>
    <cellStyle name="20% - Accent1 3 2 5 4 2 4 2" xfId="22574" xr:uid="{00000000-0005-0000-0000-000076570000}"/>
    <cellStyle name="20% - Accent1 3 2 5 4 2 4 2 2" xfId="22575" xr:uid="{00000000-0005-0000-0000-000077570000}"/>
    <cellStyle name="20% - Accent1 3 2 5 4 2 4 2 2 2" xfId="22576" xr:uid="{00000000-0005-0000-0000-000078570000}"/>
    <cellStyle name="20% - Accent1 3 2 5 4 2 4 2 3" xfId="22577" xr:uid="{00000000-0005-0000-0000-000079570000}"/>
    <cellStyle name="20% - Accent1 3 2 5 4 2 4 3" xfId="22578" xr:uid="{00000000-0005-0000-0000-00007A570000}"/>
    <cellStyle name="20% - Accent1 3 2 5 4 2 4 3 2" xfId="22579" xr:uid="{00000000-0005-0000-0000-00007B570000}"/>
    <cellStyle name="20% - Accent1 3 2 5 4 2 4 4" xfId="22580" xr:uid="{00000000-0005-0000-0000-00007C570000}"/>
    <cellStyle name="20% - Accent1 3 2 5 4 2 5" xfId="22581" xr:uid="{00000000-0005-0000-0000-00007D570000}"/>
    <cellStyle name="20% - Accent1 3 2 5 4 2 5 2" xfId="22582" xr:uid="{00000000-0005-0000-0000-00007E570000}"/>
    <cellStyle name="20% - Accent1 3 2 5 4 2 5 2 2" xfId="22583" xr:uid="{00000000-0005-0000-0000-00007F570000}"/>
    <cellStyle name="20% - Accent1 3 2 5 4 2 5 3" xfId="22584" xr:uid="{00000000-0005-0000-0000-000080570000}"/>
    <cellStyle name="20% - Accent1 3 2 5 4 2 6" xfId="22585" xr:uid="{00000000-0005-0000-0000-000081570000}"/>
    <cellStyle name="20% - Accent1 3 2 5 4 2 6 2" xfId="22586" xr:uid="{00000000-0005-0000-0000-000082570000}"/>
    <cellStyle name="20% - Accent1 3 2 5 4 2 6 2 2" xfId="22587" xr:uid="{00000000-0005-0000-0000-000083570000}"/>
    <cellStyle name="20% - Accent1 3 2 5 4 2 6 3" xfId="22588" xr:uid="{00000000-0005-0000-0000-000084570000}"/>
    <cellStyle name="20% - Accent1 3 2 5 4 2 7" xfId="22589" xr:uid="{00000000-0005-0000-0000-000085570000}"/>
    <cellStyle name="20% - Accent1 3 2 5 4 2 7 2" xfId="22590" xr:uid="{00000000-0005-0000-0000-000086570000}"/>
    <cellStyle name="20% - Accent1 3 2 5 4 2 8" xfId="22591" xr:uid="{00000000-0005-0000-0000-000087570000}"/>
    <cellStyle name="20% - Accent1 3 2 5 4 2 8 2" xfId="22592" xr:uid="{00000000-0005-0000-0000-000088570000}"/>
    <cellStyle name="20% - Accent1 3 2 5 4 2 9" xfId="22593" xr:uid="{00000000-0005-0000-0000-000089570000}"/>
    <cellStyle name="20% - Accent1 3 2 5 4 3" xfId="22594" xr:uid="{00000000-0005-0000-0000-00008A570000}"/>
    <cellStyle name="20% - Accent1 3 2 5 4 3 2" xfId="22595" xr:uid="{00000000-0005-0000-0000-00008B570000}"/>
    <cellStyle name="20% - Accent1 3 2 5 4 3 2 2" xfId="22596" xr:uid="{00000000-0005-0000-0000-00008C570000}"/>
    <cellStyle name="20% - Accent1 3 2 5 4 3 2 2 2" xfId="22597" xr:uid="{00000000-0005-0000-0000-00008D570000}"/>
    <cellStyle name="20% - Accent1 3 2 5 4 3 2 2 2 2" xfId="22598" xr:uid="{00000000-0005-0000-0000-00008E570000}"/>
    <cellStyle name="20% - Accent1 3 2 5 4 3 2 2 3" xfId="22599" xr:uid="{00000000-0005-0000-0000-00008F570000}"/>
    <cellStyle name="20% - Accent1 3 2 5 4 3 2 3" xfId="22600" xr:uid="{00000000-0005-0000-0000-000090570000}"/>
    <cellStyle name="20% - Accent1 3 2 5 4 3 2 3 2" xfId="22601" xr:uid="{00000000-0005-0000-0000-000091570000}"/>
    <cellStyle name="20% - Accent1 3 2 5 4 3 2 4" xfId="22602" xr:uid="{00000000-0005-0000-0000-000092570000}"/>
    <cellStyle name="20% - Accent1 3 2 5 4 3 3" xfId="22603" xr:uid="{00000000-0005-0000-0000-000093570000}"/>
    <cellStyle name="20% - Accent1 3 2 5 4 3 3 2" xfId="22604" xr:uid="{00000000-0005-0000-0000-000094570000}"/>
    <cellStyle name="20% - Accent1 3 2 5 4 3 3 2 2" xfId="22605" xr:uid="{00000000-0005-0000-0000-000095570000}"/>
    <cellStyle name="20% - Accent1 3 2 5 4 3 3 2 2 2" xfId="22606" xr:uid="{00000000-0005-0000-0000-000096570000}"/>
    <cellStyle name="20% - Accent1 3 2 5 4 3 3 2 3" xfId="22607" xr:uid="{00000000-0005-0000-0000-000097570000}"/>
    <cellStyle name="20% - Accent1 3 2 5 4 3 3 3" xfId="22608" xr:uid="{00000000-0005-0000-0000-000098570000}"/>
    <cellStyle name="20% - Accent1 3 2 5 4 3 3 3 2" xfId="22609" xr:uid="{00000000-0005-0000-0000-000099570000}"/>
    <cellStyle name="20% - Accent1 3 2 5 4 3 3 4" xfId="22610" xr:uid="{00000000-0005-0000-0000-00009A570000}"/>
    <cellStyle name="20% - Accent1 3 2 5 4 3 4" xfId="22611" xr:uid="{00000000-0005-0000-0000-00009B570000}"/>
    <cellStyle name="20% - Accent1 3 2 5 4 3 4 2" xfId="22612" xr:uid="{00000000-0005-0000-0000-00009C570000}"/>
    <cellStyle name="20% - Accent1 3 2 5 4 3 4 2 2" xfId="22613" xr:uid="{00000000-0005-0000-0000-00009D570000}"/>
    <cellStyle name="20% - Accent1 3 2 5 4 3 4 2 2 2" xfId="22614" xr:uid="{00000000-0005-0000-0000-00009E570000}"/>
    <cellStyle name="20% - Accent1 3 2 5 4 3 4 2 3" xfId="22615" xr:uid="{00000000-0005-0000-0000-00009F570000}"/>
    <cellStyle name="20% - Accent1 3 2 5 4 3 4 3" xfId="22616" xr:uid="{00000000-0005-0000-0000-0000A0570000}"/>
    <cellStyle name="20% - Accent1 3 2 5 4 3 4 3 2" xfId="22617" xr:uid="{00000000-0005-0000-0000-0000A1570000}"/>
    <cellStyle name="20% - Accent1 3 2 5 4 3 4 4" xfId="22618" xr:uid="{00000000-0005-0000-0000-0000A2570000}"/>
    <cellStyle name="20% - Accent1 3 2 5 4 3 5" xfId="22619" xr:uid="{00000000-0005-0000-0000-0000A3570000}"/>
    <cellStyle name="20% - Accent1 3 2 5 4 3 5 2" xfId="22620" xr:uid="{00000000-0005-0000-0000-0000A4570000}"/>
    <cellStyle name="20% - Accent1 3 2 5 4 3 5 2 2" xfId="22621" xr:uid="{00000000-0005-0000-0000-0000A5570000}"/>
    <cellStyle name="20% - Accent1 3 2 5 4 3 5 3" xfId="22622" xr:uid="{00000000-0005-0000-0000-0000A6570000}"/>
    <cellStyle name="20% - Accent1 3 2 5 4 3 6" xfId="22623" xr:uid="{00000000-0005-0000-0000-0000A7570000}"/>
    <cellStyle name="20% - Accent1 3 2 5 4 3 6 2" xfId="22624" xr:uid="{00000000-0005-0000-0000-0000A8570000}"/>
    <cellStyle name="20% - Accent1 3 2 5 4 3 6 2 2" xfId="22625" xr:uid="{00000000-0005-0000-0000-0000A9570000}"/>
    <cellStyle name="20% - Accent1 3 2 5 4 3 6 3" xfId="22626" xr:uid="{00000000-0005-0000-0000-0000AA570000}"/>
    <cellStyle name="20% - Accent1 3 2 5 4 3 7" xfId="22627" xr:uid="{00000000-0005-0000-0000-0000AB570000}"/>
    <cellStyle name="20% - Accent1 3 2 5 4 3 7 2" xfId="22628" xr:uid="{00000000-0005-0000-0000-0000AC570000}"/>
    <cellStyle name="20% - Accent1 3 2 5 4 3 8" xfId="22629" xr:uid="{00000000-0005-0000-0000-0000AD570000}"/>
    <cellStyle name="20% - Accent1 3 2 5 4 3 8 2" xfId="22630" xr:uid="{00000000-0005-0000-0000-0000AE570000}"/>
    <cellStyle name="20% - Accent1 3 2 5 4 3 9" xfId="22631" xr:uid="{00000000-0005-0000-0000-0000AF570000}"/>
    <cellStyle name="20% - Accent1 3 2 5 4 4" xfId="22632" xr:uid="{00000000-0005-0000-0000-0000B0570000}"/>
    <cellStyle name="20% - Accent1 3 2 5 4 4 2" xfId="22633" xr:uid="{00000000-0005-0000-0000-0000B1570000}"/>
    <cellStyle name="20% - Accent1 3 2 5 4 4 2 2" xfId="22634" xr:uid="{00000000-0005-0000-0000-0000B2570000}"/>
    <cellStyle name="20% - Accent1 3 2 5 4 4 2 2 2" xfId="22635" xr:uid="{00000000-0005-0000-0000-0000B3570000}"/>
    <cellStyle name="20% - Accent1 3 2 5 4 4 2 3" xfId="22636" xr:uid="{00000000-0005-0000-0000-0000B4570000}"/>
    <cellStyle name="20% - Accent1 3 2 5 4 4 3" xfId="22637" xr:uid="{00000000-0005-0000-0000-0000B5570000}"/>
    <cellStyle name="20% - Accent1 3 2 5 4 4 3 2" xfId="22638" xr:uid="{00000000-0005-0000-0000-0000B6570000}"/>
    <cellStyle name="20% - Accent1 3 2 5 4 4 4" xfId="22639" xr:uid="{00000000-0005-0000-0000-0000B7570000}"/>
    <cellStyle name="20% - Accent1 3 2 5 4 5" xfId="22640" xr:uid="{00000000-0005-0000-0000-0000B8570000}"/>
    <cellStyle name="20% - Accent1 3 2 5 4 5 2" xfId="22641" xr:uid="{00000000-0005-0000-0000-0000B9570000}"/>
    <cellStyle name="20% - Accent1 3 2 5 4 5 2 2" xfId="22642" xr:uid="{00000000-0005-0000-0000-0000BA570000}"/>
    <cellStyle name="20% - Accent1 3 2 5 4 5 2 2 2" xfId="22643" xr:uid="{00000000-0005-0000-0000-0000BB570000}"/>
    <cellStyle name="20% - Accent1 3 2 5 4 5 2 3" xfId="22644" xr:uid="{00000000-0005-0000-0000-0000BC570000}"/>
    <cellStyle name="20% - Accent1 3 2 5 4 5 3" xfId="22645" xr:uid="{00000000-0005-0000-0000-0000BD570000}"/>
    <cellStyle name="20% - Accent1 3 2 5 4 5 3 2" xfId="22646" xr:uid="{00000000-0005-0000-0000-0000BE570000}"/>
    <cellStyle name="20% - Accent1 3 2 5 4 5 4" xfId="22647" xr:uid="{00000000-0005-0000-0000-0000BF570000}"/>
    <cellStyle name="20% - Accent1 3 2 5 4 6" xfId="22648" xr:uid="{00000000-0005-0000-0000-0000C0570000}"/>
    <cellStyle name="20% - Accent1 3 2 5 4 6 2" xfId="22649" xr:uid="{00000000-0005-0000-0000-0000C1570000}"/>
    <cellStyle name="20% - Accent1 3 2 5 4 6 2 2" xfId="22650" xr:uid="{00000000-0005-0000-0000-0000C2570000}"/>
    <cellStyle name="20% - Accent1 3 2 5 4 6 2 2 2" xfId="22651" xr:uid="{00000000-0005-0000-0000-0000C3570000}"/>
    <cellStyle name="20% - Accent1 3 2 5 4 6 2 3" xfId="22652" xr:uid="{00000000-0005-0000-0000-0000C4570000}"/>
    <cellStyle name="20% - Accent1 3 2 5 4 6 3" xfId="22653" xr:uid="{00000000-0005-0000-0000-0000C5570000}"/>
    <cellStyle name="20% - Accent1 3 2 5 4 6 3 2" xfId="22654" xr:uid="{00000000-0005-0000-0000-0000C6570000}"/>
    <cellStyle name="20% - Accent1 3 2 5 4 6 4" xfId="22655" xr:uid="{00000000-0005-0000-0000-0000C7570000}"/>
    <cellStyle name="20% - Accent1 3 2 5 4 7" xfId="22656" xr:uid="{00000000-0005-0000-0000-0000C8570000}"/>
    <cellStyle name="20% - Accent1 3 2 5 4 7 2" xfId="22657" xr:uid="{00000000-0005-0000-0000-0000C9570000}"/>
    <cellStyle name="20% - Accent1 3 2 5 4 7 2 2" xfId="22658" xr:uid="{00000000-0005-0000-0000-0000CA570000}"/>
    <cellStyle name="20% - Accent1 3 2 5 4 7 3" xfId="22659" xr:uid="{00000000-0005-0000-0000-0000CB570000}"/>
    <cellStyle name="20% - Accent1 3 2 5 4 8" xfId="22660" xr:uid="{00000000-0005-0000-0000-0000CC570000}"/>
    <cellStyle name="20% - Accent1 3 2 5 4 8 2" xfId="22661" xr:uid="{00000000-0005-0000-0000-0000CD570000}"/>
    <cellStyle name="20% - Accent1 3 2 5 4 8 2 2" xfId="22662" xr:uid="{00000000-0005-0000-0000-0000CE570000}"/>
    <cellStyle name="20% - Accent1 3 2 5 4 8 3" xfId="22663" xr:uid="{00000000-0005-0000-0000-0000CF570000}"/>
    <cellStyle name="20% - Accent1 3 2 5 4 9" xfId="22664" xr:uid="{00000000-0005-0000-0000-0000D0570000}"/>
    <cellStyle name="20% - Accent1 3 2 5 4 9 2" xfId="22665" xr:uid="{00000000-0005-0000-0000-0000D1570000}"/>
    <cellStyle name="20% - Accent1 3 2 5 5" xfId="22666" xr:uid="{00000000-0005-0000-0000-0000D2570000}"/>
    <cellStyle name="20% - Accent1 3 2 5 5 10" xfId="22667" xr:uid="{00000000-0005-0000-0000-0000D3570000}"/>
    <cellStyle name="20% - Accent1 3 2 5 5 10 2" xfId="22668" xr:uid="{00000000-0005-0000-0000-0000D4570000}"/>
    <cellStyle name="20% - Accent1 3 2 5 5 11" xfId="22669" xr:uid="{00000000-0005-0000-0000-0000D5570000}"/>
    <cellStyle name="20% - Accent1 3 2 5 5 2" xfId="22670" xr:uid="{00000000-0005-0000-0000-0000D6570000}"/>
    <cellStyle name="20% - Accent1 3 2 5 5 2 2" xfId="22671" xr:uid="{00000000-0005-0000-0000-0000D7570000}"/>
    <cellStyle name="20% - Accent1 3 2 5 5 2 2 2" xfId="22672" xr:uid="{00000000-0005-0000-0000-0000D8570000}"/>
    <cellStyle name="20% - Accent1 3 2 5 5 2 2 2 2" xfId="22673" xr:uid="{00000000-0005-0000-0000-0000D9570000}"/>
    <cellStyle name="20% - Accent1 3 2 5 5 2 2 2 2 2" xfId="22674" xr:uid="{00000000-0005-0000-0000-0000DA570000}"/>
    <cellStyle name="20% - Accent1 3 2 5 5 2 2 2 3" xfId="22675" xr:uid="{00000000-0005-0000-0000-0000DB570000}"/>
    <cellStyle name="20% - Accent1 3 2 5 5 2 2 3" xfId="22676" xr:uid="{00000000-0005-0000-0000-0000DC570000}"/>
    <cellStyle name="20% - Accent1 3 2 5 5 2 2 3 2" xfId="22677" xr:uid="{00000000-0005-0000-0000-0000DD570000}"/>
    <cellStyle name="20% - Accent1 3 2 5 5 2 2 4" xfId="22678" xr:uid="{00000000-0005-0000-0000-0000DE570000}"/>
    <cellStyle name="20% - Accent1 3 2 5 5 2 3" xfId="22679" xr:uid="{00000000-0005-0000-0000-0000DF570000}"/>
    <cellStyle name="20% - Accent1 3 2 5 5 2 3 2" xfId="22680" xr:uid="{00000000-0005-0000-0000-0000E0570000}"/>
    <cellStyle name="20% - Accent1 3 2 5 5 2 3 2 2" xfId="22681" xr:uid="{00000000-0005-0000-0000-0000E1570000}"/>
    <cellStyle name="20% - Accent1 3 2 5 5 2 3 2 2 2" xfId="22682" xr:uid="{00000000-0005-0000-0000-0000E2570000}"/>
    <cellStyle name="20% - Accent1 3 2 5 5 2 3 2 3" xfId="22683" xr:uid="{00000000-0005-0000-0000-0000E3570000}"/>
    <cellStyle name="20% - Accent1 3 2 5 5 2 3 3" xfId="22684" xr:uid="{00000000-0005-0000-0000-0000E4570000}"/>
    <cellStyle name="20% - Accent1 3 2 5 5 2 3 3 2" xfId="22685" xr:uid="{00000000-0005-0000-0000-0000E5570000}"/>
    <cellStyle name="20% - Accent1 3 2 5 5 2 3 4" xfId="22686" xr:uid="{00000000-0005-0000-0000-0000E6570000}"/>
    <cellStyle name="20% - Accent1 3 2 5 5 2 4" xfId="22687" xr:uid="{00000000-0005-0000-0000-0000E7570000}"/>
    <cellStyle name="20% - Accent1 3 2 5 5 2 4 2" xfId="22688" xr:uid="{00000000-0005-0000-0000-0000E8570000}"/>
    <cellStyle name="20% - Accent1 3 2 5 5 2 4 2 2" xfId="22689" xr:uid="{00000000-0005-0000-0000-0000E9570000}"/>
    <cellStyle name="20% - Accent1 3 2 5 5 2 4 2 2 2" xfId="22690" xr:uid="{00000000-0005-0000-0000-0000EA570000}"/>
    <cellStyle name="20% - Accent1 3 2 5 5 2 4 2 3" xfId="22691" xr:uid="{00000000-0005-0000-0000-0000EB570000}"/>
    <cellStyle name="20% - Accent1 3 2 5 5 2 4 3" xfId="22692" xr:uid="{00000000-0005-0000-0000-0000EC570000}"/>
    <cellStyle name="20% - Accent1 3 2 5 5 2 4 3 2" xfId="22693" xr:uid="{00000000-0005-0000-0000-0000ED570000}"/>
    <cellStyle name="20% - Accent1 3 2 5 5 2 4 4" xfId="22694" xr:uid="{00000000-0005-0000-0000-0000EE570000}"/>
    <cellStyle name="20% - Accent1 3 2 5 5 2 5" xfId="22695" xr:uid="{00000000-0005-0000-0000-0000EF570000}"/>
    <cellStyle name="20% - Accent1 3 2 5 5 2 5 2" xfId="22696" xr:uid="{00000000-0005-0000-0000-0000F0570000}"/>
    <cellStyle name="20% - Accent1 3 2 5 5 2 5 2 2" xfId="22697" xr:uid="{00000000-0005-0000-0000-0000F1570000}"/>
    <cellStyle name="20% - Accent1 3 2 5 5 2 5 3" xfId="22698" xr:uid="{00000000-0005-0000-0000-0000F2570000}"/>
    <cellStyle name="20% - Accent1 3 2 5 5 2 6" xfId="22699" xr:uid="{00000000-0005-0000-0000-0000F3570000}"/>
    <cellStyle name="20% - Accent1 3 2 5 5 2 6 2" xfId="22700" xr:uid="{00000000-0005-0000-0000-0000F4570000}"/>
    <cellStyle name="20% - Accent1 3 2 5 5 2 6 2 2" xfId="22701" xr:uid="{00000000-0005-0000-0000-0000F5570000}"/>
    <cellStyle name="20% - Accent1 3 2 5 5 2 6 3" xfId="22702" xr:uid="{00000000-0005-0000-0000-0000F6570000}"/>
    <cellStyle name="20% - Accent1 3 2 5 5 2 7" xfId="22703" xr:uid="{00000000-0005-0000-0000-0000F7570000}"/>
    <cellStyle name="20% - Accent1 3 2 5 5 2 7 2" xfId="22704" xr:uid="{00000000-0005-0000-0000-0000F8570000}"/>
    <cellStyle name="20% - Accent1 3 2 5 5 2 8" xfId="22705" xr:uid="{00000000-0005-0000-0000-0000F9570000}"/>
    <cellStyle name="20% - Accent1 3 2 5 5 2 8 2" xfId="22706" xr:uid="{00000000-0005-0000-0000-0000FA570000}"/>
    <cellStyle name="20% - Accent1 3 2 5 5 2 9" xfId="22707" xr:uid="{00000000-0005-0000-0000-0000FB570000}"/>
    <cellStyle name="20% - Accent1 3 2 5 5 3" xfId="22708" xr:uid="{00000000-0005-0000-0000-0000FC570000}"/>
    <cellStyle name="20% - Accent1 3 2 5 5 3 2" xfId="22709" xr:uid="{00000000-0005-0000-0000-0000FD570000}"/>
    <cellStyle name="20% - Accent1 3 2 5 5 3 2 2" xfId="22710" xr:uid="{00000000-0005-0000-0000-0000FE570000}"/>
    <cellStyle name="20% - Accent1 3 2 5 5 3 2 2 2" xfId="22711" xr:uid="{00000000-0005-0000-0000-0000FF570000}"/>
    <cellStyle name="20% - Accent1 3 2 5 5 3 2 2 2 2" xfId="22712" xr:uid="{00000000-0005-0000-0000-000000580000}"/>
    <cellStyle name="20% - Accent1 3 2 5 5 3 2 2 3" xfId="22713" xr:uid="{00000000-0005-0000-0000-000001580000}"/>
    <cellStyle name="20% - Accent1 3 2 5 5 3 2 3" xfId="22714" xr:uid="{00000000-0005-0000-0000-000002580000}"/>
    <cellStyle name="20% - Accent1 3 2 5 5 3 2 3 2" xfId="22715" xr:uid="{00000000-0005-0000-0000-000003580000}"/>
    <cellStyle name="20% - Accent1 3 2 5 5 3 2 4" xfId="22716" xr:uid="{00000000-0005-0000-0000-000004580000}"/>
    <cellStyle name="20% - Accent1 3 2 5 5 3 3" xfId="22717" xr:uid="{00000000-0005-0000-0000-000005580000}"/>
    <cellStyle name="20% - Accent1 3 2 5 5 3 3 2" xfId="22718" xr:uid="{00000000-0005-0000-0000-000006580000}"/>
    <cellStyle name="20% - Accent1 3 2 5 5 3 3 2 2" xfId="22719" xr:uid="{00000000-0005-0000-0000-000007580000}"/>
    <cellStyle name="20% - Accent1 3 2 5 5 3 3 2 2 2" xfId="22720" xr:uid="{00000000-0005-0000-0000-000008580000}"/>
    <cellStyle name="20% - Accent1 3 2 5 5 3 3 2 3" xfId="22721" xr:uid="{00000000-0005-0000-0000-000009580000}"/>
    <cellStyle name="20% - Accent1 3 2 5 5 3 3 3" xfId="22722" xr:uid="{00000000-0005-0000-0000-00000A580000}"/>
    <cellStyle name="20% - Accent1 3 2 5 5 3 3 3 2" xfId="22723" xr:uid="{00000000-0005-0000-0000-00000B580000}"/>
    <cellStyle name="20% - Accent1 3 2 5 5 3 3 4" xfId="22724" xr:uid="{00000000-0005-0000-0000-00000C580000}"/>
    <cellStyle name="20% - Accent1 3 2 5 5 3 4" xfId="22725" xr:uid="{00000000-0005-0000-0000-00000D580000}"/>
    <cellStyle name="20% - Accent1 3 2 5 5 3 4 2" xfId="22726" xr:uid="{00000000-0005-0000-0000-00000E580000}"/>
    <cellStyle name="20% - Accent1 3 2 5 5 3 4 2 2" xfId="22727" xr:uid="{00000000-0005-0000-0000-00000F580000}"/>
    <cellStyle name="20% - Accent1 3 2 5 5 3 4 2 2 2" xfId="22728" xr:uid="{00000000-0005-0000-0000-000010580000}"/>
    <cellStyle name="20% - Accent1 3 2 5 5 3 4 2 3" xfId="22729" xr:uid="{00000000-0005-0000-0000-000011580000}"/>
    <cellStyle name="20% - Accent1 3 2 5 5 3 4 3" xfId="22730" xr:uid="{00000000-0005-0000-0000-000012580000}"/>
    <cellStyle name="20% - Accent1 3 2 5 5 3 4 3 2" xfId="22731" xr:uid="{00000000-0005-0000-0000-000013580000}"/>
    <cellStyle name="20% - Accent1 3 2 5 5 3 4 4" xfId="22732" xr:uid="{00000000-0005-0000-0000-000014580000}"/>
    <cellStyle name="20% - Accent1 3 2 5 5 3 5" xfId="22733" xr:uid="{00000000-0005-0000-0000-000015580000}"/>
    <cellStyle name="20% - Accent1 3 2 5 5 3 5 2" xfId="22734" xr:uid="{00000000-0005-0000-0000-000016580000}"/>
    <cellStyle name="20% - Accent1 3 2 5 5 3 5 2 2" xfId="22735" xr:uid="{00000000-0005-0000-0000-000017580000}"/>
    <cellStyle name="20% - Accent1 3 2 5 5 3 5 3" xfId="22736" xr:uid="{00000000-0005-0000-0000-000018580000}"/>
    <cellStyle name="20% - Accent1 3 2 5 5 3 6" xfId="22737" xr:uid="{00000000-0005-0000-0000-000019580000}"/>
    <cellStyle name="20% - Accent1 3 2 5 5 3 6 2" xfId="22738" xr:uid="{00000000-0005-0000-0000-00001A580000}"/>
    <cellStyle name="20% - Accent1 3 2 5 5 3 6 2 2" xfId="22739" xr:uid="{00000000-0005-0000-0000-00001B580000}"/>
    <cellStyle name="20% - Accent1 3 2 5 5 3 6 3" xfId="22740" xr:uid="{00000000-0005-0000-0000-00001C580000}"/>
    <cellStyle name="20% - Accent1 3 2 5 5 3 7" xfId="22741" xr:uid="{00000000-0005-0000-0000-00001D580000}"/>
    <cellStyle name="20% - Accent1 3 2 5 5 3 7 2" xfId="22742" xr:uid="{00000000-0005-0000-0000-00001E580000}"/>
    <cellStyle name="20% - Accent1 3 2 5 5 3 8" xfId="22743" xr:uid="{00000000-0005-0000-0000-00001F580000}"/>
    <cellStyle name="20% - Accent1 3 2 5 5 3 8 2" xfId="22744" xr:uid="{00000000-0005-0000-0000-000020580000}"/>
    <cellStyle name="20% - Accent1 3 2 5 5 3 9" xfId="22745" xr:uid="{00000000-0005-0000-0000-000021580000}"/>
    <cellStyle name="20% - Accent1 3 2 5 5 4" xfId="22746" xr:uid="{00000000-0005-0000-0000-000022580000}"/>
    <cellStyle name="20% - Accent1 3 2 5 5 4 2" xfId="22747" xr:uid="{00000000-0005-0000-0000-000023580000}"/>
    <cellStyle name="20% - Accent1 3 2 5 5 4 2 2" xfId="22748" xr:uid="{00000000-0005-0000-0000-000024580000}"/>
    <cellStyle name="20% - Accent1 3 2 5 5 4 2 2 2" xfId="22749" xr:uid="{00000000-0005-0000-0000-000025580000}"/>
    <cellStyle name="20% - Accent1 3 2 5 5 4 2 3" xfId="22750" xr:uid="{00000000-0005-0000-0000-000026580000}"/>
    <cellStyle name="20% - Accent1 3 2 5 5 4 3" xfId="22751" xr:uid="{00000000-0005-0000-0000-000027580000}"/>
    <cellStyle name="20% - Accent1 3 2 5 5 4 3 2" xfId="22752" xr:uid="{00000000-0005-0000-0000-000028580000}"/>
    <cellStyle name="20% - Accent1 3 2 5 5 4 4" xfId="22753" xr:uid="{00000000-0005-0000-0000-000029580000}"/>
    <cellStyle name="20% - Accent1 3 2 5 5 5" xfId="22754" xr:uid="{00000000-0005-0000-0000-00002A580000}"/>
    <cellStyle name="20% - Accent1 3 2 5 5 5 2" xfId="22755" xr:uid="{00000000-0005-0000-0000-00002B580000}"/>
    <cellStyle name="20% - Accent1 3 2 5 5 5 2 2" xfId="22756" xr:uid="{00000000-0005-0000-0000-00002C580000}"/>
    <cellStyle name="20% - Accent1 3 2 5 5 5 2 2 2" xfId="22757" xr:uid="{00000000-0005-0000-0000-00002D580000}"/>
    <cellStyle name="20% - Accent1 3 2 5 5 5 2 3" xfId="22758" xr:uid="{00000000-0005-0000-0000-00002E580000}"/>
    <cellStyle name="20% - Accent1 3 2 5 5 5 3" xfId="22759" xr:uid="{00000000-0005-0000-0000-00002F580000}"/>
    <cellStyle name="20% - Accent1 3 2 5 5 5 3 2" xfId="22760" xr:uid="{00000000-0005-0000-0000-000030580000}"/>
    <cellStyle name="20% - Accent1 3 2 5 5 5 4" xfId="22761" xr:uid="{00000000-0005-0000-0000-000031580000}"/>
    <cellStyle name="20% - Accent1 3 2 5 5 6" xfId="22762" xr:uid="{00000000-0005-0000-0000-000032580000}"/>
    <cellStyle name="20% - Accent1 3 2 5 5 6 2" xfId="22763" xr:uid="{00000000-0005-0000-0000-000033580000}"/>
    <cellStyle name="20% - Accent1 3 2 5 5 6 2 2" xfId="22764" xr:uid="{00000000-0005-0000-0000-000034580000}"/>
    <cellStyle name="20% - Accent1 3 2 5 5 6 2 2 2" xfId="22765" xr:uid="{00000000-0005-0000-0000-000035580000}"/>
    <cellStyle name="20% - Accent1 3 2 5 5 6 2 3" xfId="22766" xr:uid="{00000000-0005-0000-0000-000036580000}"/>
    <cellStyle name="20% - Accent1 3 2 5 5 6 3" xfId="22767" xr:uid="{00000000-0005-0000-0000-000037580000}"/>
    <cellStyle name="20% - Accent1 3 2 5 5 6 3 2" xfId="22768" xr:uid="{00000000-0005-0000-0000-000038580000}"/>
    <cellStyle name="20% - Accent1 3 2 5 5 6 4" xfId="22769" xr:uid="{00000000-0005-0000-0000-000039580000}"/>
    <cellStyle name="20% - Accent1 3 2 5 5 7" xfId="22770" xr:uid="{00000000-0005-0000-0000-00003A580000}"/>
    <cellStyle name="20% - Accent1 3 2 5 5 7 2" xfId="22771" xr:uid="{00000000-0005-0000-0000-00003B580000}"/>
    <cellStyle name="20% - Accent1 3 2 5 5 7 2 2" xfId="22772" xr:uid="{00000000-0005-0000-0000-00003C580000}"/>
    <cellStyle name="20% - Accent1 3 2 5 5 7 3" xfId="22773" xr:uid="{00000000-0005-0000-0000-00003D580000}"/>
    <cellStyle name="20% - Accent1 3 2 5 5 8" xfId="22774" xr:uid="{00000000-0005-0000-0000-00003E580000}"/>
    <cellStyle name="20% - Accent1 3 2 5 5 8 2" xfId="22775" xr:uid="{00000000-0005-0000-0000-00003F580000}"/>
    <cellStyle name="20% - Accent1 3 2 5 5 8 2 2" xfId="22776" xr:uid="{00000000-0005-0000-0000-000040580000}"/>
    <cellStyle name="20% - Accent1 3 2 5 5 8 3" xfId="22777" xr:uid="{00000000-0005-0000-0000-000041580000}"/>
    <cellStyle name="20% - Accent1 3 2 5 5 9" xfId="22778" xr:uid="{00000000-0005-0000-0000-000042580000}"/>
    <cellStyle name="20% - Accent1 3 2 5 5 9 2" xfId="22779" xr:uid="{00000000-0005-0000-0000-000043580000}"/>
    <cellStyle name="20% - Accent1 3 2 5 6" xfId="22780" xr:uid="{00000000-0005-0000-0000-000044580000}"/>
    <cellStyle name="20% - Accent1 3 2 5 6 2" xfId="22781" xr:uid="{00000000-0005-0000-0000-000045580000}"/>
    <cellStyle name="20% - Accent1 3 2 5 6 2 2" xfId="22782" xr:uid="{00000000-0005-0000-0000-000046580000}"/>
    <cellStyle name="20% - Accent1 3 2 5 6 2 2 2" xfId="22783" xr:uid="{00000000-0005-0000-0000-000047580000}"/>
    <cellStyle name="20% - Accent1 3 2 5 6 2 2 2 2" xfId="22784" xr:uid="{00000000-0005-0000-0000-000048580000}"/>
    <cellStyle name="20% - Accent1 3 2 5 6 2 2 3" xfId="22785" xr:uid="{00000000-0005-0000-0000-000049580000}"/>
    <cellStyle name="20% - Accent1 3 2 5 6 2 3" xfId="22786" xr:uid="{00000000-0005-0000-0000-00004A580000}"/>
    <cellStyle name="20% - Accent1 3 2 5 6 2 3 2" xfId="22787" xr:uid="{00000000-0005-0000-0000-00004B580000}"/>
    <cellStyle name="20% - Accent1 3 2 5 6 2 4" xfId="22788" xr:uid="{00000000-0005-0000-0000-00004C580000}"/>
    <cellStyle name="20% - Accent1 3 2 5 6 3" xfId="22789" xr:uid="{00000000-0005-0000-0000-00004D580000}"/>
    <cellStyle name="20% - Accent1 3 2 5 6 3 2" xfId="22790" xr:uid="{00000000-0005-0000-0000-00004E580000}"/>
    <cellStyle name="20% - Accent1 3 2 5 6 3 2 2" xfId="22791" xr:uid="{00000000-0005-0000-0000-00004F580000}"/>
    <cellStyle name="20% - Accent1 3 2 5 6 3 2 2 2" xfId="22792" xr:uid="{00000000-0005-0000-0000-000050580000}"/>
    <cellStyle name="20% - Accent1 3 2 5 6 3 2 3" xfId="22793" xr:uid="{00000000-0005-0000-0000-000051580000}"/>
    <cellStyle name="20% - Accent1 3 2 5 6 3 3" xfId="22794" xr:uid="{00000000-0005-0000-0000-000052580000}"/>
    <cellStyle name="20% - Accent1 3 2 5 6 3 3 2" xfId="22795" xr:uid="{00000000-0005-0000-0000-000053580000}"/>
    <cellStyle name="20% - Accent1 3 2 5 6 3 4" xfId="22796" xr:uid="{00000000-0005-0000-0000-000054580000}"/>
    <cellStyle name="20% - Accent1 3 2 5 6 4" xfId="22797" xr:uid="{00000000-0005-0000-0000-000055580000}"/>
    <cellStyle name="20% - Accent1 3 2 5 6 4 2" xfId="22798" xr:uid="{00000000-0005-0000-0000-000056580000}"/>
    <cellStyle name="20% - Accent1 3 2 5 6 4 2 2" xfId="22799" xr:uid="{00000000-0005-0000-0000-000057580000}"/>
    <cellStyle name="20% - Accent1 3 2 5 6 4 2 2 2" xfId="22800" xr:uid="{00000000-0005-0000-0000-000058580000}"/>
    <cellStyle name="20% - Accent1 3 2 5 6 4 2 3" xfId="22801" xr:uid="{00000000-0005-0000-0000-000059580000}"/>
    <cellStyle name="20% - Accent1 3 2 5 6 4 3" xfId="22802" xr:uid="{00000000-0005-0000-0000-00005A580000}"/>
    <cellStyle name="20% - Accent1 3 2 5 6 4 3 2" xfId="22803" xr:uid="{00000000-0005-0000-0000-00005B580000}"/>
    <cellStyle name="20% - Accent1 3 2 5 6 4 4" xfId="22804" xr:uid="{00000000-0005-0000-0000-00005C580000}"/>
    <cellStyle name="20% - Accent1 3 2 5 6 5" xfId="22805" xr:uid="{00000000-0005-0000-0000-00005D580000}"/>
    <cellStyle name="20% - Accent1 3 2 5 6 5 2" xfId="22806" xr:uid="{00000000-0005-0000-0000-00005E580000}"/>
    <cellStyle name="20% - Accent1 3 2 5 6 5 2 2" xfId="22807" xr:uid="{00000000-0005-0000-0000-00005F580000}"/>
    <cellStyle name="20% - Accent1 3 2 5 6 5 3" xfId="22808" xr:uid="{00000000-0005-0000-0000-000060580000}"/>
    <cellStyle name="20% - Accent1 3 2 5 6 6" xfId="22809" xr:uid="{00000000-0005-0000-0000-000061580000}"/>
    <cellStyle name="20% - Accent1 3 2 5 6 6 2" xfId="22810" xr:uid="{00000000-0005-0000-0000-000062580000}"/>
    <cellStyle name="20% - Accent1 3 2 5 6 6 2 2" xfId="22811" xr:uid="{00000000-0005-0000-0000-000063580000}"/>
    <cellStyle name="20% - Accent1 3 2 5 6 6 3" xfId="22812" xr:uid="{00000000-0005-0000-0000-000064580000}"/>
    <cellStyle name="20% - Accent1 3 2 5 6 7" xfId="22813" xr:uid="{00000000-0005-0000-0000-000065580000}"/>
    <cellStyle name="20% - Accent1 3 2 5 6 7 2" xfId="22814" xr:uid="{00000000-0005-0000-0000-000066580000}"/>
    <cellStyle name="20% - Accent1 3 2 5 6 8" xfId="22815" xr:uid="{00000000-0005-0000-0000-000067580000}"/>
    <cellStyle name="20% - Accent1 3 2 5 6 8 2" xfId="22816" xr:uid="{00000000-0005-0000-0000-000068580000}"/>
    <cellStyle name="20% - Accent1 3 2 5 6 9" xfId="22817" xr:uid="{00000000-0005-0000-0000-000069580000}"/>
    <cellStyle name="20% - Accent1 3 2 5 7" xfId="22818" xr:uid="{00000000-0005-0000-0000-00006A580000}"/>
    <cellStyle name="20% - Accent1 3 2 5 7 2" xfId="22819" xr:uid="{00000000-0005-0000-0000-00006B580000}"/>
    <cellStyle name="20% - Accent1 3 2 5 7 2 2" xfId="22820" xr:uid="{00000000-0005-0000-0000-00006C580000}"/>
    <cellStyle name="20% - Accent1 3 2 5 7 2 2 2" xfId="22821" xr:uid="{00000000-0005-0000-0000-00006D580000}"/>
    <cellStyle name="20% - Accent1 3 2 5 7 2 2 2 2" xfId="22822" xr:uid="{00000000-0005-0000-0000-00006E580000}"/>
    <cellStyle name="20% - Accent1 3 2 5 7 2 2 3" xfId="22823" xr:uid="{00000000-0005-0000-0000-00006F580000}"/>
    <cellStyle name="20% - Accent1 3 2 5 7 2 3" xfId="22824" xr:uid="{00000000-0005-0000-0000-000070580000}"/>
    <cellStyle name="20% - Accent1 3 2 5 7 2 3 2" xfId="22825" xr:uid="{00000000-0005-0000-0000-000071580000}"/>
    <cellStyle name="20% - Accent1 3 2 5 7 2 4" xfId="22826" xr:uid="{00000000-0005-0000-0000-000072580000}"/>
    <cellStyle name="20% - Accent1 3 2 5 7 3" xfId="22827" xr:uid="{00000000-0005-0000-0000-000073580000}"/>
    <cellStyle name="20% - Accent1 3 2 5 7 3 2" xfId="22828" xr:uid="{00000000-0005-0000-0000-000074580000}"/>
    <cellStyle name="20% - Accent1 3 2 5 7 3 2 2" xfId="22829" xr:uid="{00000000-0005-0000-0000-000075580000}"/>
    <cellStyle name="20% - Accent1 3 2 5 7 3 2 2 2" xfId="22830" xr:uid="{00000000-0005-0000-0000-000076580000}"/>
    <cellStyle name="20% - Accent1 3 2 5 7 3 2 3" xfId="22831" xr:uid="{00000000-0005-0000-0000-000077580000}"/>
    <cellStyle name="20% - Accent1 3 2 5 7 3 3" xfId="22832" xr:uid="{00000000-0005-0000-0000-000078580000}"/>
    <cellStyle name="20% - Accent1 3 2 5 7 3 3 2" xfId="22833" xr:uid="{00000000-0005-0000-0000-000079580000}"/>
    <cellStyle name="20% - Accent1 3 2 5 7 3 4" xfId="22834" xr:uid="{00000000-0005-0000-0000-00007A580000}"/>
    <cellStyle name="20% - Accent1 3 2 5 7 4" xfId="22835" xr:uid="{00000000-0005-0000-0000-00007B580000}"/>
    <cellStyle name="20% - Accent1 3 2 5 7 4 2" xfId="22836" xr:uid="{00000000-0005-0000-0000-00007C580000}"/>
    <cellStyle name="20% - Accent1 3 2 5 7 4 2 2" xfId="22837" xr:uid="{00000000-0005-0000-0000-00007D580000}"/>
    <cellStyle name="20% - Accent1 3 2 5 7 4 2 2 2" xfId="22838" xr:uid="{00000000-0005-0000-0000-00007E580000}"/>
    <cellStyle name="20% - Accent1 3 2 5 7 4 2 3" xfId="22839" xr:uid="{00000000-0005-0000-0000-00007F580000}"/>
    <cellStyle name="20% - Accent1 3 2 5 7 4 3" xfId="22840" xr:uid="{00000000-0005-0000-0000-000080580000}"/>
    <cellStyle name="20% - Accent1 3 2 5 7 4 3 2" xfId="22841" xr:uid="{00000000-0005-0000-0000-000081580000}"/>
    <cellStyle name="20% - Accent1 3 2 5 7 4 4" xfId="22842" xr:uid="{00000000-0005-0000-0000-000082580000}"/>
    <cellStyle name="20% - Accent1 3 2 5 7 5" xfId="22843" xr:uid="{00000000-0005-0000-0000-000083580000}"/>
    <cellStyle name="20% - Accent1 3 2 5 7 5 2" xfId="22844" xr:uid="{00000000-0005-0000-0000-000084580000}"/>
    <cellStyle name="20% - Accent1 3 2 5 7 5 2 2" xfId="22845" xr:uid="{00000000-0005-0000-0000-000085580000}"/>
    <cellStyle name="20% - Accent1 3 2 5 7 5 3" xfId="22846" xr:uid="{00000000-0005-0000-0000-000086580000}"/>
    <cellStyle name="20% - Accent1 3 2 5 7 6" xfId="22847" xr:uid="{00000000-0005-0000-0000-000087580000}"/>
    <cellStyle name="20% - Accent1 3 2 5 7 6 2" xfId="22848" xr:uid="{00000000-0005-0000-0000-000088580000}"/>
    <cellStyle name="20% - Accent1 3 2 5 7 6 2 2" xfId="22849" xr:uid="{00000000-0005-0000-0000-000089580000}"/>
    <cellStyle name="20% - Accent1 3 2 5 7 6 3" xfId="22850" xr:uid="{00000000-0005-0000-0000-00008A580000}"/>
    <cellStyle name="20% - Accent1 3 2 5 7 7" xfId="22851" xr:uid="{00000000-0005-0000-0000-00008B580000}"/>
    <cellStyle name="20% - Accent1 3 2 5 7 7 2" xfId="22852" xr:uid="{00000000-0005-0000-0000-00008C580000}"/>
    <cellStyle name="20% - Accent1 3 2 5 7 8" xfId="22853" xr:uid="{00000000-0005-0000-0000-00008D580000}"/>
    <cellStyle name="20% - Accent1 3 2 5 7 8 2" xfId="22854" xr:uid="{00000000-0005-0000-0000-00008E580000}"/>
    <cellStyle name="20% - Accent1 3 2 5 7 9" xfId="22855" xr:uid="{00000000-0005-0000-0000-00008F580000}"/>
    <cellStyle name="20% - Accent1 3 2 5 8" xfId="22856" xr:uid="{00000000-0005-0000-0000-000090580000}"/>
    <cellStyle name="20% - Accent1 3 2 5 8 2" xfId="22857" xr:uid="{00000000-0005-0000-0000-000091580000}"/>
    <cellStyle name="20% - Accent1 3 2 5 8 2 2" xfId="22858" xr:uid="{00000000-0005-0000-0000-000092580000}"/>
    <cellStyle name="20% - Accent1 3 2 5 8 2 2 2" xfId="22859" xr:uid="{00000000-0005-0000-0000-000093580000}"/>
    <cellStyle name="20% - Accent1 3 2 5 8 2 3" xfId="22860" xr:uid="{00000000-0005-0000-0000-000094580000}"/>
    <cellStyle name="20% - Accent1 3 2 5 8 3" xfId="22861" xr:uid="{00000000-0005-0000-0000-000095580000}"/>
    <cellStyle name="20% - Accent1 3 2 5 8 3 2" xfId="22862" xr:uid="{00000000-0005-0000-0000-000096580000}"/>
    <cellStyle name="20% - Accent1 3 2 5 8 4" xfId="22863" xr:uid="{00000000-0005-0000-0000-000097580000}"/>
    <cellStyle name="20% - Accent1 3 2 5 9" xfId="22864" xr:uid="{00000000-0005-0000-0000-000098580000}"/>
    <cellStyle name="20% - Accent1 3 2 5 9 2" xfId="22865" xr:uid="{00000000-0005-0000-0000-000099580000}"/>
    <cellStyle name="20% - Accent1 3 2 5 9 2 2" xfId="22866" xr:uid="{00000000-0005-0000-0000-00009A580000}"/>
    <cellStyle name="20% - Accent1 3 2 5 9 2 2 2" xfId="22867" xr:uid="{00000000-0005-0000-0000-00009B580000}"/>
    <cellStyle name="20% - Accent1 3 2 5 9 2 3" xfId="22868" xr:uid="{00000000-0005-0000-0000-00009C580000}"/>
    <cellStyle name="20% - Accent1 3 2 5 9 3" xfId="22869" xr:uid="{00000000-0005-0000-0000-00009D580000}"/>
    <cellStyle name="20% - Accent1 3 2 5 9 3 2" xfId="22870" xr:uid="{00000000-0005-0000-0000-00009E580000}"/>
    <cellStyle name="20% - Accent1 3 2 5 9 4" xfId="22871" xr:uid="{00000000-0005-0000-0000-00009F580000}"/>
    <cellStyle name="20% - Accent1 3 2 6" xfId="22872" xr:uid="{00000000-0005-0000-0000-0000A0580000}"/>
    <cellStyle name="20% - Accent1 3 2 6 10" xfId="22873" xr:uid="{00000000-0005-0000-0000-0000A1580000}"/>
    <cellStyle name="20% - Accent1 3 2 6 10 2" xfId="22874" xr:uid="{00000000-0005-0000-0000-0000A2580000}"/>
    <cellStyle name="20% - Accent1 3 2 6 10 2 2" xfId="22875" xr:uid="{00000000-0005-0000-0000-0000A3580000}"/>
    <cellStyle name="20% - Accent1 3 2 6 10 3" xfId="22876" xr:uid="{00000000-0005-0000-0000-0000A4580000}"/>
    <cellStyle name="20% - Accent1 3 2 6 11" xfId="22877" xr:uid="{00000000-0005-0000-0000-0000A5580000}"/>
    <cellStyle name="20% - Accent1 3 2 6 11 2" xfId="22878" xr:uid="{00000000-0005-0000-0000-0000A6580000}"/>
    <cellStyle name="20% - Accent1 3 2 6 11 2 2" xfId="22879" xr:uid="{00000000-0005-0000-0000-0000A7580000}"/>
    <cellStyle name="20% - Accent1 3 2 6 11 3" xfId="22880" xr:uid="{00000000-0005-0000-0000-0000A8580000}"/>
    <cellStyle name="20% - Accent1 3 2 6 12" xfId="22881" xr:uid="{00000000-0005-0000-0000-0000A9580000}"/>
    <cellStyle name="20% - Accent1 3 2 6 12 2" xfId="22882" xr:uid="{00000000-0005-0000-0000-0000AA580000}"/>
    <cellStyle name="20% - Accent1 3 2 6 13" xfId="22883" xr:uid="{00000000-0005-0000-0000-0000AB580000}"/>
    <cellStyle name="20% - Accent1 3 2 6 13 2" xfId="22884" xr:uid="{00000000-0005-0000-0000-0000AC580000}"/>
    <cellStyle name="20% - Accent1 3 2 6 14" xfId="22885" xr:uid="{00000000-0005-0000-0000-0000AD580000}"/>
    <cellStyle name="20% - Accent1 3 2 6 2" xfId="22886" xr:uid="{00000000-0005-0000-0000-0000AE580000}"/>
    <cellStyle name="20% - Accent1 3 2 6 2 10" xfId="22887" xr:uid="{00000000-0005-0000-0000-0000AF580000}"/>
    <cellStyle name="20% - Accent1 3 2 6 2 10 2" xfId="22888" xr:uid="{00000000-0005-0000-0000-0000B0580000}"/>
    <cellStyle name="20% - Accent1 3 2 6 2 11" xfId="22889" xr:uid="{00000000-0005-0000-0000-0000B1580000}"/>
    <cellStyle name="20% - Accent1 3 2 6 2 2" xfId="22890" xr:uid="{00000000-0005-0000-0000-0000B2580000}"/>
    <cellStyle name="20% - Accent1 3 2 6 2 2 2" xfId="22891" xr:uid="{00000000-0005-0000-0000-0000B3580000}"/>
    <cellStyle name="20% - Accent1 3 2 6 2 2 2 2" xfId="22892" xr:uid="{00000000-0005-0000-0000-0000B4580000}"/>
    <cellStyle name="20% - Accent1 3 2 6 2 2 2 2 2" xfId="22893" xr:uid="{00000000-0005-0000-0000-0000B5580000}"/>
    <cellStyle name="20% - Accent1 3 2 6 2 2 2 2 2 2" xfId="22894" xr:uid="{00000000-0005-0000-0000-0000B6580000}"/>
    <cellStyle name="20% - Accent1 3 2 6 2 2 2 2 3" xfId="22895" xr:uid="{00000000-0005-0000-0000-0000B7580000}"/>
    <cellStyle name="20% - Accent1 3 2 6 2 2 2 3" xfId="22896" xr:uid="{00000000-0005-0000-0000-0000B8580000}"/>
    <cellStyle name="20% - Accent1 3 2 6 2 2 2 3 2" xfId="22897" xr:uid="{00000000-0005-0000-0000-0000B9580000}"/>
    <cellStyle name="20% - Accent1 3 2 6 2 2 2 4" xfId="22898" xr:uid="{00000000-0005-0000-0000-0000BA580000}"/>
    <cellStyle name="20% - Accent1 3 2 6 2 2 3" xfId="22899" xr:uid="{00000000-0005-0000-0000-0000BB580000}"/>
    <cellStyle name="20% - Accent1 3 2 6 2 2 3 2" xfId="22900" xr:uid="{00000000-0005-0000-0000-0000BC580000}"/>
    <cellStyle name="20% - Accent1 3 2 6 2 2 3 2 2" xfId="22901" xr:uid="{00000000-0005-0000-0000-0000BD580000}"/>
    <cellStyle name="20% - Accent1 3 2 6 2 2 3 2 2 2" xfId="22902" xr:uid="{00000000-0005-0000-0000-0000BE580000}"/>
    <cellStyle name="20% - Accent1 3 2 6 2 2 3 2 3" xfId="22903" xr:uid="{00000000-0005-0000-0000-0000BF580000}"/>
    <cellStyle name="20% - Accent1 3 2 6 2 2 3 3" xfId="22904" xr:uid="{00000000-0005-0000-0000-0000C0580000}"/>
    <cellStyle name="20% - Accent1 3 2 6 2 2 3 3 2" xfId="22905" xr:uid="{00000000-0005-0000-0000-0000C1580000}"/>
    <cellStyle name="20% - Accent1 3 2 6 2 2 3 4" xfId="22906" xr:uid="{00000000-0005-0000-0000-0000C2580000}"/>
    <cellStyle name="20% - Accent1 3 2 6 2 2 4" xfId="22907" xr:uid="{00000000-0005-0000-0000-0000C3580000}"/>
    <cellStyle name="20% - Accent1 3 2 6 2 2 4 2" xfId="22908" xr:uid="{00000000-0005-0000-0000-0000C4580000}"/>
    <cellStyle name="20% - Accent1 3 2 6 2 2 4 2 2" xfId="22909" xr:uid="{00000000-0005-0000-0000-0000C5580000}"/>
    <cellStyle name="20% - Accent1 3 2 6 2 2 4 2 2 2" xfId="22910" xr:uid="{00000000-0005-0000-0000-0000C6580000}"/>
    <cellStyle name="20% - Accent1 3 2 6 2 2 4 2 3" xfId="22911" xr:uid="{00000000-0005-0000-0000-0000C7580000}"/>
    <cellStyle name="20% - Accent1 3 2 6 2 2 4 3" xfId="22912" xr:uid="{00000000-0005-0000-0000-0000C8580000}"/>
    <cellStyle name="20% - Accent1 3 2 6 2 2 4 3 2" xfId="22913" xr:uid="{00000000-0005-0000-0000-0000C9580000}"/>
    <cellStyle name="20% - Accent1 3 2 6 2 2 4 4" xfId="22914" xr:uid="{00000000-0005-0000-0000-0000CA580000}"/>
    <cellStyle name="20% - Accent1 3 2 6 2 2 5" xfId="22915" xr:uid="{00000000-0005-0000-0000-0000CB580000}"/>
    <cellStyle name="20% - Accent1 3 2 6 2 2 5 2" xfId="22916" xr:uid="{00000000-0005-0000-0000-0000CC580000}"/>
    <cellStyle name="20% - Accent1 3 2 6 2 2 5 2 2" xfId="22917" xr:uid="{00000000-0005-0000-0000-0000CD580000}"/>
    <cellStyle name="20% - Accent1 3 2 6 2 2 5 3" xfId="22918" xr:uid="{00000000-0005-0000-0000-0000CE580000}"/>
    <cellStyle name="20% - Accent1 3 2 6 2 2 6" xfId="22919" xr:uid="{00000000-0005-0000-0000-0000CF580000}"/>
    <cellStyle name="20% - Accent1 3 2 6 2 2 6 2" xfId="22920" xr:uid="{00000000-0005-0000-0000-0000D0580000}"/>
    <cellStyle name="20% - Accent1 3 2 6 2 2 6 2 2" xfId="22921" xr:uid="{00000000-0005-0000-0000-0000D1580000}"/>
    <cellStyle name="20% - Accent1 3 2 6 2 2 6 3" xfId="22922" xr:uid="{00000000-0005-0000-0000-0000D2580000}"/>
    <cellStyle name="20% - Accent1 3 2 6 2 2 7" xfId="22923" xr:uid="{00000000-0005-0000-0000-0000D3580000}"/>
    <cellStyle name="20% - Accent1 3 2 6 2 2 7 2" xfId="22924" xr:uid="{00000000-0005-0000-0000-0000D4580000}"/>
    <cellStyle name="20% - Accent1 3 2 6 2 2 8" xfId="22925" xr:uid="{00000000-0005-0000-0000-0000D5580000}"/>
    <cellStyle name="20% - Accent1 3 2 6 2 2 8 2" xfId="22926" xr:uid="{00000000-0005-0000-0000-0000D6580000}"/>
    <cellStyle name="20% - Accent1 3 2 6 2 2 9" xfId="22927" xr:uid="{00000000-0005-0000-0000-0000D7580000}"/>
    <cellStyle name="20% - Accent1 3 2 6 2 3" xfId="22928" xr:uid="{00000000-0005-0000-0000-0000D8580000}"/>
    <cellStyle name="20% - Accent1 3 2 6 2 3 2" xfId="22929" xr:uid="{00000000-0005-0000-0000-0000D9580000}"/>
    <cellStyle name="20% - Accent1 3 2 6 2 3 2 2" xfId="22930" xr:uid="{00000000-0005-0000-0000-0000DA580000}"/>
    <cellStyle name="20% - Accent1 3 2 6 2 3 2 2 2" xfId="22931" xr:uid="{00000000-0005-0000-0000-0000DB580000}"/>
    <cellStyle name="20% - Accent1 3 2 6 2 3 2 2 2 2" xfId="22932" xr:uid="{00000000-0005-0000-0000-0000DC580000}"/>
    <cellStyle name="20% - Accent1 3 2 6 2 3 2 2 3" xfId="22933" xr:uid="{00000000-0005-0000-0000-0000DD580000}"/>
    <cellStyle name="20% - Accent1 3 2 6 2 3 2 3" xfId="22934" xr:uid="{00000000-0005-0000-0000-0000DE580000}"/>
    <cellStyle name="20% - Accent1 3 2 6 2 3 2 3 2" xfId="22935" xr:uid="{00000000-0005-0000-0000-0000DF580000}"/>
    <cellStyle name="20% - Accent1 3 2 6 2 3 2 4" xfId="22936" xr:uid="{00000000-0005-0000-0000-0000E0580000}"/>
    <cellStyle name="20% - Accent1 3 2 6 2 3 3" xfId="22937" xr:uid="{00000000-0005-0000-0000-0000E1580000}"/>
    <cellStyle name="20% - Accent1 3 2 6 2 3 3 2" xfId="22938" xr:uid="{00000000-0005-0000-0000-0000E2580000}"/>
    <cellStyle name="20% - Accent1 3 2 6 2 3 3 2 2" xfId="22939" xr:uid="{00000000-0005-0000-0000-0000E3580000}"/>
    <cellStyle name="20% - Accent1 3 2 6 2 3 3 2 2 2" xfId="22940" xr:uid="{00000000-0005-0000-0000-0000E4580000}"/>
    <cellStyle name="20% - Accent1 3 2 6 2 3 3 2 3" xfId="22941" xr:uid="{00000000-0005-0000-0000-0000E5580000}"/>
    <cellStyle name="20% - Accent1 3 2 6 2 3 3 3" xfId="22942" xr:uid="{00000000-0005-0000-0000-0000E6580000}"/>
    <cellStyle name="20% - Accent1 3 2 6 2 3 3 3 2" xfId="22943" xr:uid="{00000000-0005-0000-0000-0000E7580000}"/>
    <cellStyle name="20% - Accent1 3 2 6 2 3 3 4" xfId="22944" xr:uid="{00000000-0005-0000-0000-0000E8580000}"/>
    <cellStyle name="20% - Accent1 3 2 6 2 3 4" xfId="22945" xr:uid="{00000000-0005-0000-0000-0000E9580000}"/>
    <cellStyle name="20% - Accent1 3 2 6 2 3 4 2" xfId="22946" xr:uid="{00000000-0005-0000-0000-0000EA580000}"/>
    <cellStyle name="20% - Accent1 3 2 6 2 3 4 2 2" xfId="22947" xr:uid="{00000000-0005-0000-0000-0000EB580000}"/>
    <cellStyle name="20% - Accent1 3 2 6 2 3 4 2 2 2" xfId="22948" xr:uid="{00000000-0005-0000-0000-0000EC580000}"/>
    <cellStyle name="20% - Accent1 3 2 6 2 3 4 2 3" xfId="22949" xr:uid="{00000000-0005-0000-0000-0000ED580000}"/>
    <cellStyle name="20% - Accent1 3 2 6 2 3 4 3" xfId="22950" xr:uid="{00000000-0005-0000-0000-0000EE580000}"/>
    <cellStyle name="20% - Accent1 3 2 6 2 3 4 3 2" xfId="22951" xr:uid="{00000000-0005-0000-0000-0000EF580000}"/>
    <cellStyle name="20% - Accent1 3 2 6 2 3 4 4" xfId="22952" xr:uid="{00000000-0005-0000-0000-0000F0580000}"/>
    <cellStyle name="20% - Accent1 3 2 6 2 3 5" xfId="22953" xr:uid="{00000000-0005-0000-0000-0000F1580000}"/>
    <cellStyle name="20% - Accent1 3 2 6 2 3 5 2" xfId="22954" xr:uid="{00000000-0005-0000-0000-0000F2580000}"/>
    <cellStyle name="20% - Accent1 3 2 6 2 3 5 2 2" xfId="22955" xr:uid="{00000000-0005-0000-0000-0000F3580000}"/>
    <cellStyle name="20% - Accent1 3 2 6 2 3 5 3" xfId="22956" xr:uid="{00000000-0005-0000-0000-0000F4580000}"/>
    <cellStyle name="20% - Accent1 3 2 6 2 3 6" xfId="22957" xr:uid="{00000000-0005-0000-0000-0000F5580000}"/>
    <cellStyle name="20% - Accent1 3 2 6 2 3 6 2" xfId="22958" xr:uid="{00000000-0005-0000-0000-0000F6580000}"/>
    <cellStyle name="20% - Accent1 3 2 6 2 3 6 2 2" xfId="22959" xr:uid="{00000000-0005-0000-0000-0000F7580000}"/>
    <cellStyle name="20% - Accent1 3 2 6 2 3 6 3" xfId="22960" xr:uid="{00000000-0005-0000-0000-0000F8580000}"/>
    <cellStyle name="20% - Accent1 3 2 6 2 3 7" xfId="22961" xr:uid="{00000000-0005-0000-0000-0000F9580000}"/>
    <cellStyle name="20% - Accent1 3 2 6 2 3 7 2" xfId="22962" xr:uid="{00000000-0005-0000-0000-0000FA580000}"/>
    <cellStyle name="20% - Accent1 3 2 6 2 3 8" xfId="22963" xr:uid="{00000000-0005-0000-0000-0000FB580000}"/>
    <cellStyle name="20% - Accent1 3 2 6 2 3 8 2" xfId="22964" xr:uid="{00000000-0005-0000-0000-0000FC580000}"/>
    <cellStyle name="20% - Accent1 3 2 6 2 3 9" xfId="22965" xr:uid="{00000000-0005-0000-0000-0000FD580000}"/>
    <cellStyle name="20% - Accent1 3 2 6 2 4" xfId="22966" xr:uid="{00000000-0005-0000-0000-0000FE580000}"/>
    <cellStyle name="20% - Accent1 3 2 6 2 4 2" xfId="22967" xr:uid="{00000000-0005-0000-0000-0000FF580000}"/>
    <cellStyle name="20% - Accent1 3 2 6 2 4 2 2" xfId="22968" xr:uid="{00000000-0005-0000-0000-000000590000}"/>
    <cellStyle name="20% - Accent1 3 2 6 2 4 2 2 2" xfId="22969" xr:uid="{00000000-0005-0000-0000-000001590000}"/>
    <cellStyle name="20% - Accent1 3 2 6 2 4 2 3" xfId="22970" xr:uid="{00000000-0005-0000-0000-000002590000}"/>
    <cellStyle name="20% - Accent1 3 2 6 2 4 3" xfId="22971" xr:uid="{00000000-0005-0000-0000-000003590000}"/>
    <cellStyle name="20% - Accent1 3 2 6 2 4 3 2" xfId="22972" xr:uid="{00000000-0005-0000-0000-000004590000}"/>
    <cellStyle name="20% - Accent1 3 2 6 2 4 4" xfId="22973" xr:uid="{00000000-0005-0000-0000-000005590000}"/>
    <cellStyle name="20% - Accent1 3 2 6 2 5" xfId="22974" xr:uid="{00000000-0005-0000-0000-000006590000}"/>
    <cellStyle name="20% - Accent1 3 2 6 2 5 2" xfId="22975" xr:uid="{00000000-0005-0000-0000-000007590000}"/>
    <cellStyle name="20% - Accent1 3 2 6 2 5 2 2" xfId="22976" xr:uid="{00000000-0005-0000-0000-000008590000}"/>
    <cellStyle name="20% - Accent1 3 2 6 2 5 2 2 2" xfId="22977" xr:uid="{00000000-0005-0000-0000-000009590000}"/>
    <cellStyle name="20% - Accent1 3 2 6 2 5 2 3" xfId="22978" xr:uid="{00000000-0005-0000-0000-00000A590000}"/>
    <cellStyle name="20% - Accent1 3 2 6 2 5 3" xfId="22979" xr:uid="{00000000-0005-0000-0000-00000B590000}"/>
    <cellStyle name="20% - Accent1 3 2 6 2 5 3 2" xfId="22980" xr:uid="{00000000-0005-0000-0000-00000C590000}"/>
    <cellStyle name="20% - Accent1 3 2 6 2 5 4" xfId="22981" xr:uid="{00000000-0005-0000-0000-00000D590000}"/>
    <cellStyle name="20% - Accent1 3 2 6 2 6" xfId="22982" xr:uid="{00000000-0005-0000-0000-00000E590000}"/>
    <cellStyle name="20% - Accent1 3 2 6 2 6 2" xfId="22983" xr:uid="{00000000-0005-0000-0000-00000F590000}"/>
    <cellStyle name="20% - Accent1 3 2 6 2 6 2 2" xfId="22984" xr:uid="{00000000-0005-0000-0000-000010590000}"/>
    <cellStyle name="20% - Accent1 3 2 6 2 6 2 2 2" xfId="22985" xr:uid="{00000000-0005-0000-0000-000011590000}"/>
    <cellStyle name="20% - Accent1 3 2 6 2 6 2 3" xfId="22986" xr:uid="{00000000-0005-0000-0000-000012590000}"/>
    <cellStyle name="20% - Accent1 3 2 6 2 6 3" xfId="22987" xr:uid="{00000000-0005-0000-0000-000013590000}"/>
    <cellStyle name="20% - Accent1 3 2 6 2 6 3 2" xfId="22988" xr:uid="{00000000-0005-0000-0000-000014590000}"/>
    <cellStyle name="20% - Accent1 3 2 6 2 6 4" xfId="22989" xr:uid="{00000000-0005-0000-0000-000015590000}"/>
    <cellStyle name="20% - Accent1 3 2 6 2 7" xfId="22990" xr:uid="{00000000-0005-0000-0000-000016590000}"/>
    <cellStyle name="20% - Accent1 3 2 6 2 7 2" xfId="22991" xr:uid="{00000000-0005-0000-0000-000017590000}"/>
    <cellStyle name="20% - Accent1 3 2 6 2 7 2 2" xfId="22992" xr:uid="{00000000-0005-0000-0000-000018590000}"/>
    <cellStyle name="20% - Accent1 3 2 6 2 7 3" xfId="22993" xr:uid="{00000000-0005-0000-0000-000019590000}"/>
    <cellStyle name="20% - Accent1 3 2 6 2 8" xfId="22994" xr:uid="{00000000-0005-0000-0000-00001A590000}"/>
    <cellStyle name="20% - Accent1 3 2 6 2 8 2" xfId="22995" xr:uid="{00000000-0005-0000-0000-00001B590000}"/>
    <cellStyle name="20% - Accent1 3 2 6 2 8 2 2" xfId="22996" xr:uid="{00000000-0005-0000-0000-00001C590000}"/>
    <cellStyle name="20% - Accent1 3 2 6 2 8 3" xfId="22997" xr:uid="{00000000-0005-0000-0000-00001D590000}"/>
    <cellStyle name="20% - Accent1 3 2 6 2 9" xfId="22998" xr:uid="{00000000-0005-0000-0000-00001E590000}"/>
    <cellStyle name="20% - Accent1 3 2 6 2 9 2" xfId="22999" xr:uid="{00000000-0005-0000-0000-00001F590000}"/>
    <cellStyle name="20% - Accent1 3 2 6 3" xfId="23000" xr:uid="{00000000-0005-0000-0000-000020590000}"/>
    <cellStyle name="20% - Accent1 3 2 6 3 10" xfId="23001" xr:uid="{00000000-0005-0000-0000-000021590000}"/>
    <cellStyle name="20% - Accent1 3 2 6 3 10 2" xfId="23002" xr:uid="{00000000-0005-0000-0000-000022590000}"/>
    <cellStyle name="20% - Accent1 3 2 6 3 11" xfId="23003" xr:uid="{00000000-0005-0000-0000-000023590000}"/>
    <cellStyle name="20% - Accent1 3 2 6 3 2" xfId="23004" xr:uid="{00000000-0005-0000-0000-000024590000}"/>
    <cellStyle name="20% - Accent1 3 2 6 3 2 2" xfId="23005" xr:uid="{00000000-0005-0000-0000-000025590000}"/>
    <cellStyle name="20% - Accent1 3 2 6 3 2 2 2" xfId="23006" xr:uid="{00000000-0005-0000-0000-000026590000}"/>
    <cellStyle name="20% - Accent1 3 2 6 3 2 2 2 2" xfId="23007" xr:uid="{00000000-0005-0000-0000-000027590000}"/>
    <cellStyle name="20% - Accent1 3 2 6 3 2 2 2 2 2" xfId="23008" xr:uid="{00000000-0005-0000-0000-000028590000}"/>
    <cellStyle name="20% - Accent1 3 2 6 3 2 2 2 3" xfId="23009" xr:uid="{00000000-0005-0000-0000-000029590000}"/>
    <cellStyle name="20% - Accent1 3 2 6 3 2 2 3" xfId="23010" xr:uid="{00000000-0005-0000-0000-00002A590000}"/>
    <cellStyle name="20% - Accent1 3 2 6 3 2 2 3 2" xfId="23011" xr:uid="{00000000-0005-0000-0000-00002B590000}"/>
    <cellStyle name="20% - Accent1 3 2 6 3 2 2 4" xfId="23012" xr:uid="{00000000-0005-0000-0000-00002C590000}"/>
    <cellStyle name="20% - Accent1 3 2 6 3 2 3" xfId="23013" xr:uid="{00000000-0005-0000-0000-00002D590000}"/>
    <cellStyle name="20% - Accent1 3 2 6 3 2 3 2" xfId="23014" xr:uid="{00000000-0005-0000-0000-00002E590000}"/>
    <cellStyle name="20% - Accent1 3 2 6 3 2 3 2 2" xfId="23015" xr:uid="{00000000-0005-0000-0000-00002F590000}"/>
    <cellStyle name="20% - Accent1 3 2 6 3 2 3 2 2 2" xfId="23016" xr:uid="{00000000-0005-0000-0000-000030590000}"/>
    <cellStyle name="20% - Accent1 3 2 6 3 2 3 2 3" xfId="23017" xr:uid="{00000000-0005-0000-0000-000031590000}"/>
    <cellStyle name="20% - Accent1 3 2 6 3 2 3 3" xfId="23018" xr:uid="{00000000-0005-0000-0000-000032590000}"/>
    <cellStyle name="20% - Accent1 3 2 6 3 2 3 3 2" xfId="23019" xr:uid="{00000000-0005-0000-0000-000033590000}"/>
    <cellStyle name="20% - Accent1 3 2 6 3 2 3 4" xfId="23020" xr:uid="{00000000-0005-0000-0000-000034590000}"/>
    <cellStyle name="20% - Accent1 3 2 6 3 2 4" xfId="23021" xr:uid="{00000000-0005-0000-0000-000035590000}"/>
    <cellStyle name="20% - Accent1 3 2 6 3 2 4 2" xfId="23022" xr:uid="{00000000-0005-0000-0000-000036590000}"/>
    <cellStyle name="20% - Accent1 3 2 6 3 2 4 2 2" xfId="23023" xr:uid="{00000000-0005-0000-0000-000037590000}"/>
    <cellStyle name="20% - Accent1 3 2 6 3 2 4 2 2 2" xfId="23024" xr:uid="{00000000-0005-0000-0000-000038590000}"/>
    <cellStyle name="20% - Accent1 3 2 6 3 2 4 2 3" xfId="23025" xr:uid="{00000000-0005-0000-0000-000039590000}"/>
    <cellStyle name="20% - Accent1 3 2 6 3 2 4 3" xfId="23026" xr:uid="{00000000-0005-0000-0000-00003A590000}"/>
    <cellStyle name="20% - Accent1 3 2 6 3 2 4 3 2" xfId="23027" xr:uid="{00000000-0005-0000-0000-00003B590000}"/>
    <cellStyle name="20% - Accent1 3 2 6 3 2 4 4" xfId="23028" xr:uid="{00000000-0005-0000-0000-00003C590000}"/>
    <cellStyle name="20% - Accent1 3 2 6 3 2 5" xfId="23029" xr:uid="{00000000-0005-0000-0000-00003D590000}"/>
    <cellStyle name="20% - Accent1 3 2 6 3 2 5 2" xfId="23030" xr:uid="{00000000-0005-0000-0000-00003E590000}"/>
    <cellStyle name="20% - Accent1 3 2 6 3 2 5 2 2" xfId="23031" xr:uid="{00000000-0005-0000-0000-00003F590000}"/>
    <cellStyle name="20% - Accent1 3 2 6 3 2 5 3" xfId="23032" xr:uid="{00000000-0005-0000-0000-000040590000}"/>
    <cellStyle name="20% - Accent1 3 2 6 3 2 6" xfId="23033" xr:uid="{00000000-0005-0000-0000-000041590000}"/>
    <cellStyle name="20% - Accent1 3 2 6 3 2 6 2" xfId="23034" xr:uid="{00000000-0005-0000-0000-000042590000}"/>
    <cellStyle name="20% - Accent1 3 2 6 3 2 6 2 2" xfId="23035" xr:uid="{00000000-0005-0000-0000-000043590000}"/>
    <cellStyle name="20% - Accent1 3 2 6 3 2 6 3" xfId="23036" xr:uid="{00000000-0005-0000-0000-000044590000}"/>
    <cellStyle name="20% - Accent1 3 2 6 3 2 7" xfId="23037" xr:uid="{00000000-0005-0000-0000-000045590000}"/>
    <cellStyle name="20% - Accent1 3 2 6 3 2 7 2" xfId="23038" xr:uid="{00000000-0005-0000-0000-000046590000}"/>
    <cellStyle name="20% - Accent1 3 2 6 3 2 8" xfId="23039" xr:uid="{00000000-0005-0000-0000-000047590000}"/>
    <cellStyle name="20% - Accent1 3 2 6 3 2 8 2" xfId="23040" xr:uid="{00000000-0005-0000-0000-000048590000}"/>
    <cellStyle name="20% - Accent1 3 2 6 3 2 9" xfId="23041" xr:uid="{00000000-0005-0000-0000-000049590000}"/>
    <cellStyle name="20% - Accent1 3 2 6 3 3" xfId="23042" xr:uid="{00000000-0005-0000-0000-00004A590000}"/>
    <cellStyle name="20% - Accent1 3 2 6 3 3 2" xfId="23043" xr:uid="{00000000-0005-0000-0000-00004B590000}"/>
    <cellStyle name="20% - Accent1 3 2 6 3 3 2 2" xfId="23044" xr:uid="{00000000-0005-0000-0000-00004C590000}"/>
    <cellStyle name="20% - Accent1 3 2 6 3 3 2 2 2" xfId="23045" xr:uid="{00000000-0005-0000-0000-00004D590000}"/>
    <cellStyle name="20% - Accent1 3 2 6 3 3 2 2 2 2" xfId="23046" xr:uid="{00000000-0005-0000-0000-00004E590000}"/>
    <cellStyle name="20% - Accent1 3 2 6 3 3 2 2 3" xfId="23047" xr:uid="{00000000-0005-0000-0000-00004F590000}"/>
    <cellStyle name="20% - Accent1 3 2 6 3 3 2 3" xfId="23048" xr:uid="{00000000-0005-0000-0000-000050590000}"/>
    <cellStyle name="20% - Accent1 3 2 6 3 3 2 3 2" xfId="23049" xr:uid="{00000000-0005-0000-0000-000051590000}"/>
    <cellStyle name="20% - Accent1 3 2 6 3 3 2 4" xfId="23050" xr:uid="{00000000-0005-0000-0000-000052590000}"/>
    <cellStyle name="20% - Accent1 3 2 6 3 3 3" xfId="23051" xr:uid="{00000000-0005-0000-0000-000053590000}"/>
    <cellStyle name="20% - Accent1 3 2 6 3 3 3 2" xfId="23052" xr:uid="{00000000-0005-0000-0000-000054590000}"/>
    <cellStyle name="20% - Accent1 3 2 6 3 3 3 2 2" xfId="23053" xr:uid="{00000000-0005-0000-0000-000055590000}"/>
    <cellStyle name="20% - Accent1 3 2 6 3 3 3 2 2 2" xfId="23054" xr:uid="{00000000-0005-0000-0000-000056590000}"/>
    <cellStyle name="20% - Accent1 3 2 6 3 3 3 2 3" xfId="23055" xr:uid="{00000000-0005-0000-0000-000057590000}"/>
    <cellStyle name="20% - Accent1 3 2 6 3 3 3 3" xfId="23056" xr:uid="{00000000-0005-0000-0000-000058590000}"/>
    <cellStyle name="20% - Accent1 3 2 6 3 3 3 3 2" xfId="23057" xr:uid="{00000000-0005-0000-0000-000059590000}"/>
    <cellStyle name="20% - Accent1 3 2 6 3 3 3 4" xfId="23058" xr:uid="{00000000-0005-0000-0000-00005A590000}"/>
    <cellStyle name="20% - Accent1 3 2 6 3 3 4" xfId="23059" xr:uid="{00000000-0005-0000-0000-00005B590000}"/>
    <cellStyle name="20% - Accent1 3 2 6 3 3 4 2" xfId="23060" xr:uid="{00000000-0005-0000-0000-00005C590000}"/>
    <cellStyle name="20% - Accent1 3 2 6 3 3 4 2 2" xfId="23061" xr:uid="{00000000-0005-0000-0000-00005D590000}"/>
    <cellStyle name="20% - Accent1 3 2 6 3 3 4 2 2 2" xfId="23062" xr:uid="{00000000-0005-0000-0000-00005E590000}"/>
    <cellStyle name="20% - Accent1 3 2 6 3 3 4 2 3" xfId="23063" xr:uid="{00000000-0005-0000-0000-00005F590000}"/>
    <cellStyle name="20% - Accent1 3 2 6 3 3 4 3" xfId="23064" xr:uid="{00000000-0005-0000-0000-000060590000}"/>
    <cellStyle name="20% - Accent1 3 2 6 3 3 4 3 2" xfId="23065" xr:uid="{00000000-0005-0000-0000-000061590000}"/>
    <cellStyle name="20% - Accent1 3 2 6 3 3 4 4" xfId="23066" xr:uid="{00000000-0005-0000-0000-000062590000}"/>
    <cellStyle name="20% - Accent1 3 2 6 3 3 5" xfId="23067" xr:uid="{00000000-0005-0000-0000-000063590000}"/>
    <cellStyle name="20% - Accent1 3 2 6 3 3 5 2" xfId="23068" xr:uid="{00000000-0005-0000-0000-000064590000}"/>
    <cellStyle name="20% - Accent1 3 2 6 3 3 5 2 2" xfId="23069" xr:uid="{00000000-0005-0000-0000-000065590000}"/>
    <cellStyle name="20% - Accent1 3 2 6 3 3 5 3" xfId="23070" xr:uid="{00000000-0005-0000-0000-000066590000}"/>
    <cellStyle name="20% - Accent1 3 2 6 3 3 6" xfId="23071" xr:uid="{00000000-0005-0000-0000-000067590000}"/>
    <cellStyle name="20% - Accent1 3 2 6 3 3 6 2" xfId="23072" xr:uid="{00000000-0005-0000-0000-000068590000}"/>
    <cellStyle name="20% - Accent1 3 2 6 3 3 6 2 2" xfId="23073" xr:uid="{00000000-0005-0000-0000-000069590000}"/>
    <cellStyle name="20% - Accent1 3 2 6 3 3 6 3" xfId="23074" xr:uid="{00000000-0005-0000-0000-00006A590000}"/>
    <cellStyle name="20% - Accent1 3 2 6 3 3 7" xfId="23075" xr:uid="{00000000-0005-0000-0000-00006B590000}"/>
    <cellStyle name="20% - Accent1 3 2 6 3 3 7 2" xfId="23076" xr:uid="{00000000-0005-0000-0000-00006C590000}"/>
    <cellStyle name="20% - Accent1 3 2 6 3 3 8" xfId="23077" xr:uid="{00000000-0005-0000-0000-00006D590000}"/>
    <cellStyle name="20% - Accent1 3 2 6 3 3 8 2" xfId="23078" xr:uid="{00000000-0005-0000-0000-00006E590000}"/>
    <cellStyle name="20% - Accent1 3 2 6 3 3 9" xfId="23079" xr:uid="{00000000-0005-0000-0000-00006F590000}"/>
    <cellStyle name="20% - Accent1 3 2 6 3 4" xfId="23080" xr:uid="{00000000-0005-0000-0000-000070590000}"/>
    <cellStyle name="20% - Accent1 3 2 6 3 4 2" xfId="23081" xr:uid="{00000000-0005-0000-0000-000071590000}"/>
    <cellStyle name="20% - Accent1 3 2 6 3 4 2 2" xfId="23082" xr:uid="{00000000-0005-0000-0000-000072590000}"/>
    <cellStyle name="20% - Accent1 3 2 6 3 4 2 2 2" xfId="23083" xr:uid="{00000000-0005-0000-0000-000073590000}"/>
    <cellStyle name="20% - Accent1 3 2 6 3 4 2 3" xfId="23084" xr:uid="{00000000-0005-0000-0000-000074590000}"/>
    <cellStyle name="20% - Accent1 3 2 6 3 4 3" xfId="23085" xr:uid="{00000000-0005-0000-0000-000075590000}"/>
    <cellStyle name="20% - Accent1 3 2 6 3 4 3 2" xfId="23086" xr:uid="{00000000-0005-0000-0000-000076590000}"/>
    <cellStyle name="20% - Accent1 3 2 6 3 4 4" xfId="23087" xr:uid="{00000000-0005-0000-0000-000077590000}"/>
    <cellStyle name="20% - Accent1 3 2 6 3 5" xfId="23088" xr:uid="{00000000-0005-0000-0000-000078590000}"/>
    <cellStyle name="20% - Accent1 3 2 6 3 5 2" xfId="23089" xr:uid="{00000000-0005-0000-0000-000079590000}"/>
    <cellStyle name="20% - Accent1 3 2 6 3 5 2 2" xfId="23090" xr:uid="{00000000-0005-0000-0000-00007A590000}"/>
    <cellStyle name="20% - Accent1 3 2 6 3 5 2 2 2" xfId="23091" xr:uid="{00000000-0005-0000-0000-00007B590000}"/>
    <cellStyle name="20% - Accent1 3 2 6 3 5 2 3" xfId="23092" xr:uid="{00000000-0005-0000-0000-00007C590000}"/>
    <cellStyle name="20% - Accent1 3 2 6 3 5 3" xfId="23093" xr:uid="{00000000-0005-0000-0000-00007D590000}"/>
    <cellStyle name="20% - Accent1 3 2 6 3 5 3 2" xfId="23094" xr:uid="{00000000-0005-0000-0000-00007E590000}"/>
    <cellStyle name="20% - Accent1 3 2 6 3 5 4" xfId="23095" xr:uid="{00000000-0005-0000-0000-00007F590000}"/>
    <cellStyle name="20% - Accent1 3 2 6 3 6" xfId="23096" xr:uid="{00000000-0005-0000-0000-000080590000}"/>
    <cellStyle name="20% - Accent1 3 2 6 3 6 2" xfId="23097" xr:uid="{00000000-0005-0000-0000-000081590000}"/>
    <cellStyle name="20% - Accent1 3 2 6 3 6 2 2" xfId="23098" xr:uid="{00000000-0005-0000-0000-000082590000}"/>
    <cellStyle name="20% - Accent1 3 2 6 3 6 2 2 2" xfId="23099" xr:uid="{00000000-0005-0000-0000-000083590000}"/>
    <cellStyle name="20% - Accent1 3 2 6 3 6 2 3" xfId="23100" xr:uid="{00000000-0005-0000-0000-000084590000}"/>
    <cellStyle name="20% - Accent1 3 2 6 3 6 3" xfId="23101" xr:uid="{00000000-0005-0000-0000-000085590000}"/>
    <cellStyle name="20% - Accent1 3 2 6 3 6 3 2" xfId="23102" xr:uid="{00000000-0005-0000-0000-000086590000}"/>
    <cellStyle name="20% - Accent1 3 2 6 3 6 4" xfId="23103" xr:uid="{00000000-0005-0000-0000-000087590000}"/>
    <cellStyle name="20% - Accent1 3 2 6 3 7" xfId="23104" xr:uid="{00000000-0005-0000-0000-000088590000}"/>
    <cellStyle name="20% - Accent1 3 2 6 3 7 2" xfId="23105" xr:uid="{00000000-0005-0000-0000-000089590000}"/>
    <cellStyle name="20% - Accent1 3 2 6 3 7 2 2" xfId="23106" xr:uid="{00000000-0005-0000-0000-00008A590000}"/>
    <cellStyle name="20% - Accent1 3 2 6 3 7 3" xfId="23107" xr:uid="{00000000-0005-0000-0000-00008B590000}"/>
    <cellStyle name="20% - Accent1 3 2 6 3 8" xfId="23108" xr:uid="{00000000-0005-0000-0000-00008C590000}"/>
    <cellStyle name="20% - Accent1 3 2 6 3 8 2" xfId="23109" xr:uid="{00000000-0005-0000-0000-00008D590000}"/>
    <cellStyle name="20% - Accent1 3 2 6 3 8 2 2" xfId="23110" xr:uid="{00000000-0005-0000-0000-00008E590000}"/>
    <cellStyle name="20% - Accent1 3 2 6 3 8 3" xfId="23111" xr:uid="{00000000-0005-0000-0000-00008F590000}"/>
    <cellStyle name="20% - Accent1 3 2 6 3 9" xfId="23112" xr:uid="{00000000-0005-0000-0000-000090590000}"/>
    <cellStyle name="20% - Accent1 3 2 6 3 9 2" xfId="23113" xr:uid="{00000000-0005-0000-0000-000091590000}"/>
    <cellStyle name="20% - Accent1 3 2 6 4" xfId="23114" xr:uid="{00000000-0005-0000-0000-000092590000}"/>
    <cellStyle name="20% - Accent1 3 2 6 4 10" xfId="23115" xr:uid="{00000000-0005-0000-0000-000093590000}"/>
    <cellStyle name="20% - Accent1 3 2 6 4 10 2" xfId="23116" xr:uid="{00000000-0005-0000-0000-000094590000}"/>
    <cellStyle name="20% - Accent1 3 2 6 4 11" xfId="23117" xr:uid="{00000000-0005-0000-0000-000095590000}"/>
    <cellStyle name="20% - Accent1 3 2 6 4 2" xfId="23118" xr:uid="{00000000-0005-0000-0000-000096590000}"/>
    <cellStyle name="20% - Accent1 3 2 6 4 2 2" xfId="23119" xr:uid="{00000000-0005-0000-0000-000097590000}"/>
    <cellStyle name="20% - Accent1 3 2 6 4 2 2 2" xfId="23120" xr:uid="{00000000-0005-0000-0000-000098590000}"/>
    <cellStyle name="20% - Accent1 3 2 6 4 2 2 2 2" xfId="23121" xr:uid="{00000000-0005-0000-0000-000099590000}"/>
    <cellStyle name="20% - Accent1 3 2 6 4 2 2 2 2 2" xfId="23122" xr:uid="{00000000-0005-0000-0000-00009A590000}"/>
    <cellStyle name="20% - Accent1 3 2 6 4 2 2 2 3" xfId="23123" xr:uid="{00000000-0005-0000-0000-00009B590000}"/>
    <cellStyle name="20% - Accent1 3 2 6 4 2 2 3" xfId="23124" xr:uid="{00000000-0005-0000-0000-00009C590000}"/>
    <cellStyle name="20% - Accent1 3 2 6 4 2 2 3 2" xfId="23125" xr:uid="{00000000-0005-0000-0000-00009D590000}"/>
    <cellStyle name="20% - Accent1 3 2 6 4 2 2 4" xfId="23126" xr:uid="{00000000-0005-0000-0000-00009E590000}"/>
    <cellStyle name="20% - Accent1 3 2 6 4 2 3" xfId="23127" xr:uid="{00000000-0005-0000-0000-00009F590000}"/>
    <cellStyle name="20% - Accent1 3 2 6 4 2 3 2" xfId="23128" xr:uid="{00000000-0005-0000-0000-0000A0590000}"/>
    <cellStyle name="20% - Accent1 3 2 6 4 2 3 2 2" xfId="23129" xr:uid="{00000000-0005-0000-0000-0000A1590000}"/>
    <cellStyle name="20% - Accent1 3 2 6 4 2 3 2 2 2" xfId="23130" xr:uid="{00000000-0005-0000-0000-0000A2590000}"/>
    <cellStyle name="20% - Accent1 3 2 6 4 2 3 2 3" xfId="23131" xr:uid="{00000000-0005-0000-0000-0000A3590000}"/>
    <cellStyle name="20% - Accent1 3 2 6 4 2 3 3" xfId="23132" xr:uid="{00000000-0005-0000-0000-0000A4590000}"/>
    <cellStyle name="20% - Accent1 3 2 6 4 2 3 3 2" xfId="23133" xr:uid="{00000000-0005-0000-0000-0000A5590000}"/>
    <cellStyle name="20% - Accent1 3 2 6 4 2 3 4" xfId="23134" xr:uid="{00000000-0005-0000-0000-0000A6590000}"/>
    <cellStyle name="20% - Accent1 3 2 6 4 2 4" xfId="23135" xr:uid="{00000000-0005-0000-0000-0000A7590000}"/>
    <cellStyle name="20% - Accent1 3 2 6 4 2 4 2" xfId="23136" xr:uid="{00000000-0005-0000-0000-0000A8590000}"/>
    <cellStyle name="20% - Accent1 3 2 6 4 2 4 2 2" xfId="23137" xr:uid="{00000000-0005-0000-0000-0000A9590000}"/>
    <cellStyle name="20% - Accent1 3 2 6 4 2 4 2 2 2" xfId="23138" xr:uid="{00000000-0005-0000-0000-0000AA590000}"/>
    <cellStyle name="20% - Accent1 3 2 6 4 2 4 2 3" xfId="23139" xr:uid="{00000000-0005-0000-0000-0000AB590000}"/>
    <cellStyle name="20% - Accent1 3 2 6 4 2 4 3" xfId="23140" xr:uid="{00000000-0005-0000-0000-0000AC590000}"/>
    <cellStyle name="20% - Accent1 3 2 6 4 2 4 3 2" xfId="23141" xr:uid="{00000000-0005-0000-0000-0000AD590000}"/>
    <cellStyle name="20% - Accent1 3 2 6 4 2 4 4" xfId="23142" xr:uid="{00000000-0005-0000-0000-0000AE590000}"/>
    <cellStyle name="20% - Accent1 3 2 6 4 2 5" xfId="23143" xr:uid="{00000000-0005-0000-0000-0000AF590000}"/>
    <cellStyle name="20% - Accent1 3 2 6 4 2 5 2" xfId="23144" xr:uid="{00000000-0005-0000-0000-0000B0590000}"/>
    <cellStyle name="20% - Accent1 3 2 6 4 2 5 2 2" xfId="23145" xr:uid="{00000000-0005-0000-0000-0000B1590000}"/>
    <cellStyle name="20% - Accent1 3 2 6 4 2 5 3" xfId="23146" xr:uid="{00000000-0005-0000-0000-0000B2590000}"/>
    <cellStyle name="20% - Accent1 3 2 6 4 2 6" xfId="23147" xr:uid="{00000000-0005-0000-0000-0000B3590000}"/>
    <cellStyle name="20% - Accent1 3 2 6 4 2 6 2" xfId="23148" xr:uid="{00000000-0005-0000-0000-0000B4590000}"/>
    <cellStyle name="20% - Accent1 3 2 6 4 2 6 2 2" xfId="23149" xr:uid="{00000000-0005-0000-0000-0000B5590000}"/>
    <cellStyle name="20% - Accent1 3 2 6 4 2 6 3" xfId="23150" xr:uid="{00000000-0005-0000-0000-0000B6590000}"/>
    <cellStyle name="20% - Accent1 3 2 6 4 2 7" xfId="23151" xr:uid="{00000000-0005-0000-0000-0000B7590000}"/>
    <cellStyle name="20% - Accent1 3 2 6 4 2 7 2" xfId="23152" xr:uid="{00000000-0005-0000-0000-0000B8590000}"/>
    <cellStyle name="20% - Accent1 3 2 6 4 2 8" xfId="23153" xr:uid="{00000000-0005-0000-0000-0000B9590000}"/>
    <cellStyle name="20% - Accent1 3 2 6 4 2 8 2" xfId="23154" xr:uid="{00000000-0005-0000-0000-0000BA590000}"/>
    <cellStyle name="20% - Accent1 3 2 6 4 2 9" xfId="23155" xr:uid="{00000000-0005-0000-0000-0000BB590000}"/>
    <cellStyle name="20% - Accent1 3 2 6 4 3" xfId="23156" xr:uid="{00000000-0005-0000-0000-0000BC590000}"/>
    <cellStyle name="20% - Accent1 3 2 6 4 3 2" xfId="23157" xr:uid="{00000000-0005-0000-0000-0000BD590000}"/>
    <cellStyle name="20% - Accent1 3 2 6 4 3 2 2" xfId="23158" xr:uid="{00000000-0005-0000-0000-0000BE590000}"/>
    <cellStyle name="20% - Accent1 3 2 6 4 3 2 2 2" xfId="23159" xr:uid="{00000000-0005-0000-0000-0000BF590000}"/>
    <cellStyle name="20% - Accent1 3 2 6 4 3 2 2 2 2" xfId="23160" xr:uid="{00000000-0005-0000-0000-0000C0590000}"/>
    <cellStyle name="20% - Accent1 3 2 6 4 3 2 2 3" xfId="23161" xr:uid="{00000000-0005-0000-0000-0000C1590000}"/>
    <cellStyle name="20% - Accent1 3 2 6 4 3 2 3" xfId="23162" xr:uid="{00000000-0005-0000-0000-0000C2590000}"/>
    <cellStyle name="20% - Accent1 3 2 6 4 3 2 3 2" xfId="23163" xr:uid="{00000000-0005-0000-0000-0000C3590000}"/>
    <cellStyle name="20% - Accent1 3 2 6 4 3 2 4" xfId="23164" xr:uid="{00000000-0005-0000-0000-0000C4590000}"/>
    <cellStyle name="20% - Accent1 3 2 6 4 3 3" xfId="23165" xr:uid="{00000000-0005-0000-0000-0000C5590000}"/>
    <cellStyle name="20% - Accent1 3 2 6 4 3 3 2" xfId="23166" xr:uid="{00000000-0005-0000-0000-0000C6590000}"/>
    <cellStyle name="20% - Accent1 3 2 6 4 3 3 2 2" xfId="23167" xr:uid="{00000000-0005-0000-0000-0000C7590000}"/>
    <cellStyle name="20% - Accent1 3 2 6 4 3 3 2 2 2" xfId="23168" xr:uid="{00000000-0005-0000-0000-0000C8590000}"/>
    <cellStyle name="20% - Accent1 3 2 6 4 3 3 2 3" xfId="23169" xr:uid="{00000000-0005-0000-0000-0000C9590000}"/>
    <cellStyle name="20% - Accent1 3 2 6 4 3 3 3" xfId="23170" xr:uid="{00000000-0005-0000-0000-0000CA590000}"/>
    <cellStyle name="20% - Accent1 3 2 6 4 3 3 3 2" xfId="23171" xr:uid="{00000000-0005-0000-0000-0000CB590000}"/>
    <cellStyle name="20% - Accent1 3 2 6 4 3 3 4" xfId="23172" xr:uid="{00000000-0005-0000-0000-0000CC590000}"/>
    <cellStyle name="20% - Accent1 3 2 6 4 3 4" xfId="23173" xr:uid="{00000000-0005-0000-0000-0000CD590000}"/>
    <cellStyle name="20% - Accent1 3 2 6 4 3 4 2" xfId="23174" xr:uid="{00000000-0005-0000-0000-0000CE590000}"/>
    <cellStyle name="20% - Accent1 3 2 6 4 3 4 2 2" xfId="23175" xr:uid="{00000000-0005-0000-0000-0000CF590000}"/>
    <cellStyle name="20% - Accent1 3 2 6 4 3 4 2 2 2" xfId="23176" xr:uid="{00000000-0005-0000-0000-0000D0590000}"/>
    <cellStyle name="20% - Accent1 3 2 6 4 3 4 2 3" xfId="23177" xr:uid="{00000000-0005-0000-0000-0000D1590000}"/>
    <cellStyle name="20% - Accent1 3 2 6 4 3 4 3" xfId="23178" xr:uid="{00000000-0005-0000-0000-0000D2590000}"/>
    <cellStyle name="20% - Accent1 3 2 6 4 3 4 3 2" xfId="23179" xr:uid="{00000000-0005-0000-0000-0000D3590000}"/>
    <cellStyle name="20% - Accent1 3 2 6 4 3 4 4" xfId="23180" xr:uid="{00000000-0005-0000-0000-0000D4590000}"/>
    <cellStyle name="20% - Accent1 3 2 6 4 3 5" xfId="23181" xr:uid="{00000000-0005-0000-0000-0000D5590000}"/>
    <cellStyle name="20% - Accent1 3 2 6 4 3 5 2" xfId="23182" xr:uid="{00000000-0005-0000-0000-0000D6590000}"/>
    <cellStyle name="20% - Accent1 3 2 6 4 3 5 2 2" xfId="23183" xr:uid="{00000000-0005-0000-0000-0000D7590000}"/>
    <cellStyle name="20% - Accent1 3 2 6 4 3 5 3" xfId="23184" xr:uid="{00000000-0005-0000-0000-0000D8590000}"/>
    <cellStyle name="20% - Accent1 3 2 6 4 3 6" xfId="23185" xr:uid="{00000000-0005-0000-0000-0000D9590000}"/>
    <cellStyle name="20% - Accent1 3 2 6 4 3 6 2" xfId="23186" xr:uid="{00000000-0005-0000-0000-0000DA590000}"/>
    <cellStyle name="20% - Accent1 3 2 6 4 3 6 2 2" xfId="23187" xr:uid="{00000000-0005-0000-0000-0000DB590000}"/>
    <cellStyle name="20% - Accent1 3 2 6 4 3 6 3" xfId="23188" xr:uid="{00000000-0005-0000-0000-0000DC590000}"/>
    <cellStyle name="20% - Accent1 3 2 6 4 3 7" xfId="23189" xr:uid="{00000000-0005-0000-0000-0000DD590000}"/>
    <cellStyle name="20% - Accent1 3 2 6 4 3 7 2" xfId="23190" xr:uid="{00000000-0005-0000-0000-0000DE590000}"/>
    <cellStyle name="20% - Accent1 3 2 6 4 3 8" xfId="23191" xr:uid="{00000000-0005-0000-0000-0000DF590000}"/>
    <cellStyle name="20% - Accent1 3 2 6 4 3 8 2" xfId="23192" xr:uid="{00000000-0005-0000-0000-0000E0590000}"/>
    <cellStyle name="20% - Accent1 3 2 6 4 3 9" xfId="23193" xr:uid="{00000000-0005-0000-0000-0000E1590000}"/>
    <cellStyle name="20% - Accent1 3 2 6 4 4" xfId="23194" xr:uid="{00000000-0005-0000-0000-0000E2590000}"/>
    <cellStyle name="20% - Accent1 3 2 6 4 4 2" xfId="23195" xr:uid="{00000000-0005-0000-0000-0000E3590000}"/>
    <cellStyle name="20% - Accent1 3 2 6 4 4 2 2" xfId="23196" xr:uid="{00000000-0005-0000-0000-0000E4590000}"/>
    <cellStyle name="20% - Accent1 3 2 6 4 4 2 2 2" xfId="23197" xr:uid="{00000000-0005-0000-0000-0000E5590000}"/>
    <cellStyle name="20% - Accent1 3 2 6 4 4 2 3" xfId="23198" xr:uid="{00000000-0005-0000-0000-0000E6590000}"/>
    <cellStyle name="20% - Accent1 3 2 6 4 4 3" xfId="23199" xr:uid="{00000000-0005-0000-0000-0000E7590000}"/>
    <cellStyle name="20% - Accent1 3 2 6 4 4 3 2" xfId="23200" xr:uid="{00000000-0005-0000-0000-0000E8590000}"/>
    <cellStyle name="20% - Accent1 3 2 6 4 4 4" xfId="23201" xr:uid="{00000000-0005-0000-0000-0000E9590000}"/>
    <cellStyle name="20% - Accent1 3 2 6 4 5" xfId="23202" xr:uid="{00000000-0005-0000-0000-0000EA590000}"/>
    <cellStyle name="20% - Accent1 3 2 6 4 5 2" xfId="23203" xr:uid="{00000000-0005-0000-0000-0000EB590000}"/>
    <cellStyle name="20% - Accent1 3 2 6 4 5 2 2" xfId="23204" xr:uid="{00000000-0005-0000-0000-0000EC590000}"/>
    <cellStyle name="20% - Accent1 3 2 6 4 5 2 2 2" xfId="23205" xr:uid="{00000000-0005-0000-0000-0000ED590000}"/>
    <cellStyle name="20% - Accent1 3 2 6 4 5 2 3" xfId="23206" xr:uid="{00000000-0005-0000-0000-0000EE590000}"/>
    <cellStyle name="20% - Accent1 3 2 6 4 5 3" xfId="23207" xr:uid="{00000000-0005-0000-0000-0000EF590000}"/>
    <cellStyle name="20% - Accent1 3 2 6 4 5 3 2" xfId="23208" xr:uid="{00000000-0005-0000-0000-0000F0590000}"/>
    <cellStyle name="20% - Accent1 3 2 6 4 5 4" xfId="23209" xr:uid="{00000000-0005-0000-0000-0000F1590000}"/>
    <cellStyle name="20% - Accent1 3 2 6 4 6" xfId="23210" xr:uid="{00000000-0005-0000-0000-0000F2590000}"/>
    <cellStyle name="20% - Accent1 3 2 6 4 6 2" xfId="23211" xr:uid="{00000000-0005-0000-0000-0000F3590000}"/>
    <cellStyle name="20% - Accent1 3 2 6 4 6 2 2" xfId="23212" xr:uid="{00000000-0005-0000-0000-0000F4590000}"/>
    <cellStyle name="20% - Accent1 3 2 6 4 6 2 2 2" xfId="23213" xr:uid="{00000000-0005-0000-0000-0000F5590000}"/>
    <cellStyle name="20% - Accent1 3 2 6 4 6 2 3" xfId="23214" xr:uid="{00000000-0005-0000-0000-0000F6590000}"/>
    <cellStyle name="20% - Accent1 3 2 6 4 6 3" xfId="23215" xr:uid="{00000000-0005-0000-0000-0000F7590000}"/>
    <cellStyle name="20% - Accent1 3 2 6 4 6 3 2" xfId="23216" xr:uid="{00000000-0005-0000-0000-0000F8590000}"/>
    <cellStyle name="20% - Accent1 3 2 6 4 6 4" xfId="23217" xr:uid="{00000000-0005-0000-0000-0000F9590000}"/>
    <cellStyle name="20% - Accent1 3 2 6 4 7" xfId="23218" xr:uid="{00000000-0005-0000-0000-0000FA590000}"/>
    <cellStyle name="20% - Accent1 3 2 6 4 7 2" xfId="23219" xr:uid="{00000000-0005-0000-0000-0000FB590000}"/>
    <cellStyle name="20% - Accent1 3 2 6 4 7 2 2" xfId="23220" xr:uid="{00000000-0005-0000-0000-0000FC590000}"/>
    <cellStyle name="20% - Accent1 3 2 6 4 7 3" xfId="23221" xr:uid="{00000000-0005-0000-0000-0000FD590000}"/>
    <cellStyle name="20% - Accent1 3 2 6 4 8" xfId="23222" xr:uid="{00000000-0005-0000-0000-0000FE590000}"/>
    <cellStyle name="20% - Accent1 3 2 6 4 8 2" xfId="23223" xr:uid="{00000000-0005-0000-0000-0000FF590000}"/>
    <cellStyle name="20% - Accent1 3 2 6 4 8 2 2" xfId="23224" xr:uid="{00000000-0005-0000-0000-0000005A0000}"/>
    <cellStyle name="20% - Accent1 3 2 6 4 8 3" xfId="23225" xr:uid="{00000000-0005-0000-0000-0000015A0000}"/>
    <cellStyle name="20% - Accent1 3 2 6 4 9" xfId="23226" xr:uid="{00000000-0005-0000-0000-0000025A0000}"/>
    <cellStyle name="20% - Accent1 3 2 6 4 9 2" xfId="23227" xr:uid="{00000000-0005-0000-0000-0000035A0000}"/>
    <cellStyle name="20% - Accent1 3 2 6 5" xfId="23228" xr:uid="{00000000-0005-0000-0000-0000045A0000}"/>
    <cellStyle name="20% - Accent1 3 2 6 5 2" xfId="23229" xr:uid="{00000000-0005-0000-0000-0000055A0000}"/>
    <cellStyle name="20% - Accent1 3 2 6 5 2 2" xfId="23230" xr:uid="{00000000-0005-0000-0000-0000065A0000}"/>
    <cellStyle name="20% - Accent1 3 2 6 5 2 2 2" xfId="23231" xr:uid="{00000000-0005-0000-0000-0000075A0000}"/>
    <cellStyle name="20% - Accent1 3 2 6 5 2 2 2 2" xfId="23232" xr:uid="{00000000-0005-0000-0000-0000085A0000}"/>
    <cellStyle name="20% - Accent1 3 2 6 5 2 2 3" xfId="23233" xr:uid="{00000000-0005-0000-0000-0000095A0000}"/>
    <cellStyle name="20% - Accent1 3 2 6 5 2 3" xfId="23234" xr:uid="{00000000-0005-0000-0000-00000A5A0000}"/>
    <cellStyle name="20% - Accent1 3 2 6 5 2 3 2" xfId="23235" xr:uid="{00000000-0005-0000-0000-00000B5A0000}"/>
    <cellStyle name="20% - Accent1 3 2 6 5 2 4" xfId="23236" xr:uid="{00000000-0005-0000-0000-00000C5A0000}"/>
    <cellStyle name="20% - Accent1 3 2 6 5 3" xfId="23237" xr:uid="{00000000-0005-0000-0000-00000D5A0000}"/>
    <cellStyle name="20% - Accent1 3 2 6 5 3 2" xfId="23238" xr:uid="{00000000-0005-0000-0000-00000E5A0000}"/>
    <cellStyle name="20% - Accent1 3 2 6 5 3 2 2" xfId="23239" xr:uid="{00000000-0005-0000-0000-00000F5A0000}"/>
    <cellStyle name="20% - Accent1 3 2 6 5 3 2 2 2" xfId="23240" xr:uid="{00000000-0005-0000-0000-0000105A0000}"/>
    <cellStyle name="20% - Accent1 3 2 6 5 3 2 3" xfId="23241" xr:uid="{00000000-0005-0000-0000-0000115A0000}"/>
    <cellStyle name="20% - Accent1 3 2 6 5 3 3" xfId="23242" xr:uid="{00000000-0005-0000-0000-0000125A0000}"/>
    <cellStyle name="20% - Accent1 3 2 6 5 3 3 2" xfId="23243" xr:uid="{00000000-0005-0000-0000-0000135A0000}"/>
    <cellStyle name="20% - Accent1 3 2 6 5 3 4" xfId="23244" xr:uid="{00000000-0005-0000-0000-0000145A0000}"/>
    <cellStyle name="20% - Accent1 3 2 6 5 4" xfId="23245" xr:uid="{00000000-0005-0000-0000-0000155A0000}"/>
    <cellStyle name="20% - Accent1 3 2 6 5 4 2" xfId="23246" xr:uid="{00000000-0005-0000-0000-0000165A0000}"/>
    <cellStyle name="20% - Accent1 3 2 6 5 4 2 2" xfId="23247" xr:uid="{00000000-0005-0000-0000-0000175A0000}"/>
    <cellStyle name="20% - Accent1 3 2 6 5 4 2 2 2" xfId="23248" xr:uid="{00000000-0005-0000-0000-0000185A0000}"/>
    <cellStyle name="20% - Accent1 3 2 6 5 4 2 3" xfId="23249" xr:uid="{00000000-0005-0000-0000-0000195A0000}"/>
    <cellStyle name="20% - Accent1 3 2 6 5 4 3" xfId="23250" xr:uid="{00000000-0005-0000-0000-00001A5A0000}"/>
    <cellStyle name="20% - Accent1 3 2 6 5 4 3 2" xfId="23251" xr:uid="{00000000-0005-0000-0000-00001B5A0000}"/>
    <cellStyle name="20% - Accent1 3 2 6 5 4 4" xfId="23252" xr:uid="{00000000-0005-0000-0000-00001C5A0000}"/>
    <cellStyle name="20% - Accent1 3 2 6 5 5" xfId="23253" xr:uid="{00000000-0005-0000-0000-00001D5A0000}"/>
    <cellStyle name="20% - Accent1 3 2 6 5 5 2" xfId="23254" xr:uid="{00000000-0005-0000-0000-00001E5A0000}"/>
    <cellStyle name="20% - Accent1 3 2 6 5 5 2 2" xfId="23255" xr:uid="{00000000-0005-0000-0000-00001F5A0000}"/>
    <cellStyle name="20% - Accent1 3 2 6 5 5 3" xfId="23256" xr:uid="{00000000-0005-0000-0000-0000205A0000}"/>
    <cellStyle name="20% - Accent1 3 2 6 5 6" xfId="23257" xr:uid="{00000000-0005-0000-0000-0000215A0000}"/>
    <cellStyle name="20% - Accent1 3 2 6 5 6 2" xfId="23258" xr:uid="{00000000-0005-0000-0000-0000225A0000}"/>
    <cellStyle name="20% - Accent1 3 2 6 5 6 2 2" xfId="23259" xr:uid="{00000000-0005-0000-0000-0000235A0000}"/>
    <cellStyle name="20% - Accent1 3 2 6 5 6 3" xfId="23260" xr:uid="{00000000-0005-0000-0000-0000245A0000}"/>
    <cellStyle name="20% - Accent1 3 2 6 5 7" xfId="23261" xr:uid="{00000000-0005-0000-0000-0000255A0000}"/>
    <cellStyle name="20% - Accent1 3 2 6 5 7 2" xfId="23262" xr:uid="{00000000-0005-0000-0000-0000265A0000}"/>
    <cellStyle name="20% - Accent1 3 2 6 5 8" xfId="23263" xr:uid="{00000000-0005-0000-0000-0000275A0000}"/>
    <cellStyle name="20% - Accent1 3 2 6 5 8 2" xfId="23264" xr:uid="{00000000-0005-0000-0000-0000285A0000}"/>
    <cellStyle name="20% - Accent1 3 2 6 5 9" xfId="23265" xr:uid="{00000000-0005-0000-0000-0000295A0000}"/>
    <cellStyle name="20% - Accent1 3 2 6 6" xfId="23266" xr:uid="{00000000-0005-0000-0000-00002A5A0000}"/>
    <cellStyle name="20% - Accent1 3 2 6 6 2" xfId="23267" xr:uid="{00000000-0005-0000-0000-00002B5A0000}"/>
    <cellStyle name="20% - Accent1 3 2 6 6 2 2" xfId="23268" xr:uid="{00000000-0005-0000-0000-00002C5A0000}"/>
    <cellStyle name="20% - Accent1 3 2 6 6 2 2 2" xfId="23269" xr:uid="{00000000-0005-0000-0000-00002D5A0000}"/>
    <cellStyle name="20% - Accent1 3 2 6 6 2 2 2 2" xfId="23270" xr:uid="{00000000-0005-0000-0000-00002E5A0000}"/>
    <cellStyle name="20% - Accent1 3 2 6 6 2 2 3" xfId="23271" xr:uid="{00000000-0005-0000-0000-00002F5A0000}"/>
    <cellStyle name="20% - Accent1 3 2 6 6 2 3" xfId="23272" xr:uid="{00000000-0005-0000-0000-0000305A0000}"/>
    <cellStyle name="20% - Accent1 3 2 6 6 2 3 2" xfId="23273" xr:uid="{00000000-0005-0000-0000-0000315A0000}"/>
    <cellStyle name="20% - Accent1 3 2 6 6 2 4" xfId="23274" xr:uid="{00000000-0005-0000-0000-0000325A0000}"/>
    <cellStyle name="20% - Accent1 3 2 6 6 3" xfId="23275" xr:uid="{00000000-0005-0000-0000-0000335A0000}"/>
    <cellStyle name="20% - Accent1 3 2 6 6 3 2" xfId="23276" xr:uid="{00000000-0005-0000-0000-0000345A0000}"/>
    <cellStyle name="20% - Accent1 3 2 6 6 3 2 2" xfId="23277" xr:uid="{00000000-0005-0000-0000-0000355A0000}"/>
    <cellStyle name="20% - Accent1 3 2 6 6 3 2 2 2" xfId="23278" xr:uid="{00000000-0005-0000-0000-0000365A0000}"/>
    <cellStyle name="20% - Accent1 3 2 6 6 3 2 3" xfId="23279" xr:uid="{00000000-0005-0000-0000-0000375A0000}"/>
    <cellStyle name="20% - Accent1 3 2 6 6 3 3" xfId="23280" xr:uid="{00000000-0005-0000-0000-0000385A0000}"/>
    <cellStyle name="20% - Accent1 3 2 6 6 3 3 2" xfId="23281" xr:uid="{00000000-0005-0000-0000-0000395A0000}"/>
    <cellStyle name="20% - Accent1 3 2 6 6 3 4" xfId="23282" xr:uid="{00000000-0005-0000-0000-00003A5A0000}"/>
    <cellStyle name="20% - Accent1 3 2 6 6 4" xfId="23283" xr:uid="{00000000-0005-0000-0000-00003B5A0000}"/>
    <cellStyle name="20% - Accent1 3 2 6 6 4 2" xfId="23284" xr:uid="{00000000-0005-0000-0000-00003C5A0000}"/>
    <cellStyle name="20% - Accent1 3 2 6 6 4 2 2" xfId="23285" xr:uid="{00000000-0005-0000-0000-00003D5A0000}"/>
    <cellStyle name="20% - Accent1 3 2 6 6 4 2 2 2" xfId="23286" xr:uid="{00000000-0005-0000-0000-00003E5A0000}"/>
    <cellStyle name="20% - Accent1 3 2 6 6 4 2 3" xfId="23287" xr:uid="{00000000-0005-0000-0000-00003F5A0000}"/>
    <cellStyle name="20% - Accent1 3 2 6 6 4 3" xfId="23288" xr:uid="{00000000-0005-0000-0000-0000405A0000}"/>
    <cellStyle name="20% - Accent1 3 2 6 6 4 3 2" xfId="23289" xr:uid="{00000000-0005-0000-0000-0000415A0000}"/>
    <cellStyle name="20% - Accent1 3 2 6 6 4 4" xfId="23290" xr:uid="{00000000-0005-0000-0000-0000425A0000}"/>
    <cellStyle name="20% - Accent1 3 2 6 6 5" xfId="23291" xr:uid="{00000000-0005-0000-0000-0000435A0000}"/>
    <cellStyle name="20% - Accent1 3 2 6 6 5 2" xfId="23292" xr:uid="{00000000-0005-0000-0000-0000445A0000}"/>
    <cellStyle name="20% - Accent1 3 2 6 6 5 2 2" xfId="23293" xr:uid="{00000000-0005-0000-0000-0000455A0000}"/>
    <cellStyle name="20% - Accent1 3 2 6 6 5 3" xfId="23294" xr:uid="{00000000-0005-0000-0000-0000465A0000}"/>
    <cellStyle name="20% - Accent1 3 2 6 6 6" xfId="23295" xr:uid="{00000000-0005-0000-0000-0000475A0000}"/>
    <cellStyle name="20% - Accent1 3 2 6 6 6 2" xfId="23296" xr:uid="{00000000-0005-0000-0000-0000485A0000}"/>
    <cellStyle name="20% - Accent1 3 2 6 6 6 2 2" xfId="23297" xr:uid="{00000000-0005-0000-0000-0000495A0000}"/>
    <cellStyle name="20% - Accent1 3 2 6 6 6 3" xfId="23298" xr:uid="{00000000-0005-0000-0000-00004A5A0000}"/>
    <cellStyle name="20% - Accent1 3 2 6 6 7" xfId="23299" xr:uid="{00000000-0005-0000-0000-00004B5A0000}"/>
    <cellStyle name="20% - Accent1 3 2 6 6 7 2" xfId="23300" xr:uid="{00000000-0005-0000-0000-00004C5A0000}"/>
    <cellStyle name="20% - Accent1 3 2 6 6 8" xfId="23301" xr:uid="{00000000-0005-0000-0000-00004D5A0000}"/>
    <cellStyle name="20% - Accent1 3 2 6 6 8 2" xfId="23302" xr:uid="{00000000-0005-0000-0000-00004E5A0000}"/>
    <cellStyle name="20% - Accent1 3 2 6 6 9" xfId="23303" xr:uid="{00000000-0005-0000-0000-00004F5A0000}"/>
    <cellStyle name="20% - Accent1 3 2 6 7" xfId="23304" xr:uid="{00000000-0005-0000-0000-0000505A0000}"/>
    <cellStyle name="20% - Accent1 3 2 6 7 2" xfId="23305" xr:uid="{00000000-0005-0000-0000-0000515A0000}"/>
    <cellStyle name="20% - Accent1 3 2 6 7 2 2" xfId="23306" xr:uid="{00000000-0005-0000-0000-0000525A0000}"/>
    <cellStyle name="20% - Accent1 3 2 6 7 2 2 2" xfId="23307" xr:uid="{00000000-0005-0000-0000-0000535A0000}"/>
    <cellStyle name="20% - Accent1 3 2 6 7 2 3" xfId="23308" xr:uid="{00000000-0005-0000-0000-0000545A0000}"/>
    <cellStyle name="20% - Accent1 3 2 6 7 3" xfId="23309" xr:uid="{00000000-0005-0000-0000-0000555A0000}"/>
    <cellStyle name="20% - Accent1 3 2 6 7 3 2" xfId="23310" xr:uid="{00000000-0005-0000-0000-0000565A0000}"/>
    <cellStyle name="20% - Accent1 3 2 6 7 4" xfId="23311" xr:uid="{00000000-0005-0000-0000-0000575A0000}"/>
    <cellStyle name="20% - Accent1 3 2 6 8" xfId="23312" xr:uid="{00000000-0005-0000-0000-0000585A0000}"/>
    <cellStyle name="20% - Accent1 3 2 6 8 2" xfId="23313" xr:uid="{00000000-0005-0000-0000-0000595A0000}"/>
    <cellStyle name="20% - Accent1 3 2 6 8 2 2" xfId="23314" xr:uid="{00000000-0005-0000-0000-00005A5A0000}"/>
    <cellStyle name="20% - Accent1 3 2 6 8 2 2 2" xfId="23315" xr:uid="{00000000-0005-0000-0000-00005B5A0000}"/>
    <cellStyle name="20% - Accent1 3 2 6 8 2 3" xfId="23316" xr:uid="{00000000-0005-0000-0000-00005C5A0000}"/>
    <cellStyle name="20% - Accent1 3 2 6 8 3" xfId="23317" xr:uid="{00000000-0005-0000-0000-00005D5A0000}"/>
    <cellStyle name="20% - Accent1 3 2 6 8 3 2" xfId="23318" xr:uid="{00000000-0005-0000-0000-00005E5A0000}"/>
    <cellStyle name="20% - Accent1 3 2 6 8 4" xfId="23319" xr:uid="{00000000-0005-0000-0000-00005F5A0000}"/>
    <cellStyle name="20% - Accent1 3 2 6 9" xfId="23320" xr:uid="{00000000-0005-0000-0000-0000605A0000}"/>
    <cellStyle name="20% - Accent1 3 2 6 9 2" xfId="23321" xr:uid="{00000000-0005-0000-0000-0000615A0000}"/>
    <cellStyle name="20% - Accent1 3 2 6 9 2 2" xfId="23322" xr:uid="{00000000-0005-0000-0000-0000625A0000}"/>
    <cellStyle name="20% - Accent1 3 2 6 9 2 2 2" xfId="23323" xr:uid="{00000000-0005-0000-0000-0000635A0000}"/>
    <cellStyle name="20% - Accent1 3 2 6 9 2 3" xfId="23324" xr:uid="{00000000-0005-0000-0000-0000645A0000}"/>
    <cellStyle name="20% - Accent1 3 2 6 9 3" xfId="23325" xr:uid="{00000000-0005-0000-0000-0000655A0000}"/>
    <cellStyle name="20% - Accent1 3 2 6 9 3 2" xfId="23326" xr:uid="{00000000-0005-0000-0000-0000665A0000}"/>
    <cellStyle name="20% - Accent1 3 2 6 9 4" xfId="23327" xr:uid="{00000000-0005-0000-0000-0000675A0000}"/>
    <cellStyle name="20% - Accent1 3 2 7" xfId="23328" xr:uid="{00000000-0005-0000-0000-0000685A0000}"/>
    <cellStyle name="20% - Accent1 3 2 7 10" xfId="23329" xr:uid="{00000000-0005-0000-0000-0000695A0000}"/>
    <cellStyle name="20% - Accent1 3 2 7 10 2" xfId="23330" xr:uid="{00000000-0005-0000-0000-00006A5A0000}"/>
    <cellStyle name="20% - Accent1 3 2 7 11" xfId="23331" xr:uid="{00000000-0005-0000-0000-00006B5A0000}"/>
    <cellStyle name="20% - Accent1 3 2 7 11 2" xfId="23332" xr:uid="{00000000-0005-0000-0000-00006C5A0000}"/>
    <cellStyle name="20% - Accent1 3 2 7 12" xfId="23333" xr:uid="{00000000-0005-0000-0000-00006D5A0000}"/>
    <cellStyle name="20% - Accent1 3 2 7 2" xfId="23334" xr:uid="{00000000-0005-0000-0000-00006E5A0000}"/>
    <cellStyle name="20% - Accent1 3 2 7 2 10" xfId="23335" xr:uid="{00000000-0005-0000-0000-00006F5A0000}"/>
    <cellStyle name="20% - Accent1 3 2 7 2 10 2" xfId="23336" xr:uid="{00000000-0005-0000-0000-0000705A0000}"/>
    <cellStyle name="20% - Accent1 3 2 7 2 11" xfId="23337" xr:uid="{00000000-0005-0000-0000-0000715A0000}"/>
    <cellStyle name="20% - Accent1 3 2 7 2 2" xfId="23338" xr:uid="{00000000-0005-0000-0000-0000725A0000}"/>
    <cellStyle name="20% - Accent1 3 2 7 2 2 2" xfId="23339" xr:uid="{00000000-0005-0000-0000-0000735A0000}"/>
    <cellStyle name="20% - Accent1 3 2 7 2 2 2 2" xfId="23340" xr:uid="{00000000-0005-0000-0000-0000745A0000}"/>
    <cellStyle name="20% - Accent1 3 2 7 2 2 2 2 2" xfId="23341" xr:uid="{00000000-0005-0000-0000-0000755A0000}"/>
    <cellStyle name="20% - Accent1 3 2 7 2 2 2 2 2 2" xfId="23342" xr:uid="{00000000-0005-0000-0000-0000765A0000}"/>
    <cellStyle name="20% - Accent1 3 2 7 2 2 2 2 3" xfId="23343" xr:uid="{00000000-0005-0000-0000-0000775A0000}"/>
    <cellStyle name="20% - Accent1 3 2 7 2 2 2 3" xfId="23344" xr:uid="{00000000-0005-0000-0000-0000785A0000}"/>
    <cellStyle name="20% - Accent1 3 2 7 2 2 2 3 2" xfId="23345" xr:uid="{00000000-0005-0000-0000-0000795A0000}"/>
    <cellStyle name="20% - Accent1 3 2 7 2 2 2 4" xfId="23346" xr:uid="{00000000-0005-0000-0000-00007A5A0000}"/>
    <cellStyle name="20% - Accent1 3 2 7 2 2 3" xfId="23347" xr:uid="{00000000-0005-0000-0000-00007B5A0000}"/>
    <cellStyle name="20% - Accent1 3 2 7 2 2 3 2" xfId="23348" xr:uid="{00000000-0005-0000-0000-00007C5A0000}"/>
    <cellStyle name="20% - Accent1 3 2 7 2 2 3 2 2" xfId="23349" xr:uid="{00000000-0005-0000-0000-00007D5A0000}"/>
    <cellStyle name="20% - Accent1 3 2 7 2 2 3 2 2 2" xfId="23350" xr:uid="{00000000-0005-0000-0000-00007E5A0000}"/>
    <cellStyle name="20% - Accent1 3 2 7 2 2 3 2 3" xfId="23351" xr:uid="{00000000-0005-0000-0000-00007F5A0000}"/>
    <cellStyle name="20% - Accent1 3 2 7 2 2 3 3" xfId="23352" xr:uid="{00000000-0005-0000-0000-0000805A0000}"/>
    <cellStyle name="20% - Accent1 3 2 7 2 2 3 3 2" xfId="23353" xr:uid="{00000000-0005-0000-0000-0000815A0000}"/>
    <cellStyle name="20% - Accent1 3 2 7 2 2 3 4" xfId="23354" xr:uid="{00000000-0005-0000-0000-0000825A0000}"/>
    <cellStyle name="20% - Accent1 3 2 7 2 2 4" xfId="23355" xr:uid="{00000000-0005-0000-0000-0000835A0000}"/>
    <cellStyle name="20% - Accent1 3 2 7 2 2 4 2" xfId="23356" xr:uid="{00000000-0005-0000-0000-0000845A0000}"/>
    <cellStyle name="20% - Accent1 3 2 7 2 2 4 2 2" xfId="23357" xr:uid="{00000000-0005-0000-0000-0000855A0000}"/>
    <cellStyle name="20% - Accent1 3 2 7 2 2 4 2 2 2" xfId="23358" xr:uid="{00000000-0005-0000-0000-0000865A0000}"/>
    <cellStyle name="20% - Accent1 3 2 7 2 2 4 2 3" xfId="23359" xr:uid="{00000000-0005-0000-0000-0000875A0000}"/>
    <cellStyle name="20% - Accent1 3 2 7 2 2 4 3" xfId="23360" xr:uid="{00000000-0005-0000-0000-0000885A0000}"/>
    <cellStyle name="20% - Accent1 3 2 7 2 2 4 3 2" xfId="23361" xr:uid="{00000000-0005-0000-0000-0000895A0000}"/>
    <cellStyle name="20% - Accent1 3 2 7 2 2 4 4" xfId="23362" xr:uid="{00000000-0005-0000-0000-00008A5A0000}"/>
    <cellStyle name="20% - Accent1 3 2 7 2 2 5" xfId="23363" xr:uid="{00000000-0005-0000-0000-00008B5A0000}"/>
    <cellStyle name="20% - Accent1 3 2 7 2 2 5 2" xfId="23364" xr:uid="{00000000-0005-0000-0000-00008C5A0000}"/>
    <cellStyle name="20% - Accent1 3 2 7 2 2 5 2 2" xfId="23365" xr:uid="{00000000-0005-0000-0000-00008D5A0000}"/>
    <cellStyle name="20% - Accent1 3 2 7 2 2 5 3" xfId="23366" xr:uid="{00000000-0005-0000-0000-00008E5A0000}"/>
    <cellStyle name="20% - Accent1 3 2 7 2 2 6" xfId="23367" xr:uid="{00000000-0005-0000-0000-00008F5A0000}"/>
    <cellStyle name="20% - Accent1 3 2 7 2 2 6 2" xfId="23368" xr:uid="{00000000-0005-0000-0000-0000905A0000}"/>
    <cellStyle name="20% - Accent1 3 2 7 2 2 6 2 2" xfId="23369" xr:uid="{00000000-0005-0000-0000-0000915A0000}"/>
    <cellStyle name="20% - Accent1 3 2 7 2 2 6 3" xfId="23370" xr:uid="{00000000-0005-0000-0000-0000925A0000}"/>
    <cellStyle name="20% - Accent1 3 2 7 2 2 7" xfId="23371" xr:uid="{00000000-0005-0000-0000-0000935A0000}"/>
    <cellStyle name="20% - Accent1 3 2 7 2 2 7 2" xfId="23372" xr:uid="{00000000-0005-0000-0000-0000945A0000}"/>
    <cellStyle name="20% - Accent1 3 2 7 2 2 8" xfId="23373" xr:uid="{00000000-0005-0000-0000-0000955A0000}"/>
    <cellStyle name="20% - Accent1 3 2 7 2 2 8 2" xfId="23374" xr:uid="{00000000-0005-0000-0000-0000965A0000}"/>
    <cellStyle name="20% - Accent1 3 2 7 2 2 9" xfId="23375" xr:uid="{00000000-0005-0000-0000-0000975A0000}"/>
    <cellStyle name="20% - Accent1 3 2 7 2 3" xfId="23376" xr:uid="{00000000-0005-0000-0000-0000985A0000}"/>
    <cellStyle name="20% - Accent1 3 2 7 2 3 2" xfId="23377" xr:uid="{00000000-0005-0000-0000-0000995A0000}"/>
    <cellStyle name="20% - Accent1 3 2 7 2 3 2 2" xfId="23378" xr:uid="{00000000-0005-0000-0000-00009A5A0000}"/>
    <cellStyle name="20% - Accent1 3 2 7 2 3 2 2 2" xfId="23379" xr:uid="{00000000-0005-0000-0000-00009B5A0000}"/>
    <cellStyle name="20% - Accent1 3 2 7 2 3 2 2 2 2" xfId="23380" xr:uid="{00000000-0005-0000-0000-00009C5A0000}"/>
    <cellStyle name="20% - Accent1 3 2 7 2 3 2 2 3" xfId="23381" xr:uid="{00000000-0005-0000-0000-00009D5A0000}"/>
    <cellStyle name="20% - Accent1 3 2 7 2 3 2 3" xfId="23382" xr:uid="{00000000-0005-0000-0000-00009E5A0000}"/>
    <cellStyle name="20% - Accent1 3 2 7 2 3 2 3 2" xfId="23383" xr:uid="{00000000-0005-0000-0000-00009F5A0000}"/>
    <cellStyle name="20% - Accent1 3 2 7 2 3 2 4" xfId="23384" xr:uid="{00000000-0005-0000-0000-0000A05A0000}"/>
    <cellStyle name="20% - Accent1 3 2 7 2 3 3" xfId="23385" xr:uid="{00000000-0005-0000-0000-0000A15A0000}"/>
    <cellStyle name="20% - Accent1 3 2 7 2 3 3 2" xfId="23386" xr:uid="{00000000-0005-0000-0000-0000A25A0000}"/>
    <cellStyle name="20% - Accent1 3 2 7 2 3 3 2 2" xfId="23387" xr:uid="{00000000-0005-0000-0000-0000A35A0000}"/>
    <cellStyle name="20% - Accent1 3 2 7 2 3 3 2 2 2" xfId="23388" xr:uid="{00000000-0005-0000-0000-0000A45A0000}"/>
    <cellStyle name="20% - Accent1 3 2 7 2 3 3 2 3" xfId="23389" xr:uid="{00000000-0005-0000-0000-0000A55A0000}"/>
    <cellStyle name="20% - Accent1 3 2 7 2 3 3 3" xfId="23390" xr:uid="{00000000-0005-0000-0000-0000A65A0000}"/>
    <cellStyle name="20% - Accent1 3 2 7 2 3 3 3 2" xfId="23391" xr:uid="{00000000-0005-0000-0000-0000A75A0000}"/>
    <cellStyle name="20% - Accent1 3 2 7 2 3 3 4" xfId="23392" xr:uid="{00000000-0005-0000-0000-0000A85A0000}"/>
    <cellStyle name="20% - Accent1 3 2 7 2 3 4" xfId="23393" xr:uid="{00000000-0005-0000-0000-0000A95A0000}"/>
    <cellStyle name="20% - Accent1 3 2 7 2 3 4 2" xfId="23394" xr:uid="{00000000-0005-0000-0000-0000AA5A0000}"/>
    <cellStyle name="20% - Accent1 3 2 7 2 3 4 2 2" xfId="23395" xr:uid="{00000000-0005-0000-0000-0000AB5A0000}"/>
    <cellStyle name="20% - Accent1 3 2 7 2 3 4 2 2 2" xfId="23396" xr:uid="{00000000-0005-0000-0000-0000AC5A0000}"/>
    <cellStyle name="20% - Accent1 3 2 7 2 3 4 2 3" xfId="23397" xr:uid="{00000000-0005-0000-0000-0000AD5A0000}"/>
    <cellStyle name="20% - Accent1 3 2 7 2 3 4 3" xfId="23398" xr:uid="{00000000-0005-0000-0000-0000AE5A0000}"/>
    <cellStyle name="20% - Accent1 3 2 7 2 3 4 3 2" xfId="23399" xr:uid="{00000000-0005-0000-0000-0000AF5A0000}"/>
    <cellStyle name="20% - Accent1 3 2 7 2 3 4 4" xfId="23400" xr:uid="{00000000-0005-0000-0000-0000B05A0000}"/>
    <cellStyle name="20% - Accent1 3 2 7 2 3 5" xfId="23401" xr:uid="{00000000-0005-0000-0000-0000B15A0000}"/>
    <cellStyle name="20% - Accent1 3 2 7 2 3 5 2" xfId="23402" xr:uid="{00000000-0005-0000-0000-0000B25A0000}"/>
    <cellStyle name="20% - Accent1 3 2 7 2 3 5 2 2" xfId="23403" xr:uid="{00000000-0005-0000-0000-0000B35A0000}"/>
    <cellStyle name="20% - Accent1 3 2 7 2 3 5 3" xfId="23404" xr:uid="{00000000-0005-0000-0000-0000B45A0000}"/>
    <cellStyle name="20% - Accent1 3 2 7 2 3 6" xfId="23405" xr:uid="{00000000-0005-0000-0000-0000B55A0000}"/>
    <cellStyle name="20% - Accent1 3 2 7 2 3 6 2" xfId="23406" xr:uid="{00000000-0005-0000-0000-0000B65A0000}"/>
    <cellStyle name="20% - Accent1 3 2 7 2 3 6 2 2" xfId="23407" xr:uid="{00000000-0005-0000-0000-0000B75A0000}"/>
    <cellStyle name="20% - Accent1 3 2 7 2 3 6 3" xfId="23408" xr:uid="{00000000-0005-0000-0000-0000B85A0000}"/>
    <cellStyle name="20% - Accent1 3 2 7 2 3 7" xfId="23409" xr:uid="{00000000-0005-0000-0000-0000B95A0000}"/>
    <cellStyle name="20% - Accent1 3 2 7 2 3 7 2" xfId="23410" xr:uid="{00000000-0005-0000-0000-0000BA5A0000}"/>
    <cellStyle name="20% - Accent1 3 2 7 2 3 8" xfId="23411" xr:uid="{00000000-0005-0000-0000-0000BB5A0000}"/>
    <cellStyle name="20% - Accent1 3 2 7 2 3 8 2" xfId="23412" xr:uid="{00000000-0005-0000-0000-0000BC5A0000}"/>
    <cellStyle name="20% - Accent1 3 2 7 2 3 9" xfId="23413" xr:uid="{00000000-0005-0000-0000-0000BD5A0000}"/>
    <cellStyle name="20% - Accent1 3 2 7 2 4" xfId="23414" xr:uid="{00000000-0005-0000-0000-0000BE5A0000}"/>
    <cellStyle name="20% - Accent1 3 2 7 2 4 2" xfId="23415" xr:uid="{00000000-0005-0000-0000-0000BF5A0000}"/>
    <cellStyle name="20% - Accent1 3 2 7 2 4 2 2" xfId="23416" xr:uid="{00000000-0005-0000-0000-0000C05A0000}"/>
    <cellStyle name="20% - Accent1 3 2 7 2 4 2 2 2" xfId="23417" xr:uid="{00000000-0005-0000-0000-0000C15A0000}"/>
    <cellStyle name="20% - Accent1 3 2 7 2 4 2 3" xfId="23418" xr:uid="{00000000-0005-0000-0000-0000C25A0000}"/>
    <cellStyle name="20% - Accent1 3 2 7 2 4 3" xfId="23419" xr:uid="{00000000-0005-0000-0000-0000C35A0000}"/>
    <cellStyle name="20% - Accent1 3 2 7 2 4 3 2" xfId="23420" xr:uid="{00000000-0005-0000-0000-0000C45A0000}"/>
    <cellStyle name="20% - Accent1 3 2 7 2 4 4" xfId="23421" xr:uid="{00000000-0005-0000-0000-0000C55A0000}"/>
    <cellStyle name="20% - Accent1 3 2 7 2 5" xfId="23422" xr:uid="{00000000-0005-0000-0000-0000C65A0000}"/>
    <cellStyle name="20% - Accent1 3 2 7 2 5 2" xfId="23423" xr:uid="{00000000-0005-0000-0000-0000C75A0000}"/>
    <cellStyle name="20% - Accent1 3 2 7 2 5 2 2" xfId="23424" xr:uid="{00000000-0005-0000-0000-0000C85A0000}"/>
    <cellStyle name="20% - Accent1 3 2 7 2 5 2 2 2" xfId="23425" xr:uid="{00000000-0005-0000-0000-0000C95A0000}"/>
    <cellStyle name="20% - Accent1 3 2 7 2 5 2 3" xfId="23426" xr:uid="{00000000-0005-0000-0000-0000CA5A0000}"/>
    <cellStyle name="20% - Accent1 3 2 7 2 5 3" xfId="23427" xr:uid="{00000000-0005-0000-0000-0000CB5A0000}"/>
    <cellStyle name="20% - Accent1 3 2 7 2 5 3 2" xfId="23428" xr:uid="{00000000-0005-0000-0000-0000CC5A0000}"/>
    <cellStyle name="20% - Accent1 3 2 7 2 5 4" xfId="23429" xr:uid="{00000000-0005-0000-0000-0000CD5A0000}"/>
    <cellStyle name="20% - Accent1 3 2 7 2 6" xfId="23430" xr:uid="{00000000-0005-0000-0000-0000CE5A0000}"/>
    <cellStyle name="20% - Accent1 3 2 7 2 6 2" xfId="23431" xr:uid="{00000000-0005-0000-0000-0000CF5A0000}"/>
    <cellStyle name="20% - Accent1 3 2 7 2 6 2 2" xfId="23432" xr:uid="{00000000-0005-0000-0000-0000D05A0000}"/>
    <cellStyle name="20% - Accent1 3 2 7 2 6 2 2 2" xfId="23433" xr:uid="{00000000-0005-0000-0000-0000D15A0000}"/>
    <cellStyle name="20% - Accent1 3 2 7 2 6 2 3" xfId="23434" xr:uid="{00000000-0005-0000-0000-0000D25A0000}"/>
    <cellStyle name="20% - Accent1 3 2 7 2 6 3" xfId="23435" xr:uid="{00000000-0005-0000-0000-0000D35A0000}"/>
    <cellStyle name="20% - Accent1 3 2 7 2 6 3 2" xfId="23436" xr:uid="{00000000-0005-0000-0000-0000D45A0000}"/>
    <cellStyle name="20% - Accent1 3 2 7 2 6 4" xfId="23437" xr:uid="{00000000-0005-0000-0000-0000D55A0000}"/>
    <cellStyle name="20% - Accent1 3 2 7 2 7" xfId="23438" xr:uid="{00000000-0005-0000-0000-0000D65A0000}"/>
    <cellStyle name="20% - Accent1 3 2 7 2 7 2" xfId="23439" xr:uid="{00000000-0005-0000-0000-0000D75A0000}"/>
    <cellStyle name="20% - Accent1 3 2 7 2 7 2 2" xfId="23440" xr:uid="{00000000-0005-0000-0000-0000D85A0000}"/>
    <cellStyle name="20% - Accent1 3 2 7 2 7 3" xfId="23441" xr:uid="{00000000-0005-0000-0000-0000D95A0000}"/>
    <cellStyle name="20% - Accent1 3 2 7 2 8" xfId="23442" xr:uid="{00000000-0005-0000-0000-0000DA5A0000}"/>
    <cellStyle name="20% - Accent1 3 2 7 2 8 2" xfId="23443" xr:uid="{00000000-0005-0000-0000-0000DB5A0000}"/>
    <cellStyle name="20% - Accent1 3 2 7 2 8 2 2" xfId="23444" xr:uid="{00000000-0005-0000-0000-0000DC5A0000}"/>
    <cellStyle name="20% - Accent1 3 2 7 2 8 3" xfId="23445" xr:uid="{00000000-0005-0000-0000-0000DD5A0000}"/>
    <cellStyle name="20% - Accent1 3 2 7 2 9" xfId="23446" xr:uid="{00000000-0005-0000-0000-0000DE5A0000}"/>
    <cellStyle name="20% - Accent1 3 2 7 2 9 2" xfId="23447" xr:uid="{00000000-0005-0000-0000-0000DF5A0000}"/>
    <cellStyle name="20% - Accent1 3 2 7 3" xfId="23448" xr:uid="{00000000-0005-0000-0000-0000E05A0000}"/>
    <cellStyle name="20% - Accent1 3 2 7 3 2" xfId="23449" xr:uid="{00000000-0005-0000-0000-0000E15A0000}"/>
    <cellStyle name="20% - Accent1 3 2 7 3 2 2" xfId="23450" xr:uid="{00000000-0005-0000-0000-0000E25A0000}"/>
    <cellStyle name="20% - Accent1 3 2 7 3 2 2 2" xfId="23451" xr:uid="{00000000-0005-0000-0000-0000E35A0000}"/>
    <cellStyle name="20% - Accent1 3 2 7 3 2 2 2 2" xfId="23452" xr:uid="{00000000-0005-0000-0000-0000E45A0000}"/>
    <cellStyle name="20% - Accent1 3 2 7 3 2 2 3" xfId="23453" xr:uid="{00000000-0005-0000-0000-0000E55A0000}"/>
    <cellStyle name="20% - Accent1 3 2 7 3 2 3" xfId="23454" xr:uid="{00000000-0005-0000-0000-0000E65A0000}"/>
    <cellStyle name="20% - Accent1 3 2 7 3 2 3 2" xfId="23455" xr:uid="{00000000-0005-0000-0000-0000E75A0000}"/>
    <cellStyle name="20% - Accent1 3 2 7 3 2 4" xfId="23456" xr:uid="{00000000-0005-0000-0000-0000E85A0000}"/>
    <cellStyle name="20% - Accent1 3 2 7 3 3" xfId="23457" xr:uid="{00000000-0005-0000-0000-0000E95A0000}"/>
    <cellStyle name="20% - Accent1 3 2 7 3 3 2" xfId="23458" xr:uid="{00000000-0005-0000-0000-0000EA5A0000}"/>
    <cellStyle name="20% - Accent1 3 2 7 3 3 2 2" xfId="23459" xr:uid="{00000000-0005-0000-0000-0000EB5A0000}"/>
    <cellStyle name="20% - Accent1 3 2 7 3 3 2 2 2" xfId="23460" xr:uid="{00000000-0005-0000-0000-0000EC5A0000}"/>
    <cellStyle name="20% - Accent1 3 2 7 3 3 2 3" xfId="23461" xr:uid="{00000000-0005-0000-0000-0000ED5A0000}"/>
    <cellStyle name="20% - Accent1 3 2 7 3 3 3" xfId="23462" xr:uid="{00000000-0005-0000-0000-0000EE5A0000}"/>
    <cellStyle name="20% - Accent1 3 2 7 3 3 3 2" xfId="23463" xr:uid="{00000000-0005-0000-0000-0000EF5A0000}"/>
    <cellStyle name="20% - Accent1 3 2 7 3 3 4" xfId="23464" xr:uid="{00000000-0005-0000-0000-0000F05A0000}"/>
    <cellStyle name="20% - Accent1 3 2 7 3 4" xfId="23465" xr:uid="{00000000-0005-0000-0000-0000F15A0000}"/>
    <cellStyle name="20% - Accent1 3 2 7 3 4 2" xfId="23466" xr:uid="{00000000-0005-0000-0000-0000F25A0000}"/>
    <cellStyle name="20% - Accent1 3 2 7 3 4 2 2" xfId="23467" xr:uid="{00000000-0005-0000-0000-0000F35A0000}"/>
    <cellStyle name="20% - Accent1 3 2 7 3 4 2 2 2" xfId="23468" xr:uid="{00000000-0005-0000-0000-0000F45A0000}"/>
    <cellStyle name="20% - Accent1 3 2 7 3 4 2 3" xfId="23469" xr:uid="{00000000-0005-0000-0000-0000F55A0000}"/>
    <cellStyle name="20% - Accent1 3 2 7 3 4 3" xfId="23470" xr:uid="{00000000-0005-0000-0000-0000F65A0000}"/>
    <cellStyle name="20% - Accent1 3 2 7 3 4 3 2" xfId="23471" xr:uid="{00000000-0005-0000-0000-0000F75A0000}"/>
    <cellStyle name="20% - Accent1 3 2 7 3 4 4" xfId="23472" xr:uid="{00000000-0005-0000-0000-0000F85A0000}"/>
    <cellStyle name="20% - Accent1 3 2 7 3 5" xfId="23473" xr:uid="{00000000-0005-0000-0000-0000F95A0000}"/>
    <cellStyle name="20% - Accent1 3 2 7 3 5 2" xfId="23474" xr:uid="{00000000-0005-0000-0000-0000FA5A0000}"/>
    <cellStyle name="20% - Accent1 3 2 7 3 5 2 2" xfId="23475" xr:uid="{00000000-0005-0000-0000-0000FB5A0000}"/>
    <cellStyle name="20% - Accent1 3 2 7 3 5 3" xfId="23476" xr:uid="{00000000-0005-0000-0000-0000FC5A0000}"/>
    <cellStyle name="20% - Accent1 3 2 7 3 6" xfId="23477" xr:uid="{00000000-0005-0000-0000-0000FD5A0000}"/>
    <cellStyle name="20% - Accent1 3 2 7 3 6 2" xfId="23478" xr:uid="{00000000-0005-0000-0000-0000FE5A0000}"/>
    <cellStyle name="20% - Accent1 3 2 7 3 6 2 2" xfId="23479" xr:uid="{00000000-0005-0000-0000-0000FF5A0000}"/>
    <cellStyle name="20% - Accent1 3 2 7 3 6 3" xfId="23480" xr:uid="{00000000-0005-0000-0000-0000005B0000}"/>
    <cellStyle name="20% - Accent1 3 2 7 3 7" xfId="23481" xr:uid="{00000000-0005-0000-0000-0000015B0000}"/>
    <cellStyle name="20% - Accent1 3 2 7 3 7 2" xfId="23482" xr:uid="{00000000-0005-0000-0000-0000025B0000}"/>
    <cellStyle name="20% - Accent1 3 2 7 3 8" xfId="23483" xr:uid="{00000000-0005-0000-0000-0000035B0000}"/>
    <cellStyle name="20% - Accent1 3 2 7 3 8 2" xfId="23484" xr:uid="{00000000-0005-0000-0000-0000045B0000}"/>
    <cellStyle name="20% - Accent1 3 2 7 3 9" xfId="23485" xr:uid="{00000000-0005-0000-0000-0000055B0000}"/>
    <cellStyle name="20% - Accent1 3 2 7 4" xfId="23486" xr:uid="{00000000-0005-0000-0000-0000065B0000}"/>
    <cellStyle name="20% - Accent1 3 2 7 4 2" xfId="23487" xr:uid="{00000000-0005-0000-0000-0000075B0000}"/>
    <cellStyle name="20% - Accent1 3 2 7 4 2 2" xfId="23488" xr:uid="{00000000-0005-0000-0000-0000085B0000}"/>
    <cellStyle name="20% - Accent1 3 2 7 4 2 2 2" xfId="23489" xr:uid="{00000000-0005-0000-0000-0000095B0000}"/>
    <cellStyle name="20% - Accent1 3 2 7 4 2 2 2 2" xfId="23490" xr:uid="{00000000-0005-0000-0000-00000A5B0000}"/>
    <cellStyle name="20% - Accent1 3 2 7 4 2 2 3" xfId="23491" xr:uid="{00000000-0005-0000-0000-00000B5B0000}"/>
    <cellStyle name="20% - Accent1 3 2 7 4 2 3" xfId="23492" xr:uid="{00000000-0005-0000-0000-00000C5B0000}"/>
    <cellStyle name="20% - Accent1 3 2 7 4 2 3 2" xfId="23493" xr:uid="{00000000-0005-0000-0000-00000D5B0000}"/>
    <cellStyle name="20% - Accent1 3 2 7 4 2 4" xfId="23494" xr:uid="{00000000-0005-0000-0000-00000E5B0000}"/>
    <cellStyle name="20% - Accent1 3 2 7 4 3" xfId="23495" xr:uid="{00000000-0005-0000-0000-00000F5B0000}"/>
    <cellStyle name="20% - Accent1 3 2 7 4 3 2" xfId="23496" xr:uid="{00000000-0005-0000-0000-0000105B0000}"/>
    <cellStyle name="20% - Accent1 3 2 7 4 3 2 2" xfId="23497" xr:uid="{00000000-0005-0000-0000-0000115B0000}"/>
    <cellStyle name="20% - Accent1 3 2 7 4 3 2 2 2" xfId="23498" xr:uid="{00000000-0005-0000-0000-0000125B0000}"/>
    <cellStyle name="20% - Accent1 3 2 7 4 3 2 3" xfId="23499" xr:uid="{00000000-0005-0000-0000-0000135B0000}"/>
    <cellStyle name="20% - Accent1 3 2 7 4 3 3" xfId="23500" xr:uid="{00000000-0005-0000-0000-0000145B0000}"/>
    <cellStyle name="20% - Accent1 3 2 7 4 3 3 2" xfId="23501" xr:uid="{00000000-0005-0000-0000-0000155B0000}"/>
    <cellStyle name="20% - Accent1 3 2 7 4 3 4" xfId="23502" xr:uid="{00000000-0005-0000-0000-0000165B0000}"/>
    <cellStyle name="20% - Accent1 3 2 7 4 4" xfId="23503" xr:uid="{00000000-0005-0000-0000-0000175B0000}"/>
    <cellStyle name="20% - Accent1 3 2 7 4 4 2" xfId="23504" xr:uid="{00000000-0005-0000-0000-0000185B0000}"/>
    <cellStyle name="20% - Accent1 3 2 7 4 4 2 2" xfId="23505" xr:uid="{00000000-0005-0000-0000-0000195B0000}"/>
    <cellStyle name="20% - Accent1 3 2 7 4 4 2 2 2" xfId="23506" xr:uid="{00000000-0005-0000-0000-00001A5B0000}"/>
    <cellStyle name="20% - Accent1 3 2 7 4 4 2 3" xfId="23507" xr:uid="{00000000-0005-0000-0000-00001B5B0000}"/>
    <cellStyle name="20% - Accent1 3 2 7 4 4 3" xfId="23508" xr:uid="{00000000-0005-0000-0000-00001C5B0000}"/>
    <cellStyle name="20% - Accent1 3 2 7 4 4 3 2" xfId="23509" xr:uid="{00000000-0005-0000-0000-00001D5B0000}"/>
    <cellStyle name="20% - Accent1 3 2 7 4 4 4" xfId="23510" xr:uid="{00000000-0005-0000-0000-00001E5B0000}"/>
    <cellStyle name="20% - Accent1 3 2 7 4 5" xfId="23511" xr:uid="{00000000-0005-0000-0000-00001F5B0000}"/>
    <cellStyle name="20% - Accent1 3 2 7 4 5 2" xfId="23512" xr:uid="{00000000-0005-0000-0000-0000205B0000}"/>
    <cellStyle name="20% - Accent1 3 2 7 4 5 2 2" xfId="23513" xr:uid="{00000000-0005-0000-0000-0000215B0000}"/>
    <cellStyle name="20% - Accent1 3 2 7 4 5 3" xfId="23514" xr:uid="{00000000-0005-0000-0000-0000225B0000}"/>
    <cellStyle name="20% - Accent1 3 2 7 4 6" xfId="23515" xr:uid="{00000000-0005-0000-0000-0000235B0000}"/>
    <cellStyle name="20% - Accent1 3 2 7 4 6 2" xfId="23516" xr:uid="{00000000-0005-0000-0000-0000245B0000}"/>
    <cellStyle name="20% - Accent1 3 2 7 4 6 2 2" xfId="23517" xr:uid="{00000000-0005-0000-0000-0000255B0000}"/>
    <cellStyle name="20% - Accent1 3 2 7 4 6 3" xfId="23518" xr:uid="{00000000-0005-0000-0000-0000265B0000}"/>
    <cellStyle name="20% - Accent1 3 2 7 4 7" xfId="23519" xr:uid="{00000000-0005-0000-0000-0000275B0000}"/>
    <cellStyle name="20% - Accent1 3 2 7 4 7 2" xfId="23520" xr:uid="{00000000-0005-0000-0000-0000285B0000}"/>
    <cellStyle name="20% - Accent1 3 2 7 4 8" xfId="23521" xr:uid="{00000000-0005-0000-0000-0000295B0000}"/>
    <cellStyle name="20% - Accent1 3 2 7 4 8 2" xfId="23522" xr:uid="{00000000-0005-0000-0000-00002A5B0000}"/>
    <cellStyle name="20% - Accent1 3 2 7 4 9" xfId="23523" xr:uid="{00000000-0005-0000-0000-00002B5B0000}"/>
    <cellStyle name="20% - Accent1 3 2 7 5" xfId="23524" xr:uid="{00000000-0005-0000-0000-00002C5B0000}"/>
    <cellStyle name="20% - Accent1 3 2 7 5 2" xfId="23525" xr:uid="{00000000-0005-0000-0000-00002D5B0000}"/>
    <cellStyle name="20% - Accent1 3 2 7 5 2 2" xfId="23526" xr:uid="{00000000-0005-0000-0000-00002E5B0000}"/>
    <cellStyle name="20% - Accent1 3 2 7 5 2 2 2" xfId="23527" xr:uid="{00000000-0005-0000-0000-00002F5B0000}"/>
    <cellStyle name="20% - Accent1 3 2 7 5 2 3" xfId="23528" xr:uid="{00000000-0005-0000-0000-0000305B0000}"/>
    <cellStyle name="20% - Accent1 3 2 7 5 3" xfId="23529" xr:uid="{00000000-0005-0000-0000-0000315B0000}"/>
    <cellStyle name="20% - Accent1 3 2 7 5 3 2" xfId="23530" xr:uid="{00000000-0005-0000-0000-0000325B0000}"/>
    <cellStyle name="20% - Accent1 3 2 7 5 4" xfId="23531" xr:uid="{00000000-0005-0000-0000-0000335B0000}"/>
    <cellStyle name="20% - Accent1 3 2 7 6" xfId="23532" xr:uid="{00000000-0005-0000-0000-0000345B0000}"/>
    <cellStyle name="20% - Accent1 3 2 7 6 2" xfId="23533" xr:uid="{00000000-0005-0000-0000-0000355B0000}"/>
    <cellStyle name="20% - Accent1 3 2 7 6 2 2" xfId="23534" xr:uid="{00000000-0005-0000-0000-0000365B0000}"/>
    <cellStyle name="20% - Accent1 3 2 7 6 2 2 2" xfId="23535" xr:uid="{00000000-0005-0000-0000-0000375B0000}"/>
    <cellStyle name="20% - Accent1 3 2 7 6 2 3" xfId="23536" xr:uid="{00000000-0005-0000-0000-0000385B0000}"/>
    <cellStyle name="20% - Accent1 3 2 7 6 3" xfId="23537" xr:uid="{00000000-0005-0000-0000-0000395B0000}"/>
    <cellStyle name="20% - Accent1 3 2 7 6 3 2" xfId="23538" xr:uid="{00000000-0005-0000-0000-00003A5B0000}"/>
    <cellStyle name="20% - Accent1 3 2 7 6 4" xfId="23539" xr:uid="{00000000-0005-0000-0000-00003B5B0000}"/>
    <cellStyle name="20% - Accent1 3 2 7 7" xfId="23540" xr:uid="{00000000-0005-0000-0000-00003C5B0000}"/>
    <cellStyle name="20% - Accent1 3 2 7 7 2" xfId="23541" xr:uid="{00000000-0005-0000-0000-00003D5B0000}"/>
    <cellStyle name="20% - Accent1 3 2 7 7 2 2" xfId="23542" xr:uid="{00000000-0005-0000-0000-00003E5B0000}"/>
    <cellStyle name="20% - Accent1 3 2 7 7 2 2 2" xfId="23543" xr:uid="{00000000-0005-0000-0000-00003F5B0000}"/>
    <cellStyle name="20% - Accent1 3 2 7 7 2 3" xfId="23544" xr:uid="{00000000-0005-0000-0000-0000405B0000}"/>
    <cellStyle name="20% - Accent1 3 2 7 7 3" xfId="23545" xr:uid="{00000000-0005-0000-0000-0000415B0000}"/>
    <cellStyle name="20% - Accent1 3 2 7 7 3 2" xfId="23546" xr:uid="{00000000-0005-0000-0000-0000425B0000}"/>
    <cellStyle name="20% - Accent1 3 2 7 7 4" xfId="23547" xr:uid="{00000000-0005-0000-0000-0000435B0000}"/>
    <cellStyle name="20% - Accent1 3 2 7 8" xfId="23548" xr:uid="{00000000-0005-0000-0000-0000445B0000}"/>
    <cellStyle name="20% - Accent1 3 2 7 8 2" xfId="23549" xr:uid="{00000000-0005-0000-0000-0000455B0000}"/>
    <cellStyle name="20% - Accent1 3 2 7 8 2 2" xfId="23550" xr:uid="{00000000-0005-0000-0000-0000465B0000}"/>
    <cellStyle name="20% - Accent1 3 2 7 8 3" xfId="23551" xr:uid="{00000000-0005-0000-0000-0000475B0000}"/>
    <cellStyle name="20% - Accent1 3 2 7 9" xfId="23552" xr:uid="{00000000-0005-0000-0000-0000485B0000}"/>
    <cellStyle name="20% - Accent1 3 2 7 9 2" xfId="23553" xr:uid="{00000000-0005-0000-0000-0000495B0000}"/>
    <cellStyle name="20% - Accent1 3 2 7 9 2 2" xfId="23554" xr:uid="{00000000-0005-0000-0000-00004A5B0000}"/>
    <cellStyle name="20% - Accent1 3 2 7 9 3" xfId="23555" xr:uid="{00000000-0005-0000-0000-00004B5B0000}"/>
    <cellStyle name="20% - Accent1 3 2 8" xfId="23556" xr:uid="{00000000-0005-0000-0000-00004C5B0000}"/>
    <cellStyle name="20% - Accent1 3 2 8 10" xfId="23557" xr:uid="{00000000-0005-0000-0000-00004D5B0000}"/>
    <cellStyle name="20% - Accent1 3 2 8 10 2" xfId="23558" xr:uid="{00000000-0005-0000-0000-00004E5B0000}"/>
    <cellStyle name="20% - Accent1 3 2 8 11" xfId="23559" xr:uid="{00000000-0005-0000-0000-00004F5B0000}"/>
    <cellStyle name="20% - Accent1 3 2 8 2" xfId="23560" xr:uid="{00000000-0005-0000-0000-0000505B0000}"/>
    <cellStyle name="20% - Accent1 3 2 8 2 2" xfId="23561" xr:uid="{00000000-0005-0000-0000-0000515B0000}"/>
    <cellStyle name="20% - Accent1 3 2 8 2 2 2" xfId="23562" xr:uid="{00000000-0005-0000-0000-0000525B0000}"/>
    <cellStyle name="20% - Accent1 3 2 8 2 2 2 2" xfId="23563" xr:uid="{00000000-0005-0000-0000-0000535B0000}"/>
    <cellStyle name="20% - Accent1 3 2 8 2 2 2 2 2" xfId="23564" xr:uid="{00000000-0005-0000-0000-0000545B0000}"/>
    <cellStyle name="20% - Accent1 3 2 8 2 2 2 3" xfId="23565" xr:uid="{00000000-0005-0000-0000-0000555B0000}"/>
    <cellStyle name="20% - Accent1 3 2 8 2 2 3" xfId="23566" xr:uid="{00000000-0005-0000-0000-0000565B0000}"/>
    <cellStyle name="20% - Accent1 3 2 8 2 2 3 2" xfId="23567" xr:uid="{00000000-0005-0000-0000-0000575B0000}"/>
    <cellStyle name="20% - Accent1 3 2 8 2 2 4" xfId="23568" xr:uid="{00000000-0005-0000-0000-0000585B0000}"/>
    <cellStyle name="20% - Accent1 3 2 8 2 3" xfId="23569" xr:uid="{00000000-0005-0000-0000-0000595B0000}"/>
    <cellStyle name="20% - Accent1 3 2 8 2 3 2" xfId="23570" xr:uid="{00000000-0005-0000-0000-00005A5B0000}"/>
    <cellStyle name="20% - Accent1 3 2 8 2 3 2 2" xfId="23571" xr:uid="{00000000-0005-0000-0000-00005B5B0000}"/>
    <cellStyle name="20% - Accent1 3 2 8 2 3 2 2 2" xfId="23572" xr:uid="{00000000-0005-0000-0000-00005C5B0000}"/>
    <cellStyle name="20% - Accent1 3 2 8 2 3 2 3" xfId="23573" xr:uid="{00000000-0005-0000-0000-00005D5B0000}"/>
    <cellStyle name="20% - Accent1 3 2 8 2 3 3" xfId="23574" xr:uid="{00000000-0005-0000-0000-00005E5B0000}"/>
    <cellStyle name="20% - Accent1 3 2 8 2 3 3 2" xfId="23575" xr:uid="{00000000-0005-0000-0000-00005F5B0000}"/>
    <cellStyle name="20% - Accent1 3 2 8 2 3 4" xfId="23576" xr:uid="{00000000-0005-0000-0000-0000605B0000}"/>
    <cellStyle name="20% - Accent1 3 2 8 2 4" xfId="23577" xr:uid="{00000000-0005-0000-0000-0000615B0000}"/>
    <cellStyle name="20% - Accent1 3 2 8 2 4 2" xfId="23578" xr:uid="{00000000-0005-0000-0000-0000625B0000}"/>
    <cellStyle name="20% - Accent1 3 2 8 2 4 2 2" xfId="23579" xr:uid="{00000000-0005-0000-0000-0000635B0000}"/>
    <cellStyle name="20% - Accent1 3 2 8 2 4 2 2 2" xfId="23580" xr:uid="{00000000-0005-0000-0000-0000645B0000}"/>
    <cellStyle name="20% - Accent1 3 2 8 2 4 2 3" xfId="23581" xr:uid="{00000000-0005-0000-0000-0000655B0000}"/>
    <cellStyle name="20% - Accent1 3 2 8 2 4 3" xfId="23582" xr:uid="{00000000-0005-0000-0000-0000665B0000}"/>
    <cellStyle name="20% - Accent1 3 2 8 2 4 3 2" xfId="23583" xr:uid="{00000000-0005-0000-0000-0000675B0000}"/>
    <cellStyle name="20% - Accent1 3 2 8 2 4 4" xfId="23584" xr:uid="{00000000-0005-0000-0000-0000685B0000}"/>
    <cellStyle name="20% - Accent1 3 2 8 2 5" xfId="23585" xr:uid="{00000000-0005-0000-0000-0000695B0000}"/>
    <cellStyle name="20% - Accent1 3 2 8 2 5 2" xfId="23586" xr:uid="{00000000-0005-0000-0000-00006A5B0000}"/>
    <cellStyle name="20% - Accent1 3 2 8 2 5 2 2" xfId="23587" xr:uid="{00000000-0005-0000-0000-00006B5B0000}"/>
    <cellStyle name="20% - Accent1 3 2 8 2 5 3" xfId="23588" xr:uid="{00000000-0005-0000-0000-00006C5B0000}"/>
    <cellStyle name="20% - Accent1 3 2 8 2 6" xfId="23589" xr:uid="{00000000-0005-0000-0000-00006D5B0000}"/>
    <cellStyle name="20% - Accent1 3 2 8 2 6 2" xfId="23590" xr:uid="{00000000-0005-0000-0000-00006E5B0000}"/>
    <cellStyle name="20% - Accent1 3 2 8 2 6 2 2" xfId="23591" xr:uid="{00000000-0005-0000-0000-00006F5B0000}"/>
    <cellStyle name="20% - Accent1 3 2 8 2 6 3" xfId="23592" xr:uid="{00000000-0005-0000-0000-0000705B0000}"/>
    <cellStyle name="20% - Accent1 3 2 8 2 7" xfId="23593" xr:uid="{00000000-0005-0000-0000-0000715B0000}"/>
    <cellStyle name="20% - Accent1 3 2 8 2 7 2" xfId="23594" xr:uid="{00000000-0005-0000-0000-0000725B0000}"/>
    <cellStyle name="20% - Accent1 3 2 8 2 8" xfId="23595" xr:uid="{00000000-0005-0000-0000-0000735B0000}"/>
    <cellStyle name="20% - Accent1 3 2 8 2 8 2" xfId="23596" xr:uid="{00000000-0005-0000-0000-0000745B0000}"/>
    <cellStyle name="20% - Accent1 3 2 8 2 9" xfId="23597" xr:uid="{00000000-0005-0000-0000-0000755B0000}"/>
    <cellStyle name="20% - Accent1 3 2 8 3" xfId="23598" xr:uid="{00000000-0005-0000-0000-0000765B0000}"/>
    <cellStyle name="20% - Accent1 3 2 8 3 2" xfId="23599" xr:uid="{00000000-0005-0000-0000-0000775B0000}"/>
    <cellStyle name="20% - Accent1 3 2 8 3 2 2" xfId="23600" xr:uid="{00000000-0005-0000-0000-0000785B0000}"/>
    <cellStyle name="20% - Accent1 3 2 8 3 2 2 2" xfId="23601" xr:uid="{00000000-0005-0000-0000-0000795B0000}"/>
    <cellStyle name="20% - Accent1 3 2 8 3 2 2 2 2" xfId="23602" xr:uid="{00000000-0005-0000-0000-00007A5B0000}"/>
    <cellStyle name="20% - Accent1 3 2 8 3 2 2 3" xfId="23603" xr:uid="{00000000-0005-0000-0000-00007B5B0000}"/>
    <cellStyle name="20% - Accent1 3 2 8 3 2 3" xfId="23604" xr:uid="{00000000-0005-0000-0000-00007C5B0000}"/>
    <cellStyle name="20% - Accent1 3 2 8 3 2 3 2" xfId="23605" xr:uid="{00000000-0005-0000-0000-00007D5B0000}"/>
    <cellStyle name="20% - Accent1 3 2 8 3 2 4" xfId="23606" xr:uid="{00000000-0005-0000-0000-00007E5B0000}"/>
    <cellStyle name="20% - Accent1 3 2 8 3 3" xfId="23607" xr:uid="{00000000-0005-0000-0000-00007F5B0000}"/>
    <cellStyle name="20% - Accent1 3 2 8 3 3 2" xfId="23608" xr:uid="{00000000-0005-0000-0000-0000805B0000}"/>
    <cellStyle name="20% - Accent1 3 2 8 3 3 2 2" xfId="23609" xr:uid="{00000000-0005-0000-0000-0000815B0000}"/>
    <cellStyle name="20% - Accent1 3 2 8 3 3 2 2 2" xfId="23610" xr:uid="{00000000-0005-0000-0000-0000825B0000}"/>
    <cellStyle name="20% - Accent1 3 2 8 3 3 2 3" xfId="23611" xr:uid="{00000000-0005-0000-0000-0000835B0000}"/>
    <cellStyle name="20% - Accent1 3 2 8 3 3 3" xfId="23612" xr:uid="{00000000-0005-0000-0000-0000845B0000}"/>
    <cellStyle name="20% - Accent1 3 2 8 3 3 3 2" xfId="23613" xr:uid="{00000000-0005-0000-0000-0000855B0000}"/>
    <cellStyle name="20% - Accent1 3 2 8 3 3 4" xfId="23614" xr:uid="{00000000-0005-0000-0000-0000865B0000}"/>
    <cellStyle name="20% - Accent1 3 2 8 3 4" xfId="23615" xr:uid="{00000000-0005-0000-0000-0000875B0000}"/>
    <cellStyle name="20% - Accent1 3 2 8 3 4 2" xfId="23616" xr:uid="{00000000-0005-0000-0000-0000885B0000}"/>
    <cellStyle name="20% - Accent1 3 2 8 3 4 2 2" xfId="23617" xr:uid="{00000000-0005-0000-0000-0000895B0000}"/>
    <cellStyle name="20% - Accent1 3 2 8 3 4 2 2 2" xfId="23618" xr:uid="{00000000-0005-0000-0000-00008A5B0000}"/>
    <cellStyle name="20% - Accent1 3 2 8 3 4 2 3" xfId="23619" xr:uid="{00000000-0005-0000-0000-00008B5B0000}"/>
    <cellStyle name="20% - Accent1 3 2 8 3 4 3" xfId="23620" xr:uid="{00000000-0005-0000-0000-00008C5B0000}"/>
    <cellStyle name="20% - Accent1 3 2 8 3 4 3 2" xfId="23621" xr:uid="{00000000-0005-0000-0000-00008D5B0000}"/>
    <cellStyle name="20% - Accent1 3 2 8 3 4 4" xfId="23622" xr:uid="{00000000-0005-0000-0000-00008E5B0000}"/>
    <cellStyle name="20% - Accent1 3 2 8 3 5" xfId="23623" xr:uid="{00000000-0005-0000-0000-00008F5B0000}"/>
    <cellStyle name="20% - Accent1 3 2 8 3 5 2" xfId="23624" xr:uid="{00000000-0005-0000-0000-0000905B0000}"/>
    <cellStyle name="20% - Accent1 3 2 8 3 5 2 2" xfId="23625" xr:uid="{00000000-0005-0000-0000-0000915B0000}"/>
    <cellStyle name="20% - Accent1 3 2 8 3 5 3" xfId="23626" xr:uid="{00000000-0005-0000-0000-0000925B0000}"/>
    <cellStyle name="20% - Accent1 3 2 8 3 6" xfId="23627" xr:uid="{00000000-0005-0000-0000-0000935B0000}"/>
    <cellStyle name="20% - Accent1 3 2 8 3 6 2" xfId="23628" xr:uid="{00000000-0005-0000-0000-0000945B0000}"/>
    <cellStyle name="20% - Accent1 3 2 8 3 6 2 2" xfId="23629" xr:uid="{00000000-0005-0000-0000-0000955B0000}"/>
    <cellStyle name="20% - Accent1 3 2 8 3 6 3" xfId="23630" xr:uid="{00000000-0005-0000-0000-0000965B0000}"/>
    <cellStyle name="20% - Accent1 3 2 8 3 7" xfId="23631" xr:uid="{00000000-0005-0000-0000-0000975B0000}"/>
    <cellStyle name="20% - Accent1 3 2 8 3 7 2" xfId="23632" xr:uid="{00000000-0005-0000-0000-0000985B0000}"/>
    <cellStyle name="20% - Accent1 3 2 8 3 8" xfId="23633" xr:uid="{00000000-0005-0000-0000-0000995B0000}"/>
    <cellStyle name="20% - Accent1 3 2 8 3 8 2" xfId="23634" xr:uid="{00000000-0005-0000-0000-00009A5B0000}"/>
    <cellStyle name="20% - Accent1 3 2 8 3 9" xfId="23635" xr:uid="{00000000-0005-0000-0000-00009B5B0000}"/>
    <cellStyle name="20% - Accent1 3 2 8 4" xfId="23636" xr:uid="{00000000-0005-0000-0000-00009C5B0000}"/>
    <cellStyle name="20% - Accent1 3 2 8 4 2" xfId="23637" xr:uid="{00000000-0005-0000-0000-00009D5B0000}"/>
    <cellStyle name="20% - Accent1 3 2 8 4 2 2" xfId="23638" xr:uid="{00000000-0005-0000-0000-00009E5B0000}"/>
    <cellStyle name="20% - Accent1 3 2 8 4 2 2 2" xfId="23639" xr:uid="{00000000-0005-0000-0000-00009F5B0000}"/>
    <cellStyle name="20% - Accent1 3 2 8 4 2 3" xfId="23640" xr:uid="{00000000-0005-0000-0000-0000A05B0000}"/>
    <cellStyle name="20% - Accent1 3 2 8 4 3" xfId="23641" xr:uid="{00000000-0005-0000-0000-0000A15B0000}"/>
    <cellStyle name="20% - Accent1 3 2 8 4 3 2" xfId="23642" xr:uid="{00000000-0005-0000-0000-0000A25B0000}"/>
    <cellStyle name="20% - Accent1 3 2 8 4 4" xfId="23643" xr:uid="{00000000-0005-0000-0000-0000A35B0000}"/>
    <cellStyle name="20% - Accent1 3 2 8 5" xfId="23644" xr:uid="{00000000-0005-0000-0000-0000A45B0000}"/>
    <cellStyle name="20% - Accent1 3 2 8 5 2" xfId="23645" xr:uid="{00000000-0005-0000-0000-0000A55B0000}"/>
    <cellStyle name="20% - Accent1 3 2 8 5 2 2" xfId="23646" xr:uid="{00000000-0005-0000-0000-0000A65B0000}"/>
    <cellStyle name="20% - Accent1 3 2 8 5 2 2 2" xfId="23647" xr:uid="{00000000-0005-0000-0000-0000A75B0000}"/>
    <cellStyle name="20% - Accent1 3 2 8 5 2 3" xfId="23648" xr:uid="{00000000-0005-0000-0000-0000A85B0000}"/>
    <cellStyle name="20% - Accent1 3 2 8 5 3" xfId="23649" xr:uid="{00000000-0005-0000-0000-0000A95B0000}"/>
    <cellStyle name="20% - Accent1 3 2 8 5 3 2" xfId="23650" xr:uid="{00000000-0005-0000-0000-0000AA5B0000}"/>
    <cellStyle name="20% - Accent1 3 2 8 5 4" xfId="23651" xr:uid="{00000000-0005-0000-0000-0000AB5B0000}"/>
    <cellStyle name="20% - Accent1 3 2 8 6" xfId="23652" xr:uid="{00000000-0005-0000-0000-0000AC5B0000}"/>
    <cellStyle name="20% - Accent1 3 2 8 6 2" xfId="23653" xr:uid="{00000000-0005-0000-0000-0000AD5B0000}"/>
    <cellStyle name="20% - Accent1 3 2 8 6 2 2" xfId="23654" xr:uid="{00000000-0005-0000-0000-0000AE5B0000}"/>
    <cellStyle name="20% - Accent1 3 2 8 6 2 2 2" xfId="23655" xr:uid="{00000000-0005-0000-0000-0000AF5B0000}"/>
    <cellStyle name="20% - Accent1 3 2 8 6 2 3" xfId="23656" xr:uid="{00000000-0005-0000-0000-0000B05B0000}"/>
    <cellStyle name="20% - Accent1 3 2 8 6 3" xfId="23657" xr:uid="{00000000-0005-0000-0000-0000B15B0000}"/>
    <cellStyle name="20% - Accent1 3 2 8 6 3 2" xfId="23658" xr:uid="{00000000-0005-0000-0000-0000B25B0000}"/>
    <cellStyle name="20% - Accent1 3 2 8 6 4" xfId="23659" xr:uid="{00000000-0005-0000-0000-0000B35B0000}"/>
    <cellStyle name="20% - Accent1 3 2 8 7" xfId="23660" xr:uid="{00000000-0005-0000-0000-0000B45B0000}"/>
    <cellStyle name="20% - Accent1 3 2 8 7 2" xfId="23661" xr:uid="{00000000-0005-0000-0000-0000B55B0000}"/>
    <cellStyle name="20% - Accent1 3 2 8 7 2 2" xfId="23662" xr:uid="{00000000-0005-0000-0000-0000B65B0000}"/>
    <cellStyle name="20% - Accent1 3 2 8 7 3" xfId="23663" xr:uid="{00000000-0005-0000-0000-0000B75B0000}"/>
    <cellStyle name="20% - Accent1 3 2 8 8" xfId="23664" xr:uid="{00000000-0005-0000-0000-0000B85B0000}"/>
    <cellStyle name="20% - Accent1 3 2 8 8 2" xfId="23665" xr:uid="{00000000-0005-0000-0000-0000B95B0000}"/>
    <cellStyle name="20% - Accent1 3 2 8 8 2 2" xfId="23666" xr:uid="{00000000-0005-0000-0000-0000BA5B0000}"/>
    <cellStyle name="20% - Accent1 3 2 8 8 3" xfId="23667" xr:uid="{00000000-0005-0000-0000-0000BB5B0000}"/>
    <cellStyle name="20% - Accent1 3 2 8 9" xfId="23668" xr:uid="{00000000-0005-0000-0000-0000BC5B0000}"/>
    <cellStyle name="20% - Accent1 3 2 8 9 2" xfId="23669" xr:uid="{00000000-0005-0000-0000-0000BD5B0000}"/>
    <cellStyle name="20% - Accent1 3 2 9" xfId="23670" xr:uid="{00000000-0005-0000-0000-0000BE5B0000}"/>
    <cellStyle name="20% - Accent1 3 2 9 10" xfId="23671" xr:uid="{00000000-0005-0000-0000-0000BF5B0000}"/>
    <cellStyle name="20% - Accent1 3 2 9 10 2" xfId="23672" xr:uid="{00000000-0005-0000-0000-0000C05B0000}"/>
    <cellStyle name="20% - Accent1 3 2 9 11" xfId="23673" xr:uid="{00000000-0005-0000-0000-0000C15B0000}"/>
    <cellStyle name="20% - Accent1 3 2 9 2" xfId="23674" xr:uid="{00000000-0005-0000-0000-0000C25B0000}"/>
    <cellStyle name="20% - Accent1 3 2 9 2 2" xfId="23675" xr:uid="{00000000-0005-0000-0000-0000C35B0000}"/>
    <cellStyle name="20% - Accent1 3 2 9 2 2 2" xfId="23676" xr:uid="{00000000-0005-0000-0000-0000C45B0000}"/>
    <cellStyle name="20% - Accent1 3 2 9 2 2 2 2" xfId="23677" xr:uid="{00000000-0005-0000-0000-0000C55B0000}"/>
    <cellStyle name="20% - Accent1 3 2 9 2 2 2 2 2" xfId="23678" xr:uid="{00000000-0005-0000-0000-0000C65B0000}"/>
    <cellStyle name="20% - Accent1 3 2 9 2 2 2 3" xfId="23679" xr:uid="{00000000-0005-0000-0000-0000C75B0000}"/>
    <cellStyle name="20% - Accent1 3 2 9 2 2 3" xfId="23680" xr:uid="{00000000-0005-0000-0000-0000C85B0000}"/>
    <cellStyle name="20% - Accent1 3 2 9 2 2 3 2" xfId="23681" xr:uid="{00000000-0005-0000-0000-0000C95B0000}"/>
    <cellStyle name="20% - Accent1 3 2 9 2 2 4" xfId="23682" xr:uid="{00000000-0005-0000-0000-0000CA5B0000}"/>
    <cellStyle name="20% - Accent1 3 2 9 2 3" xfId="23683" xr:uid="{00000000-0005-0000-0000-0000CB5B0000}"/>
    <cellStyle name="20% - Accent1 3 2 9 2 3 2" xfId="23684" xr:uid="{00000000-0005-0000-0000-0000CC5B0000}"/>
    <cellStyle name="20% - Accent1 3 2 9 2 3 2 2" xfId="23685" xr:uid="{00000000-0005-0000-0000-0000CD5B0000}"/>
    <cellStyle name="20% - Accent1 3 2 9 2 3 2 2 2" xfId="23686" xr:uid="{00000000-0005-0000-0000-0000CE5B0000}"/>
    <cellStyle name="20% - Accent1 3 2 9 2 3 2 3" xfId="23687" xr:uid="{00000000-0005-0000-0000-0000CF5B0000}"/>
    <cellStyle name="20% - Accent1 3 2 9 2 3 3" xfId="23688" xr:uid="{00000000-0005-0000-0000-0000D05B0000}"/>
    <cellStyle name="20% - Accent1 3 2 9 2 3 3 2" xfId="23689" xr:uid="{00000000-0005-0000-0000-0000D15B0000}"/>
    <cellStyle name="20% - Accent1 3 2 9 2 3 4" xfId="23690" xr:uid="{00000000-0005-0000-0000-0000D25B0000}"/>
    <cellStyle name="20% - Accent1 3 2 9 2 4" xfId="23691" xr:uid="{00000000-0005-0000-0000-0000D35B0000}"/>
    <cellStyle name="20% - Accent1 3 2 9 2 4 2" xfId="23692" xr:uid="{00000000-0005-0000-0000-0000D45B0000}"/>
    <cellStyle name="20% - Accent1 3 2 9 2 4 2 2" xfId="23693" xr:uid="{00000000-0005-0000-0000-0000D55B0000}"/>
    <cellStyle name="20% - Accent1 3 2 9 2 4 2 2 2" xfId="23694" xr:uid="{00000000-0005-0000-0000-0000D65B0000}"/>
    <cellStyle name="20% - Accent1 3 2 9 2 4 2 3" xfId="23695" xr:uid="{00000000-0005-0000-0000-0000D75B0000}"/>
    <cellStyle name="20% - Accent1 3 2 9 2 4 3" xfId="23696" xr:uid="{00000000-0005-0000-0000-0000D85B0000}"/>
    <cellStyle name="20% - Accent1 3 2 9 2 4 3 2" xfId="23697" xr:uid="{00000000-0005-0000-0000-0000D95B0000}"/>
    <cellStyle name="20% - Accent1 3 2 9 2 4 4" xfId="23698" xr:uid="{00000000-0005-0000-0000-0000DA5B0000}"/>
    <cellStyle name="20% - Accent1 3 2 9 2 5" xfId="23699" xr:uid="{00000000-0005-0000-0000-0000DB5B0000}"/>
    <cellStyle name="20% - Accent1 3 2 9 2 5 2" xfId="23700" xr:uid="{00000000-0005-0000-0000-0000DC5B0000}"/>
    <cellStyle name="20% - Accent1 3 2 9 2 5 2 2" xfId="23701" xr:uid="{00000000-0005-0000-0000-0000DD5B0000}"/>
    <cellStyle name="20% - Accent1 3 2 9 2 5 3" xfId="23702" xr:uid="{00000000-0005-0000-0000-0000DE5B0000}"/>
    <cellStyle name="20% - Accent1 3 2 9 2 6" xfId="23703" xr:uid="{00000000-0005-0000-0000-0000DF5B0000}"/>
    <cellStyle name="20% - Accent1 3 2 9 2 6 2" xfId="23704" xr:uid="{00000000-0005-0000-0000-0000E05B0000}"/>
    <cellStyle name="20% - Accent1 3 2 9 2 6 2 2" xfId="23705" xr:uid="{00000000-0005-0000-0000-0000E15B0000}"/>
    <cellStyle name="20% - Accent1 3 2 9 2 6 3" xfId="23706" xr:uid="{00000000-0005-0000-0000-0000E25B0000}"/>
    <cellStyle name="20% - Accent1 3 2 9 2 7" xfId="23707" xr:uid="{00000000-0005-0000-0000-0000E35B0000}"/>
    <cellStyle name="20% - Accent1 3 2 9 2 7 2" xfId="23708" xr:uid="{00000000-0005-0000-0000-0000E45B0000}"/>
    <cellStyle name="20% - Accent1 3 2 9 2 8" xfId="23709" xr:uid="{00000000-0005-0000-0000-0000E55B0000}"/>
    <cellStyle name="20% - Accent1 3 2 9 2 8 2" xfId="23710" xr:uid="{00000000-0005-0000-0000-0000E65B0000}"/>
    <cellStyle name="20% - Accent1 3 2 9 2 9" xfId="23711" xr:uid="{00000000-0005-0000-0000-0000E75B0000}"/>
    <cellStyle name="20% - Accent1 3 2 9 3" xfId="23712" xr:uid="{00000000-0005-0000-0000-0000E85B0000}"/>
    <cellStyle name="20% - Accent1 3 2 9 3 2" xfId="23713" xr:uid="{00000000-0005-0000-0000-0000E95B0000}"/>
    <cellStyle name="20% - Accent1 3 2 9 3 2 2" xfId="23714" xr:uid="{00000000-0005-0000-0000-0000EA5B0000}"/>
    <cellStyle name="20% - Accent1 3 2 9 3 2 2 2" xfId="23715" xr:uid="{00000000-0005-0000-0000-0000EB5B0000}"/>
    <cellStyle name="20% - Accent1 3 2 9 3 2 2 2 2" xfId="23716" xr:uid="{00000000-0005-0000-0000-0000EC5B0000}"/>
    <cellStyle name="20% - Accent1 3 2 9 3 2 2 3" xfId="23717" xr:uid="{00000000-0005-0000-0000-0000ED5B0000}"/>
    <cellStyle name="20% - Accent1 3 2 9 3 2 3" xfId="23718" xr:uid="{00000000-0005-0000-0000-0000EE5B0000}"/>
    <cellStyle name="20% - Accent1 3 2 9 3 2 3 2" xfId="23719" xr:uid="{00000000-0005-0000-0000-0000EF5B0000}"/>
    <cellStyle name="20% - Accent1 3 2 9 3 2 4" xfId="23720" xr:uid="{00000000-0005-0000-0000-0000F05B0000}"/>
    <cellStyle name="20% - Accent1 3 2 9 3 3" xfId="23721" xr:uid="{00000000-0005-0000-0000-0000F15B0000}"/>
    <cellStyle name="20% - Accent1 3 2 9 3 3 2" xfId="23722" xr:uid="{00000000-0005-0000-0000-0000F25B0000}"/>
    <cellStyle name="20% - Accent1 3 2 9 3 3 2 2" xfId="23723" xr:uid="{00000000-0005-0000-0000-0000F35B0000}"/>
    <cellStyle name="20% - Accent1 3 2 9 3 3 2 2 2" xfId="23724" xr:uid="{00000000-0005-0000-0000-0000F45B0000}"/>
    <cellStyle name="20% - Accent1 3 2 9 3 3 2 3" xfId="23725" xr:uid="{00000000-0005-0000-0000-0000F55B0000}"/>
    <cellStyle name="20% - Accent1 3 2 9 3 3 3" xfId="23726" xr:uid="{00000000-0005-0000-0000-0000F65B0000}"/>
    <cellStyle name="20% - Accent1 3 2 9 3 3 3 2" xfId="23727" xr:uid="{00000000-0005-0000-0000-0000F75B0000}"/>
    <cellStyle name="20% - Accent1 3 2 9 3 3 4" xfId="23728" xr:uid="{00000000-0005-0000-0000-0000F85B0000}"/>
    <cellStyle name="20% - Accent1 3 2 9 3 4" xfId="23729" xr:uid="{00000000-0005-0000-0000-0000F95B0000}"/>
    <cellStyle name="20% - Accent1 3 2 9 3 4 2" xfId="23730" xr:uid="{00000000-0005-0000-0000-0000FA5B0000}"/>
    <cellStyle name="20% - Accent1 3 2 9 3 4 2 2" xfId="23731" xr:uid="{00000000-0005-0000-0000-0000FB5B0000}"/>
    <cellStyle name="20% - Accent1 3 2 9 3 4 2 2 2" xfId="23732" xr:uid="{00000000-0005-0000-0000-0000FC5B0000}"/>
    <cellStyle name="20% - Accent1 3 2 9 3 4 2 3" xfId="23733" xr:uid="{00000000-0005-0000-0000-0000FD5B0000}"/>
    <cellStyle name="20% - Accent1 3 2 9 3 4 3" xfId="23734" xr:uid="{00000000-0005-0000-0000-0000FE5B0000}"/>
    <cellStyle name="20% - Accent1 3 2 9 3 4 3 2" xfId="23735" xr:uid="{00000000-0005-0000-0000-0000FF5B0000}"/>
    <cellStyle name="20% - Accent1 3 2 9 3 4 4" xfId="23736" xr:uid="{00000000-0005-0000-0000-0000005C0000}"/>
    <cellStyle name="20% - Accent1 3 2 9 3 5" xfId="23737" xr:uid="{00000000-0005-0000-0000-0000015C0000}"/>
    <cellStyle name="20% - Accent1 3 2 9 3 5 2" xfId="23738" xr:uid="{00000000-0005-0000-0000-0000025C0000}"/>
    <cellStyle name="20% - Accent1 3 2 9 3 5 2 2" xfId="23739" xr:uid="{00000000-0005-0000-0000-0000035C0000}"/>
    <cellStyle name="20% - Accent1 3 2 9 3 5 3" xfId="23740" xr:uid="{00000000-0005-0000-0000-0000045C0000}"/>
    <cellStyle name="20% - Accent1 3 2 9 3 6" xfId="23741" xr:uid="{00000000-0005-0000-0000-0000055C0000}"/>
    <cellStyle name="20% - Accent1 3 2 9 3 6 2" xfId="23742" xr:uid="{00000000-0005-0000-0000-0000065C0000}"/>
    <cellStyle name="20% - Accent1 3 2 9 3 6 2 2" xfId="23743" xr:uid="{00000000-0005-0000-0000-0000075C0000}"/>
    <cellStyle name="20% - Accent1 3 2 9 3 6 3" xfId="23744" xr:uid="{00000000-0005-0000-0000-0000085C0000}"/>
    <cellStyle name="20% - Accent1 3 2 9 3 7" xfId="23745" xr:uid="{00000000-0005-0000-0000-0000095C0000}"/>
    <cellStyle name="20% - Accent1 3 2 9 3 7 2" xfId="23746" xr:uid="{00000000-0005-0000-0000-00000A5C0000}"/>
    <cellStyle name="20% - Accent1 3 2 9 3 8" xfId="23747" xr:uid="{00000000-0005-0000-0000-00000B5C0000}"/>
    <cellStyle name="20% - Accent1 3 2 9 3 8 2" xfId="23748" xr:uid="{00000000-0005-0000-0000-00000C5C0000}"/>
    <cellStyle name="20% - Accent1 3 2 9 3 9" xfId="23749" xr:uid="{00000000-0005-0000-0000-00000D5C0000}"/>
    <cellStyle name="20% - Accent1 3 2 9 4" xfId="23750" xr:uid="{00000000-0005-0000-0000-00000E5C0000}"/>
    <cellStyle name="20% - Accent1 3 2 9 4 2" xfId="23751" xr:uid="{00000000-0005-0000-0000-00000F5C0000}"/>
    <cellStyle name="20% - Accent1 3 2 9 4 2 2" xfId="23752" xr:uid="{00000000-0005-0000-0000-0000105C0000}"/>
    <cellStyle name="20% - Accent1 3 2 9 4 2 2 2" xfId="23753" xr:uid="{00000000-0005-0000-0000-0000115C0000}"/>
    <cellStyle name="20% - Accent1 3 2 9 4 2 3" xfId="23754" xr:uid="{00000000-0005-0000-0000-0000125C0000}"/>
    <cellStyle name="20% - Accent1 3 2 9 4 3" xfId="23755" xr:uid="{00000000-0005-0000-0000-0000135C0000}"/>
    <cellStyle name="20% - Accent1 3 2 9 4 3 2" xfId="23756" xr:uid="{00000000-0005-0000-0000-0000145C0000}"/>
    <cellStyle name="20% - Accent1 3 2 9 4 4" xfId="23757" xr:uid="{00000000-0005-0000-0000-0000155C0000}"/>
    <cellStyle name="20% - Accent1 3 2 9 5" xfId="23758" xr:uid="{00000000-0005-0000-0000-0000165C0000}"/>
    <cellStyle name="20% - Accent1 3 2 9 5 2" xfId="23759" xr:uid="{00000000-0005-0000-0000-0000175C0000}"/>
    <cellStyle name="20% - Accent1 3 2 9 5 2 2" xfId="23760" xr:uid="{00000000-0005-0000-0000-0000185C0000}"/>
    <cellStyle name="20% - Accent1 3 2 9 5 2 2 2" xfId="23761" xr:uid="{00000000-0005-0000-0000-0000195C0000}"/>
    <cellStyle name="20% - Accent1 3 2 9 5 2 3" xfId="23762" xr:uid="{00000000-0005-0000-0000-00001A5C0000}"/>
    <cellStyle name="20% - Accent1 3 2 9 5 3" xfId="23763" xr:uid="{00000000-0005-0000-0000-00001B5C0000}"/>
    <cellStyle name="20% - Accent1 3 2 9 5 3 2" xfId="23764" xr:uid="{00000000-0005-0000-0000-00001C5C0000}"/>
    <cellStyle name="20% - Accent1 3 2 9 5 4" xfId="23765" xr:uid="{00000000-0005-0000-0000-00001D5C0000}"/>
    <cellStyle name="20% - Accent1 3 2 9 6" xfId="23766" xr:uid="{00000000-0005-0000-0000-00001E5C0000}"/>
    <cellStyle name="20% - Accent1 3 2 9 6 2" xfId="23767" xr:uid="{00000000-0005-0000-0000-00001F5C0000}"/>
    <cellStyle name="20% - Accent1 3 2 9 6 2 2" xfId="23768" xr:uid="{00000000-0005-0000-0000-0000205C0000}"/>
    <cellStyle name="20% - Accent1 3 2 9 6 2 2 2" xfId="23769" xr:uid="{00000000-0005-0000-0000-0000215C0000}"/>
    <cellStyle name="20% - Accent1 3 2 9 6 2 3" xfId="23770" xr:uid="{00000000-0005-0000-0000-0000225C0000}"/>
    <cellStyle name="20% - Accent1 3 2 9 6 3" xfId="23771" xr:uid="{00000000-0005-0000-0000-0000235C0000}"/>
    <cellStyle name="20% - Accent1 3 2 9 6 3 2" xfId="23772" xr:uid="{00000000-0005-0000-0000-0000245C0000}"/>
    <cellStyle name="20% - Accent1 3 2 9 6 4" xfId="23773" xr:uid="{00000000-0005-0000-0000-0000255C0000}"/>
    <cellStyle name="20% - Accent1 3 2 9 7" xfId="23774" xr:uid="{00000000-0005-0000-0000-0000265C0000}"/>
    <cellStyle name="20% - Accent1 3 2 9 7 2" xfId="23775" xr:uid="{00000000-0005-0000-0000-0000275C0000}"/>
    <cellStyle name="20% - Accent1 3 2 9 7 2 2" xfId="23776" xr:uid="{00000000-0005-0000-0000-0000285C0000}"/>
    <cellStyle name="20% - Accent1 3 2 9 7 3" xfId="23777" xr:uid="{00000000-0005-0000-0000-0000295C0000}"/>
    <cellStyle name="20% - Accent1 3 2 9 8" xfId="23778" xr:uid="{00000000-0005-0000-0000-00002A5C0000}"/>
    <cellStyle name="20% - Accent1 3 2 9 8 2" xfId="23779" xr:uid="{00000000-0005-0000-0000-00002B5C0000}"/>
    <cellStyle name="20% - Accent1 3 2 9 8 2 2" xfId="23780" xr:uid="{00000000-0005-0000-0000-00002C5C0000}"/>
    <cellStyle name="20% - Accent1 3 2 9 8 3" xfId="23781" xr:uid="{00000000-0005-0000-0000-00002D5C0000}"/>
    <cellStyle name="20% - Accent1 3 2 9 9" xfId="23782" xr:uid="{00000000-0005-0000-0000-00002E5C0000}"/>
    <cellStyle name="20% - Accent1 3 2 9 9 2" xfId="23783" xr:uid="{00000000-0005-0000-0000-00002F5C0000}"/>
    <cellStyle name="20% - Accent1 3 20" xfId="23784" xr:uid="{00000000-0005-0000-0000-0000305C0000}"/>
    <cellStyle name="20% - Accent1 3 20 2" xfId="23785" xr:uid="{00000000-0005-0000-0000-0000315C0000}"/>
    <cellStyle name="20% - Accent1 3 21" xfId="23786" xr:uid="{00000000-0005-0000-0000-0000325C0000}"/>
    <cellStyle name="20% - Accent1 3 3" xfId="23787" xr:uid="{00000000-0005-0000-0000-0000335C0000}"/>
    <cellStyle name="20% - Accent1 3 3 10" xfId="23788" xr:uid="{00000000-0005-0000-0000-0000345C0000}"/>
    <cellStyle name="20% - Accent1 3 3 10 2" xfId="23789" xr:uid="{00000000-0005-0000-0000-0000355C0000}"/>
    <cellStyle name="20% - Accent1 3 3 10 2 2" xfId="23790" xr:uid="{00000000-0005-0000-0000-0000365C0000}"/>
    <cellStyle name="20% - Accent1 3 3 10 2 2 2" xfId="23791" xr:uid="{00000000-0005-0000-0000-0000375C0000}"/>
    <cellStyle name="20% - Accent1 3 3 10 2 3" xfId="23792" xr:uid="{00000000-0005-0000-0000-0000385C0000}"/>
    <cellStyle name="20% - Accent1 3 3 10 3" xfId="23793" xr:uid="{00000000-0005-0000-0000-0000395C0000}"/>
    <cellStyle name="20% - Accent1 3 3 10 3 2" xfId="23794" xr:uid="{00000000-0005-0000-0000-00003A5C0000}"/>
    <cellStyle name="20% - Accent1 3 3 10 4" xfId="23795" xr:uid="{00000000-0005-0000-0000-00003B5C0000}"/>
    <cellStyle name="20% - Accent1 3 3 11" xfId="23796" xr:uid="{00000000-0005-0000-0000-00003C5C0000}"/>
    <cellStyle name="20% - Accent1 3 3 11 2" xfId="23797" xr:uid="{00000000-0005-0000-0000-00003D5C0000}"/>
    <cellStyle name="20% - Accent1 3 3 11 2 2" xfId="23798" xr:uid="{00000000-0005-0000-0000-00003E5C0000}"/>
    <cellStyle name="20% - Accent1 3 3 11 2 2 2" xfId="23799" xr:uid="{00000000-0005-0000-0000-00003F5C0000}"/>
    <cellStyle name="20% - Accent1 3 3 11 2 3" xfId="23800" xr:uid="{00000000-0005-0000-0000-0000405C0000}"/>
    <cellStyle name="20% - Accent1 3 3 11 3" xfId="23801" xr:uid="{00000000-0005-0000-0000-0000415C0000}"/>
    <cellStyle name="20% - Accent1 3 3 11 3 2" xfId="23802" xr:uid="{00000000-0005-0000-0000-0000425C0000}"/>
    <cellStyle name="20% - Accent1 3 3 11 4" xfId="23803" xr:uid="{00000000-0005-0000-0000-0000435C0000}"/>
    <cellStyle name="20% - Accent1 3 3 12" xfId="23804" xr:uid="{00000000-0005-0000-0000-0000445C0000}"/>
    <cellStyle name="20% - Accent1 3 3 12 2" xfId="23805" xr:uid="{00000000-0005-0000-0000-0000455C0000}"/>
    <cellStyle name="20% - Accent1 3 3 12 2 2" xfId="23806" xr:uid="{00000000-0005-0000-0000-0000465C0000}"/>
    <cellStyle name="20% - Accent1 3 3 12 3" xfId="23807" xr:uid="{00000000-0005-0000-0000-0000475C0000}"/>
    <cellStyle name="20% - Accent1 3 3 13" xfId="23808" xr:uid="{00000000-0005-0000-0000-0000485C0000}"/>
    <cellStyle name="20% - Accent1 3 3 13 2" xfId="23809" xr:uid="{00000000-0005-0000-0000-0000495C0000}"/>
    <cellStyle name="20% - Accent1 3 3 13 2 2" xfId="23810" xr:uid="{00000000-0005-0000-0000-00004A5C0000}"/>
    <cellStyle name="20% - Accent1 3 3 13 3" xfId="23811" xr:uid="{00000000-0005-0000-0000-00004B5C0000}"/>
    <cellStyle name="20% - Accent1 3 3 14" xfId="23812" xr:uid="{00000000-0005-0000-0000-00004C5C0000}"/>
    <cellStyle name="20% - Accent1 3 3 14 2" xfId="23813" xr:uid="{00000000-0005-0000-0000-00004D5C0000}"/>
    <cellStyle name="20% - Accent1 3 3 15" xfId="23814" xr:uid="{00000000-0005-0000-0000-00004E5C0000}"/>
    <cellStyle name="20% - Accent1 3 3 15 2" xfId="23815" xr:uid="{00000000-0005-0000-0000-00004F5C0000}"/>
    <cellStyle name="20% - Accent1 3 3 16" xfId="23816" xr:uid="{00000000-0005-0000-0000-0000505C0000}"/>
    <cellStyle name="20% - Accent1 3 3 2" xfId="23817" xr:uid="{00000000-0005-0000-0000-0000515C0000}"/>
    <cellStyle name="20% - Accent1 3 3 2 10" xfId="23818" xr:uid="{00000000-0005-0000-0000-0000525C0000}"/>
    <cellStyle name="20% - Accent1 3 3 2 10 2" xfId="23819" xr:uid="{00000000-0005-0000-0000-0000535C0000}"/>
    <cellStyle name="20% - Accent1 3 3 2 10 2 2" xfId="23820" xr:uid="{00000000-0005-0000-0000-0000545C0000}"/>
    <cellStyle name="20% - Accent1 3 3 2 10 2 2 2" xfId="23821" xr:uid="{00000000-0005-0000-0000-0000555C0000}"/>
    <cellStyle name="20% - Accent1 3 3 2 10 2 3" xfId="23822" xr:uid="{00000000-0005-0000-0000-0000565C0000}"/>
    <cellStyle name="20% - Accent1 3 3 2 10 3" xfId="23823" xr:uid="{00000000-0005-0000-0000-0000575C0000}"/>
    <cellStyle name="20% - Accent1 3 3 2 10 3 2" xfId="23824" xr:uid="{00000000-0005-0000-0000-0000585C0000}"/>
    <cellStyle name="20% - Accent1 3 3 2 10 4" xfId="23825" xr:uid="{00000000-0005-0000-0000-0000595C0000}"/>
    <cellStyle name="20% - Accent1 3 3 2 11" xfId="23826" xr:uid="{00000000-0005-0000-0000-00005A5C0000}"/>
    <cellStyle name="20% - Accent1 3 3 2 11 2" xfId="23827" xr:uid="{00000000-0005-0000-0000-00005B5C0000}"/>
    <cellStyle name="20% - Accent1 3 3 2 11 2 2" xfId="23828" xr:uid="{00000000-0005-0000-0000-00005C5C0000}"/>
    <cellStyle name="20% - Accent1 3 3 2 11 3" xfId="23829" xr:uid="{00000000-0005-0000-0000-00005D5C0000}"/>
    <cellStyle name="20% - Accent1 3 3 2 12" xfId="23830" xr:uid="{00000000-0005-0000-0000-00005E5C0000}"/>
    <cellStyle name="20% - Accent1 3 3 2 12 2" xfId="23831" xr:uid="{00000000-0005-0000-0000-00005F5C0000}"/>
    <cellStyle name="20% - Accent1 3 3 2 12 2 2" xfId="23832" xr:uid="{00000000-0005-0000-0000-0000605C0000}"/>
    <cellStyle name="20% - Accent1 3 3 2 12 3" xfId="23833" xr:uid="{00000000-0005-0000-0000-0000615C0000}"/>
    <cellStyle name="20% - Accent1 3 3 2 13" xfId="23834" xr:uid="{00000000-0005-0000-0000-0000625C0000}"/>
    <cellStyle name="20% - Accent1 3 3 2 13 2" xfId="23835" xr:uid="{00000000-0005-0000-0000-0000635C0000}"/>
    <cellStyle name="20% - Accent1 3 3 2 14" xfId="23836" xr:uid="{00000000-0005-0000-0000-0000645C0000}"/>
    <cellStyle name="20% - Accent1 3 3 2 14 2" xfId="23837" xr:uid="{00000000-0005-0000-0000-0000655C0000}"/>
    <cellStyle name="20% - Accent1 3 3 2 15" xfId="23838" xr:uid="{00000000-0005-0000-0000-0000665C0000}"/>
    <cellStyle name="20% - Accent1 3 3 2 2" xfId="23839" xr:uid="{00000000-0005-0000-0000-0000675C0000}"/>
    <cellStyle name="20% - Accent1 3 3 2 2 10" xfId="23840" xr:uid="{00000000-0005-0000-0000-0000685C0000}"/>
    <cellStyle name="20% - Accent1 3 3 2 2 10 2" xfId="23841" xr:uid="{00000000-0005-0000-0000-0000695C0000}"/>
    <cellStyle name="20% - Accent1 3 3 2 2 10 2 2" xfId="23842" xr:uid="{00000000-0005-0000-0000-00006A5C0000}"/>
    <cellStyle name="20% - Accent1 3 3 2 2 10 3" xfId="23843" xr:uid="{00000000-0005-0000-0000-00006B5C0000}"/>
    <cellStyle name="20% - Accent1 3 3 2 2 11" xfId="23844" xr:uid="{00000000-0005-0000-0000-00006C5C0000}"/>
    <cellStyle name="20% - Accent1 3 3 2 2 11 2" xfId="23845" xr:uid="{00000000-0005-0000-0000-00006D5C0000}"/>
    <cellStyle name="20% - Accent1 3 3 2 2 11 2 2" xfId="23846" xr:uid="{00000000-0005-0000-0000-00006E5C0000}"/>
    <cellStyle name="20% - Accent1 3 3 2 2 11 3" xfId="23847" xr:uid="{00000000-0005-0000-0000-00006F5C0000}"/>
    <cellStyle name="20% - Accent1 3 3 2 2 12" xfId="23848" xr:uid="{00000000-0005-0000-0000-0000705C0000}"/>
    <cellStyle name="20% - Accent1 3 3 2 2 12 2" xfId="23849" xr:uid="{00000000-0005-0000-0000-0000715C0000}"/>
    <cellStyle name="20% - Accent1 3 3 2 2 13" xfId="23850" xr:uid="{00000000-0005-0000-0000-0000725C0000}"/>
    <cellStyle name="20% - Accent1 3 3 2 2 13 2" xfId="23851" xr:uid="{00000000-0005-0000-0000-0000735C0000}"/>
    <cellStyle name="20% - Accent1 3 3 2 2 14" xfId="23852" xr:uid="{00000000-0005-0000-0000-0000745C0000}"/>
    <cellStyle name="20% - Accent1 3 3 2 2 2" xfId="23853" xr:uid="{00000000-0005-0000-0000-0000755C0000}"/>
    <cellStyle name="20% - Accent1 3 3 2 2 2 10" xfId="23854" xr:uid="{00000000-0005-0000-0000-0000765C0000}"/>
    <cellStyle name="20% - Accent1 3 3 2 2 2 10 2" xfId="23855" xr:uid="{00000000-0005-0000-0000-0000775C0000}"/>
    <cellStyle name="20% - Accent1 3 3 2 2 2 11" xfId="23856" xr:uid="{00000000-0005-0000-0000-0000785C0000}"/>
    <cellStyle name="20% - Accent1 3 3 2 2 2 2" xfId="23857" xr:uid="{00000000-0005-0000-0000-0000795C0000}"/>
    <cellStyle name="20% - Accent1 3 3 2 2 2 2 2" xfId="23858" xr:uid="{00000000-0005-0000-0000-00007A5C0000}"/>
    <cellStyle name="20% - Accent1 3 3 2 2 2 2 2 2" xfId="23859" xr:uid="{00000000-0005-0000-0000-00007B5C0000}"/>
    <cellStyle name="20% - Accent1 3 3 2 2 2 2 2 2 2" xfId="23860" xr:uid="{00000000-0005-0000-0000-00007C5C0000}"/>
    <cellStyle name="20% - Accent1 3 3 2 2 2 2 2 2 2 2" xfId="23861" xr:uid="{00000000-0005-0000-0000-00007D5C0000}"/>
    <cellStyle name="20% - Accent1 3 3 2 2 2 2 2 2 3" xfId="23862" xr:uid="{00000000-0005-0000-0000-00007E5C0000}"/>
    <cellStyle name="20% - Accent1 3 3 2 2 2 2 2 3" xfId="23863" xr:uid="{00000000-0005-0000-0000-00007F5C0000}"/>
    <cellStyle name="20% - Accent1 3 3 2 2 2 2 2 3 2" xfId="23864" xr:uid="{00000000-0005-0000-0000-0000805C0000}"/>
    <cellStyle name="20% - Accent1 3 3 2 2 2 2 2 4" xfId="23865" xr:uid="{00000000-0005-0000-0000-0000815C0000}"/>
    <cellStyle name="20% - Accent1 3 3 2 2 2 2 3" xfId="23866" xr:uid="{00000000-0005-0000-0000-0000825C0000}"/>
    <cellStyle name="20% - Accent1 3 3 2 2 2 2 3 2" xfId="23867" xr:uid="{00000000-0005-0000-0000-0000835C0000}"/>
    <cellStyle name="20% - Accent1 3 3 2 2 2 2 3 2 2" xfId="23868" xr:uid="{00000000-0005-0000-0000-0000845C0000}"/>
    <cellStyle name="20% - Accent1 3 3 2 2 2 2 3 2 2 2" xfId="23869" xr:uid="{00000000-0005-0000-0000-0000855C0000}"/>
    <cellStyle name="20% - Accent1 3 3 2 2 2 2 3 2 3" xfId="23870" xr:uid="{00000000-0005-0000-0000-0000865C0000}"/>
    <cellStyle name="20% - Accent1 3 3 2 2 2 2 3 3" xfId="23871" xr:uid="{00000000-0005-0000-0000-0000875C0000}"/>
    <cellStyle name="20% - Accent1 3 3 2 2 2 2 3 3 2" xfId="23872" xr:uid="{00000000-0005-0000-0000-0000885C0000}"/>
    <cellStyle name="20% - Accent1 3 3 2 2 2 2 3 4" xfId="23873" xr:uid="{00000000-0005-0000-0000-0000895C0000}"/>
    <cellStyle name="20% - Accent1 3 3 2 2 2 2 4" xfId="23874" xr:uid="{00000000-0005-0000-0000-00008A5C0000}"/>
    <cellStyle name="20% - Accent1 3 3 2 2 2 2 4 2" xfId="23875" xr:uid="{00000000-0005-0000-0000-00008B5C0000}"/>
    <cellStyle name="20% - Accent1 3 3 2 2 2 2 4 2 2" xfId="23876" xr:uid="{00000000-0005-0000-0000-00008C5C0000}"/>
    <cellStyle name="20% - Accent1 3 3 2 2 2 2 4 2 2 2" xfId="23877" xr:uid="{00000000-0005-0000-0000-00008D5C0000}"/>
    <cellStyle name="20% - Accent1 3 3 2 2 2 2 4 2 3" xfId="23878" xr:uid="{00000000-0005-0000-0000-00008E5C0000}"/>
    <cellStyle name="20% - Accent1 3 3 2 2 2 2 4 3" xfId="23879" xr:uid="{00000000-0005-0000-0000-00008F5C0000}"/>
    <cellStyle name="20% - Accent1 3 3 2 2 2 2 4 3 2" xfId="23880" xr:uid="{00000000-0005-0000-0000-0000905C0000}"/>
    <cellStyle name="20% - Accent1 3 3 2 2 2 2 4 4" xfId="23881" xr:uid="{00000000-0005-0000-0000-0000915C0000}"/>
    <cellStyle name="20% - Accent1 3 3 2 2 2 2 5" xfId="23882" xr:uid="{00000000-0005-0000-0000-0000925C0000}"/>
    <cellStyle name="20% - Accent1 3 3 2 2 2 2 5 2" xfId="23883" xr:uid="{00000000-0005-0000-0000-0000935C0000}"/>
    <cellStyle name="20% - Accent1 3 3 2 2 2 2 5 2 2" xfId="23884" xr:uid="{00000000-0005-0000-0000-0000945C0000}"/>
    <cellStyle name="20% - Accent1 3 3 2 2 2 2 5 3" xfId="23885" xr:uid="{00000000-0005-0000-0000-0000955C0000}"/>
    <cellStyle name="20% - Accent1 3 3 2 2 2 2 6" xfId="23886" xr:uid="{00000000-0005-0000-0000-0000965C0000}"/>
    <cellStyle name="20% - Accent1 3 3 2 2 2 2 6 2" xfId="23887" xr:uid="{00000000-0005-0000-0000-0000975C0000}"/>
    <cellStyle name="20% - Accent1 3 3 2 2 2 2 6 2 2" xfId="23888" xr:uid="{00000000-0005-0000-0000-0000985C0000}"/>
    <cellStyle name="20% - Accent1 3 3 2 2 2 2 6 3" xfId="23889" xr:uid="{00000000-0005-0000-0000-0000995C0000}"/>
    <cellStyle name="20% - Accent1 3 3 2 2 2 2 7" xfId="23890" xr:uid="{00000000-0005-0000-0000-00009A5C0000}"/>
    <cellStyle name="20% - Accent1 3 3 2 2 2 2 7 2" xfId="23891" xr:uid="{00000000-0005-0000-0000-00009B5C0000}"/>
    <cellStyle name="20% - Accent1 3 3 2 2 2 2 8" xfId="23892" xr:uid="{00000000-0005-0000-0000-00009C5C0000}"/>
    <cellStyle name="20% - Accent1 3 3 2 2 2 2 8 2" xfId="23893" xr:uid="{00000000-0005-0000-0000-00009D5C0000}"/>
    <cellStyle name="20% - Accent1 3 3 2 2 2 2 9" xfId="23894" xr:uid="{00000000-0005-0000-0000-00009E5C0000}"/>
    <cellStyle name="20% - Accent1 3 3 2 2 2 3" xfId="23895" xr:uid="{00000000-0005-0000-0000-00009F5C0000}"/>
    <cellStyle name="20% - Accent1 3 3 2 2 2 3 2" xfId="23896" xr:uid="{00000000-0005-0000-0000-0000A05C0000}"/>
    <cellStyle name="20% - Accent1 3 3 2 2 2 3 2 2" xfId="23897" xr:uid="{00000000-0005-0000-0000-0000A15C0000}"/>
    <cellStyle name="20% - Accent1 3 3 2 2 2 3 2 2 2" xfId="23898" xr:uid="{00000000-0005-0000-0000-0000A25C0000}"/>
    <cellStyle name="20% - Accent1 3 3 2 2 2 3 2 2 2 2" xfId="23899" xr:uid="{00000000-0005-0000-0000-0000A35C0000}"/>
    <cellStyle name="20% - Accent1 3 3 2 2 2 3 2 2 3" xfId="23900" xr:uid="{00000000-0005-0000-0000-0000A45C0000}"/>
    <cellStyle name="20% - Accent1 3 3 2 2 2 3 2 3" xfId="23901" xr:uid="{00000000-0005-0000-0000-0000A55C0000}"/>
    <cellStyle name="20% - Accent1 3 3 2 2 2 3 2 3 2" xfId="23902" xr:uid="{00000000-0005-0000-0000-0000A65C0000}"/>
    <cellStyle name="20% - Accent1 3 3 2 2 2 3 2 4" xfId="23903" xr:uid="{00000000-0005-0000-0000-0000A75C0000}"/>
    <cellStyle name="20% - Accent1 3 3 2 2 2 3 3" xfId="23904" xr:uid="{00000000-0005-0000-0000-0000A85C0000}"/>
    <cellStyle name="20% - Accent1 3 3 2 2 2 3 3 2" xfId="23905" xr:uid="{00000000-0005-0000-0000-0000A95C0000}"/>
    <cellStyle name="20% - Accent1 3 3 2 2 2 3 3 2 2" xfId="23906" xr:uid="{00000000-0005-0000-0000-0000AA5C0000}"/>
    <cellStyle name="20% - Accent1 3 3 2 2 2 3 3 2 2 2" xfId="23907" xr:uid="{00000000-0005-0000-0000-0000AB5C0000}"/>
    <cellStyle name="20% - Accent1 3 3 2 2 2 3 3 2 3" xfId="23908" xr:uid="{00000000-0005-0000-0000-0000AC5C0000}"/>
    <cellStyle name="20% - Accent1 3 3 2 2 2 3 3 3" xfId="23909" xr:uid="{00000000-0005-0000-0000-0000AD5C0000}"/>
    <cellStyle name="20% - Accent1 3 3 2 2 2 3 3 3 2" xfId="23910" xr:uid="{00000000-0005-0000-0000-0000AE5C0000}"/>
    <cellStyle name="20% - Accent1 3 3 2 2 2 3 3 4" xfId="23911" xr:uid="{00000000-0005-0000-0000-0000AF5C0000}"/>
    <cellStyle name="20% - Accent1 3 3 2 2 2 3 4" xfId="23912" xr:uid="{00000000-0005-0000-0000-0000B05C0000}"/>
    <cellStyle name="20% - Accent1 3 3 2 2 2 3 4 2" xfId="23913" xr:uid="{00000000-0005-0000-0000-0000B15C0000}"/>
    <cellStyle name="20% - Accent1 3 3 2 2 2 3 4 2 2" xfId="23914" xr:uid="{00000000-0005-0000-0000-0000B25C0000}"/>
    <cellStyle name="20% - Accent1 3 3 2 2 2 3 4 2 2 2" xfId="23915" xr:uid="{00000000-0005-0000-0000-0000B35C0000}"/>
    <cellStyle name="20% - Accent1 3 3 2 2 2 3 4 2 3" xfId="23916" xr:uid="{00000000-0005-0000-0000-0000B45C0000}"/>
    <cellStyle name="20% - Accent1 3 3 2 2 2 3 4 3" xfId="23917" xr:uid="{00000000-0005-0000-0000-0000B55C0000}"/>
    <cellStyle name="20% - Accent1 3 3 2 2 2 3 4 3 2" xfId="23918" xr:uid="{00000000-0005-0000-0000-0000B65C0000}"/>
    <cellStyle name="20% - Accent1 3 3 2 2 2 3 4 4" xfId="23919" xr:uid="{00000000-0005-0000-0000-0000B75C0000}"/>
    <cellStyle name="20% - Accent1 3 3 2 2 2 3 5" xfId="23920" xr:uid="{00000000-0005-0000-0000-0000B85C0000}"/>
    <cellStyle name="20% - Accent1 3 3 2 2 2 3 5 2" xfId="23921" xr:uid="{00000000-0005-0000-0000-0000B95C0000}"/>
    <cellStyle name="20% - Accent1 3 3 2 2 2 3 5 2 2" xfId="23922" xr:uid="{00000000-0005-0000-0000-0000BA5C0000}"/>
    <cellStyle name="20% - Accent1 3 3 2 2 2 3 5 3" xfId="23923" xr:uid="{00000000-0005-0000-0000-0000BB5C0000}"/>
    <cellStyle name="20% - Accent1 3 3 2 2 2 3 6" xfId="23924" xr:uid="{00000000-0005-0000-0000-0000BC5C0000}"/>
    <cellStyle name="20% - Accent1 3 3 2 2 2 3 6 2" xfId="23925" xr:uid="{00000000-0005-0000-0000-0000BD5C0000}"/>
    <cellStyle name="20% - Accent1 3 3 2 2 2 3 6 2 2" xfId="23926" xr:uid="{00000000-0005-0000-0000-0000BE5C0000}"/>
    <cellStyle name="20% - Accent1 3 3 2 2 2 3 6 3" xfId="23927" xr:uid="{00000000-0005-0000-0000-0000BF5C0000}"/>
    <cellStyle name="20% - Accent1 3 3 2 2 2 3 7" xfId="23928" xr:uid="{00000000-0005-0000-0000-0000C05C0000}"/>
    <cellStyle name="20% - Accent1 3 3 2 2 2 3 7 2" xfId="23929" xr:uid="{00000000-0005-0000-0000-0000C15C0000}"/>
    <cellStyle name="20% - Accent1 3 3 2 2 2 3 8" xfId="23930" xr:uid="{00000000-0005-0000-0000-0000C25C0000}"/>
    <cellStyle name="20% - Accent1 3 3 2 2 2 3 8 2" xfId="23931" xr:uid="{00000000-0005-0000-0000-0000C35C0000}"/>
    <cellStyle name="20% - Accent1 3 3 2 2 2 3 9" xfId="23932" xr:uid="{00000000-0005-0000-0000-0000C45C0000}"/>
    <cellStyle name="20% - Accent1 3 3 2 2 2 4" xfId="23933" xr:uid="{00000000-0005-0000-0000-0000C55C0000}"/>
    <cellStyle name="20% - Accent1 3 3 2 2 2 4 2" xfId="23934" xr:uid="{00000000-0005-0000-0000-0000C65C0000}"/>
    <cellStyle name="20% - Accent1 3 3 2 2 2 4 2 2" xfId="23935" xr:uid="{00000000-0005-0000-0000-0000C75C0000}"/>
    <cellStyle name="20% - Accent1 3 3 2 2 2 4 2 2 2" xfId="23936" xr:uid="{00000000-0005-0000-0000-0000C85C0000}"/>
    <cellStyle name="20% - Accent1 3 3 2 2 2 4 2 3" xfId="23937" xr:uid="{00000000-0005-0000-0000-0000C95C0000}"/>
    <cellStyle name="20% - Accent1 3 3 2 2 2 4 3" xfId="23938" xr:uid="{00000000-0005-0000-0000-0000CA5C0000}"/>
    <cellStyle name="20% - Accent1 3 3 2 2 2 4 3 2" xfId="23939" xr:uid="{00000000-0005-0000-0000-0000CB5C0000}"/>
    <cellStyle name="20% - Accent1 3 3 2 2 2 4 4" xfId="23940" xr:uid="{00000000-0005-0000-0000-0000CC5C0000}"/>
    <cellStyle name="20% - Accent1 3 3 2 2 2 5" xfId="23941" xr:uid="{00000000-0005-0000-0000-0000CD5C0000}"/>
    <cellStyle name="20% - Accent1 3 3 2 2 2 5 2" xfId="23942" xr:uid="{00000000-0005-0000-0000-0000CE5C0000}"/>
    <cellStyle name="20% - Accent1 3 3 2 2 2 5 2 2" xfId="23943" xr:uid="{00000000-0005-0000-0000-0000CF5C0000}"/>
    <cellStyle name="20% - Accent1 3 3 2 2 2 5 2 2 2" xfId="23944" xr:uid="{00000000-0005-0000-0000-0000D05C0000}"/>
    <cellStyle name="20% - Accent1 3 3 2 2 2 5 2 3" xfId="23945" xr:uid="{00000000-0005-0000-0000-0000D15C0000}"/>
    <cellStyle name="20% - Accent1 3 3 2 2 2 5 3" xfId="23946" xr:uid="{00000000-0005-0000-0000-0000D25C0000}"/>
    <cellStyle name="20% - Accent1 3 3 2 2 2 5 3 2" xfId="23947" xr:uid="{00000000-0005-0000-0000-0000D35C0000}"/>
    <cellStyle name="20% - Accent1 3 3 2 2 2 5 4" xfId="23948" xr:uid="{00000000-0005-0000-0000-0000D45C0000}"/>
    <cellStyle name="20% - Accent1 3 3 2 2 2 6" xfId="23949" xr:uid="{00000000-0005-0000-0000-0000D55C0000}"/>
    <cellStyle name="20% - Accent1 3 3 2 2 2 6 2" xfId="23950" xr:uid="{00000000-0005-0000-0000-0000D65C0000}"/>
    <cellStyle name="20% - Accent1 3 3 2 2 2 6 2 2" xfId="23951" xr:uid="{00000000-0005-0000-0000-0000D75C0000}"/>
    <cellStyle name="20% - Accent1 3 3 2 2 2 6 2 2 2" xfId="23952" xr:uid="{00000000-0005-0000-0000-0000D85C0000}"/>
    <cellStyle name="20% - Accent1 3 3 2 2 2 6 2 3" xfId="23953" xr:uid="{00000000-0005-0000-0000-0000D95C0000}"/>
    <cellStyle name="20% - Accent1 3 3 2 2 2 6 3" xfId="23954" xr:uid="{00000000-0005-0000-0000-0000DA5C0000}"/>
    <cellStyle name="20% - Accent1 3 3 2 2 2 6 3 2" xfId="23955" xr:uid="{00000000-0005-0000-0000-0000DB5C0000}"/>
    <cellStyle name="20% - Accent1 3 3 2 2 2 6 4" xfId="23956" xr:uid="{00000000-0005-0000-0000-0000DC5C0000}"/>
    <cellStyle name="20% - Accent1 3 3 2 2 2 7" xfId="23957" xr:uid="{00000000-0005-0000-0000-0000DD5C0000}"/>
    <cellStyle name="20% - Accent1 3 3 2 2 2 7 2" xfId="23958" xr:uid="{00000000-0005-0000-0000-0000DE5C0000}"/>
    <cellStyle name="20% - Accent1 3 3 2 2 2 7 2 2" xfId="23959" xr:uid="{00000000-0005-0000-0000-0000DF5C0000}"/>
    <cellStyle name="20% - Accent1 3 3 2 2 2 7 3" xfId="23960" xr:uid="{00000000-0005-0000-0000-0000E05C0000}"/>
    <cellStyle name="20% - Accent1 3 3 2 2 2 8" xfId="23961" xr:uid="{00000000-0005-0000-0000-0000E15C0000}"/>
    <cellStyle name="20% - Accent1 3 3 2 2 2 8 2" xfId="23962" xr:uid="{00000000-0005-0000-0000-0000E25C0000}"/>
    <cellStyle name="20% - Accent1 3 3 2 2 2 8 2 2" xfId="23963" xr:uid="{00000000-0005-0000-0000-0000E35C0000}"/>
    <cellStyle name="20% - Accent1 3 3 2 2 2 8 3" xfId="23964" xr:uid="{00000000-0005-0000-0000-0000E45C0000}"/>
    <cellStyle name="20% - Accent1 3 3 2 2 2 9" xfId="23965" xr:uid="{00000000-0005-0000-0000-0000E55C0000}"/>
    <cellStyle name="20% - Accent1 3 3 2 2 2 9 2" xfId="23966" xr:uid="{00000000-0005-0000-0000-0000E65C0000}"/>
    <cellStyle name="20% - Accent1 3 3 2 2 3" xfId="23967" xr:uid="{00000000-0005-0000-0000-0000E75C0000}"/>
    <cellStyle name="20% - Accent1 3 3 2 2 3 10" xfId="23968" xr:uid="{00000000-0005-0000-0000-0000E85C0000}"/>
    <cellStyle name="20% - Accent1 3 3 2 2 3 10 2" xfId="23969" xr:uid="{00000000-0005-0000-0000-0000E95C0000}"/>
    <cellStyle name="20% - Accent1 3 3 2 2 3 11" xfId="23970" xr:uid="{00000000-0005-0000-0000-0000EA5C0000}"/>
    <cellStyle name="20% - Accent1 3 3 2 2 3 2" xfId="23971" xr:uid="{00000000-0005-0000-0000-0000EB5C0000}"/>
    <cellStyle name="20% - Accent1 3 3 2 2 3 2 2" xfId="23972" xr:uid="{00000000-0005-0000-0000-0000EC5C0000}"/>
    <cellStyle name="20% - Accent1 3 3 2 2 3 2 2 2" xfId="23973" xr:uid="{00000000-0005-0000-0000-0000ED5C0000}"/>
    <cellStyle name="20% - Accent1 3 3 2 2 3 2 2 2 2" xfId="23974" xr:uid="{00000000-0005-0000-0000-0000EE5C0000}"/>
    <cellStyle name="20% - Accent1 3 3 2 2 3 2 2 2 2 2" xfId="23975" xr:uid="{00000000-0005-0000-0000-0000EF5C0000}"/>
    <cellStyle name="20% - Accent1 3 3 2 2 3 2 2 2 3" xfId="23976" xr:uid="{00000000-0005-0000-0000-0000F05C0000}"/>
    <cellStyle name="20% - Accent1 3 3 2 2 3 2 2 3" xfId="23977" xr:uid="{00000000-0005-0000-0000-0000F15C0000}"/>
    <cellStyle name="20% - Accent1 3 3 2 2 3 2 2 3 2" xfId="23978" xr:uid="{00000000-0005-0000-0000-0000F25C0000}"/>
    <cellStyle name="20% - Accent1 3 3 2 2 3 2 2 4" xfId="23979" xr:uid="{00000000-0005-0000-0000-0000F35C0000}"/>
    <cellStyle name="20% - Accent1 3 3 2 2 3 2 3" xfId="23980" xr:uid="{00000000-0005-0000-0000-0000F45C0000}"/>
    <cellStyle name="20% - Accent1 3 3 2 2 3 2 3 2" xfId="23981" xr:uid="{00000000-0005-0000-0000-0000F55C0000}"/>
    <cellStyle name="20% - Accent1 3 3 2 2 3 2 3 2 2" xfId="23982" xr:uid="{00000000-0005-0000-0000-0000F65C0000}"/>
    <cellStyle name="20% - Accent1 3 3 2 2 3 2 3 2 2 2" xfId="23983" xr:uid="{00000000-0005-0000-0000-0000F75C0000}"/>
    <cellStyle name="20% - Accent1 3 3 2 2 3 2 3 2 3" xfId="23984" xr:uid="{00000000-0005-0000-0000-0000F85C0000}"/>
    <cellStyle name="20% - Accent1 3 3 2 2 3 2 3 3" xfId="23985" xr:uid="{00000000-0005-0000-0000-0000F95C0000}"/>
    <cellStyle name="20% - Accent1 3 3 2 2 3 2 3 3 2" xfId="23986" xr:uid="{00000000-0005-0000-0000-0000FA5C0000}"/>
    <cellStyle name="20% - Accent1 3 3 2 2 3 2 3 4" xfId="23987" xr:uid="{00000000-0005-0000-0000-0000FB5C0000}"/>
    <cellStyle name="20% - Accent1 3 3 2 2 3 2 4" xfId="23988" xr:uid="{00000000-0005-0000-0000-0000FC5C0000}"/>
    <cellStyle name="20% - Accent1 3 3 2 2 3 2 4 2" xfId="23989" xr:uid="{00000000-0005-0000-0000-0000FD5C0000}"/>
    <cellStyle name="20% - Accent1 3 3 2 2 3 2 4 2 2" xfId="23990" xr:uid="{00000000-0005-0000-0000-0000FE5C0000}"/>
    <cellStyle name="20% - Accent1 3 3 2 2 3 2 4 2 2 2" xfId="23991" xr:uid="{00000000-0005-0000-0000-0000FF5C0000}"/>
    <cellStyle name="20% - Accent1 3 3 2 2 3 2 4 2 3" xfId="23992" xr:uid="{00000000-0005-0000-0000-0000005D0000}"/>
    <cellStyle name="20% - Accent1 3 3 2 2 3 2 4 3" xfId="23993" xr:uid="{00000000-0005-0000-0000-0000015D0000}"/>
    <cellStyle name="20% - Accent1 3 3 2 2 3 2 4 3 2" xfId="23994" xr:uid="{00000000-0005-0000-0000-0000025D0000}"/>
    <cellStyle name="20% - Accent1 3 3 2 2 3 2 4 4" xfId="23995" xr:uid="{00000000-0005-0000-0000-0000035D0000}"/>
    <cellStyle name="20% - Accent1 3 3 2 2 3 2 5" xfId="23996" xr:uid="{00000000-0005-0000-0000-0000045D0000}"/>
    <cellStyle name="20% - Accent1 3 3 2 2 3 2 5 2" xfId="23997" xr:uid="{00000000-0005-0000-0000-0000055D0000}"/>
    <cellStyle name="20% - Accent1 3 3 2 2 3 2 5 2 2" xfId="23998" xr:uid="{00000000-0005-0000-0000-0000065D0000}"/>
    <cellStyle name="20% - Accent1 3 3 2 2 3 2 5 3" xfId="23999" xr:uid="{00000000-0005-0000-0000-0000075D0000}"/>
    <cellStyle name="20% - Accent1 3 3 2 2 3 2 6" xfId="24000" xr:uid="{00000000-0005-0000-0000-0000085D0000}"/>
    <cellStyle name="20% - Accent1 3 3 2 2 3 2 6 2" xfId="24001" xr:uid="{00000000-0005-0000-0000-0000095D0000}"/>
    <cellStyle name="20% - Accent1 3 3 2 2 3 2 6 2 2" xfId="24002" xr:uid="{00000000-0005-0000-0000-00000A5D0000}"/>
    <cellStyle name="20% - Accent1 3 3 2 2 3 2 6 3" xfId="24003" xr:uid="{00000000-0005-0000-0000-00000B5D0000}"/>
    <cellStyle name="20% - Accent1 3 3 2 2 3 2 7" xfId="24004" xr:uid="{00000000-0005-0000-0000-00000C5D0000}"/>
    <cellStyle name="20% - Accent1 3 3 2 2 3 2 7 2" xfId="24005" xr:uid="{00000000-0005-0000-0000-00000D5D0000}"/>
    <cellStyle name="20% - Accent1 3 3 2 2 3 2 8" xfId="24006" xr:uid="{00000000-0005-0000-0000-00000E5D0000}"/>
    <cellStyle name="20% - Accent1 3 3 2 2 3 2 8 2" xfId="24007" xr:uid="{00000000-0005-0000-0000-00000F5D0000}"/>
    <cellStyle name="20% - Accent1 3 3 2 2 3 2 9" xfId="24008" xr:uid="{00000000-0005-0000-0000-0000105D0000}"/>
    <cellStyle name="20% - Accent1 3 3 2 2 3 3" xfId="24009" xr:uid="{00000000-0005-0000-0000-0000115D0000}"/>
    <cellStyle name="20% - Accent1 3 3 2 2 3 3 2" xfId="24010" xr:uid="{00000000-0005-0000-0000-0000125D0000}"/>
    <cellStyle name="20% - Accent1 3 3 2 2 3 3 2 2" xfId="24011" xr:uid="{00000000-0005-0000-0000-0000135D0000}"/>
    <cellStyle name="20% - Accent1 3 3 2 2 3 3 2 2 2" xfId="24012" xr:uid="{00000000-0005-0000-0000-0000145D0000}"/>
    <cellStyle name="20% - Accent1 3 3 2 2 3 3 2 2 2 2" xfId="24013" xr:uid="{00000000-0005-0000-0000-0000155D0000}"/>
    <cellStyle name="20% - Accent1 3 3 2 2 3 3 2 2 3" xfId="24014" xr:uid="{00000000-0005-0000-0000-0000165D0000}"/>
    <cellStyle name="20% - Accent1 3 3 2 2 3 3 2 3" xfId="24015" xr:uid="{00000000-0005-0000-0000-0000175D0000}"/>
    <cellStyle name="20% - Accent1 3 3 2 2 3 3 2 3 2" xfId="24016" xr:uid="{00000000-0005-0000-0000-0000185D0000}"/>
    <cellStyle name="20% - Accent1 3 3 2 2 3 3 2 4" xfId="24017" xr:uid="{00000000-0005-0000-0000-0000195D0000}"/>
    <cellStyle name="20% - Accent1 3 3 2 2 3 3 3" xfId="24018" xr:uid="{00000000-0005-0000-0000-00001A5D0000}"/>
    <cellStyle name="20% - Accent1 3 3 2 2 3 3 3 2" xfId="24019" xr:uid="{00000000-0005-0000-0000-00001B5D0000}"/>
    <cellStyle name="20% - Accent1 3 3 2 2 3 3 3 2 2" xfId="24020" xr:uid="{00000000-0005-0000-0000-00001C5D0000}"/>
    <cellStyle name="20% - Accent1 3 3 2 2 3 3 3 2 2 2" xfId="24021" xr:uid="{00000000-0005-0000-0000-00001D5D0000}"/>
    <cellStyle name="20% - Accent1 3 3 2 2 3 3 3 2 3" xfId="24022" xr:uid="{00000000-0005-0000-0000-00001E5D0000}"/>
    <cellStyle name="20% - Accent1 3 3 2 2 3 3 3 3" xfId="24023" xr:uid="{00000000-0005-0000-0000-00001F5D0000}"/>
    <cellStyle name="20% - Accent1 3 3 2 2 3 3 3 3 2" xfId="24024" xr:uid="{00000000-0005-0000-0000-0000205D0000}"/>
    <cellStyle name="20% - Accent1 3 3 2 2 3 3 3 4" xfId="24025" xr:uid="{00000000-0005-0000-0000-0000215D0000}"/>
    <cellStyle name="20% - Accent1 3 3 2 2 3 3 4" xfId="24026" xr:uid="{00000000-0005-0000-0000-0000225D0000}"/>
    <cellStyle name="20% - Accent1 3 3 2 2 3 3 4 2" xfId="24027" xr:uid="{00000000-0005-0000-0000-0000235D0000}"/>
    <cellStyle name="20% - Accent1 3 3 2 2 3 3 4 2 2" xfId="24028" xr:uid="{00000000-0005-0000-0000-0000245D0000}"/>
    <cellStyle name="20% - Accent1 3 3 2 2 3 3 4 2 2 2" xfId="24029" xr:uid="{00000000-0005-0000-0000-0000255D0000}"/>
    <cellStyle name="20% - Accent1 3 3 2 2 3 3 4 2 3" xfId="24030" xr:uid="{00000000-0005-0000-0000-0000265D0000}"/>
    <cellStyle name="20% - Accent1 3 3 2 2 3 3 4 3" xfId="24031" xr:uid="{00000000-0005-0000-0000-0000275D0000}"/>
    <cellStyle name="20% - Accent1 3 3 2 2 3 3 4 3 2" xfId="24032" xr:uid="{00000000-0005-0000-0000-0000285D0000}"/>
    <cellStyle name="20% - Accent1 3 3 2 2 3 3 4 4" xfId="24033" xr:uid="{00000000-0005-0000-0000-0000295D0000}"/>
    <cellStyle name="20% - Accent1 3 3 2 2 3 3 5" xfId="24034" xr:uid="{00000000-0005-0000-0000-00002A5D0000}"/>
    <cellStyle name="20% - Accent1 3 3 2 2 3 3 5 2" xfId="24035" xr:uid="{00000000-0005-0000-0000-00002B5D0000}"/>
    <cellStyle name="20% - Accent1 3 3 2 2 3 3 5 2 2" xfId="24036" xr:uid="{00000000-0005-0000-0000-00002C5D0000}"/>
    <cellStyle name="20% - Accent1 3 3 2 2 3 3 5 3" xfId="24037" xr:uid="{00000000-0005-0000-0000-00002D5D0000}"/>
    <cellStyle name="20% - Accent1 3 3 2 2 3 3 6" xfId="24038" xr:uid="{00000000-0005-0000-0000-00002E5D0000}"/>
    <cellStyle name="20% - Accent1 3 3 2 2 3 3 6 2" xfId="24039" xr:uid="{00000000-0005-0000-0000-00002F5D0000}"/>
    <cellStyle name="20% - Accent1 3 3 2 2 3 3 6 2 2" xfId="24040" xr:uid="{00000000-0005-0000-0000-0000305D0000}"/>
    <cellStyle name="20% - Accent1 3 3 2 2 3 3 6 3" xfId="24041" xr:uid="{00000000-0005-0000-0000-0000315D0000}"/>
    <cellStyle name="20% - Accent1 3 3 2 2 3 3 7" xfId="24042" xr:uid="{00000000-0005-0000-0000-0000325D0000}"/>
    <cellStyle name="20% - Accent1 3 3 2 2 3 3 7 2" xfId="24043" xr:uid="{00000000-0005-0000-0000-0000335D0000}"/>
    <cellStyle name="20% - Accent1 3 3 2 2 3 3 8" xfId="24044" xr:uid="{00000000-0005-0000-0000-0000345D0000}"/>
    <cellStyle name="20% - Accent1 3 3 2 2 3 3 8 2" xfId="24045" xr:uid="{00000000-0005-0000-0000-0000355D0000}"/>
    <cellStyle name="20% - Accent1 3 3 2 2 3 3 9" xfId="24046" xr:uid="{00000000-0005-0000-0000-0000365D0000}"/>
    <cellStyle name="20% - Accent1 3 3 2 2 3 4" xfId="24047" xr:uid="{00000000-0005-0000-0000-0000375D0000}"/>
    <cellStyle name="20% - Accent1 3 3 2 2 3 4 2" xfId="24048" xr:uid="{00000000-0005-0000-0000-0000385D0000}"/>
    <cellStyle name="20% - Accent1 3 3 2 2 3 4 2 2" xfId="24049" xr:uid="{00000000-0005-0000-0000-0000395D0000}"/>
    <cellStyle name="20% - Accent1 3 3 2 2 3 4 2 2 2" xfId="24050" xr:uid="{00000000-0005-0000-0000-00003A5D0000}"/>
    <cellStyle name="20% - Accent1 3 3 2 2 3 4 2 3" xfId="24051" xr:uid="{00000000-0005-0000-0000-00003B5D0000}"/>
    <cellStyle name="20% - Accent1 3 3 2 2 3 4 3" xfId="24052" xr:uid="{00000000-0005-0000-0000-00003C5D0000}"/>
    <cellStyle name="20% - Accent1 3 3 2 2 3 4 3 2" xfId="24053" xr:uid="{00000000-0005-0000-0000-00003D5D0000}"/>
    <cellStyle name="20% - Accent1 3 3 2 2 3 4 4" xfId="24054" xr:uid="{00000000-0005-0000-0000-00003E5D0000}"/>
    <cellStyle name="20% - Accent1 3 3 2 2 3 5" xfId="24055" xr:uid="{00000000-0005-0000-0000-00003F5D0000}"/>
    <cellStyle name="20% - Accent1 3 3 2 2 3 5 2" xfId="24056" xr:uid="{00000000-0005-0000-0000-0000405D0000}"/>
    <cellStyle name="20% - Accent1 3 3 2 2 3 5 2 2" xfId="24057" xr:uid="{00000000-0005-0000-0000-0000415D0000}"/>
    <cellStyle name="20% - Accent1 3 3 2 2 3 5 2 2 2" xfId="24058" xr:uid="{00000000-0005-0000-0000-0000425D0000}"/>
    <cellStyle name="20% - Accent1 3 3 2 2 3 5 2 3" xfId="24059" xr:uid="{00000000-0005-0000-0000-0000435D0000}"/>
    <cellStyle name="20% - Accent1 3 3 2 2 3 5 3" xfId="24060" xr:uid="{00000000-0005-0000-0000-0000445D0000}"/>
    <cellStyle name="20% - Accent1 3 3 2 2 3 5 3 2" xfId="24061" xr:uid="{00000000-0005-0000-0000-0000455D0000}"/>
    <cellStyle name="20% - Accent1 3 3 2 2 3 5 4" xfId="24062" xr:uid="{00000000-0005-0000-0000-0000465D0000}"/>
    <cellStyle name="20% - Accent1 3 3 2 2 3 6" xfId="24063" xr:uid="{00000000-0005-0000-0000-0000475D0000}"/>
    <cellStyle name="20% - Accent1 3 3 2 2 3 6 2" xfId="24064" xr:uid="{00000000-0005-0000-0000-0000485D0000}"/>
    <cellStyle name="20% - Accent1 3 3 2 2 3 6 2 2" xfId="24065" xr:uid="{00000000-0005-0000-0000-0000495D0000}"/>
    <cellStyle name="20% - Accent1 3 3 2 2 3 6 2 2 2" xfId="24066" xr:uid="{00000000-0005-0000-0000-00004A5D0000}"/>
    <cellStyle name="20% - Accent1 3 3 2 2 3 6 2 3" xfId="24067" xr:uid="{00000000-0005-0000-0000-00004B5D0000}"/>
    <cellStyle name="20% - Accent1 3 3 2 2 3 6 3" xfId="24068" xr:uid="{00000000-0005-0000-0000-00004C5D0000}"/>
    <cellStyle name="20% - Accent1 3 3 2 2 3 6 3 2" xfId="24069" xr:uid="{00000000-0005-0000-0000-00004D5D0000}"/>
    <cellStyle name="20% - Accent1 3 3 2 2 3 6 4" xfId="24070" xr:uid="{00000000-0005-0000-0000-00004E5D0000}"/>
    <cellStyle name="20% - Accent1 3 3 2 2 3 7" xfId="24071" xr:uid="{00000000-0005-0000-0000-00004F5D0000}"/>
    <cellStyle name="20% - Accent1 3 3 2 2 3 7 2" xfId="24072" xr:uid="{00000000-0005-0000-0000-0000505D0000}"/>
    <cellStyle name="20% - Accent1 3 3 2 2 3 7 2 2" xfId="24073" xr:uid="{00000000-0005-0000-0000-0000515D0000}"/>
    <cellStyle name="20% - Accent1 3 3 2 2 3 7 3" xfId="24074" xr:uid="{00000000-0005-0000-0000-0000525D0000}"/>
    <cellStyle name="20% - Accent1 3 3 2 2 3 8" xfId="24075" xr:uid="{00000000-0005-0000-0000-0000535D0000}"/>
    <cellStyle name="20% - Accent1 3 3 2 2 3 8 2" xfId="24076" xr:uid="{00000000-0005-0000-0000-0000545D0000}"/>
    <cellStyle name="20% - Accent1 3 3 2 2 3 8 2 2" xfId="24077" xr:uid="{00000000-0005-0000-0000-0000555D0000}"/>
    <cellStyle name="20% - Accent1 3 3 2 2 3 8 3" xfId="24078" xr:uid="{00000000-0005-0000-0000-0000565D0000}"/>
    <cellStyle name="20% - Accent1 3 3 2 2 3 9" xfId="24079" xr:uid="{00000000-0005-0000-0000-0000575D0000}"/>
    <cellStyle name="20% - Accent1 3 3 2 2 3 9 2" xfId="24080" xr:uid="{00000000-0005-0000-0000-0000585D0000}"/>
    <cellStyle name="20% - Accent1 3 3 2 2 4" xfId="24081" xr:uid="{00000000-0005-0000-0000-0000595D0000}"/>
    <cellStyle name="20% - Accent1 3 3 2 2 4 10" xfId="24082" xr:uid="{00000000-0005-0000-0000-00005A5D0000}"/>
    <cellStyle name="20% - Accent1 3 3 2 2 4 10 2" xfId="24083" xr:uid="{00000000-0005-0000-0000-00005B5D0000}"/>
    <cellStyle name="20% - Accent1 3 3 2 2 4 11" xfId="24084" xr:uid="{00000000-0005-0000-0000-00005C5D0000}"/>
    <cellStyle name="20% - Accent1 3 3 2 2 4 2" xfId="24085" xr:uid="{00000000-0005-0000-0000-00005D5D0000}"/>
    <cellStyle name="20% - Accent1 3 3 2 2 4 2 2" xfId="24086" xr:uid="{00000000-0005-0000-0000-00005E5D0000}"/>
    <cellStyle name="20% - Accent1 3 3 2 2 4 2 2 2" xfId="24087" xr:uid="{00000000-0005-0000-0000-00005F5D0000}"/>
    <cellStyle name="20% - Accent1 3 3 2 2 4 2 2 2 2" xfId="24088" xr:uid="{00000000-0005-0000-0000-0000605D0000}"/>
    <cellStyle name="20% - Accent1 3 3 2 2 4 2 2 2 2 2" xfId="24089" xr:uid="{00000000-0005-0000-0000-0000615D0000}"/>
    <cellStyle name="20% - Accent1 3 3 2 2 4 2 2 2 3" xfId="24090" xr:uid="{00000000-0005-0000-0000-0000625D0000}"/>
    <cellStyle name="20% - Accent1 3 3 2 2 4 2 2 3" xfId="24091" xr:uid="{00000000-0005-0000-0000-0000635D0000}"/>
    <cellStyle name="20% - Accent1 3 3 2 2 4 2 2 3 2" xfId="24092" xr:uid="{00000000-0005-0000-0000-0000645D0000}"/>
    <cellStyle name="20% - Accent1 3 3 2 2 4 2 2 4" xfId="24093" xr:uid="{00000000-0005-0000-0000-0000655D0000}"/>
    <cellStyle name="20% - Accent1 3 3 2 2 4 2 3" xfId="24094" xr:uid="{00000000-0005-0000-0000-0000665D0000}"/>
    <cellStyle name="20% - Accent1 3 3 2 2 4 2 3 2" xfId="24095" xr:uid="{00000000-0005-0000-0000-0000675D0000}"/>
    <cellStyle name="20% - Accent1 3 3 2 2 4 2 3 2 2" xfId="24096" xr:uid="{00000000-0005-0000-0000-0000685D0000}"/>
    <cellStyle name="20% - Accent1 3 3 2 2 4 2 3 2 2 2" xfId="24097" xr:uid="{00000000-0005-0000-0000-0000695D0000}"/>
    <cellStyle name="20% - Accent1 3 3 2 2 4 2 3 2 3" xfId="24098" xr:uid="{00000000-0005-0000-0000-00006A5D0000}"/>
    <cellStyle name="20% - Accent1 3 3 2 2 4 2 3 3" xfId="24099" xr:uid="{00000000-0005-0000-0000-00006B5D0000}"/>
    <cellStyle name="20% - Accent1 3 3 2 2 4 2 3 3 2" xfId="24100" xr:uid="{00000000-0005-0000-0000-00006C5D0000}"/>
    <cellStyle name="20% - Accent1 3 3 2 2 4 2 3 4" xfId="24101" xr:uid="{00000000-0005-0000-0000-00006D5D0000}"/>
    <cellStyle name="20% - Accent1 3 3 2 2 4 2 4" xfId="24102" xr:uid="{00000000-0005-0000-0000-00006E5D0000}"/>
    <cellStyle name="20% - Accent1 3 3 2 2 4 2 4 2" xfId="24103" xr:uid="{00000000-0005-0000-0000-00006F5D0000}"/>
    <cellStyle name="20% - Accent1 3 3 2 2 4 2 4 2 2" xfId="24104" xr:uid="{00000000-0005-0000-0000-0000705D0000}"/>
    <cellStyle name="20% - Accent1 3 3 2 2 4 2 4 2 2 2" xfId="24105" xr:uid="{00000000-0005-0000-0000-0000715D0000}"/>
    <cellStyle name="20% - Accent1 3 3 2 2 4 2 4 2 3" xfId="24106" xr:uid="{00000000-0005-0000-0000-0000725D0000}"/>
    <cellStyle name="20% - Accent1 3 3 2 2 4 2 4 3" xfId="24107" xr:uid="{00000000-0005-0000-0000-0000735D0000}"/>
    <cellStyle name="20% - Accent1 3 3 2 2 4 2 4 3 2" xfId="24108" xr:uid="{00000000-0005-0000-0000-0000745D0000}"/>
    <cellStyle name="20% - Accent1 3 3 2 2 4 2 4 4" xfId="24109" xr:uid="{00000000-0005-0000-0000-0000755D0000}"/>
    <cellStyle name="20% - Accent1 3 3 2 2 4 2 5" xfId="24110" xr:uid="{00000000-0005-0000-0000-0000765D0000}"/>
    <cellStyle name="20% - Accent1 3 3 2 2 4 2 5 2" xfId="24111" xr:uid="{00000000-0005-0000-0000-0000775D0000}"/>
    <cellStyle name="20% - Accent1 3 3 2 2 4 2 5 2 2" xfId="24112" xr:uid="{00000000-0005-0000-0000-0000785D0000}"/>
    <cellStyle name="20% - Accent1 3 3 2 2 4 2 5 3" xfId="24113" xr:uid="{00000000-0005-0000-0000-0000795D0000}"/>
    <cellStyle name="20% - Accent1 3 3 2 2 4 2 6" xfId="24114" xr:uid="{00000000-0005-0000-0000-00007A5D0000}"/>
    <cellStyle name="20% - Accent1 3 3 2 2 4 2 6 2" xfId="24115" xr:uid="{00000000-0005-0000-0000-00007B5D0000}"/>
    <cellStyle name="20% - Accent1 3 3 2 2 4 2 6 2 2" xfId="24116" xr:uid="{00000000-0005-0000-0000-00007C5D0000}"/>
    <cellStyle name="20% - Accent1 3 3 2 2 4 2 6 3" xfId="24117" xr:uid="{00000000-0005-0000-0000-00007D5D0000}"/>
    <cellStyle name="20% - Accent1 3 3 2 2 4 2 7" xfId="24118" xr:uid="{00000000-0005-0000-0000-00007E5D0000}"/>
    <cellStyle name="20% - Accent1 3 3 2 2 4 2 7 2" xfId="24119" xr:uid="{00000000-0005-0000-0000-00007F5D0000}"/>
    <cellStyle name="20% - Accent1 3 3 2 2 4 2 8" xfId="24120" xr:uid="{00000000-0005-0000-0000-0000805D0000}"/>
    <cellStyle name="20% - Accent1 3 3 2 2 4 2 8 2" xfId="24121" xr:uid="{00000000-0005-0000-0000-0000815D0000}"/>
    <cellStyle name="20% - Accent1 3 3 2 2 4 2 9" xfId="24122" xr:uid="{00000000-0005-0000-0000-0000825D0000}"/>
    <cellStyle name="20% - Accent1 3 3 2 2 4 3" xfId="24123" xr:uid="{00000000-0005-0000-0000-0000835D0000}"/>
    <cellStyle name="20% - Accent1 3 3 2 2 4 3 2" xfId="24124" xr:uid="{00000000-0005-0000-0000-0000845D0000}"/>
    <cellStyle name="20% - Accent1 3 3 2 2 4 3 2 2" xfId="24125" xr:uid="{00000000-0005-0000-0000-0000855D0000}"/>
    <cellStyle name="20% - Accent1 3 3 2 2 4 3 2 2 2" xfId="24126" xr:uid="{00000000-0005-0000-0000-0000865D0000}"/>
    <cellStyle name="20% - Accent1 3 3 2 2 4 3 2 2 2 2" xfId="24127" xr:uid="{00000000-0005-0000-0000-0000875D0000}"/>
    <cellStyle name="20% - Accent1 3 3 2 2 4 3 2 2 3" xfId="24128" xr:uid="{00000000-0005-0000-0000-0000885D0000}"/>
    <cellStyle name="20% - Accent1 3 3 2 2 4 3 2 3" xfId="24129" xr:uid="{00000000-0005-0000-0000-0000895D0000}"/>
    <cellStyle name="20% - Accent1 3 3 2 2 4 3 2 3 2" xfId="24130" xr:uid="{00000000-0005-0000-0000-00008A5D0000}"/>
    <cellStyle name="20% - Accent1 3 3 2 2 4 3 2 4" xfId="24131" xr:uid="{00000000-0005-0000-0000-00008B5D0000}"/>
    <cellStyle name="20% - Accent1 3 3 2 2 4 3 3" xfId="24132" xr:uid="{00000000-0005-0000-0000-00008C5D0000}"/>
    <cellStyle name="20% - Accent1 3 3 2 2 4 3 3 2" xfId="24133" xr:uid="{00000000-0005-0000-0000-00008D5D0000}"/>
    <cellStyle name="20% - Accent1 3 3 2 2 4 3 3 2 2" xfId="24134" xr:uid="{00000000-0005-0000-0000-00008E5D0000}"/>
    <cellStyle name="20% - Accent1 3 3 2 2 4 3 3 2 2 2" xfId="24135" xr:uid="{00000000-0005-0000-0000-00008F5D0000}"/>
    <cellStyle name="20% - Accent1 3 3 2 2 4 3 3 2 3" xfId="24136" xr:uid="{00000000-0005-0000-0000-0000905D0000}"/>
    <cellStyle name="20% - Accent1 3 3 2 2 4 3 3 3" xfId="24137" xr:uid="{00000000-0005-0000-0000-0000915D0000}"/>
    <cellStyle name="20% - Accent1 3 3 2 2 4 3 3 3 2" xfId="24138" xr:uid="{00000000-0005-0000-0000-0000925D0000}"/>
    <cellStyle name="20% - Accent1 3 3 2 2 4 3 3 4" xfId="24139" xr:uid="{00000000-0005-0000-0000-0000935D0000}"/>
    <cellStyle name="20% - Accent1 3 3 2 2 4 3 4" xfId="24140" xr:uid="{00000000-0005-0000-0000-0000945D0000}"/>
    <cellStyle name="20% - Accent1 3 3 2 2 4 3 4 2" xfId="24141" xr:uid="{00000000-0005-0000-0000-0000955D0000}"/>
    <cellStyle name="20% - Accent1 3 3 2 2 4 3 4 2 2" xfId="24142" xr:uid="{00000000-0005-0000-0000-0000965D0000}"/>
    <cellStyle name="20% - Accent1 3 3 2 2 4 3 4 2 2 2" xfId="24143" xr:uid="{00000000-0005-0000-0000-0000975D0000}"/>
    <cellStyle name="20% - Accent1 3 3 2 2 4 3 4 2 3" xfId="24144" xr:uid="{00000000-0005-0000-0000-0000985D0000}"/>
    <cellStyle name="20% - Accent1 3 3 2 2 4 3 4 3" xfId="24145" xr:uid="{00000000-0005-0000-0000-0000995D0000}"/>
    <cellStyle name="20% - Accent1 3 3 2 2 4 3 4 3 2" xfId="24146" xr:uid="{00000000-0005-0000-0000-00009A5D0000}"/>
    <cellStyle name="20% - Accent1 3 3 2 2 4 3 4 4" xfId="24147" xr:uid="{00000000-0005-0000-0000-00009B5D0000}"/>
    <cellStyle name="20% - Accent1 3 3 2 2 4 3 5" xfId="24148" xr:uid="{00000000-0005-0000-0000-00009C5D0000}"/>
    <cellStyle name="20% - Accent1 3 3 2 2 4 3 5 2" xfId="24149" xr:uid="{00000000-0005-0000-0000-00009D5D0000}"/>
    <cellStyle name="20% - Accent1 3 3 2 2 4 3 5 2 2" xfId="24150" xr:uid="{00000000-0005-0000-0000-00009E5D0000}"/>
    <cellStyle name="20% - Accent1 3 3 2 2 4 3 5 3" xfId="24151" xr:uid="{00000000-0005-0000-0000-00009F5D0000}"/>
    <cellStyle name="20% - Accent1 3 3 2 2 4 3 6" xfId="24152" xr:uid="{00000000-0005-0000-0000-0000A05D0000}"/>
    <cellStyle name="20% - Accent1 3 3 2 2 4 3 6 2" xfId="24153" xr:uid="{00000000-0005-0000-0000-0000A15D0000}"/>
    <cellStyle name="20% - Accent1 3 3 2 2 4 3 6 2 2" xfId="24154" xr:uid="{00000000-0005-0000-0000-0000A25D0000}"/>
    <cellStyle name="20% - Accent1 3 3 2 2 4 3 6 3" xfId="24155" xr:uid="{00000000-0005-0000-0000-0000A35D0000}"/>
    <cellStyle name="20% - Accent1 3 3 2 2 4 3 7" xfId="24156" xr:uid="{00000000-0005-0000-0000-0000A45D0000}"/>
    <cellStyle name="20% - Accent1 3 3 2 2 4 3 7 2" xfId="24157" xr:uid="{00000000-0005-0000-0000-0000A55D0000}"/>
    <cellStyle name="20% - Accent1 3 3 2 2 4 3 8" xfId="24158" xr:uid="{00000000-0005-0000-0000-0000A65D0000}"/>
    <cellStyle name="20% - Accent1 3 3 2 2 4 3 8 2" xfId="24159" xr:uid="{00000000-0005-0000-0000-0000A75D0000}"/>
    <cellStyle name="20% - Accent1 3 3 2 2 4 3 9" xfId="24160" xr:uid="{00000000-0005-0000-0000-0000A85D0000}"/>
    <cellStyle name="20% - Accent1 3 3 2 2 4 4" xfId="24161" xr:uid="{00000000-0005-0000-0000-0000A95D0000}"/>
    <cellStyle name="20% - Accent1 3 3 2 2 4 4 2" xfId="24162" xr:uid="{00000000-0005-0000-0000-0000AA5D0000}"/>
    <cellStyle name="20% - Accent1 3 3 2 2 4 4 2 2" xfId="24163" xr:uid="{00000000-0005-0000-0000-0000AB5D0000}"/>
    <cellStyle name="20% - Accent1 3 3 2 2 4 4 2 2 2" xfId="24164" xr:uid="{00000000-0005-0000-0000-0000AC5D0000}"/>
    <cellStyle name="20% - Accent1 3 3 2 2 4 4 2 3" xfId="24165" xr:uid="{00000000-0005-0000-0000-0000AD5D0000}"/>
    <cellStyle name="20% - Accent1 3 3 2 2 4 4 3" xfId="24166" xr:uid="{00000000-0005-0000-0000-0000AE5D0000}"/>
    <cellStyle name="20% - Accent1 3 3 2 2 4 4 3 2" xfId="24167" xr:uid="{00000000-0005-0000-0000-0000AF5D0000}"/>
    <cellStyle name="20% - Accent1 3 3 2 2 4 4 4" xfId="24168" xr:uid="{00000000-0005-0000-0000-0000B05D0000}"/>
    <cellStyle name="20% - Accent1 3 3 2 2 4 5" xfId="24169" xr:uid="{00000000-0005-0000-0000-0000B15D0000}"/>
    <cellStyle name="20% - Accent1 3 3 2 2 4 5 2" xfId="24170" xr:uid="{00000000-0005-0000-0000-0000B25D0000}"/>
    <cellStyle name="20% - Accent1 3 3 2 2 4 5 2 2" xfId="24171" xr:uid="{00000000-0005-0000-0000-0000B35D0000}"/>
    <cellStyle name="20% - Accent1 3 3 2 2 4 5 2 2 2" xfId="24172" xr:uid="{00000000-0005-0000-0000-0000B45D0000}"/>
    <cellStyle name="20% - Accent1 3 3 2 2 4 5 2 3" xfId="24173" xr:uid="{00000000-0005-0000-0000-0000B55D0000}"/>
    <cellStyle name="20% - Accent1 3 3 2 2 4 5 3" xfId="24174" xr:uid="{00000000-0005-0000-0000-0000B65D0000}"/>
    <cellStyle name="20% - Accent1 3 3 2 2 4 5 3 2" xfId="24175" xr:uid="{00000000-0005-0000-0000-0000B75D0000}"/>
    <cellStyle name="20% - Accent1 3 3 2 2 4 5 4" xfId="24176" xr:uid="{00000000-0005-0000-0000-0000B85D0000}"/>
    <cellStyle name="20% - Accent1 3 3 2 2 4 6" xfId="24177" xr:uid="{00000000-0005-0000-0000-0000B95D0000}"/>
    <cellStyle name="20% - Accent1 3 3 2 2 4 6 2" xfId="24178" xr:uid="{00000000-0005-0000-0000-0000BA5D0000}"/>
    <cellStyle name="20% - Accent1 3 3 2 2 4 6 2 2" xfId="24179" xr:uid="{00000000-0005-0000-0000-0000BB5D0000}"/>
    <cellStyle name="20% - Accent1 3 3 2 2 4 6 2 2 2" xfId="24180" xr:uid="{00000000-0005-0000-0000-0000BC5D0000}"/>
    <cellStyle name="20% - Accent1 3 3 2 2 4 6 2 3" xfId="24181" xr:uid="{00000000-0005-0000-0000-0000BD5D0000}"/>
    <cellStyle name="20% - Accent1 3 3 2 2 4 6 3" xfId="24182" xr:uid="{00000000-0005-0000-0000-0000BE5D0000}"/>
    <cellStyle name="20% - Accent1 3 3 2 2 4 6 3 2" xfId="24183" xr:uid="{00000000-0005-0000-0000-0000BF5D0000}"/>
    <cellStyle name="20% - Accent1 3 3 2 2 4 6 4" xfId="24184" xr:uid="{00000000-0005-0000-0000-0000C05D0000}"/>
    <cellStyle name="20% - Accent1 3 3 2 2 4 7" xfId="24185" xr:uid="{00000000-0005-0000-0000-0000C15D0000}"/>
    <cellStyle name="20% - Accent1 3 3 2 2 4 7 2" xfId="24186" xr:uid="{00000000-0005-0000-0000-0000C25D0000}"/>
    <cellStyle name="20% - Accent1 3 3 2 2 4 7 2 2" xfId="24187" xr:uid="{00000000-0005-0000-0000-0000C35D0000}"/>
    <cellStyle name="20% - Accent1 3 3 2 2 4 7 3" xfId="24188" xr:uid="{00000000-0005-0000-0000-0000C45D0000}"/>
    <cellStyle name="20% - Accent1 3 3 2 2 4 8" xfId="24189" xr:uid="{00000000-0005-0000-0000-0000C55D0000}"/>
    <cellStyle name="20% - Accent1 3 3 2 2 4 8 2" xfId="24190" xr:uid="{00000000-0005-0000-0000-0000C65D0000}"/>
    <cellStyle name="20% - Accent1 3 3 2 2 4 8 2 2" xfId="24191" xr:uid="{00000000-0005-0000-0000-0000C75D0000}"/>
    <cellStyle name="20% - Accent1 3 3 2 2 4 8 3" xfId="24192" xr:uid="{00000000-0005-0000-0000-0000C85D0000}"/>
    <cellStyle name="20% - Accent1 3 3 2 2 4 9" xfId="24193" xr:uid="{00000000-0005-0000-0000-0000C95D0000}"/>
    <cellStyle name="20% - Accent1 3 3 2 2 4 9 2" xfId="24194" xr:uid="{00000000-0005-0000-0000-0000CA5D0000}"/>
    <cellStyle name="20% - Accent1 3 3 2 2 5" xfId="24195" xr:uid="{00000000-0005-0000-0000-0000CB5D0000}"/>
    <cellStyle name="20% - Accent1 3 3 2 2 5 2" xfId="24196" xr:uid="{00000000-0005-0000-0000-0000CC5D0000}"/>
    <cellStyle name="20% - Accent1 3 3 2 2 5 2 2" xfId="24197" xr:uid="{00000000-0005-0000-0000-0000CD5D0000}"/>
    <cellStyle name="20% - Accent1 3 3 2 2 5 2 2 2" xfId="24198" xr:uid="{00000000-0005-0000-0000-0000CE5D0000}"/>
    <cellStyle name="20% - Accent1 3 3 2 2 5 2 2 2 2" xfId="24199" xr:uid="{00000000-0005-0000-0000-0000CF5D0000}"/>
    <cellStyle name="20% - Accent1 3 3 2 2 5 2 2 3" xfId="24200" xr:uid="{00000000-0005-0000-0000-0000D05D0000}"/>
    <cellStyle name="20% - Accent1 3 3 2 2 5 2 3" xfId="24201" xr:uid="{00000000-0005-0000-0000-0000D15D0000}"/>
    <cellStyle name="20% - Accent1 3 3 2 2 5 2 3 2" xfId="24202" xr:uid="{00000000-0005-0000-0000-0000D25D0000}"/>
    <cellStyle name="20% - Accent1 3 3 2 2 5 2 4" xfId="24203" xr:uid="{00000000-0005-0000-0000-0000D35D0000}"/>
    <cellStyle name="20% - Accent1 3 3 2 2 5 3" xfId="24204" xr:uid="{00000000-0005-0000-0000-0000D45D0000}"/>
    <cellStyle name="20% - Accent1 3 3 2 2 5 3 2" xfId="24205" xr:uid="{00000000-0005-0000-0000-0000D55D0000}"/>
    <cellStyle name="20% - Accent1 3 3 2 2 5 3 2 2" xfId="24206" xr:uid="{00000000-0005-0000-0000-0000D65D0000}"/>
    <cellStyle name="20% - Accent1 3 3 2 2 5 3 2 2 2" xfId="24207" xr:uid="{00000000-0005-0000-0000-0000D75D0000}"/>
    <cellStyle name="20% - Accent1 3 3 2 2 5 3 2 3" xfId="24208" xr:uid="{00000000-0005-0000-0000-0000D85D0000}"/>
    <cellStyle name="20% - Accent1 3 3 2 2 5 3 3" xfId="24209" xr:uid="{00000000-0005-0000-0000-0000D95D0000}"/>
    <cellStyle name="20% - Accent1 3 3 2 2 5 3 3 2" xfId="24210" xr:uid="{00000000-0005-0000-0000-0000DA5D0000}"/>
    <cellStyle name="20% - Accent1 3 3 2 2 5 3 4" xfId="24211" xr:uid="{00000000-0005-0000-0000-0000DB5D0000}"/>
    <cellStyle name="20% - Accent1 3 3 2 2 5 4" xfId="24212" xr:uid="{00000000-0005-0000-0000-0000DC5D0000}"/>
    <cellStyle name="20% - Accent1 3 3 2 2 5 4 2" xfId="24213" xr:uid="{00000000-0005-0000-0000-0000DD5D0000}"/>
    <cellStyle name="20% - Accent1 3 3 2 2 5 4 2 2" xfId="24214" xr:uid="{00000000-0005-0000-0000-0000DE5D0000}"/>
    <cellStyle name="20% - Accent1 3 3 2 2 5 4 2 2 2" xfId="24215" xr:uid="{00000000-0005-0000-0000-0000DF5D0000}"/>
    <cellStyle name="20% - Accent1 3 3 2 2 5 4 2 3" xfId="24216" xr:uid="{00000000-0005-0000-0000-0000E05D0000}"/>
    <cellStyle name="20% - Accent1 3 3 2 2 5 4 3" xfId="24217" xr:uid="{00000000-0005-0000-0000-0000E15D0000}"/>
    <cellStyle name="20% - Accent1 3 3 2 2 5 4 3 2" xfId="24218" xr:uid="{00000000-0005-0000-0000-0000E25D0000}"/>
    <cellStyle name="20% - Accent1 3 3 2 2 5 4 4" xfId="24219" xr:uid="{00000000-0005-0000-0000-0000E35D0000}"/>
    <cellStyle name="20% - Accent1 3 3 2 2 5 5" xfId="24220" xr:uid="{00000000-0005-0000-0000-0000E45D0000}"/>
    <cellStyle name="20% - Accent1 3 3 2 2 5 5 2" xfId="24221" xr:uid="{00000000-0005-0000-0000-0000E55D0000}"/>
    <cellStyle name="20% - Accent1 3 3 2 2 5 5 2 2" xfId="24222" xr:uid="{00000000-0005-0000-0000-0000E65D0000}"/>
    <cellStyle name="20% - Accent1 3 3 2 2 5 5 3" xfId="24223" xr:uid="{00000000-0005-0000-0000-0000E75D0000}"/>
    <cellStyle name="20% - Accent1 3 3 2 2 5 6" xfId="24224" xr:uid="{00000000-0005-0000-0000-0000E85D0000}"/>
    <cellStyle name="20% - Accent1 3 3 2 2 5 6 2" xfId="24225" xr:uid="{00000000-0005-0000-0000-0000E95D0000}"/>
    <cellStyle name="20% - Accent1 3 3 2 2 5 6 2 2" xfId="24226" xr:uid="{00000000-0005-0000-0000-0000EA5D0000}"/>
    <cellStyle name="20% - Accent1 3 3 2 2 5 6 3" xfId="24227" xr:uid="{00000000-0005-0000-0000-0000EB5D0000}"/>
    <cellStyle name="20% - Accent1 3 3 2 2 5 7" xfId="24228" xr:uid="{00000000-0005-0000-0000-0000EC5D0000}"/>
    <cellStyle name="20% - Accent1 3 3 2 2 5 7 2" xfId="24229" xr:uid="{00000000-0005-0000-0000-0000ED5D0000}"/>
    <cellStyle name="20% - Accent1 3 3 2 2 5 8" xfId="24230" xr:uid="{00000000-0005-0000-0000-0000EE5D0000}"/>
    <cellStyle name="20% - Accent1 3 3 2 2 5 8 2" xfId="24231" xr:uid="{00000000-0005-0000-0000-0000EF5D0000}"/>
    <cellStyle name="20% - Accent1 3 3 2 2 5 9" xfId="24232" xr:uid="{00000000-0005-0000-0000-0000F05D0000}"/>
    <cellStyle name="20% - Accent1 3 3 2 2 6" xfId="24233" xr:uid="{00000000-0005-0000-0000-0000F15D0000}"/>
    <cellStyle name="20% - Accent1 3 3 2 2 6 2" xfId="24234" xr:uid="{00000000-0005-0000-0000-0000F25D0000}"/>
    <cellStyle name="20% - Accent1 3 3 2 2 6 2 2" xfId="24235" xr:uid="{00000000-0005-0000-0000-0000F35D0000}"/>
    <cellStyle name="20% - Accent1 3 3 2 2 6 2 2 2" xfId="24236" xr:uid="{00000000-0005-0000-0000-0000F45D0000}"/>
    <cellStyle name="20% - Accent1 3 3 2 2 6 2 2 2 2" xfId="24237" xr:uid="{00000000-0005-0000-0000-0000F55D0000}"/>
    <cellStyle name="20% - Accent1 3 3 2 2 6 2 2 3" xfId="24238" xr:uid="{00000000-0005-0000-0000-0000F65D0000}"/>
    <cellStyle name="20% - Accent1 3 3 2 2 6 2 3" xfId="24239" xr:uid="{00000000-0005-0000-0000-0000F75D0000}"/>
    <cellStyle name="20% - Accent1 3 3 2 2 6 2 3 2" xfId="24240" xr:uid="{00000000-0005-0000-0000-0000F85D0000}"/>
    <cellStyle name="20% - Accent1 3 3 2 2 6 2 4" xfId="24241" xr:uid="{00000000-0005-0000-0000-0000F95D0000}"/>
    <cellStyle name="20% - Accent1 3 3 2 2 6 3" xfId="24242" xr:uid="{00000000-0005-0000-0000-0000FA5D0000}"/>
    <cellStyle name="20% - Accent1 3 3 2 2 6 3 2" xfId="24243" xr:uid="{00000000-0005-0000-0000-0000FB5D0000}"/>
    <cellStyle name="20% - Accent1 3 3 2 2 6 3 2 2" xfId="24244" xr:uid="{00000000-0005-0000-0000-0000FC5D0000}"/>
    <cellStyle name="20% - Accent1 3 3 2 2 6 3 2 2 2" xfId="24245" xr:uid="{00000000-0005-0000-0000-0000FD5D0000}"/>
    <cellStyle name="20% - Accent1 3 3 2 2 6 3 2 3" xfId="24246" xr:uid="{00000000-0005-0000-0000-0000FE5D0000}"/>
    <cellStyle name="20% - Accent1 3 3 2 2 6 3 3" xfId="24247" xr:uid="{00000000-0005-0000-0000-0000FF5D0000}"/>
    <cellStyle name="20% - Accent1 3 3 2 2 6 3 3 2" xfId="24248" xr:uid="{00000000-0005-0000-0000-0000005E0000}"/>
    <cellStyle name="20% - Accent1 3 3 2 2 6 3 4" xfId="24249" xr:uid="{00000000-0005-0000-0000-0000015E0000}"/>
    <cellStyle name="20% - Accent1 3 3 2 2 6 4" xfId="24250" xr:uid="{00000000-0005-0000-0000-0000025E0000}"/>
    <cellStyle name="20% - Accent1 3 3 2 2 6 4 2" xfId="24251" xr:uid="{00000000-0005-0000-0000-0000035E0000}"/>
    <cellStyle name="20% - Accent1 3 3 2 2 6 4 2 2" xfId="24252" xr:uid="{00000000-0005-0000-0000-0000045E0000}"/>
    <cellStyle name="20% - Accent1 3 3 2 2 6 4 2 2 2" xfId="24253" xr:uid="{00000000-0005-0000-0000-0000055E0000}"/>
    <cellStyle name="20% - Accent1 3 3 2 2 6 4 2 3" xfId="24254" xr:uid="{00000000-0005-0000-0000-0000065E0000}"/>
    <cellStyle name="20% - Accent1 3 3 2 2 6 4 3" xfId="24255" xr:uid="{00000000-0005-0000-0000-0000075E0000}"/>
    <cellStyle name="20% - Accent1 3 3 2 2 6 4 3 2" xfId="24256" xr:uid="{00000000-0005-0000-0000-0000085E0000}"/>
    <cellStyle name="20% - Accent1 3 3 2 2 6 4 4" xfId="24257" xr:uid="{00000000-0005-0000-0000-0000095E0000}"/>
    <cellStyle name="20% - Accent1 3 3 2 2 6 5" xfId="24258" xr:uid="{00000000-0005-0000-0000-00000A5E0000}"/>
    <cellStyle name="20% - Accent1 3 3 2 2 6 5 2" xfId="24259" xr:uid="{00000000-0005-0000-0000-00000B5E0000}"/>
    <cellStyle name="20% - Accent1 3 3 2 2 6 5 2 2" xfId="24260" xr:uid="{00000000-0005-0000-0000-00000C5E0000}"/>
    <cellStyle name="20% - Accent1 3 3 2 2 6 5 3" xfId="24261" xr:uid="{00000000-0005-0000-0000-00000D5E0000}"/>
    <cellStyle name="20% - Accent1 3 3 2 2 6 6" xfId="24262" xr:uid="{00000000-0005-0000-0000-00000E5E0000}"/>
    <cellStyle name="20% - Accent1 3 3 2 2 6 6 2" xfId="24263" xr:uid="{00000000-0005-0000-0000-00000F5E0000}"/>
    <cellStyle name="20% - Accent1 3 3 2 2 6 6 2 2" xfId="24264" xr:uid="{00000000-0005-0000-0000-0000105E0000}"/>
    <cellStyle name="20% - Accent1 3 3 2 2 6 6 3" xfId="24265" xr:uid="{00000000-0005-0000-0000-0000115E0000}"/>
    <cellStyle name="20% - Accent1 3 3 2 2 6 7" xfId="24266" xr:uid="{00000000-0005-0000-0000-0000125E0000}"/>
    <cellStyle name="20% - Accent1 3 3 2 2 6 7 2" xfId="24267" xr:uid="{00000000-0005-0000-0000-0000135E0000}"/>
    <cellStyle name="20% - Accent1 3 3 2 2 6 8" xfId="24268" xr:uid="{00000000-0005-0000-0000-0000145E0000}"/>
    <cellStyle name="20% - Accent1 3 3 2 2 6 8 2" xfId="24269" xr:uid="{00000000-0005-0000-0000-0000155E0000}"/>
    <cellStyle name="20% - Accent1 3 3 2 2 6 9" xfId="24270" xr:uid="{00000000-0005-0000-0000-0000165E0000}"/>
    <cellStyle name="20% - Accent1 3 3 2 2 7" xfId="24271" xr:uid="{00000000-0005-0000-0000-0000175E0000}"/>
    <cellStyle name="20% - Accent1 3 3 2 2 7 2" xfId="24272" xr:uid="{00000000-0005-0000-0000-0000185E0000}"/>
    <cellStyle name="20% - Accent1 3 3 2 2 7 2 2" xfId="24273" xr:uid="{00000000-0005-0000-0000-0000195E0000}"/>
    <cellStyle name="20% - Accent1 3 3 2 2 7 2 2 2" xfId="24274" xr:uid="{00000000-0005-0000-0000-00001A5E0000}"/>
    <cellStyle name="20% - Accent1 3 3 2 2 7 2 3" xfId="24275" xr:uid="{00000000-0005-0000-0000-00001B5E0000}"/>
    <cellStyle name="20% - Accent1 3 3 2 2 7 3" xfId="24276" xr:uid="{00000000-0005-0000-0000-00001C5E0000}"/>
    <cellStyle name="20% - Accent1 3 3 2 2 7 3 2" xfId="24277" xr:uid="{00000000-0005-0000-0000-00001D5E0000}"/>
    <cellStyle name="20% - Accent1 3 3 2 2 7 4" xfId="24278" xr:uid="{00000000-0005-0000-0000-00001E5E0000}"/>
    <cellStyle name="20% - Accent1 3 3 2 2 8" xfId="24279" xr:uid="{00000000-0005-0000-0000-00001F5E0000}"/>
    <cellStyle name="20% - Accent1 3 3 2 2 8 2" xfId="24280" xr:uid="{00000000-0005-0000-0000-0000205E0000}"/>
    <cellStyle name="20% - Accent1 3 3 2 2 8 2 2" xfId="24281" xr:uid="{00000000-0005-0000-0000-0000215E0000}"/>
    <cellStyle name="20% - Accent1 3 3 2 2 8 2 2 2" xfId="24282" xr:uid="{00000000-0005-0000-0000-0000225E0000}"/>
    <cellStyle name="20% - Accent1 3 3 2 2 8 2 3" xfId="24283" xr:uid="{00000000-0005-0000-0000-0000235E0000}"/>
    <cellStyle name="20% - Accent1 3 3 2 2 8 3" xfId="24284" xr:uid="{00000000-0005-0000-0000-0000245E0000}"/>
    <cellStyle name="20% - Accent1 3 3 2 2 8 3 2" xfId="24285" xr:uid="{00000000-0005-0000-0000-0000255E0000}"/>
    <cellStyle name="20% - Accent1 3 3 2 2 8 4" xfId="24286" xr:uid="{00000000-0005-0000-0000-0000265E0000}"/>
    <cellStyle name="20% - Accent1 3 3 2 2 9" xfId="24287" xr:uid="{00000000-0005-0000-0000-0000275E0000}"/>
    <cellStyle name="20% - Accent1 3 3 2 2 9 2" xfId="24288" xr:uid="{00000000-0005-0000-0000-0000285E0000}"/>
    <cellStyle name="20% - Accent1 3 3 2 2 9 2 2" xfId="24289" xr:uid="{00000000-0005-0000-0000-0000295E0000}"/>
    <cellStyle name="20% - Accent1 3 3 2 2 9 2 2 2" xfId="24290" xr:uid="{00000000-0005-0000-0000-00002A5E0000}"/>
    <cellStyle name="20% - Accent1 3 3 2 2 9 2 3" xfId="24291" xr:uid="{00000000-0005-0000-0000-00002B5E0000}"/>
    <cellStyle name="20% - Accent1 3 3 2 2 9 3" xfId="24292" xr:uid="{00000000-0005-0000-0000-00002C5E0000}"/>
    <cellStyle name="20% - Accent1 3 3 2 2 9 3 2" xfId="24293" xr:uid="{00000000-0005-0000-0000-00002D5E0000}"/>
    <cellStyle name="20% - Accent1 3 3 2 2 9 4" xfId="24294" xr:uid="{00000000-0005-0000-0000-00002E5E0000}"/>
    <cellStyle name="20% - Accent1 3 3 2 3" xfId="24295" xr:uid="{00000000-0005-0000-0000-00002F5E0000}"/>
    <cellStyle name="20% - Accent1 3 3 2 3 10" xfId="24296" xr:uid="{00000000-0005-0000-0000-0000305E0000}"/>
    <cellStyle name="20% - Accent1 3 3 2 3 10 2" xfId="24297" xr:uid="{00000000-0005-0000-0000-0000315E0000}"/>
    <cellStyle name="20% - Accent1 3 3 2 3 11" xfId="24298" xr:uid="{00000000-0005-0000-0000-0000325E0000}"/>
    <cellStyle name="20% - Accent1 3 3 2 3 2" xfId="24299" xr:uid="{00000000-0005-0000-0000-0000335E0000}"/>
    <cellStyle name="20% - Accent1 3 3 2 3 2 2" xfId="24300" xr:uid="{00000000-0005-0000-0000-0000345E0000}"/>
    <cellStyle name="20% - Accent1 3 3 2 3 2 2 2" xfId="24301" xr:uid="{00000000-0005-0000-0000-0000355E0000}"/>
    <cellStyle name="20% - Accent1 3 3 2 3 2 2 2 2" xfId="24302" xr:uid="{00000000-0005-0000-0000-0000365E0000}"/>
    <cellStyle name="20% - Accent1 3 3 2 3 2 2 2 2 2" xfId="24303" xr:uid="{00000000-0005-0000-0000-0000375E0000}"/>
    <cellStyle name="20% - Accent1 3 3 2 3 2 2 2 3" xfId="24304" xr:uid="{00000000-0005-0000-0000-0000385E0000}"/>
    <cellStyle name="20% - Accent1 3 3 2 3 2 2 3" xfId="24305" xr:uid="{00000000-0005-0000-0000-0000395E0000}"/>
    <cellStyle name="20% - Accent1 3 3 2 3 2 2 3 2" xfId="24306" xr:uid="{00000000-0005-0000-0000-00003A5E0000}"/>
    <cellStyle name="20% - Accent1 3 3 2 3 2 2 4" xfId="24307" xr:uid="{00000000-0005-0000-0000-00003B5E0000}"/>
    <cellStyle name="20% - Accent1 3 3 2 3 2 3" xfId="24308" xr:uid="{00000000-0005-0000-0000-00003C5E0000}"/>
    <cellStyle name="20% - Accent1 3 3 2 3 2 3 2" xfId="24309" xr:uid="{00000000-0005-0000-0000-00003D5E0000}"/>
    <cellStyle name="20% - Accent1 3 3 2 3 2 3 2 2" xfId="24310" xr:uid="{00000000-0005-0000-0000-00003E5E0000}"/>
    <cellStyle name="20% - Accent1 3 3 2 3 2 3 2 2 2" xfId="24311" xr:uid="{00000000-0005-0000-0000-00003F5E0000}"/>
    <cellStyle name="20% - Accent1 3 3 2 3 2 3 2 3" xfId="24312" xr:uid="{00000000-0005-0000-0000-0000405E0000}"/>
    <cellStyle name="20% - Accent1 3 3 2 3 2 3 3" xfId="24313" xr:uid="{00000000-0005-0000-0000-0000415E0000}"/>
    <cellStyle name="20% - Accent1 3 3 2 3 2 3 3 2" xfId="24314" xr:uid="{00000000-0005-0000-0000-0000425E0000}"/>
    <cellStyle name="20% - Accent1 3 3 2 3 2 3 4" xfId="24315" xr:uid="{00000000-0005-0000-0000-0000435E0000}"/>
    <cellStyle name="20% - Accent1 3 3 2 3 2 4" xfId="24316" xr:uid="{00000000-0005-0000-0000-0000445E0000}"/>
    <cellStyle name="20% - Accent1 3 3 2 3 2 4 2" xfId="24317" xr:uid="{00000000-0005-0000-0000-0000455E0000}"/>
    <cellStyle name="20% - Accent1 3 3 2 3 2 4 2 2" xfId="24318" xr:uid="{00000000-0005-0000-0000-0000465E0000}"/>
    <cellStyle name="20% - Accent1 3 3 2 3 2 4 2 2 2" xfId="24319" xr:uid="{00000000-0005-0000-0000-0000475E0000}"/>
    <cellStyle name="20% - Accent1 3 3 2 3 2 4 2 3" xfId="24320" xr:uid="{00000000-0005-0000-0000-0000485E0000}"/>
    <cellStyle name="20% - Accent1 3 3 2 3 2 4 3" xfId="24321" xr:uid="{00000000-0005-0000-0000-0000495E0000}"/>
    <cellStyle name="20% - Accent1 3 3 2 3 2 4 3 2" xfId="24322" xr:uid="{00000000-0005-0000-0000-00004A5E0000}"/>
    <cellStyle name="20% - Accent1 3 3 2 3 2 4 4" xfId="24323" xr:uid="{00000000-0005-0000-0000-00004B5E0000}"/>
    <cellStyle name="20% - Accent1 3 3 2 3 2 5" xfId="24324" xr:uid="{00000000-0005-0000-0000-00004C5E0000}"/>
    <cellStyle name="20% - Accent1 3 3 2 3 2 5 2" xfId="24325" xr:uid="{00000000-0005-0000-0000-00004D5E0000}"/>
    <cellStyle name="20% - Accent1 3 3 2 3 2 5 2 2" xfId="24326" xr:uid="{00000000-0005-0000-0000-00004E5E0000}"/>
    <cellStyle name="20% - Accent1 3 3 2 3 2 5 3" xfId="24327" xr:uid="{00000000-0005-0000-0000-00004F5E0000}"/>
    <cellStyle name="20% - Accent1 3 3 2 3 2 6" xfId="24328" xr:uid="{00000000-0005-0000-0000-0000505E0000}"/>
    <cellStyle name="20% - Accent1 3 3 2 3 2 6 2" xfId="24329" xr:uid="{00000000-0005-0000-0000-0000515E0000}"/>
    <cellStyle name="20% - Accent1 3 3 2 3 2 6 2 2" xfId="24330" xr:uid="{00000000-0005-0000-0000-0000525E0000}"/>
    <cellStyle name="20% - Accent1 3 3 2 3 2 6 3" xfId="24331" xr:uid="{00000000-0005-0000-0000-0000535E0000}"/>
    <cellStyle name="20% - Accent1 3 3 2 3 2 7" xfId="24332" xr:uid="{00000000-0005-0000-0000-0000545E0000}"/>
    <cellStyle name="20% - Accent1 3 3 2 3 2 7 2" xfId="24333" xr:uid="{00000000-0005-0000-0000-0000555E0000}"/>
    <cellStyle name="20% - Accent1 3 3 2 3 2 8" xfId="24334" xr:uid="{00000000-0005-0000-0000-0000565E0000}"/>
    <cellStyle name="20% - Accent1 3 3 2 3 2 8 2" xfId="24335" xr:uid="{00000000-0005-0000-0000-0000575E0000}"/>
    <cellStyle name="20% - Accent1 3 3 2 3 2 9" xfId="24336" xr:uid="{00000000-0005-0000-0000-0000585E0000}"/>
    <cellStyle name="20% - Accent1 3 3 2 3 3" xfId="24337" xr:uid="{00000000-0005-0000-0000-0000595E0000}"/>
    <cellStyle name="20% - Accent1 3 3 2 3 3 2" xfId="24338" xr:uid="{00000000-0005-0000-0000-00005A5E0000}"/>
    <cellStyle name="20% - Accent1 3 3 2 3 3 2 2" xfId="24339" xr:uid="{00000000-0005-0000-0000-00005B5E0000}"/>
    <cellStyle name="20% - Accent1 3 3 2 3 3 2 2 2" xfId="24340" xr:uid="{00000000-0005-0000-0000-00005C5E0000}"/>
    <cellStyle name="20% - Accent1 3 3 2 3 3 2 2 2 2" xfId="24341" xr:uid="{00000000-0005-0000-0000-00005D5E0000}"/>
    <cellStyle name="20% - Accent1 3 3 2 3 3 2 2 3" xfId="24342" xr:uid="{00000000-0005-0000-0000-00005E5E0000}"/>
    <cellStyle name="20% - Accent1 3 3 2 3 3 2 3" xfId="24343" xr:uid="{00000000-0005-0000-0000-00005F5E0000}"/>
    <cellStyle name="20% - Accent1 3 3 2 3 3 2 3 2" xfId="24344" xr:uid="{00000000-0005-0000-0000-0000605E0000}"/>
    <cellStyle name="20% - Accent1 3 3 2 3 3 2 4" xfId="24345" xr:uid="{00000000-0005-0000-0000-0000615E0000}"/>
    <cellStyle name="20% - Accent1 3 3 2 3 3 3" xfId="24346" xr:uid="{00000000-0005-0000-0000-0000625E0000}"/>
    <cellStyle name="20% - Accent1 3 3 2 3 3 3 2" xfId="24347" xr:uid="{00000000-0005-0000-0000-0000635E0000}"/>
    <cellStyle name="20% - Accent1 3 3 2 3 3 3 2 2" xfId="24348" xr:uid="{00000000-0005-0000-0000-0000645E0000}"/>
    <cellStyle name="20% - Accent1 3 3 2 3 3 3 2 2 2" xfId="24349" xr:uid="{00000000-0005-0000-0000-0000655E0000}"/>
    <cellStyle name="20% - Accent1 3 3 2 3 3 3 2 3" xfId="24350" xr:uid="{00000000-0005-0000-0000-0000665E0000}"/>
    <cellStyle name="20% - Accent1 3 3 2 3 3 3 3" xfId="24351" xr:uid="{00000000-0005-0000-0000-0000675E0000}"/>
    <cellStyle name="20% - Accent1 3 3 2 3 3 3 3 2" xfId="24352" xr:uid="{00000000-0005-0000-0000-0000685E0000}"/>
    <cellStyle name="20% - Accent1 3 3 2 3 3 3 4" xfId="24353" xr:uid="{00000000-0005-0000-0000-0000695E0000}"/>
    <cellStyle name="20% - Accent1 3 3 2 3 3 4" xfId="24354" xr:uid="{00000000-0005-0000-0000-00006A5E0000}"/>
    <cellStyle name="20% - Accent1 3 3 2 3 3 4 2" xfId="24355" xr:uid="{00000000-0005-0000-0000-00006B5E0000}"/>
    <cellStyle name="20% - Accent1 3 3 2 3 3 4 2 2" xfId="24356" xr:uid="{00000000-0005-0000-0000-00006C5E0000}"/>
    <cellStyle name="20% - Accent1 3 3 2 3 3 4 2 2 2" xfId="24357" xr:uid="{00000000-0005-0000-0000-00006D5E0000}"/>
    <cellStyle name="20% - Accent1 3 3 2 3 3 4 2 3" xfId="24358" xr:uid="{00000000-0005-0000-0000-00006E5E0000}"/>
    <cellStyle name="20% - Accent1 3 3 2 3 3 4 3" xfId="24359" xr:uid="{00000000-0005-0000-0000-00006F5E0000}"/>
    <cellStyle name="20% - Accent1 3 3 2 3 3 4 3 2" xfId="24360" xr:uid="{00000000-0005-0000-0000-0000705E0000}"/>
    <cellStyle name="20% - Accent1 3 3 2 3 3 4 4" xfId="24361" xr:uid="{00000000-0005-0000-0000-0000715E0000}"/>
    <cellStyle name="20% - Accent1 3 3 2 3 3 5" xfId="24362" xr:uid="{00000000-0005-0000-0000-0000725E0000}"/>
    <cellStyle name="20% - Accent1 3 3 2 3 3 5 2" xfId="24363" xr:uid="{00000000-0005-0000-0000-0000735E0000}"/>
    <cellStyle name="20% - Accent1 3 3 2 3 3 5 2 2" xfId="24364" xr:uid="{00000000-0005-0000-0000-0000745E0000}"/>
    <cellStyle name="20% - Accent1 3 3 2 3 3 5 3" xfId="24365" xr:uid="{00000000-0005-0000-0000-0000755E0000}"/>
    <cellStyle name="20% - Accent1 3 3 2 3 3 6" xfId="24366" xr:uid="{00000000-0005-0000-0000-0000765E0000}"/>
    <cellStyle name="20% - Accent1 3 3 2 3 3 6 2" xfId="24367" xr:uid="{00000000-0005-0000-0000-0000775E0000}"/>
    <cellStyle name="20% - Accent1 3 3 2 3 3 6 2 2" xfId="24368" xr:uid="{00000000-0005-0000-0000-0000785E0000}"/>
    <cellStyle name="20% - Accent1 3 3 2 3 3 6 3" xfId="24369" xr:uid="{00000000-0005-0000-0000-0000795E0000}"/>
    <cellStyle name="20% - Accent1 3 3 2 3 3 7" xfId="24370" xr:uid="{00000000-0005-0000-0000-00007A5E0000}"/>
    <cellStyle name="20% - Accent1 3 3 2 3 3 7 2" xfId="24371" xr:uid="{00000000-0005-0000-0000-00007B5E0000}"/>
    <cellStyle name="20% - Accent1 3 3 2 3 3 8" xfId="24372" xr:uid="{00000000-0005-0000-0000-00007C5E0000}"/>
    <cellStyle name="20% - Accent1 3 3 2 3 3 8 2" xfId="24373" xr:uid="{00000000-0005-0000-0000-00007D5E0000}"/>
    <cellStyle name="20% - Accent1 3 3 2 3 3 9" xfId="24374" xr:uid="{00000000-0005-0000-0000-00007E5E0000}"/>
    <cellStyle name="20% - Accent1 3 3 2 3 4" xfId="24375" xr:uid="{00000000-0005-0000-0000-00007F5E0000}"/>
    <cellStyle name="20% - Accent1 3 3 2 3 4 2" xfId="24376" xr:uid="{00000000-0005-0000-0000-0000805E0000}"/>
    <cellStyle name="20% - Accent1 3 3 2 3 4 2 2" xfId="24377" xr:uid="{00000000-0005-0000-0000-0000815E0000}"/>
    <cellStyle name="20% - Accent1 3 3 2 3 4 2 2 2" xfId="24378" xr:uid="{00000000-0005-0000-0000-0000825E0000}"/>
    <cellStyle name="20% - Accent1 3 3 2 3 4 2 3" xfId="24379" xr:uid="{00000000-0005-0000-0000-0000835E0000}"/>
    <cellStyle name="20% - Accent1 3 3 2 3 4 3" xfId="24380" xr:uid="{00000000-0005-0000-0000-0000845E0000}"/>
    <cellStyle name="20% - Accent1 3 3 2 3 4 3 2" xfId="24381" xr:uid="{00000000-0005-0000-0000-0000855E0000}"/>
    <cellStyle name="20% - Accent1 3 3 2 3 4 4" xfId="24382" xr:uid="{00000000-0005-0000-0000-0000865E0000}"/>
    <cellStyle name="20% - Accent1 3 3 2 3 5" xfId="24383" xr:uid="{00000000-0005-0000-0000-0000875E0000}"/>
    <cellStyle name="20% - Accent1 3 3 2 3 5 2" xfId="24384" xr:uid="{00000000-0005-0000-0000-0000885E0000}"/>
    <cellStyle name="20% - Accent1 3 3 2 3 5 2 2" xfId="24385" xr:uid="{00000000-0005-0000-0000-0000895E0000}"/>
    <cellStyle name="20% - Accent1 3 3 2 3 5 2 2 2" xfId="24386" xr:uid="{00000000-0005-0000-0000-00008A5E0000}"/>
    <cellStyle name="20% - Accent1 3 3 2 3 5 2 3" xfId="24387" xr:uid="{00000000-0005-0000-0000-00008B5E0000}"/>
    <cellStyle name="20% - Accent1 3 3 2 3 5 3" xfId="24388" xr:uid="{00000000-0005-0000-0000-00008C5E0000}"/>
    <cellStyle name="20% - Accent1 3 3 2 3 5 3 2" xfId="24389" xr:uid="{00000000-0005-0000-0000-00008D5E0000}"/>
    <cellStyle name="20% - Accent1 3 3 2 3 5 4" xfId="24390" xr:uid="{00000000-0005-0000-0000-00008E5E0000}"/>
    <cellStyle name="20% - Accent1 3 3 2 3 6" xfId="24391" xr:uid="{00000000-0005-0000-0000-00008F5E0000}"/>
    <cellStyle name="20% - Accent1 3 3 2 3 6 2" xfId="24392" xr:uid="{00000000-0005-0000-0000-0000905E0000}"/>
    <cellStyle name="20% - Accent1 3 3 2 3 6 2 2" xfId="24393" xr:uid="{00000000-0005-0000-0000-0000915E0000}"/>
    <cellStyle name="20% - Accent1 3 3 2 3 6 2 2 2" xfId="24394" xr:uid="{00000000-0005-0000-0000-0000925E0000}"/>
    <cellStyle name="20% - Accent1 3 3 2 3 6 2 3" xfId="24395" xr:uid="{00000000-0005-0000-0000-0000935E0000}"/>
    <cellStyle name="20% - Accent1 3 3 2 3 6 3" xfId="24396" xr:uid="{00000000-0005-0000-0000-0000945E0000}"/>
    <cellStyle name="20% - Accent1 3 3 2 3 6 3 2" xfId="24397" xr:uid="{00000000-0005-0000-0000-0000955E0000}"/>
    <cellStyle name="20% - Accent1 3 3 2 3 6 4" xfId="24398" xr:uid="{00000000-0005-0000-0000-0000965E0000}"/>
    <cellStyle name="20% - Accent1 3 3 2 3 7" xfId="24399" xr:uid="{00000000-0005-0000-0000-0000975E0000}"/>
    <cellStyle name="20% - Accent1 3 3 2 3 7 2" xfId="24400" xr:uid="{00000000-0005-0000-0000-0000985E0000}"/>
    <cellStyle name="20% - Accent1 3 3 2 3 7 2 2" xfId="24401" xr:uid="{00000000-0005-0000-0000-0000995E0000}"/>
    <cellStyle name="20% - Accent1 3 3 2 3 7 3" xfId="24402" xr:uid="{00000000-0005-0000-0000-00009A5E0000}"/>
    <cellStyle name="20% - Accent1 3 3 2 3 8" xfId="24403" xr:uid="{00000000-0005-0000-0000-00009B5E0000}"/>
    <cellStyle name="20% - Accent1 3 3 2 3 8 2" xfId="24404" xr:uid="{00000000-0005-0000-0000-00009C5E0000}"/>
    <cellStyle name="20% - Accent1 3 3 2 3 8 2 2" xfId="24405" xr:uid="{00000000-0005-0000-0000-00009D5E0000}"/>
    <cellStyle name="20% - Accent1 3 3 2 3 8 3" xfId="24406" xr:uid="{00000000-0005-0000-0000-00009E5E0000}"/>
    <cellStyle name="20% - Accent1 3 3 2 3 9" xfId="24407" xr:uid="{00000000-0005-0000-0000-00009F5E0000}"/>
    <cellStyle name="20% - Accent1 3 3 2 3 9 2" xfId="24408" xr:uid="{00000000-0005-0000-0000-0000A05E0000}"/>
    <cellStyle name="20% - Accent1 3 3 2 4" xfId="24409" xr:uid="{00000000-0005-0000-0000-0000A15E0000}"/>
    <cellStyle name="20% - Accent1 3 3 2 4 10" xfId="24410" xr:uid="{00000000-0005-0000-0000-0000A25E0000}"/>
    <cellStyle name="20% - Accent1 3 3 2 4 10 2" xfId="24411" xr:uid="{00000000-0005-0000-0000-0000A35E0000}"/>
    <cellStyle name="20% - Accent1 3 3 2 4 11" xfId="24412" xr:uid="{00000000-0005-0000-0000-0000A45E0000}"/>
    <cellStyle name="20% - Accent1 3 3 2 4 2" xfId="24413" xr:uid="{00000000-0005-0000-0000-0000A55E0000}"/>
    <cellStyle name="20% - Accent1 3 3 2 4 2 2" xfId="24414" xr:uid="{00000000-0005-0000-0000-0000A65E0000}"/>
    <cellStyle name="20% - Accent1 3 3 2 4 2 2 2" xfId="24415" xr:uid="{00000000-0005-0000-0000-0000A75E0000}"/>
    <cellStyle name="20% - Accent1 3 3 2 4 2 2 2 2" xfId="24416" xr:uid="{00000000-0005-0000-0000-0000A85E0000}"/>
    <cellStyle name="20% - Accent1 3 3 2 4 2 2 2 2 2" xfId="24417" xr:uid="{00000000-0005-0000-0000-0000A95E0000}"/>
    <cellStyle name="20% - Accent1 3 3 2 4 2 2 2 3" xfId="24418" xr:uid="{00000000-0005-0000-0000-0000AA5E0000}"/>
    <cellStyle name="20% - Accent1 3 3 2 4 2 2 3" xfId="24419" xr:uid="{00000000-0005-0000-0000-0000AB5E0000}"/>
    <cellStyle name="20% - Accent1 3 3 2 4 2 2 3 2" xfId="24420" xr:uid="{00000000-0005-0000-0000-0000AC5E0000}"/>
    <cellStyle name="20% - Accent1 3 3 2 4 2 2 4" xfId="24421" xr:uid="{00000000-0005-0000-0000-0000AD5E0000}"/>
    <cellStyle name="20% - Accent1 3 3 2 4 2 3" xfId="24422" xr:uid="{00000000-0005-0000-0000-0000AE5E0000}"/>
    <cellStyle name="20% - Accent1 3 3 2 4 2 3 2" xfId="24423" xr:uid="{00000000-0005-0000-0000-0000AF5E0000}"/>
    <cellStyle name="20% - Accent1 3 3 2 4 2 3 2 2" xfId="24424" xr:uid="{00000000-0005-0000-0000-0000B05E0000}"/>
    <cellStyle name="20% - Accent1 3 3 2 4 2 3 2 2 2" xfId="24425" xr:uid="{00000000-0005-0000-0000-0000B15E0000}"/>
    <cellStyle name="20% - Accent1 3 3 2 4 2 3 2 3" xfId="24426" xr:uid="{00000000-0005-0000-0000-0000B25E0000}"/>
    <cellStyle name="20% - Accent1 3 3 2 4 2 3 3" xfId="24427" xr:uid="{00000000-0005-0000-0000-0000B35E0000}"/>
    <cellStyle name="20% - Accent1 3 3 2 4 2 3 3 2" xfId="24428" xr:uid="{00000000-0005-0000-0000-0000B45E0000}"/>
    <cellStyle name="20% - Accent1 3 3 2 4 2 3 4" xfId="24429" xr:uid="{00000000-0005-0000-0000-0000B55E0000}"/>
    <cellStyle name="20% - Accent1 3 3 2 4 2 4" xfId="24430" xr:uid="{00000000-0005-0000-0000-0000B65E0000}"/>
    <cellStyle name="20% - Accent1 3 3 2 4 2 4 2" xfId="24431" xr:uid="{00000000-0005-0000-0000-0000B75E0000}"/>
    <cellStyle name="20% - Accent1 3 3 2 4 2 4 2 2" xfId="24432" xr:uid="{00000000-0005-0000-0000-0000B85E0000}"/>
    <cellStyle name="20% - Accent1 3 3 2 4 2 4 2 2 2" xfId="24433" xr:uid="{00000000-0005-0000-0000-0000B95E0000}"/>
    <cellStyle name="20% - Accent1 3 3 2 4 2 4 2 3" xfId="24434" xr:uid="{00000000-0005-0000-0000-0000BA5E0000}"/>
    <cellStyle name="20% - Accent1 3 3 2 4 2 4 3" xfId="24435" xr:uid="{00000000-0005-0000-0000-0000BB5E0000}"/>
    <cellStyle name="20% - Accent1 3 3 2 4 2 4 3 2" xfId="24436" xr:uid="{00000000-0005-0000-0000-0000BC5E0000}"/>
    <cellStyle name="20% - Accent1 3 3 2 4 2 4 4" xfId="24437" xr:uid="{00000000-0005-0000-0000-0000BD5E0000}"/>
    <cellStyle name="20% - Accent1 3 3 2 4 2 5" xfId="24438" xr:uid="{00000000-0005-0000-0000-0000BE5E0000}"/>
    <cellStyle name="20% - Accent1 3 3 2 4 2 5 2" xfId="24439" xr:uid="{00000000-0005-0000-0000-0000BF5E0000}"/>
    <cellStyle name="20% - Accent1 3 3 2 4 2 5 2 2" xfId="24440" xr:uid="{00000000-0005-0000-0000-0000C05E0000}"/>
    <cellStyle name="20% - Accent1 3 3 2 4 2 5 3" xfId="24441" xr:uid="{00000000-0005-0000-0000-0000C15E0000}"/>
    <cellStyle name="20% - Accent1 3 3 2 4 2 6" xfId="24442" xr:uid="{00000000-0005-0000-0000-0000C25E0000}"/>
    <cellStyle name="20% - Accent1 3 3 2 4 2 6 2" xfId="24443" xr:uid="{00000000-0005-0000-0000-0000C35E0000}"/>
    <cellStyle name="20% - Accent1 3 3 2 4 2 6 2 2" xfId="24444" xr:uid="{00000000-0005-0000-0000-0000C45E0000}"/>
    <cellStyle name="20% - Accent1 3 3 2 4 2 6 3" xfId="24445" xr:uid="{00000000-0005-0000-0000-0000C55E0000}"/>
    <cellStyle name="20% - Accent1 3 3 2 4 2 7" xfId="24446" xr:uid="{00000000-0005-0000-0000-0000C65E0000}"/>
    <cellStyle name="20% - Accent1 3 3 2 4 2 7 2" xfId="24447" xr:uid="{00000000-0005-0000-0000-0000C75E0000}"/>
    <cellStyle name="20% - Accent1 3 3 2 4 2 8" xfId="24448" xr:uid="{00000000-0005-0000-0000-0000C85E0000}"/>
    <cellStyle name="20% - Accent1 3 3 2 4 2 8 2" xfId="24449" xr:uid="{00000000-0005-0000-0000-0000C95E0000}"/>
    <cellStyle name="20% - Accent1 3 3 2 4 2 9" xfId="24450" xr:uid="{00000000-0005-0000-0000-0000CA5E0000}"/>
    <cellStyle name="20% - Accent1 3 3 2 4 3" xfId="24451" xr:uid="{00000000-0005-0000-0000-0000CB5E0000}"/>
    <cellStyle name="20% - Accent1 3 3 2 4 3 2" xfId="24452" xr:uid="{00000000-0005-0000-0000-0000CC5E0000}"/>
    <cellStyle name="20% - Accent1 3 3 2 4 3 2 2" xfId="24453" xr:uid="{00000000-0005-0000-0000-0000CD5E0000}"/>
    <cellStyle name="20% - Accent1 3 3 2 4 3 2 2 2" xfId="24454" xr:uid="{00000000-0005-0000-0000-0000CE5E0000}"/>
    <cellStyle name="20% - Accent1 3 3 2 4 3 2 2 2 2" xfId="24455" xr:uid="{00000000-0005-0000-0000-0000CF5E0000}"/>
    <cellStyle name="20% - Accent1 3 3 2 4 3 2 2 3" xfId="24456" xr:uid="{00000000-0005-0000-0000-0000D05E0000}"/>
    <cellStyle name="20% - Accent1 3 3 2 4 3 2 3" xfId="24457" xr:uid="{00000000-0005-0000-0000-0000D15E0000}"/>
    <cellStyle name="20% - Accent1 3 3 2 4 3 2 3 2" xfId="24458" xr:uid="{00000000-0005-0000-0000-0000D25E0000}"/>
    <cellStyle name="20% - Accent1 3 3 2 4 3 2 4" xfId="24459" xr:uid="{00000000-0005-0000-0000-0000D35E0000}"/>
    <cellStyle name="20% - Accent1 3 3 2 4 3 3" xfId="24460" xr:uid="{00000000-0005-0000-0000-0000D45E0000}"/>
    <cellStyle name="20% - Accent1 3 3 2 4 3 3 2" xfId="24461" xr:uid="{00000000-0005-0000-0000-0000D55E0000}"/>
    <cellStyle name="20% - Accent1 3 3 2 4 3 3 2 2" xfId="24462" xr:uid="{00000000-0005-0000-0000-0000D65E0000}"/>
    <cellStyle name="20% - Accent1 3 3 2 4 3 3 2 2 2" xfId="24463" xr:uid="{00000000-0005-0000-0000-0000D75E0000}"/>
    <cellStyle name="20% - Accent1 3 3 2 4 3 3 2 3" xfId="24464" xr:uid="{00000000-0005-0000-0000-0000D85E0000}"/>
    <cellStyle name="20% - Accent1 3 3 2 4 3 3 3" xfId="24465" xr:uid="{00000000-0005-0000-0000-0000D95E0000}"/>
    <cellStyle name="20% - Accent1 3 3 2 4 3 3 3 2" xfId="24466" xr:uid="{00000000-0005-0000-0000-0000DA5E0000}"/>
    <cellStyle name="20% - Accent1 3 3 2 4 3 3 4" xfId="24467" xr:uid="{00000000-0005-0000-0000-0000DB5E0000}"/>
    <cellStyle name="20% - Accent1 3 3 2 4 3 4" xfId="24468" xr:uid="{00000000-0005-0000-0000-0000DC5E0000}"/>
    <cellStyle name="20% - Accent1 3 3 2 4 3 4 2" xfId="24469" xr:uid="{00000000-0005-0000-0000-0000DD5E0000}"/>
    <cellStyle name="20% - Accent1 3 3 2 4 3 4 2 2" xfId="24470" xr:uid="{00000000-0005-0000-0000-0000DE5E0000}"/>
    <cellStyle name="20% - Accent1 3 3 2 4 3 4 2 2 2" xfId="24471" xr:uid="{00000000-0005-0000-0000-0000DF5E0000}"/>
    <cellStyle name="20% - Accent1 3 3 2 4 3 4 2 3" xfId="24472" xr:uid="{00000000-0005-0000-0000-0000E05E0000}"/>
    <cellStyle name="20% - Accent1 3 3 2 4 3 4 3" xfId="24473" xr:uid="{00000000-0005-0000-0000-0000E15E0000}"/>
    <cellStyle name="20% - Accent1 3 3 2 4 3 4 3 2" xfId="24474" xr:uid="{00000000-0005-0000-0000-0000E25E0000}"/>
    <cellStyle name="20% - Accent1 3 3 2 4 3 4 4" xfId="24475" xr:uid="{00000000-0005-0000-0000-0000E35E0000}"/>
    <cellStyle name="20% - Accent1 3 3 2 4 3 5" xfId="24476" xr:uid="{00000000-0005-0000-0000-0000E45E0000}"/>
    <cellStyle name="20% - Accent1 3 3 2 4 3 5 2" xfId="24477" xr:uid="{00000000-0005-0000-0000-0000E55E0000}"/>
    <cellStyle name="20% - Accent1 3 3 2 4 3 5 2 2" xfId="24478" xr:uid="{00000000-0005-0000-0000-0000E65E0000}"/>
    <cellStyle name="20% - Accent1 3 3 2 4 3 5 3" xfId="24479" xr:uid="{00000000-0005-0000-0000-0000E75E0000}"/>
    <cellStyle name="20% - Accent1 3 3 2 4 3 6" xfId="24480" xr:uid="{00000000-0005-0000-0000-0000E85E0000}"/>
    <cellStyle name="20% - Accent1 3 3 2 4 3 6 2" xfId="24481" xr:uid="{00000000-0005-0000-0000-0000E95E0000}"/>
    <cellStyle name="20% - Accent1 3 3 2 4 3 6 2 2" xfId="24482" xr:uid="{00000000-0005-0000-0000-0000EA5E0000}"/>
    <cellStyle name="20% - Accent1 3 3 2 4 3 6 3" xfId="24483" xr:uid="{00000000-0005-0000-0000-0000EB5E0000}"/>
    <cellStyle name="20% - Accent1 3 3 2 4 3 7" xfId="24484" xr:uid="{00000000-0005-0000-0000-0000EC5E0000}"/>
    <cellStyle name="20% - Accent1 3 3 2 4 3 7 2" xfId="24485" xr:uid="{00000000-0005-0000-0000-0000ED5E0000}"/>
    <cellStyle name="20% - Accent1 3 3 2 4 3 8" xfId="24486" xr:uid="{00000000-0005-0000-0000-0000EE5E0000}"/>
    <cellStyle name="20% - Accent1 3 3 2 4 3 8 2" xfId="24487" xr:uid="{00000000-0005-0000-0000-0000EF5E0000}"/>
    <cellStyle name="20% - Accent1 3 3 2 4 3 9" xfId="24488" xr:uid="{00000000-0005-0000-0000-0000F05E0000}"/>
    <cellStyle name="20% - Accent1 3 3 2 4 4" xfId="24489" xr:uid="{00000000-0005-0000-0000-0000F15E0000}"/>
    <cellStyle name="20% - Accent1 3 3 2 4 4 2" xfId="24490" xr:uid="{00000000-0005-0000-0000-0000F25E0000}"/>
    <cellStyle name="20% - Accent1 3 3 2 4 4 2 2" xfId="24491" xr:uid="{00000000-0005-0000-0000-0000F35E0000}"/>
    <cellStyle name="20% - Accent1 3 3 2 4 4 2 2 2" xfId="24492" xr:uid="{00000000-0005-0000-0000-0000F45E0000}"/>
    <cellStyle name="20% - Accent1 3 3 2 4 4 2 3" xfId="24493" xr:uid="{00000000-0005-0000-0000-0000F55E0000}"/>
    <cellStyle name="20% - Accent1 3 3 2 4 4 3" xfId="24494" xr:uid="{00000000-0005-0000-0000-0000F65E0000}"/>
    <cellStyle name="20% - Accent1 3 3 2 4 4 3 2" xfId="24495" xr:uid="{00000000-0005-0000-0000-0000F75E0000}"/>
    <cellStyle name="20% - Accent1 3 3 2 4 4 4" xfId="24496" xr:uid="{00000000-0005-0000-0000-0000F85E0000}"/>
    <cellStyle name="20% - Accent1 3 3 2 4 5" xfId="24497" xr:uid="{00000000-0005-0000-0000-0000F95E0000}"/>
    <cellStyle name="20% - Accent1 3 3 2 4 5 2" xfId="24498" xr:uid="{00000000-0005-0000-0000-0000FA5E0000}"/>
    <cellStyle name="20% - Accent1 3 3 2 4 5 2 2" xfId="24499" xr:uid="{00000000-0005-0000-0000-0000FB5E0000}"/>
    <cellStyle name="20% - Accent1 3 3 2 4 5 2 2 2" xfId="24500" xr:uid="{00000000-0005-0000-0000-0000FC5E0000}"/>
    <cellStyle name="20% - Accent1 3 3 2 4 5 2 3" xfId="24501" xr:uid="{00000000-0005-0000-0000-0000FD5E0000}"/>
    <cellStyle name="20% - Accent1 3 3 2 4 5 3" xfId="24502" xr:uid="{00000000-0005-0000-0000-0000FE5E0000}"/>
    <cellStyle name="20% - Accent1 3 3 2 4 5 3 2" xfId="24503" xr:uid="{00000000-0005-0000-0000-0000FF5E0000}"/>
    <cellStyle name="20% - Accent1 3 3 2 4 5 4" xfId="24504" xr:uid="{00000000-0005-0000-0000-0000005F0000}"/>
    <cellStyle name="20% - Accent1 3 3 2 4 6" xfId="24505" xr:uid="{00000000-0005-0000-0000-0000015F0000}"/>
    <cellStyle name="20% - Accent1 3 3 2 4 6 2" xfId="24506" xr:uid="{00000000-0005-0000-0000-0000025F0000}"/>
    <cellStyle name="20% - Accent1 3 3 2 4 6 2 2" xfId="24507" xr:uid="{00000000-0005-0000-0000-0000035F0000}"/>
    <cellStyle name="20% - Accent1 3 3 2 4 6 2 2 2" xfId="24508" xr:uid="{00000000-0005-0000-0000-0000045F0000}"/>
    <cellStyle name="20% - Accent1 3 3 2 4 6 2 3" xfId="24509" xr:uid="{00000000-0005-0000-0000-0000055F0000}"/>
    <cellStyle name="20% - Accent1 3 3 2 4 6 3" xfId="24510" xr:uid="{00000000-0005-0000-0000-0000065F0000}"/>
    <cellStyle name="20% - Accent1 3 3 2 4 6 3 2" xfId="24511" xr:uid="{00000000-0005-0000-0000-0000075F0000}"/>
    <cellStyle name="20% - Accent1 3 3 2 4 6 4" xfId="24512" xr:uid="{00000000-0005-0000-0000-0000085F0000}"/>
    <cellStyle name="20% - Accent1 3 3 2 4 7" xfId="24513" xr:uid="{00000000-0005-0000-0000-0000095F0000}"/>
    <cellStyle name="20% - Accent1 3 3 2 4 7 2" xfId="24514" xr:uid="{00000000-0005-0000-0000-00000A5F0000}"/>
    <cellStyle name="20% - Accent1 3 3 2 4 7 2 2" xfId="24515" xr:uid="{00000000-0005-0000-0000-00000B5F0000}"/>
    <cellStyle name="20% - Accent1 3 3 2 4 7 3" xfId="24516" xr:uid="{00000000-0005-0000-0000-00000C5F0000}"/>
    <cellStyle name="20% - Accent1 3 3 2 4 8" xfId="24517" xr:uid="{00000000-0005-0000-0000-00000D5F0000}"/>
    <cellStyle name="20% - Accent1 3 3 2 4 8 2" xfId="24518" xr:uid="{00000000-0005-0000-0000-00000E5F0000}"/>
    <cellStyle name="20% - Accent1 3 3 2 4 8 2 2" xfId="24519" xr:uid="{00000000-0005-0000-0000-00000F5F0000}"/>
    <cellStyle name="20% - Accent1 3 3 2 4 8 3" xfId="24520" xr:uid="{00000000-0005-0000-0000-0000105F0000}"/>
    <cellStyle name="20% - Accent1 3 3 2 4 9" xfId="24521" xr:uid="{00000000-0005-0000-0000-0000115F0000}"/>
    <cellStyle name="20% - Accent1 3 3 2 4 9 2" xfId="24522" xr:uid="{00000000-0005-0000-0000-0000125F0000}"/>
    <cellStyle name="20% - Accent1 3 3 2 5" xfId="24523" xr:uid="{00000000-0005-0000-0000-0000135F0000}"/>
    <cellStyle name="20% - Accent1 3 3 2 5 10" xfId="24524" xr:uid="{00000000-0005-0000-0000-0000145F0000}"/>
    <cellStyle name="20% - Accent1 3 3 2 5 10 2" xfId="24525" xr:uid="{00000000-0005-0000-0000-0000155F0000}"/>
    <cellStyle name="20% - Accent1 3 3 2 5 11" xfId="24526" xr:uid="{00000000-0005-0000-0000-0000165F0000}"/>
    <cellStyle name="20% - Accent1 3 3 2 5 2" xfId="24527" xr:uid="{00000000-0005-0000-0000-0000175F0000}"/>
    <cellStyle name="20% - Accent1 3 3 2 5 2 2" xfId="24528" xr:uid="{00000000-0005-0000-0000-0000185F0000}"/>
    <cellStyle name="20% - Accent1 3 3 2 5 2 2 2" xfId="24529" xr:uid="{00000000-0005-0000-0000-0000195F0000}"/>
    <cellStyle name="20% - Accent1 3 3 2 5 2 2 2 2" xfId="24530" xr:uid="{00000000-0005-0000-0000-00001A5F0000}"/>
    <cellStyle name="20% - Accent1 3 3 2 5 2 2 2 2 2" xfId="24531" xr:uid="{00000000-0005-0000-0000-00001B5F0000}"/>
    <cellStyle name="20% - Accent1 3 3 2 5 2 2 2 3" xfId="24532" xr:uid="{00000000-0005-0000-0000-00001C5F0000}"/>
    <cellStyle name="20% - Accent1 3 3 2 5 2 2 3" xfId="24533" xr:uid="{00000000-0005-0000-0000-00001D5F0000}"/>
    <cellStyle name="20% - Accent1 3 3 2 5 2 2 3 2" xfId="24534" xr:uid="{00000000-0005-0000-0000-00001E5F0000}"/>
    <cellStyle name="20% - Accent1 3 3 2 5 2 2 4" xfId="24535" xr:uid="{00000000-0005-0000-0000-00001F5F0000}"/>
    <cellStyle name="20% - Accent1 3 3 2 5 2 3" xfId="24536" xr:uid="{00000000-0005-0000-0000-0000205F0000}"/>
    <cellStyle name="20% - Accent1 3 3 2 5 2 3 2" xfId="24537" xr:uid="{00000000-0005-0000-0000-0000215F0000}"/>
    <cellStyle name="20% - Accent1 3 3 2 5 2 3 2 2" xfId="24538" xr:uid="{00000000-0005-0000-0000-0000225F0000}"/>
    <cellStyle name="20% - Accent1 3 3 2 5 2 3 2 2 2" xfId="24539" xr:uid="{00000000-0005-0000-0000-0000235F0000}"/>
    <cellStyle name="20% - Accent1 3 3 2 5 2 3 2 3" xfId="24540" xr:uid="{00000000-0005-0000-0000-0000245F0000}"/>
    <cellStyle name="20% - Accent1 3 3 2 5 2 3 3" xfId="24541" xr:uid="{00000000-0005-0000-0000-0000255F0000}"/>
    <cellStyle name="20% - Accent1 3 3 2 5 2 3 3 2" xfId="24542" xr:uid="{00000000-0005-0000-0000-0000265F0000}"/>
    <cellStyle name="20% - Accent1 3 3 2 5 2 3 4" xfId="24543" xr:uid="{00000000-0005-0000-0000-0000275F0000}"/>
    <cellStyle name="20% - Accent1 3 3 2 5 2 4" xfId="24544" xr:uid="{00000000-0005-0000-0000-0000285F0000}"/>
    <cellStyle name="20% - Accent1 3 3 2 5 2 4 2" xfId="24545" xr:uid="{00000000-0005-0000-0000-0000295F0000}"/>
    <cellStyle name="20% - Accent1 3 3 2 5 2 4 2 2" xfId="24546" xr:uid="{00000000-0005-0000-0000-00002A5F0000}"/>
    <cellStyle name="20% - Accent1 3 3 2 5 2 4 2 2 2" xfId="24547" xr:uid="{00000000-0005-0000-0000-00002B5F0000}"/>
    <cellStyle name="20% - Accent1 3 3 2 5 2 4 2 3" xfId="24548" xr:uid="{00000000-0005-0000-0000-00002C5F0000}"/>
    <cellStyle name="20% - Accent1 3 3 2 5 2 4 3" xfId="24549" xr:uid="{00000000-0005-0000-0000-00002D5F0000}"/>
    <cellStyle name="20% - Accent1 3 3 2 5 2 4 3 2" xfId="24550" xr:uid="{00000000-0005-0000-0000-00002E5F0000}"/>
    <cellStyle name="20% - Accent1 3 3 2 5 2 4 4" xfId="24551" xr:uid="{00000000-0005-0000-0000-00002F5F0000}"/>
    <cellStyle name="20% - Accent1 3 3 2 5 2 5" xfId="24552" xr:uid="{00000000-0005-0000-0000-0000305F0000}"/>
    <cellStyle name="20% - Accent1 3 3 2 5 2 5 2" xfId="24553" xr:uid="{00000000-0005-0000-0000-0000315F0000}"/>
    <cellStyle name="20% - Accent1 3 3 2 5 2 5 2 2" xfId="24554" xr:uid="{00000000-0005-0000-0000-0000325F0000}"/>
    <cellStyle name="20% - Accent1 3 3 2 5 2 5 3" xfId="24555" xr:uid="{00000000-0005-0000-0000-0000335F0000}"/>
    <cellStyle name="20% - Accent1 3 3 2 5 2 6" xfId="24556" xr:uid="{00000000-0005-0000-0000-0000345F0000}"/>
    <cellStyle name="20% - Accent1 3 3 2 5 2 6 2" xfId="24557" xr:uid="{00000000-0005-0000-0000-0000355F0000}"/>
    <cellStyle name="20% - Accent1 3 3 2 5 2 6 2 2" xfId="24558" xr:uid="{00000000-0005-0000-0000-0000365F0000}"/>
    <cellStyle name="20% - Accent1 3 3 2 5 2 6 3" xfId="24559" xr:uid="{00000000-0005-0000-0000-0000375F0000}"/>
    <cellStyle name="20% - Accent1 3 3 2 5 2 7" xfId="24560" xr:uid="{00000000-0005-0000-0000-0000385F0000}"/>
    <cellStyle name="20% - Accent1 3 3 2 5 2 7 2" xfId="24561" xr:uid="{00000000-0005-0000-0000-0000395F0000}"/>
    <cellStyle name="20% - Accent1 3 3 2 5 2 8" xfId="24562" xr:uid="{00000000-0005-0000-0000-00003A5F0000}"/>
    <cellStyle name="20% - Accent1 3 3 2 5 2 8 2" xfId="24563" xr:uid="{00000000-0005-0000-0000-00003B5F0000}"/>
    <cellStyle name="20% - Accent1 3 3 2 5 2 9" xfId="24564" xr:uid="{00000000-0005-0000-0000-00003C5F0000}"/>
    <cellStyle name="20% - Accent1 3 3 2 5 3" xfId="24565" xr:uid="{00000000-0005-0000-0000-00003D5F0000}"/>
    <cellStyle name="20% - Accent1 3 3 2 5 3 2" xfId="24566" xr:uid="{00000000-0005-0000-0000-00003E5F0000}"/>
    <cellStyle name="20% - Accent1 3 3 2 5 3 2 2" xfId="24567" xr:uid="{00000000-0005-0000-0000-00003F5F0000}"/>
    <cellStyle name="20% - Accent1 3 3 2 5 3 2 2 2" xfId="24568" xr:uid="{00000000-0005-0000-0000-0000405F0000}"/>
    <cellStyle name="20% - Accent1 3 3 2 5 3 2 2 2 2" xfId="24569" xr:uid="{00000000-0005-0000-0000-0000415F0000}"/>
    <cellStyle name="20% - Accent1 3 3 2 5 3 2 2 3" xfId="24570" xr:uid="{00000000-0005-0000-0000-0000425F0000}"/>
    <cellStyle name="20% - Accent1 3 3 2 5 3 2 3" xfId="24571" xr:uid="{00000000-0005-0000-0000-0000435F0000}"/>
    <cellStyle name="20% - Accent1 3 3 2 5 3 2 3 2" xfId="24572" xr:uid="{00000000-0005-0000-0000-0000445F0000}"/>
    <cellStyle name="20% - Accent1 3 3 2 5 3 2 4" xfId="24573" xr:uid="{00000000-0005-0000-0000-0000455F0000}"/>
    <cellStyle name="20% - Accent1 3 3 2 5 3 3" xfId="24574" xr:uid="{00000000-0005-0000-0000-0000465F0000}"/>
    <cellStyle name="20% - Accent1 3 3 2 5 3 3 2" xfId="24575" xr:uid="{00000000-0005-0000-0000-0000475F0000}"/>
    <cellStyle name="20% - Accent1 3 3 2 5 3 3 2 2" xfId="24576" xr:uid="{00000000-0005-0000-0000-0000485F0000}"/>
    <cellStyle name="20% - Accent1 3 3 2 5 3 3 2 2 2" xfId="24577" xr:uid="{00000000-0005-0000-0000-0000495F0000}"/>
    <cellStyle name="20% - Accent1 3 3 2 5 3 3 2 3" xfId="24578" xr:uid="{00000000-0005-0000-0000-00004A5F0000}"/>
    <cellStyle name="20% - Accent1 3 3 2 5 3 3 3" xfId="24579" xr:uid="{00000000-0005-0000-0000-00004B5F0000}"/>
    <cellStyle name="20% - Accent1 3 3 2 5 3 3 3 2" xfId="24580" xr:uid="{00000000-0005-0000-0000-00004C5F0000}"/>
    <cellStyle name="20% - Accent1 3 3 2 5 3 3 4" xfId="24581" xr:uid="{00000000-0005-0000-0000-00004D5F0000}"/>
    <cellStyle name="20% - Accent1 3 3 2 5 3 4" xfId="24582" xr:uid="{00000000-0005-0000-0000-00004E5F0000}"/>
    <cellStyle name="20% - Accent1 3 3 2 5 3 4 2" xfId="24583" xr:uid="{00000000-0005-0000-0000-00004F5F0000}"/>
    <cellStyle name="20% - Accent1 3 3 2 5 3 4 2 2" xfId="24584" xr:uid="{00000000-0005-0000-0000-0000505F0000}"/>
    <cellStyle name="20% - Accent1 3 3 2 5 3 4 2 2 2" xfId="24585" xr:uid="{00000000-0005-0000-0000-0000515F0000}"/>
    <cellStyle name="20% - Accent1 3 3 2 5 3 4 2 3" xfId="24586" xr:uid="{00000000-0005-0000-0000-0000525F0000}"/>
    <cellStyle name="20% - Accent1 3 3 2 5 3 4 3" xfId="24587" xr:uid="{00000000-0005-0000-0000-0000535F0000}"/>
    <cellStyle name="20% - Accent1 3 3 2 5 3 4 3 2" xfId="24588" xr:uid="{00000000-0005-0000-0000-0000545F0000}"/>
    <cellStyle name="20% - Accent1 3 3 2 5 3 4 4" xfId="24589" xr:uid="{00000000-0005-0000-0000-0000555F0000}"/>
    <cellStyle name="20% - Accent1 3 3 2 5 3 5" xfId="24590" xr:uid="{00000000-0005-0000-0000-0000565F0000}"/>
    <cellStyle name="20% - Accent1 3 3 2 5 3 5 2" xfId="24591" xr:uid="{00000000-0005-0000-0000-0000575F0000}"/>
    <cellStyle name="20% - Accent1 3 3 2 5 3 5 2 2" xfId="24592" xr:uid="{00000000-0005-0000-0000-0000585F0000}"/>
    <cellStyle name="20% - Accent1 3 3 2 5 3 5 3" xfId="24593" xr:uid="{00000000-0005-0000-0000-0000595F0000}"/>
    <cellStyle name="20% - Accent1 3 3 2 5 3 6" xfId="24594" xr:uid="{00000000-0005-0000-0000-00005A5F0000}"/>
    <cellStyle name="20% - Accent1 3 3 2 5 3 6 2" xfId="24595" xr:uid="{00000000-0005-0000-0000-00005B5F0000}"/>
    <cellStyle name="20% - Accent1 3 3 2 5 3 6 2 2" xfId="24596" xr:uid="{00000000-0005-0000-0000-00005C5F0000}"/>
    <cellStyle name="20% - Accent1 3 3 2 5 3 6 3" xfId="24597" xr:uid="{00000000-0005-0000-0000-00005D5F0000}"/>
    <cellStyle name="20% - Accent1 3 3 2 5 3 7" xfId="24598" xr:uid="{00000000-0005-0000-0000-00005E5F0000}"/>
    <cellStyle name="20% - Accent1 3 3 2 5 3 7 2" xfId="24599" xr:uid="{00000000-0005-0000-0000-00005F5F0000}"/>
    <cellStyle name="20% - Accent1 3 3 2 5 3 8" xfId="24600" xr:uid="{00000000-0005-0000-0000-0000605F0000}"/>
    <cellStyle name="20% - Accent1 3 3 2 5 3 8 2" xfId="24601" xr:uid="{00000000-0005-0000-0000-0000615F0000}"/>
    <cellStyle name="20% - Accent1 3 3 2 5 3 9" xfId="24602" xr:uid="{00000000-0005-0000-0000-0000625F0000}"/>
    <cellStyle name="20% - Accent1 3 3 2 5 4" xfId="24603" xr:uid="{00000000-0005-0000-0000-0000635F0000}"/>
    <cellStyle name="20% - Accent1 3 3 2 5 4 2" xfId="24604" xr:uid="{00000000-0005-0000-0000-0000645F0000}"/>
    <cellStyle name="20% - Accent1 3 3 2 5 4 2 2" xfId="24605" xr:uid="{00000000-0005-0000-0000-0000655F0000}"/>
    <cellStyle name="20% - Accent1 3 3 2 5 4 2 2 2" xfId="24606" xr:uid="{00000000-0005-0000-0000-0000665F0000}"/>
    <cellStyle name="20% - Accent1 3 3 2 5 4 2 3" xfId="24607" xr:uid="{00000000-0005-0000-0000-0000675F0000}"/>
    <cellStyle name="20% - Accent1 3 3 2 5 4 3" xfId="24608" xr:uid="{00000000-0005-0000-0000-0000685F0000}"/>
    <cellStyle name="20% - Accent1 3 3 2 5 4 3 2" xfId="24609" xr:uid="{00000000-0005-0000-0000-0000695F0000}"/>
    <cellStyle name="20% - Accent1 3 3 2 5 4 4" xfId="24610" xr:uid="{00000000-0005-0000-0000-00006A5F0000}"/>
    <cellStyle name="20% - Accent1 3 3 2 5 5" xfId="24611" xr:uid="{00000000-0005-0000-0000-00006B5F0000}"/>
    <cellStyle name="20% - Accent1 3 3 2 5 5 2" xfId="24612" xr:uid="{00000000-0005-0000-0000-00006C5F0000}"/>
    <cellStyle name="20% - Accent1 3 3 2 5 5 2 2" xfId="24613" xr:uid="{00000000-0005-0000-0000-00006D5F0000}"/>
    <cellStyle name="20% - Accent1 3 3 2 5 5 2 2 2" xfId="24614" xr:uid="{00000000-0005-0000-0000-00006E5F0000}"/>
    <cellStyle name="20% - Accent1 3 3 2 5 5 2 3" xfId="24615" xr:uid="{00000000-0005-0000-0000-00006F5F0000}"/>
    <cellStyle name="20% - Accent1 3 3 2 5 5 3" xfId="24616" xr:uid="{00000000-0005-0000-0000-0000705F0000}"/>
    <cellStyle name="20% - Accent1 3 3 2 5 5 3 2" xfId="24617" xr:uid="{00000000-0005-0000-0000-0000715F0000}"/>
    <cellStyle name="20% - Accent1 3 3 2 5 5 4" xfId="24618" xr:uid="{00000000-0005-0000-0000-0000725F0000}"/>
    <cellStyle name="20% - Accent1 3 3 2 5 6" xfId="24619" xr:uid="{00000000-0005-0000-0000-0000735F0000}"/>
    <cellStyle name="20% - Accent1 3 3 2 5 6 2" xfId="24620" xr:uid="{00000000-0005-0000-0000-0000745F0000}"/>
    <cellStyle name="20% - Accent1 3 3 2 5 6 2 2" xfId="24621" xr:uid="{00000000-0005-0000-0000-0000755F0000}"/>
    <cellStyle name="20% - Accent1 3 3 2 5 6 2 2 2" xfId="24622" xr:uid="{00000000-0005-0000-0000-0000765F0000}"/>
    <cellStyle name="20% - Accent1 3 3 2 5 6 2 3" xfId="24623" xr:uid="{00000000-0005-0000-0000-0000775F0000}"/>
    <cellStyle name="20% - Accent1 3 3 2 5 6 3" xfId="24624" xr:uid="{00000000-0005-0000-0000-0000785F0000}"/>
    <cellStyle name="20% - Accent1 3 3 2 5 6 3 2" xfId="24625" xr:uid="{00000000-0005-0000-0000-0000795F0000}"/>
    <cellStyle name="20% - Accent1 3 3 2 5 6 4" xfId="24626" xr:uid="{00000000-0005-0000-0000-00007A5F0000}"/>
    <cellStyle name="20% - Accent1 3 3 2 5 7" xfId="24627" xr:uid="{00000000-0005-0000-0000-00007B5F0000}"/>
    <cellStyle name="20% - Accent1 3 3 2 5 7 2" xfId="24628" xr:uid="{00000000-0005-0000-0000-00007C5F0000}"/>
    <cellStyle name="20% - Accent1 3 3 2 5 7 2 2" xfId="24629" xr:uid="{00000000-0005-0000-0000-00007D5F0000}"/>
    <cellStyle name="20% - Accent1 3 3 2 5 7 3" xfId="24630" xr:uid="{00000000-0005-0000-0000-00007E5F0000}"/>
    <cellStyle name="20% - Accent1 3 3 2 5 8" xfId="24631" xr:uid="{00000000-0005-0000-0000-00007F5F0000}"/>
    <cellStyle name="20% - Accent1 3 3 2 5 8 2" xfId="24632" xr:uid="{00000000-0005-0000-0000-0000805F0000}"/>
    <cellStyle name="20% - Accent1 3 3 2 5 8 2 2" xfId="24633" xr:uid="{00000000-0005-0000-0000-0000815F0000}"/>
    <cellStyle name="20% - Accent1 3 3 2 5 8 3" xfId="24634" xr:uid="{00000000-0005-0000-0000-0000825F0000}"/>
    <cellStyle name="20% - Accent1 3 3 2 5 9" xfId="24635" xr:uid="{00000000-0005-0000-0000-0000835F0000}"/>
    <cellStyle name="20% - Accent1 3 3 2 5 9 2" xfId="24636" xr:uid="{00000000-0005-0000-0000-0000845F0000}"/>
    <cellStyle name="20% - Accent1 3 3 2 6" xfId="24637" xr:uid="{00000000-0005-0000-0000-0000855F0000}"/>
    <cellStyle name="20% - Accent1 3 3 2 6 2" xfId="24638" xr:uid="{00000000-0005-0000-0000-0000865F0000}"/>
    <cellStyle name="20% - Accent1 3 3 2 6 2 2" xfId="24639" xr:uid="{00000000-0005-0000-0000-0000875F0000}"/>
    <cellStyle name="20% - Accent1 3 3 2 6 2 2 2" xfId="24640" xr:uid="{00000000-0005-0000-0000-0000885F0000}"/>
    <cellStyle name="20% - Accent1 3 3 2 6 2 2 2 2" xfId="24641" xr:uid="{00000000-0005-0000-0000-0000895F0000}"/>
    <cellStyle name="20% - Accent1 3 3 2 6 2 2 3" xfId="24642" xr:uid="{00000000-0005-0000-0000-00008A5F0000}"/>
    <cellStyle name="20% - Accent1 3 3 2 6 2 3" xfId="24643" xr:uid="{00000000-0005-0000-0000-00008B5F0000}"/>
    <cellStyle name="20% - Accent1 3 3 2 6 2 3 2" xfId="24644" xr:uid="{00000000-0005-0000-0000-00008C5F0000}"/>
    <cellStyle name="20% - Accent1 3 3 2 6 2 4" xfId="24645" xr:uid="{00000000-0005-0000-0000-00008D5F0000}"/>
    <cellStyle name="20% - Accent1 3 3 2 6 3" xfId="24646" xr:uid="{00000000-0005-0000-0000-00008E5F0000}"/>
    <cellStyle name="20% - Accent1 3 3 2 6 3 2" xfId="24647" xr:uid="{00000000-0005-0000-0000-00008F5F0000}"/>
    <cellStyle name="20% - Accent1 3 3 2 6 3 2 2" xfId="24648" xr:uid="{00000000-0005-0000-0000-0000905F0000}"/>
    <cellStyle name="20% - Accent1 3 3 2 6 3 2 2 2" xfId="24649" xr:uid="{00000000-0005-0000-0000-0000915F0000}"/>
    <cellStyle name="20% - Accent1 3 3 2 6 3 2 3" xfId="24650" xr:uid="{00000000-0005-0000-0000-0000925F0000}"/>
    <cellStyle name="20% - Accent1 3 3 2 6 3 3" xfId="24651" xr:uid="{00000000-0005-0000-0000-0000935F0000}"/>
    <cellStyle name="20% - Accent1 3 3 2 6 3 3 2" xfId="24652" xr:uid="{00000000-0005-0000-0000-0000945F0000}"/>
    <cellStyle name="20% - Accent1 3 3 2 6 3 4" xfId="24653" xr:uid="{00000000-0005-0000-0000-0000955F0000}"/>
    <cellStyle name="20% - Accent1 3 3 2 6 4" xfId="24654" xr:uid="{00000000-0005-0000-0000-0000965F0000}"/>
    <cellStyle name="20% - Accent1 3 3 2 6 4 2" xfId="24655" xr:uid="{00000000-0005-0000-0000-0000975F0000}"/>
    <cellStyle name="20% - Accent1 3 3 2 6 4 2 2" xfId="24656" xr:uid="{00000000-0005-0000-0000-0000985F0000}"/>
    <cellStyle name="20% - Accent1 3 3 2 6 4 2 2 2" xfId="24657" xr:uid="{00000000-0005-0000-0000-0000995F0000}"/>
    <cellStyle name="20% - Accent1 3 3 2 6 4 2 3" xfId="24658" xr:uid="{00000000-0005-0000-0000-00009A5F0000}"/>
    <cellStyle name="20% - Accent1 3 3 2 6 4 3" xfId="24659" xr:uid="{00000000-0005-0000-0000-00009B5F0000}"/>
    <cellStyle name="20% - Accent1 3 3 2 6 4 3 2" xfId="24660" xr:uid="{00000000-0005-0000-0000-00009C5F0000}"/>
    <cellStyle name="20% - Accent1 3 3 2 6 4 4" xfId="24661" xr:uid="{00000000-0005-0000-0000-00009D5F0000}"/>
    <cellStyle name="20% - Accent1 3 3 2 6 5" xfId="24662" xr:uid="{00000000-0005-0000-0000-00009E5F0000}"/>
    <cellStyle name="20% - Accent1 3 3 2 6 5 2" xfId="24663" xr:uid="{00000000-0005-0000-0000-00009F5F0000}"/>
    <cellStyle name="20% - Accent1 3 3 2 6 5 2 2" xfId="24664" xr:uid="{00000000-0005-0000-0000-0000A05F0000}"/>
    <cellStyle name="20% - Accent1 3 3 2 6 5 3" xfId="24665" xr:uid="{00000000-0005-0000-0000-0000A15F0000}"/>
    <cellStyle name="20% - Accent1 3 3 2 6 6" xfId="24666" xr:uid="{00000000-0005-0000-0000-0000A25F0000}"/>
    <cellStyle name="20% - Accent1 3 3 2 6 6 2" xfId="24667" xr:uid="{00000000-0005-0000-0000-0000A35F0000}"/>
    <cellStyle name="20% - Accent1 3 3 2 6 6 2 2" xfId="24668" xr:uid="{00000000-0005-0000-0000-0000A45F0000}"/>
    <cellStyle name="20% - Accent1 3 3 2 6 6 3" xfId="24669" xr:uid="{00000000-0005-0000-0000-0000A55F0000}"/>
    <cellStyle name="20% - Accent1 3 3 2 6 7" xfId="24670" xr:uid="{00000000-0005-0000-0000-0000A65F0000}"/>
    <cellStyle name="20% - Accent1 3 3 2 6 7 2" xfId="24671" xr:uid="{00000000-0005-0000-0000-0000A75F0000}"/>
    <cellStyle name="20% - Accent1 3 3 2 6 8" xfId="24672" xr:uid="{00000000-0005-0000-0000-0000A85F0000}"/>
    <cellStyle name="20% - Accent1 3 3 2 6 8 2" xfId="24673" xr:uid="{00000000-0005-0000-0000-0000A95F0000}"/>
    <cellStyle name="20% - Accent1 3 3 2 6 9" xfId="24674" xr:uid="{00000000-0005-0000-0000-0000AA5F0000}"/>
    <cellStyle name="20% - Accent1 3 3 2 7" xfId="24675" xr:uid="{00000000-0005-0000-0000-0000AB5F0000}"/>
    <cellStyle name="20% - Accent1 3 3 2 7 2" xfId="24676" xr:uid="{00000000-0005-0000-0000-0000AC5F0000}"/>
    <cellStyle name="20% - Accent1 3 3 2 7 2 2" xfId="24677" xr:uid="{00000000-0005-0000-0000-0000AD5F0000}"/>
    <cellStyle name="20% - Accent1 3 3 2 7 2 2 2" xfId="24678" xr:uid="{00000000-0005-0000-0000-0000AE5F0000}"/>
    <cellStyle name="20% - Accent1 3 3 2 7 2 2 2 2" xfId="24679" xr:uid="{00000000-0005-0000-0000-0000AF5F0000}"/>
    <cellStyle name="20% - Accent1 3 3 2 7 2 2 3" xfId="24680" xr:uid="{00000000-0005-0000-0000-0000B05F0000}"/>
    <cellStyle name="20% - Accent1 3 3 2 7 2 3" xfId="24681" xr:uid="{00000000-0005-0000-0000-0000B15F0000}"/>
    <cellStyle name="20% - Accent1 3 3 2 7 2 3 2" xfId="24682" xr:uid="{00000000-0005-0000-0000-0000B25F0000}"/>
    <cellStyle name="20% - Accent1 3 3 2 7 2 4" xfId="24683" xr:uid="{00000000-0005-0000-0000-0000B35F0000}"/>
    <cellStyle name="20% - Accent1 3 3 2 7 3" xfId="24684" xr:uid="{00000000-0005-0000-0000-0000B45F0000}"/>
    <cellStyle name="20% - Accent1 3 3 2 7 3 2" xfId="24685" xr:uid="{00000000-0005-0000-0000-0000B55F0000}"/>
    <cellStyle name="20% - Accent1 3 3 2 7 3 2 2" xfId="24686" xr:uid="{00000000-0005-0000-0000-0000B65F0000}"/>
    <cellStyle name="20% - Accent1 3 3 2 7 3 2 2 2" xfId="24687" xr:uid="{00000000-0005-0000-0000-0000B75F0000}"/>
    <cellStyle name="20% - Accent1 3 3 2 7 3 2 3" xfId="24688" xr:uid="{00000000-0005-0000-0000-0000B85F0000}"/>
    <cellStyle name="20% - Accent1 3 3 2 7 3 3" xfId="24689" xr:uid="{00000000-0005-0000-0000-0000B95F0000}"/>
    <cellStyle name="20% - Accent1 3 3 2 7 3 3 2" xfId="24690" xr:uid="{00000000-0005-0000-0000-0000BA5F0000}"/>
    <cellStyle name="20% - Accent1 3 3 2 7 3 4" xfId="24691" xr:uid="{00000000-0005-0000-0000-0000BB5F0000}"/>
    <cellStyle name="20% - Accent1 3 3 2 7 4" xfId="24692" xr:uid="{00000000-0005-0000-0000-0000BC5F0000}"/>
    <cellStyle name="20% - Accent1 3 3 2 7 4 2" xfId="24693" xr:uid="{00000000-0005-0000-0000-0000BD5F0000}"/>
    <cellStyle name="20% - Accent1 3 3 2 7 4 2 2" xfId="24694" xr:uid="{00000000-0005-0000-0000-0000BE5F0000}"/>
    <cellStyle name="20% - Accent1 3 3 2 7 4 2 2 2" xfId="24695" xr:uid="{00000000-0005-0000-0000-0000BF5F0000}"/>
    <cellStyle name="20% - Accent1 3 3 2 7 4 2 3" xfId="24696" xr:uid="{00000000-0005-0000-0000-0000C05F0000}"/>
    <cellStyle name="20% - Accent1 3 3 2 7 4 3" xfId="24697" xr:uid="{00000000-0005-0000-0000-0000C15F0000}"/>
    <cellStyle name="20% - Accent1 3 3 2 7 4 3 2" xfId="24698" xr:uid="{00000000-0005-0000-0000-0000C25F0000}"/>
    <cellStyle name="20% - Accent1 3 3 2 7 4 4" xfId="24699" xr:uid="{00000000-0005-0000-0000-0000C35F0000}"/>
    <cellStyle name="20% - Accent1 3 3 2 7 5" xfId="24700" xr:uid="{00000000-0005-0000-0000-0000C45F0000}"/>
    <cellStyle name="20% - Accent1 3 3 2 7 5 2" xfId="24701" xr:uid="{00000000-0005-0000-0000-0000C55F0000}"/>
    <cellStyle name="20% - Accent1 3 3 2 7 5 2 2" xfId="24702" xr:uid="{00000000-0005-0000-0000-0000C65F0000}"/>
    <cellStyle name="20% - Accent1 3 3 2 7 5 3" xfId="24703" xr:uid="{00000000-0005-0000-0000-0000C75F0000}"/>
    <cellStyle name="20% - Accent1 3 3 2 7 6" xfId="24704" xr:uid="{00000000-0005-0000-0000-0000C85F0000}"/>
    <cellStyle name="20% - Accent1 3 3 2 7 6 2" xfId="24705" xr:uid="{00000000-0005-0000-0000-0000C95F0000}"/>
    <cellStyle name="20% - Accent1 3 3 2 7 6 2 2" xfId="24706" xr:uid="{00000000-0005-0000-0000-0000CA5F0000}"/>
    <cellStyle name="20% - Accent1 3 3 2 7 6 3" xfId="24707" xr:uid="{00000000-0005-0000-0000-0000CB5F0000}"/>
    <cellStyle name="20% - Accent1 3 3 2 7 7" xfId="24708" xr:uid="{00000000-0005-0000-0000-0000CC5F0000}"/>
    <cellStyle name="20% - Accent1 3 3 2 7 7 2" xfId="24709" xr:uid="{00000000-0005-0000-0000-0000CD5F0000}"/>
    <cellStyle name="20% - Accent1 3 3 2 7 8" xfId="24710" xr:uid="{00000000-0005-0000-0000-0000CE5F0000}"/>
    <cellStyle name="20% - Accent1 3 3 2 7 8 2" xfId="24711" xr:uid="{00000000-0005-0000-0000-0000CF5F0000}"/>
    <cellStyle name="20% - Accent1 3 3 2 7 9" xfId="24712" xr:uid="{00000000-0005-0000-0000-0000D05F0000}"/>
    <cellStyle name="20% - Accent1 3 3 2 8" xfId="24713" xr:uid="{00000000-0005-0000-0000-0000D15F0000}"/>
    <cellStyle name="20% - Accent1 3 3 2 8 2" xfId="24714" xr:uid="{00000000-0005-0000-0000-0000D25F0000}"/>
    <cellStyle name="20% - Accent1 3 3 2 8 2 2" xfId="24715" xr:uid="{00000000-0005-0000-0000-0000D35F0000}"/>
    <cellStyle name="20% - Accent1 3 3 2 8 2 2 2" xfId="24716" xr:uid="{00000000-0005-0000-0000-0000D45F0000}"/>
    <cellStyle name="20% - Accent1 3 3 2 8 2 3" xfId="24717" xr:uid="{00000000-0005-0000-0000-0000D55F0000}"/>
    <cellStyle name="20% - Accent1 3 3 2 8 3" xfId="24718" xr:uid="{00000000-0005-0000-0000-0000D65F0000}"/>
    <cellStyle name="20% - Accent1 3 3 2 8 3 2" xfId="24719" xr:uid="{00000000-0005-0000-0000-0000D75F0000}"/>
    <cellStyle name="20% - Accent1 3 3 2 8 4" xfId="24720" xr:uid="{00000000-0005-0000-0000-0000D85F0000}"/>
    <cellStyle name="20% - Accent1 3 3 2 9" xfId="24721" xr:uid="{00000000-0005-0000-0000-0000D95F0000}"/>
    <cellStyle name="20% - Accent1 3 3 2 9 2" xfId="24722" xr:uid="{00000000-0005-0000-0000-0000DA5F0000}"/>
    <cellStyle name="20% - Accent1 3 3 2 9 2 2" xfId="24723" xr:uid="{00000000-0005-0000-0000-0000DB5F0000}"/>
    <cellStyle name="20% - Accent1 3 3 2 9 2 2 2" xfId="24724" xr:uid="{00000000-0005-0000-0000-0000DC5F0000}"/>
    <cellStyle name="20% - Accent1 3 3 2 9 2 3" xfId="24725" xr:uid="{00000000-0005-0000-0000-0000DD5F0000}"/>
    <cellStyle name="20% - Accent1 3 3 2 9 3" xfId="24726" xr:uid="{00000000-0005-0000-0000-0000DE5F0000}"/>
    <cellStyle name="20% - Accent1 3 3 2 9 3 2" xfId="24727" xr:uid="{00000000-0005-0000-0000-0000DF5F0000}"/>
    <cellStyle name="20% - Accent1 3 3 2 9 4" xfId="24728" xr:uid="{00000000-0005-0000-0000-0000E05F0000}"/>
    <cellStyle name="20% - Accent1 3 3 3" xfId="24729" xr:uid="{00000000-0005-0000-0000-0000E15F0000}"/>
    <cellStyle name="20% - Accent1 3 3 3 10" xfId="24730" xr:uid="{00000000-0005-0000-0000-0000E25F0000}"/>
    <cellStyle name="20% - Accent1 3 3 3 10 2" xfId="24731" xr:uid="{00000000-0005-0000-0000-0000E35F0000}"/>
    <cellStyle name="20% - Accent1 3 3 3 10 2 2" xfId="24732" xr:uid="{00000000-0005-0000-0000-0000E45F0000}"/>
    <cellStyle name="20% - Accent1 3 3 3 10 3" xfId="24733" xr:uid="{00000000-0005-0000-0000-0000E55F0000}"/>
    <cellStyle name="20% - Accent1 3 3 3 11" xfId="24734" xr:uid="{00000000-0005-0000-0000-0000E65F0000}"/>
    <cellStyle name="20% - Accent1 3 3 3 11 2" xfId="24735" xr:uid="{00000000-0005-0000-0000-0000E75F0000}"/>
    <cellStyle name="20% - Accent1 3 3 3 11 2 2" xfId="24736" xr:uid="{00000000-0005-0000-0000-0000E85F0000}"/>
    <cellStyle name="20% - Accent1 3 3 3 11 3" xfId="24737" xr:uid="{00000000-0005-0000-0000-0000E95F0000}"/>
    <cellStyle name="20% - Accent1 3 3 3 12" xfId="24738" xr:uid="{00000000-0005-0000-0000-0000EA5F0000}"/>
    <cellStyle name="20% - Accent1 3 3 3 12 2" xfId="24739" xr:uid="{00000000-0005-0000-0000-0000EB5F0000}"/>
    <cellStyle name="20% - Accent1 3 3 3 13" xfId="24740" xr:uid="{00000000-0005-0000-0000-0000EC5F0000}"/>
    <cellStyle name="20% - Accent1 3 3 3 13 2" xfId="24741" xr:uid="{00000000-0005-0000-0000-0000ED5F0000}"/>
    <cellStyle name="20% - Accent1 3 3 3 14" xfId="24742" xr:uid="{00000000-0005-0000-0000-0000EE5F0000}"/>
    <cellStyle name="20% - Accent1 3 3 3 2" xfId="24743" xr:uid="{00000000-0005-0000-0000-0000EF5F0000}"/>
    <cellStyle name="20% - Accent1 3 3 3 2 10" xfId="24744" xr:uid="{00000000-0005-0000-0000-0000F05F0000}"/>
    <cellStyle name="20% - Accent1 3 3 3 2 10 2" xfId="24745" xr:uid="{00000000-0005-0000-0000-0000F15F0000}"/>
    <cellStyle name="20% - Accent1 3 3 3 2 11" xfId="24746" xr:uid="{00000000-0005-0000-0000-0000F25F0000}"/>
    <cellStyle name="20% - Accent1 3 3 3 2 2" xfId="24747" xr:uid="{00000000-0005-0000-0000-0000F35F0000}"/>
    <cellStyle name="20% - Accent1 3 3 3 2 2 2" xfId="24748" xr:uid="{00000000-0005-0000-0000-0000F45F0000}"/>
    <cellStyle name="20% - Accent1 3 3 3 2 2 2 2" xfId="24749" xr:uid="{00000000-0005-0000-0000-0000F55F0000}"/>
    <cellStyle name="20% - Accent1 3 3 3 2 2 2 2 2" xfId="24750" xr:uid="{00000000-0005-0000-0000-0000F65F0000}"/>
    <cellStyle name="20% - Accent1 3 3 3 2 2 2 2 2 2" xfId="24751" xr:uid="{00000000-0005-0000-0000-0000F75F0000}"/>
    <cellStyle name="20% - Accent1 3 3 3 2 2 2 2 3" xfId="24752" xr:uid="{00000000-0005-0000-0000-0000F85F0000}"/>
    <cellStyle name="20% - Accent1 3 3 3 2 2 2 3" xfId="24753" xr:uid="{00000000-0005-0000-0000-0000F95F0000}"/>
    <cellStyle name="20% - Accent1 3 3 3 2 2 2 3 2" xfId="24754" xr:uid="{00000000-0005-0000-0000-0000FA5F0000}"/>
    <cellStyle name="20% - Accent1 3 3 3 2 2 2 4" xfId="24755" xr:uid="{00000000-0005-0000-0000-0000FB5F0000}"/>
    <cellStyle name="20% - Accent1 3 3 3 2 2 3" xfId="24756" xr:uid="{00000000-0005-0000-0000-0000FC5F0000}"/>
    <cellStyle name="20% - Accent1 3 3 3 2 2 3 2" xfId="24757" xr:uid="{00000000-0005-0000-0000-0000FD5F0000}"/>
    <cellStyle name="20% - Accent1 3 3 3 2 2 3 2 2" xfId="24758" xr:uid="{00000000-0005-0000-0000-0000FE5F0000}"/>
    <cellStyle name="20% - Accent1 3 3 3 2 2 3 2 2 2" xfId="24759" xr:uid="{00000000-0005-0000-0000-0000FF5F0000}"/>
    <cellStyle name="20% - Accent1 3 3 3 2 2 3 2 3" xfId="24760" xr:uid="{00000000-0005-0000-0000-000000600000}"/>
    <cellStyle name="20% - Accent1 3 3 3 2 2 3 3" xfId="24761" xr:uid="{00000000-0005-0000-0000-000001600000}"/>
    <cellStyle name="20% - Accent1 3 3 3 2 2 3 3 2" xfId="24762" xr:uid="{00000000-0005-0000-0000-000002600000}"/>
    <cellStyle name="20% - Accent1 3 3 3 2 2 3 4" xfId="24763" xr:uid="{00000000-0005-0000-0000-000003600000}"/>
    <cellStyle name="20% - Accent1 3 3 3 2 2 4" xfId="24764" xr:uid="{00000000-0005-0000-0000-000004600000}"/>
    <cellStyle name="20% - Accent1 3 3 3 2 2 4 2" xfId="24765" xr:uid="{00000000-0005-0000-0000-000005600000}"/>
    <cellStyle name="20% - Accent1 3 3 3 2 2 4 2 2" xfId="24766" xr:uid="{00000000-0005-0000-0000-000006600000}"/>
    <cellStyle name="20% - Accent1 3 3 3 2 2 4 2 2 2" xfId="24767" xr:uid="{00000000-0005-0000-0000-000007600000}"/>
    <cellStyle name="20% - Accent1 3 3 3 2 2 4 2 3" xfId="24768" xr:uid="{00000000-0005-0000-0000-000008600000}"/>
    <cellStyle name="20% - Accent1 3 3 3 2 2 4 3" xfId="24769" xr:uid="{00000000-0005-0000-0000-000009600000}"/>
    <cellStyle name="20% - Accent1 3 3 3 2 2 4 3 2" xfId="24770" xr:uid="{00000000-0005-0000-0000-00000A600000}"/>
    <cellStyle name="20% - Accent1 3 3 3 2 2 4 4" xfId="24771" xr:uid="{00000000-0005-0000-0000-00000B600000}"/>
    <cellStyle name="20% - Accent1 3 3 3 2 2 5" xfId="24772" xr:uid="{00000000-0005-0000-0000-00000C600000}"/>
    <cellStyle name="20% - Accent1 3 3 3 2 2 5 2" xfId="24773" xr:uid="{00000000-0005-0000-0000-00000D600000}"/>
    <cellStyle name="20% - Accent1 3 3 3 2 2 5 2 2" xfId="24774" xr:uid="{00000000-0005-0000-0000-00000E600000}"/>
    <cellStyle name="20% - Accent1 3 3 3 2 2 5 3" xfId="24775" xr:uid="{00000000-0005-0000-0000-00000F600000}"/>
    <cellStyle name="20% - Accent1 3 3 3 2 2 6" xfId="24776" xr:uid="{00000000-0005-0000-0000-000010600000}"/>
    <cellStyle name="20% - Accent1 3 3 3 2 2 6 2" xfId="24777" xr:uid="{00000000-0005-0000-0000-000011600000}"/>
    <cellStyle name="20% - Accent1 3 3 3 2 2 6 2 2" xfId="24778" xr:uid="{00000000-0005-0000-0000-000012600000}"/>
    <cellStyle name="20% - Accent1 3 3 3 2 2 6 3" xfId="24779" xr:uid="{00000000-0005-0000-0000-000013600000}"/>
    <cellStyle name="20% - Accent1 3 3 3 2 2 7" xfId="24780" xr:uid="{00000000-0005-0000-0000-000014600000}"/>
    <cellStyle name="20% - Accent1 3 3 3 2 2 7 2" xfId="24781" xr:uid="{00000000-0005-0000-0000-000015600000}"/>
    <cellStyle name="20% - Accent1 3 3 3 2 2 8" xfId="24782" xr:uid="{00000000-0005-0000-0000-000016600000}"/>
    <cellStyle name="20% - Accent1 3 3 3 2 2 8 2" xfId="24783" xr:uid="{00000000-0005-0000-0000-000017600000}"/>
    <cellStyle name="20% - Accent1 3 3 3 2 2 9" xfId="24784" xr:uid="{00000000-0005-0000-0000-000018600000}"/>
    <cellStyle name="20% - Accent1 3 3 3 2 3" xfId="24785" xr:uid="{00000000-0005-0000-0000-000019600000}"/>
    <cellStyle name="20% - Accent1 3 3 3 2 3 2" xfId="24786" xr:uid="{00000000-0005-0000-0000-00001A600000}"/>
    <cellStyle name="20% - Accent1 3 3 3 2 3 2 2" xfId="24787" xr:uid="{00000000-0005-0000-0000-00001B600000}"/>
    <cellStyle name="20% - Accent1 3 3 3 2 3 2 2 2" xfId="24788" xr:uid="{00000000-0005-0000-0000-00001C600000}"/>
    <cellStyle name="20% - Accent1 3 3 3 2 3 2 2 2 2" xfId="24789" xr:uid="{00000000-0005-0000-0000-00001D600000}"/>
    <cellStyle name="20% - Accent1 3 3 3 2 3 2 2 3" xfId="24790" xr:uid="{00000000-0005-0000-0000-00001E600000}"/>
    <cellStyle name="20% - Accent1 3 3 3 2 3 2 3" xfId="24791" xr:uid="{00000000-0005-0000-0000-00001F600000}"/>
    <cellStyle name="20% - Accent1 3 3 3 2 3 2 3 2" xfId="24792" xr:uid="{00000000-0005-0000-0000-000020600000}"/>
    <cellStyle name="20% - Accent1 3 3 3 2 3 2 4" xfId="24793" xr:uid="{00000000-0005-0000-0000-000021600000}"/>
    <cellStyle name="20% - Accent1 3 3 3 2 3 3" xfId="24794" xr:uid="{00000000-0005-0000-0000-000022600000}"/>
    <cellStyle name="20% - Accent1 3 3 3 2 3 3 2" xfId="24795" xr:uid="{00000000-0005-0000-0000-000023600000}"/>
    <cellStyle name="20% - Accent1 3 3 3 2 3 3 2 2" xfId="24796" xr:uid="{00000000-0005-0000-0000-000024600000}"/>
    <cellStyle name="20% - Accent1 3 3 3 2 3 3 2 2 2" xfId="24797" xr:uid="{00000000-0005-0000-0000-000025600000}"/>
    <cellStyle name="20% - Accent1 3 3 3 2 3 3 2 3" xfId="24798" xr:uid="{00000000-0005-0000-0000-000026600000}"/>
    <cellStyle name="20% - Accent1 3 3 3 2 3 3 3" xfId="24799" xr:uid="{00000000-0005-0000-0000-000027600000}"/>
    <cellStyle name="20% - Accent1 3 3 3 2 3 3 3 2" xfId="24800" xr:uid="{00000000-0005-0000-0000-000028600000}"/>
    <cellStyle name="20% - Accent1 3 3 3 2 3 3 4" xfId="24801" xr:uid="{00000000-0005-0000-0000-000029600000}"/>
    <cellStyle name="20% - Accent1 3 3 3 2 3 4" xfId="24802" xr:uid="{00000000-0005-0000-0000-00002A600000}"/>
    <cellStyle name="20% - Accent1 3 3 3 2 3 4 2" xfId="24803" xr:uid="{00000000-0005-0000-0000-00002B600000}"/>
    <cellStyle name="20% - Accent1 3 3 3 2 3 4 2 2" xfId="24804" xr:uid="{00000000-0005-0000-0000-00002C600000}"/>
    <cellStyle name="20% - Accent1 3 3 3 2 3 4 2 2 2" xfId="24805" xr:uid="{00000000-0005-0000-0000-00002D600000}"/>
    <cellStyle name="20% - Accent1 3 3 3 2 3 4 2 3" xfId="24806" xr:uid="{00000000-0005-0000-0000-00002E600000}"/>
    <cellStyle name="20% - Accent1 3 3 3 2 3 4 3" xfId="24807" xr:uid="{00000000-0005-0000-0000-00002F600000}"/>
    <cellStyle name="20% - Accent1 3 3 3 2 3 4 3 2" xfId="24808" xr:uid="{00000000-0005-0000-0000-000030600000}"/>
    <cellStyle name="20% - Accent1 3 3 3 2 3 4 4" xfId="24809" xr:uid="{00000000-0005-0000-0000-000031600000}"/>
    <cellStyle name="20% - Accent1 3 3 3 2 3 5" xfId="24810" xr:uid="{00000000-0005-0000-0000-000032600000}"/>
    <cellStyle name="20% - Accent1 3 3 3 2 3 5 2" xfId="24811" xr:uid="{00000000-0005-0000-0000-000033600000}"/>
    <cellStyle name="20% - Accent1 3 3 3 2 3 5 2 2" xfId="24812" xr:uid="{00000000-0005-0000-0000-000034600000}"/>
    <cellStyle name="20% - Accent1 3 3 3 2 3 5 3" xfId="24813" xr:uid="{00000000-0005-0000-0000-000035600000}"/>
    <cellStyle name="20% - Accent1 3 3 3 2 3 6" xfId="24814" xr:uid="{00000000-0005-0000-0000-000036600000}"/>
    <cellStyle name="20% - Accent1 3 3 3 2 3 6 2" xfId="24815" xr:uid="{00000000-0005-0000-0000-000037600000}"/>
    <cellStyle name="20% - Accent1 3 3 3 2 3 6 2 2" xfId="24816" xr:uid="{00000000-0005-0000-0000-000038600000}"/>
    <cellStyle name="20% - Accent1 3 3 3 2 3 6 3" xfId="24817" xr:uid="{00000000-0005-0000-0000-000039600000}"/>
    <cellStyle name="20% - Accent1 3 3 3 2 3 7" xfId="24818" xr:uid="{00000000-0005-0000-0000-00003A600000}"/>
    <cellStyle name="20% - Accent1 3 3 3 2 3 7 2" xfId="24819" xr:uid="{00000000-0005-0000-0000-00003B600000}"/>
    <cellStyle name="20% - Accent1 3 3 3 2 3 8" xfId="24820" xr:uid="{00000000-0005-0000-0000-00003C600000}"/>
    <cellStyle name="20% - Accent1 3 3 3 2 3 8 2" xfId="24821" xr:uid="{00000000-0005-0000-0000-00003D600000}"/>
    <cellStyle name="20% - Accent1 3 3 3 2 3 9" xfId="24822" xr:uid="{00000000-0005-0000-0000-00003E600000}"/>
    <cellStyle name="20% - Accent1 3 3 3 2 4" xfId="24823" xr:uid="{00000000-0005-0000-0000-00003F600000}"/>
    <cellStyle name="20% - Accent1 3 3 3 2 4 2" xfId="24824" xr:uid="{00000000-0005-0000-0000-000040600000}"/>
    <cellStyle name="20% - Accent1 3 3 3 2 4 2 2" xfId="24825" xr:uid="{00000000-0005-0000-0000-000041600000}"/>
    <cellStyle name="20% - Accent1 3 3 3 2 4 2 2 2" xfId="24826" xr:uid="{00000000-0005-0000-0000-000042600000}"/>
    <cellStyle name="20% - Accent1 3 3 3 2 4 2 3" xfId="24827" xr:uid="{00000000-0005-0000-0000-000043600000}"/>
    <cellStyle name="20% - Accent1 3 3 3 2 4 3" xfId="24828" xr:uid="{00000000-0005-0000-0000-000044600000}"/>
    <cellStyle name="20% - Accent1 3 3 3 2 4 3 2" xfId="24829" xr:uid="{00000000-0005-0000-0000-000045600000}"/>
    <cellStyle name="20% - Accent1 3 3 3 2 4 4" xfId="24830" xr:uid="{00000000-0005-0000-0000-000046600000}"/>
    <cellStyle name="20% - Accent1 3 3 3 2 5" xfId="24831" xr:uid="{00000000-0005-0000-0000-000047600000}"/>
    <cellStyle name="20% - Accent1 3 3 3 2 5 2" xfId="24832" xr:uid="{00000000-0005-0000-0000-000048600000}"/>
    <cellStyle name="20% - Accent1 3 3 3 2 5 2 2" xfId="24833" xr:uid="{00000000-0005-0000-0000-000049600000}"/>
    <cellStyle name="20% - Accent1 3 3 3 2 5 2 2 2" xfId="24834" xr:uid="{00000000-0005-0000-0000-00004A600000}"/>
    <cellStyle name="20% - Accent1 3 3 3 2 5 2 3" xfId="24835" xr:uid="{00000000-0005-0000-0000-00004B600000}"/>
    <cellStyle name="20% - Accent1 3 3 3 2 5 3" xfId="24836" xr:uid="{00000000-0005-0000-0000-00004C600000}"/>
    <cellStyle name="20% - Accent1 3 3 3 2 5 3 2" xfId="24837" xr:uid="{00000000-0005-0000-0000-00004D600000}"/>
    <cellStyle name="20% - Accent1 3 3 3 2 5 4" xfId="24838" xr:uid="{00000000-0005-0000-0000-00004E600000}"/>
    <cellStyle name="20% - Accent1 3 3 3 2 6" xfId="24839" xr:uid="{00000000-0005-0000-0000-00004F600000}"/>
    <cellStyle name="20% - Accent1 3 3 3 2 6 2" xfId="24840" xr:uid="{00000000-0005-0000-0000-000050600000}"/>
    <cellStyle name="20% - Accent1 3 3 3 2 6 2 2" xfId="24841" xr:uid="{00000000-0005-0000-0000-000051600000}"/>
    <cellStyle name="20% - Accent1 3 3 3 2 6 2 2 2" xfId="24842" xr:uid="{00000000-0005-0000-0000-000052600000}"/>
    <cellStyle name="20% - Accent1 3 3 3 2 6 2 3" xfId="24843" xr:uid="{00000000-0005-0000-0000-000053600000}"/>
    <cellStyle name="20% - Accent1 3 3 3 2 6 3" xfId="24844" xr:uid="{00000000-0005-0000-0000-000054600000}"/>
    <cellStyle name="20% - Accent1 3 3 3 2 6 3 2" xfId="24845" xr:uid="{00000000-0005-0000-0000-000055600000}"/>
    <cellStyle name="20% - Accent1 3 3 3 2 6 4" xfId="24846" xr:uid="{00000000-0005-0000-0000-000056600000}"/>
    <cellStyle name="20% - Accent1 3 3 3 2 7" xfId="24847" xr:uid="{00000000-0005-0000-0000-000057600000}"/>
    <cellStyle name="20% - Accent1 3 3 3 2 7 2" xfId="24848" xr:uid="{00000000-0005-0000-0000-000058600000}"/>
    <cellStyle name="20% - Accent1 3 3 3 2 7 2 2" xfId="24849" xr:uid="{00000000-0005-0000-0000-000059600000}"/>
    <cellStyle name="20% - Accent1 3 3 3 2 7 3" xfId="24850" xr:uid="{00000000-0005-0000-0000-00005A600000}"/>
    <cellStyle name="20% - Accent1 3 3 3 2 8" xfId="24851" xr:uid="{00000000-0005-0000-0000-00005B600000}"/>
    <cellStyle name="20% - Accent1 3 3 3 2 8 2" xfId="24852" xr:uid="{00000000-0005-0000-0000-00005C600000}"/>
    <cellStyle name="20% - Accent1 3 3 3 2 8 2 2" xfId="24853" xr:uid="{00000000-0005-0000-0000-00005D600000}"/>
    <cellStyle name="20% - Accent1 3 3 3 2 8 3" xfId="24854" xr:uid="{00000000-0005-0000-0000-00005E600000}"/>
    <cellStyle name="20% - Accent1 3 3 3 2 9" xfId="24855" xr:uid="{00000000-0005-0000-0000-00005F600000}"/>
    <cellStyle name="20% - Accent1 3 3 3 2 9 2" xfId="24856" xr:uid="{00000000-0005-0000-0000-000060600000}"/>
    <cellStyle name="20% - Accent1 3 3 3 3" xfId="24857" xr:uid="{00000000-0005-0000-0000-000061600000}"/>
    <cellStyle name="20% - Accent1 3 3 3 3 10" xfId="24858" xr:uid="{00000000-0005-0000-0000-000062600000}"/>
    <cellStyle name="20% - Accent1 3 3 3 3 10 2" xfId="24859" xr:uid="{00000000-0005-0000-0000-000063600000}"/>
    <cellStyle name="20% - Accent1 3 3 3 3 11" xfId="24860" xr:uid="{00000000-0005-0000-0000-000064600000}"/>
    <cellStyle name="20% - Accent1 3 3 3 3 2" xfId="24861" xr:uid="{00000000-0005-0000-0000-000065600000}"/>
    <cellStyle name="20% - Accent1 3 3 3 3 2 2" xfId="24862" xr:uid="{00000000-0005-0000-0000-000066600000}"/>
    <cellStyle name="20% - Accent1 3 3 3 3 2 2 2" xfId="24863" xr:uid="{00000000-0005-0000-0000-000067600000}"/>
    <cellStyle name="20% - Accent1 3 3 3 3 2 2 2 2" xfId="24864" xr:uid="{00000000-0005-0000-0000-000068600000}"/>
    <cellStyle name="20% - Accent1 3 3 3 3 2 2 2 2 2" xfId="24865" xr:uid="{00000000-0005-0000-0000-000069600000}"/>
    <cellStyle name="20% - Accent1 3 3 3 3 2 2 2 3" xfId="24866" xr:uid="{00000000-0005-0000-0000-00006A600000}"/>
    <cellStyle name="20% - Accent1 3 3 3 3 2 2 3" xfId="24867" xr:uid="{00000000-0005-0000-0000-00006B600000}"/>
    <cellStyle name="20% - Accent1 3 3 3 3 2 2 3 2" xfId="24868" xr:uid="{00000000-0005-0000-0000-00006C600000}"/>
    <cellStyle name="20% - Accent1 3 3 3 3 2 2 4" xfId="24869" xr:uid="{00000000-0005-0000-0000-00006D600000}"/>
    <cellStyle name="20% - Accent1 3 3 3 3 2 3" xfId="24870" xr:uid="{00000000-0005-0000-0000-00006E600000}"/>
    <cellStyle name="20% - Accent1 3 3 3 3 2 3 2" xfId="24871" xr:uid="{00000000-0005-0000-0000-00006F600000}"/>
    <cellStyle name="20% - Accent1 3 3 3 3 2 3 2 2" xfId="24872" xr:uid="{00000000-0005-0000-0000-000070600000}"/>
    <cellStyle name="20% - Accent1 3 3 3 3 2 3 2 2 2" xfId="24873" xr:uid="{00000000-0005-0000-0000-000071600000}"/>
    <cellStyle name="20% - Accent1 3 3 3 3 2 3 2 3" xfId="24874" xr:uid="{00000000-0005-0000-0000-000072600000}"/>
    <cellStyle name="20% - Accent1 3 3 3 3 2 3 3" xfId="24875" xr:uid="{00000000-0005-0000-0000-000073600000}"/>
    <cellStyle name="20% - Accent1 3 3 3 3 2 3 3 2" xfId="24876" xr:uid="{00000000-0005-0000-0000-000074600000}"/>
    <cellStyle name="20% - Accent1 3 3 3 3 2 3 4" xfId="24877" xr:uid="{00000000-0005-0000-0000-000075600000}"/>
    <cellStyle name="20% - Accent1 3 3 3 3 2 4" xfId="24878" xr:uid="{00000000-0005-0000-0000-000076600000}"/>
    <cellStyle name="20% - Accent1 3 3 3 3 2 4 2" xfId="24879" xr:uid="{00000000-0005-0000-0000-000077600000}"/>
    <cellStyle name="20% - Accent1 3 3 3 3 2 4 2 2" xfId="24880" xr:uid="{00000000-0005-0000-0000-000078600000}"/>
    <cellStyle name="20% - Accent1 3 3 3 3 2 4 2 2 2" xfId="24881" xr:uid="{00000000-0005-0000-0000-000079600000}"/>
    <cellStyle name="20% - Accent1 3 3 3 3 2 4 2 3" xfId="24882" xr:uid="{00000000-0005-0000-0000-00007A600000}"/>
    <cellStyle name="20% - Accent1 3 3 3 3 2 4 3" xfId="24883" xr:uid="{00000000-0005-0000-0000-00007B600000}"/>
    <cellStyle name="20% - Accent1 3 3 3 3 2 4 3 2" xfId="24884" xr:uid="{00000000-0005-0000-0000-00007C600000}"/>
    <cellStyle name="20% - Accent1 3 3 3 3 2 4 4" xfId="24885" xr:uid="{00000000-0005-0000-0000-00007D600000}"/>
    <cellStyle name="20% - Accent1 3 3 3 3 2 5" xfId="24886" xr:uid="{00000000-0005-0000-0000-00007E600000}"/>
    <cellStyle name="20% - Accent1 3 3 3 3 2 5 2" xfId="24887" xr:uid="{00000000-0005-0000-0000-00007F600000}"/>
    <cellStyle name="20% - Accent1 3 3 3 3 2 5 2 2" xfId="24888" xr:uid="{00000000-0005-0000-0000-000080600000}"/>
    <cellStyle name="20% - Accent1 3 3 3 3 2 5 3" xfId="24889" xr:uid="{00000000-0005-0000-0000-000081600000}"/>
    <cellStyle name="20% - Accent1 3 3 3 3 2 6" xfId="24890" xr:uid="{00000000-0005-0000-0000-000082600000}"/>
    <cellStyle name="20% - Accent1 3 3 3 3 2 6 2" xfId="24891" xr:uid="{00000000-0005-0000-0000-000083600000}"/>
    <cellStyle name="20% - Accent1 3 3 3 3 2 6 2 2" xfId="24892" xr:uid="{00000000-0005-0000-0000-000084600000}"/>
    <cellStyle name="20% - Accent1 3 3 3 3 2 6 3" xfId="24893" xr:uid="{00000000-0005-0000-0000-000085600000}"/>
    <cellStyle name="20% - Accent1 3 3 3 3 2 7" xfId="24894" xr:uid="{00000000-0005-0000-0000-000086600000}"/>
    <cellStyle name="20% - Accent1 3 3 3 3 2 7 2" xfId="24895" xr:uid="{00000000-0005-0000-0000-000087600000}"/>
    <cellStyle name="20% - Accent1 3 3 3 3 2 8" xfId="24896" xr:uid="{00000000-0005-0000-0000-000088600000}"/>
    <cellStyle name="20% - Accent1 3 3 3 3 2 8 2" xfId="24897" xr:uid="{00000000-0005-0000-0000-000089600000}"/>
    <cellStyle name="20% - Accent1 3 3 3 3 2 9" xfId="24898" xr:uid="{00000000-0005-0000-0000-00008A600000}"/>
    <cellStyle name="20% - Accent1 3 3 3 3 3" xfId="24899" xr:uid="{00000000-0005-0000-0000-00008B600000}"/>
    <cellStyle name="20% - Accent1 3 3 3 3 3 2" xfId="24900" xr:uid="{00000000-0005-0000-0000-00008C600000}"/>
    <cellStyle name="20% - Accent1 3 3 3 3 3 2 2" xfId="24901" xr:uid="{00000000-0005-0000-0000-00008D600000}"/>
    <cellStyle name="20% - Accent1 3 3 3 3 3 2 2 2" xfId="24902" xr:uid="{00000000-0005-0000-0000-00008E600000}"/>
    <cellStyle name="20% - Accent1 3 3 3 3 3 2 2 2 2" xfId="24903" xr:uid="{00000000-0005-0000-0000-00008F600000}"/>
    <cellStyle name="20% - Accent1 3 3 3 3 3 2 2 3" xfId="24904" xr:uid="{00000000-0005-0000-0000-000090600000}"/>
    <cellStyle name="20% - Accent1 3 3 3 3 3 2 3" xfId="24905" xr:uid="{00000000-0005-0000-0000-000091600000}"/>
    <cellStyle name="20% - Accent1 3 3 3 3 3 2 3 2" xfId="24906" xr:uid="{00000000-0005-0000-0000-000092600000}"/>
    <cellStyle name="20% - Accent1 3 3 3 3 3 2 4" xfId="24907" xr:uid="{00000000-0005-0000-0000-000093600000}"/>
    <cellStyle name="20% - Accent1 3 3 3 3 3 3" xfId="24908" xr:uid="{00000000-0005-0000-0000-000094600000}"/>
    <cellStyle name="20% - Accent1 3 3 3 3 3 3 2" xfId="24909" xr:uid="{00000000-0005-0000-0000-000095600000}"/>
    <cellStyle name="20% - Accent1 3 3 3 3 3 3 2 2" xfId="24910" xr:uid="{00000000-0005-0000-0000-000096600000}"/>
    <cellStyle name="20% - Accent1 3 3 3 3 3 3 2 2 2" xfId="24911" xr:uid="{00000000-0005-0000-0000-000097600000}"/>
    <cellStyle name="20% - Accent1 3 3 3 3 3 3 2 3" xfId="24912" xr:uid="{00000000-0005-0000-0000-000098600000}"/>
    <cellStyle name="20% - Accent1 3 3 3 3 3 3 3" xfId="24913" xr:uid="{00000000-0005-0000-0000-000099600000}"/>
    <cellStyle name="20% - Accent1 3 3 3 3 3 3 3 2" xfId="24914" xr:uid="{00000000-0005-0000-0000-00009A600000}"/>
    <cellStyle name="20% - Accent1 3 3 3 3 3 3 4" xfId="24915" xr:uid="{00000000-0005-0000-0000-00009B600000}"/>
    <cellStyle name="20% - Accent1 3 3 3 3 3 4" xfId="24916" xr:uid="{00000000-0005-0000-0000-00009C600000}"/>
    <cellStyle name="20% - Accent1 3 3 3 3 3 4 2" xfId="24917" xr:uid="{00000000-0005-0000-0000-00009D600000}"/>
    <cellStyle name="20% - Accent1 3 3 3 3 3 4 2 2" xfId="24918" xr:uid="{00000000-0005-0000-0000-00009E600000}"/>
    <cellStyle name="20% - Accent1 3 3 3 3 3 4 2 2 2" xfId="24919" xr:uid="{00000000-0005-0000-0000-00009F600000}"/>
    <cellStyle name="20% - Accent1 3 3 3 3 3 4 2 3" xfId="24920" xr:uid="{00000000-0005-0000-0000-0000A0600000}"/>
    <cellStyle name="20% - Accent1 3 3 3 3 3 4 3" xfId="24921" xr:uid="{00000000-0005-0000-0000-0000A1600000}"/>
    <cellStyle name="20% - Accent1 3 3 3 3 3 4 3 2" xfId="24922" xr:uid="{00000000-0005-0000-0000-0000A2600000}"/>
    <cellStyle name="20% - Accent1 3 3 3 3 3 4 4" xfId="24923" xr:uid="{00000000-0005-0000-0000-0000A3600000}"/>
    <cellStyle name="20% - Accent1 3 3 3 3 3 5" xfId="24924" xr:uid="{00000000-0005-0000-0000-0000A4600000}"/>
    <cellStyle name="20% - Accent1 3 3 3 3 3 5 2" xfId="24925" xr:uid="{00000000-0005-0000-0000-0000A5600000}"/>
    <cellStyle name="20% - Accent1 3 3 3 3 3 5 2 2" xfId="24926" xr:uid="{00000000-0005-0000-0000-0000A6600000}"/>
    <cellStyle name="20% - Accent1 3 3 3 3 3 5 3" xfId="24927" xr:uid="{00000000-0005-0000-0000-0000A7600000}"/>
    <cellStyle name="20% - Accent1 3 3 3 3 3 6" xfId="24928" xr:uid="{00000000-0005-0000-0000-0000A8600000}"/>
    <cellStyle name="20% - Accent1 3 3 3 3 3 6 2" xfId="24929" xr:uid="{00000000-0005-0000-0000-0000A9600000}"/>
    <cellStyle name="20% - Accent1 3 3 3 3 3 6 2 2" xfId="24930" xr:uid="{00000000-0005-0000-0000-0000AA600000}"/>
    <cellStyle name="20% - Accent1 3 3 3 3 3 6 3" xfId="24931" xr:uid="{00000000-0005-0000-0000-0000AB600000}"/>
    <cellStyle name="20% - Accent1 3 3 3 3 3 7" xfId="24932" xr:uid="{00000000-0005-0000-0000-0000AC600000}"/>
    <cellStyle name="20% - Accent1 3 3 3 3 3 7 2" xfId="24933" xr:uid="{00000000-0005-0000-0000-0000AD600000}"/>
    <cellStyle name="20% - Accent1 3 3 3 3 3 8" xfId="24934" xr:uid="{00000000-0005-0000-0000-0000AE600000}"/>
    <cellStyle name="20% - Accent1 3 3 3 3 3 8 2" xfId="24935" xr:uid="{00000000-0005-0000-0000-0000AF600000}"/>
    <cellStyle name="20% - Accent1 3 3 3 3 3 9" xfId="24936" xr:uid="{00000000-0005-0000-0000-0000B0600000}"/>
    <cellStyle name="20% - Accent1 3 3 3 3 4" xfId="24937" xr:uid="{00000000-0005-0000-0000-0000B1600000}"/>
    <cellStyle name="20% - Accent1 3 3 3 3 4 2" xfId="24938" xr:uid="{00000000-0005-0000-0000-0000B2600000}"/>
    <cellStyle name="20% - Accent1 3 3 3 3 4 2 2" xfId="24939" xr:uid="{00000000-0005-0000-0000-0000B3600000}"/>
    <cellStyle name="20% - Accent1 3 3 3 3 4 2 2 2" xfId="24940" xr:uid="{00000000-0005-0000-0000-0000B4600000}"/>
    <cellStyle name="20% - Accent1 3 3 3 3 4 2 3" xfId="24941" xr:uid="{00000000-0005-0000-0000-0000B5600000}"/>
    <cellStyle name="20% - Accent1 3 3 3 3 4 3" xfId="24942" xr:uid="{00000000-0005-0000-0000-0000B6600000}"/>
    <cellStyle name="20% - Accent1 3 3 3 3 4 3 2" xfId="24943" xr:uid="{00000000-0005-0000-0000-0000B7600000}"/>
    <cellStyle name="20% - Accent1 3 3 3 3 4 4" xfId="24944" xr:uid="{00000000-0005-0000-0000-0000B8600000}"/>
    <cellStyle name="20% - Accent1 3 3 3 3 5" xfId="24945" xr:uid="{00000000-0005-0000-0000-0000B9600000}"/>
    <cellStyle name="20% - Accent1 3 3 3 3 5 2" xfId="24946" xr:uid="{00000000-0005-0000-0000-0000BA600000}"/>
    <cellStyle name="20% - Accent1 3 3 3 3 5 2 2" xfId="24947" xr:uid="{00000000-0005-0000-0000-0000BB600000}"/>
    <cellStyle name="20% - Accent1 3 3 3 3 5 2 2 2" xfId="24948" xr:uid="{00000000-0005-0000-0000-0000BC600000}"/>
    <cellStyle name="20% - Accent1 3 3 3 3 5 2 3" xfId="24949" xr:uid="{00000000-0005-0000-0000-0000BD600000}"/>
    <cellStyle name="20% - Accent1 3 3 3 3 5 3" xfId="24950" xr:uid="{00000000-0005-0000-0000-0000BE600000}"/>
    <cellStyle name="20% - Accent1 3 3 3 3 5 3 2" xfId="24951" xr:uid="{00000000-0005-0000-0000-0000BF600000}"/>
    <cellStyle name="20% - Accent1 3 3 3 3 5 4" xfId="24952" xr:uid="{00000000-0005-0000-0000-0000C0600000}"/>
    <cellStyle name="20% - Accent1 3 3 3 3 6" xfId="24953" xr:uid="{00000000-0005-0000-0000-0000C1600000}"/>
    <cellStyle name="20% - Accent1 3 3 3 3 6 2" xfId="24954" xr:uid="{00000000-0005-0000-0000-0000C2600000}"/>
    <cellStyle name="20% - Accent1 3 3 3 3 6 2 2" xfId="24955" xr:uid="{00000000-0005-0000-0000-0000C3600000}"/>
    <cellStyle name="20% - Accent1 3 3 3 3 6 2 2 2" xfId="24956" xr:uid="{00000000-0005-0000-0000-0000C4600000}"/>
    <cellStyle name="20% - Accent1 3 3 3 3 6 2 3" xfId="24957" xr:uid="{00000000-0005-0000-0000-0000C5600000}"/>
    <cellStyle name="20% - Accent1 3 3 3 3 6 3" xfId="24958" xr:uid="{00000000-0005-0000-0000-0000C6600000}"/>
    <cellStyle name="20% - Accent1 3 3 3 3 6 3 2" xfId="24959" xr:uid="{00000000-0005-0000-0000-0000C7600000}"/>
    <cellStyle name="20% - Accent1 3 3 3 3 6 4" xfId="24960" xr:uid="{00000000-0005-0000-0000-0000C8600000}"/>
    <cellStyle name="20% - Accent1 3 3 3 3 7" xfId="24961" xr:uid="{00000000-0005-0000-0000-0000C9600000}"/>
    <cellStyle name="20% - Accent1 3 3 3 3 7 2" xfId="24962" xr:uid="{00000000-0005-0000-0000-0000CA600000}"/>
    <cellStyle name="20% - Accent1 3 3 3 3 7 2 2" xfId="24963" xr:uid="{00000000-0005-0000-0000-0000CB600000}"/>
    <cellStyle name="20% - Accent1 3 3 3 3 7 3" xfId="24964" xr:uid="{00000000-0005-0000-0000-0000CC600000}"/>
    <cellStyle name="20% - Accent1 3 3 3 3 8" xfId="24965" xr:uid="{00000000-0005-0000-0000-0000CD600000}"/>
    <cellStyle name="20% - Accent1 3 3 3 3 8 2" xfId="24966" xr:uid="{00000000-0005-0000-0000-0000CE600000}"/>
    <cellStyle name="20% - Accent1 3 3 3 3 8 2 2" xfId="24967" xr:uid="{00000000-0005-0000-0000-0000CF600000}"/>
    <cellStyle name="20% - Accent1 3 3 3 3 8 3" xfId="24968" xr:uid="{00000000-0005-0000-0000-0000D0600000}"/>
    <cellStyle name="20% - Accent1 3 3 3 3 9" xfId="24969" xr:uid="{00000000-0005-0000-0000-0000D1600000}"/>
    <cellStyle name="20% - Accent1 3 3 3 3 9 2" xfId="24970" xr:uid="{00000000-0005-0000-0000-0000D2600000}"/>
    <cellStyle name="20% - Accent1 3 3 3 4" xfId="24971" xr:uid="{00000000-0005-0000-0000-0000D3600000}"/>
    <cellStyle name="20% - Accent1 3 3 3 4 10" xfId="24972" xr:uid="{00000000-0005-0000-0000-0000D4600000}"/>
    <cellStyle name="20% - Accent1 3 3 3 4 10 2" xfId="24973" xr:uid="{00000000-0005-0000-0000-0000D5600000}"/>
    <cellStyle name="20% - Accent1 3 3 3 4 11" xfId="24974" xr:uid="{00000000-0005-0000-0000-0000D6600000}"/>
    <cellStyle name="20% - Accent1 3 3 3 4 2" xfId="24975" xr:uid="{00000000-0005-0000-0000-0000D7600000}"/>
    <cellStyle name="20% - Accent1 3 3 3 4 2 2" xfId="24976" xr:uid="{00000000-0005-0000-0000-0000D8600000}"/>
    <cellStyle name="20% - Accent1 3 3 3 4 2 2 2" xfId="24977" xr:uid="{00000000-0005-0000-0000-0000D9600000}"/>
    <cellStyle name="20% - Accent1 3 3 3 4 2 2 2 2" xfId="24978" xr:uid="{00000000-0005-0000-0000-0000DA600000}"/>
    <cellStyle name="20% - Accent1 3 3 3 4 2 2 2 2 2" xfId="24979" xr:uid="{00000000-0005-0000-0000-0000DB600000}"/>
    <cellStyle name="20% - Accent1 3 3 3 4 2 2 2 3" xfId="24980" xr:uid="{00000000-0005-0000-0000-0000DC600000}"/>
    <cellStyle name="20% - Accent1 3 3 3 4 2 2 3" xfId="24981" xr:uid="{00000000-0005-0000-0000-0000DD600000}"/>
    <cellStyle name="20% - Accent1 3 3 3 4 2 2 3 2" xfId="24982" xr:uid="{00000000-0005-0000-0000-0000DE600000}"/>
    <cellStyle name="20% - Accent1 3 3 3 4 2 2 4" xfId="24983" xr:uid="{00000000-0005-0000-0000-0000DF600000}"/>
    <cellStyle name="20% - Accent1 3 3 3 4 2 3" xfId="24984" xr:uid="{00000000-0005-0000-0000-0000E0600000}"/>
    <cellStyle name="20% - Accent1 3 3 3 4 2 3 2" xfId="24985" xr:uid="{00000000-0005-0000-0000-0000E1600000}"/>
    <cellStyle name="20% - Accent1 3 3 3 4 2 3 2 2" xfId="24986" xr:uid="{00000000-0005-0000-0000-0000E2600000}"/>
    <cellStyle name="20% - Accent1 3 3 3 4 2 3 2 2 2" xfId="24987" xr:uid="{00000000-0005-0000-0000-0000E3600000}"/>
    <cellStyle name="20% - Accent1 3 3 3 4 2 3 2 3" xfId="24988" xr:uid="{00000000-0005-0000-0000-0000E4600000}"/>
    <cellStyle name="20% - Accent1 3 3 3 4 2 3 3" xfId="24989" xr:uid="{00000000-0005-0000-0000-0000E5600000}"/>
    <cellStyle name="20% - Accent1 3 3 3 4 2 3 3 2" xfId="24990" xr:uid="{00000000-0005-0000-0000-0000E6600000}"/>
    <cellStyle name="20% - Accent1 3 3 3 4 2 3 4" xfId="24991" xr:uid="{00000000-0005-0000-0000-0000E7600000}"/>
    <cellStyle name="20% - Accent1 3 3 3 4 2 4" xfId="24992" xr:uid="{00000000-0005-0000-0000-0000E8600000}"/>
    <cellStyle name="20% - Accent1 3 3 3 4 2 4 2" xfId="24993" xr:uid="{00000000-0005-0000-0000-0000E9600000}"/>
    <cellStyle name="20% - Accent1 3 3 3 4 2 4 2 2" xfId="24994" xr:uid="{00000000-0005-0000-0000-0000EA600000}"/>
    <cellStyle name="20% - Accent1 3 3 3 4 2 4 2 2 2" xfId="24995" xr:uid="{00000000-0005-0000-0000-0000EB600000}"/>
    <cellStyle name="20% - Accent1 3 3 3 4 2 4 2 3" xfId="24996" xr:uid="{00000000-0005-0000-0000-0000EC600000}"/>
    <cellStyle name="20% - Accent1 3 3 3 4 2 4 3" xfId="24997" xr:uid="{00000000-0005-0000-0000-0000ED600000}"/>
    <cellStyle name="20% - Accent1 3 3 3 4 2 4 3 2" xfId="24998" xr:uid="{00000000-0005-0000-0000-0000EE600000}"/>
    <cellStyle name="20% - Accent1 3 3 3 4 2 4 4" xfId="24999" xr:uid="{00000000-0005-0000-0000-0000EF600000}"/>
    <cellStyle name="20% - Accent1 3 3 3 4 2 5" xfId="25000" xr:uid="{00000000-0005-0000-0000-0000F0600000}"/>
    <cellStyle name="20% - Accent1 3 3 3 4 2 5 2" xfId="25001" xr:uid="{00000000-0005-0000-0000-0000F1600000}"/>
    <cellStyle name="20% - Accent1 3 3 3 4 2 5 2 2" xfId="25002" xr:uid="{00000000-0005-0000-0000-0000F2600000}"/>
    <cellStyle name="20% - Accent1 3 3 3 4 2 5 3" xfId="25003" xr:uid="{00000000-0005-0000-0000-0000F3600000}"/>
    <cellStyle name="20% - Accent1 3 3 3 4 2 6" xfId="25004" xr:uid="{00000000-0005-0000-0000-0000F4600000}"/>
    <cellStyle name="20% - Accent1 3 3 3 4 2 6 2" xfId="25005" xr:uid="{00000000-0005-0000-0000-0000F5600000}"/>
    <cellStyle name="20% - Accent1 3 3 3 4 2 6 2 2" xfId="25006" xr:uid="{00000000-0005-0000-0000-0000F6600000}"/>
    <cellStyle name="20% - Accent1 3 3 3 4 2 6 3" xfId="25007" xr:uid="{00000000-0005-0000-0000-0000F7600000}"/>
    <cellStyle name="20% - Accent1 3 3 3 4 2 7" xfId="25008" xr:uid="{00000000-0005-0000-0000-0000F8600000}"/>
    <cellStyle name="20% - Accent1 3 3 3 4 2 7 2" xfId="25009" xr:uid="{00000000-0005-0000-0000-0000F9600000}"/>
    <cellStyle name="20% - Accent1 3 3 3 4 2 8" xfId="25010" xr:uid="{00000000-0005-0000-0000-0000FA600000}"/>
    <cellStyle name="20% - Accent1 3 3 3 4 2 8 2" xfId="25011" xr:uid="{00000000-0005-0000-0000-0000FB600000}"/>
    <cellStyle name="20% - Accent1 3 3 3 4 2 9" xfId="25012" xr:uid="{00000000-0005-0000-0000-0000FC600000}"/>
    <cellStyle name="20% - Accent1 3 3 3 4 3" xfId="25013" xr:uid="{00000000-0005-0000-0000-0000FD600000}"/>
    <cellStyle name="20% - Accent1 3 3 3 4 3 2" xfId="25014" xr:uid="{00000000-0005-0000-0000-0000FE600000}"/>
    <cellStyle name="20% - Accent1 3 3 3 4 3 2 2" xfId="25015" xr:uid="{00000000-0005-0000-0000-0000FF600000}"/>
    <cellStyle name="20% - Accent1 3 3 3 4 3 2 2 2" xfId="25016" xr:uid="{00000000-0005-0000-0000-000000610000}"/>
    <cellStyle name="20% - Accent1 3 3 3 4 3 2 2 2 2" xfId="25017" xr:uid="{00000000-0005-0000-0000-000001610000}"/>
    <cellStyle name="20% - Accent1 3 3 3 4 3 2 2 3" xfId="25018" xr:uid="{00000000-0005-0000-0000-000002610000}"/>
    <cellStyle name="20% - Accent1 3 3 3 4 3 2 3" xfId="25019" xr:uid="{00000000-0005-0000-0000-000003610000}"/>
    <cellStyle name="20% - Accent1 3 3 3 4 3 2 3 2" xfId="25020" xr:uid="{00000000-0005-0000-0000-000004610000}"/>
    <cellStyle name="20% - Accent1 3 3 3 4 3 2 4" xfId="25021" xr:uid="{00000000-0005-0000-0000-000005610000}"/>
    <cellStyle name="20% - Accent1 3 3 3 4 3 3" xfId="25022" xr:uid="{00000000-0005-0000-0000-000006610000}"/>
    <cellStyle name="20% - Accent1 3 3 3 4 3 3 2" xfId="25023" xr:uid="{00000000-0005-0000-0000-000007610000}"/>
    <cellStyle name="20% - Accent1 3 3 3 4 3 3 2 2" xfId="25024" xr:uid="{00000000-0005-0000-0000-000008610000}"/>
    <cellStyle name="20% - Accent1 3 3 3 4 3 3 2 2 2" xfId="25025" xr:uid="{00000000-0005-0000-0000-000009610000}"/>
    <cellStyle name="20% - Accent1 3 3 3 4 3 3 2 3" xfId="25026" xr:uid="{00000000-0005-0000-0000-00000A610000}"/>
    <cellStyle name="20% - Accent1 3 3 3 4 3 3 3" xfId="25027" xr:uid="{00000000-0005-0000-0000-00000B610000}"/>
    <cellStyle name="20% - Accent1 3 3 3 4 3 3 3 2" xfId="25028" xr:uid="{00000000-0005-0000-0000-00000C610000}"/>
    <cellStyle name="20% - Accent1 3 3 3 4 3 3 4" xfId="25029" xr:uid="{00000000-0005-0000-0000-00000D610000}"/>
    <cellStyle name="20% - Accent1 3 3 3 4 3 4" xfId="25030" xr:uid="{00000000-0005-0000-0000-00000E610000}"/>
    <cellStyle name="20% - Accent1 3 3 3 4 3 4 2" xfId="25031" xr:uid="{00000000-0005-0000-0000-00000F610000}"/>
    <cellStyle name="20% - Accent1 3 3 3 4 3 4 2 2" xfId="25032" xr:uid="{00000000-0005-0000-0000-000010610000}"/>
    <cellStyle name="20% - Accent1 3 3 3 4 3 4 2 2 2" xfId="25033" xr:uid="{00000000-0005-0000-0000-000011610000}"/>
    <cellStyle name="20% - Accent1 3 3 3 4 3 4 2 3" xfId="25034" xr:uid="{00000000-0005-0000-0000-000012610000}"/>
    <cellStyle name="20% - Accent1 3 3 3 4 3 4 3" xfId="25035" xr:uid="{00000000-0005-0000-0000-000013610000}"/>
    <cellStyle name="20% - Accent1 3 3 3 4 3 4 3 2" xfId="25036" xr:uid="{00000000-0005-0000-0000-000014610000}"/>
    <cellStyle name="20% - Accent1 3 3 3 4 3 4 4" xfId="25037" xr:uid="{00000000-0005-0000-0000-000015610000}"/>
    <cellStyle name="20% - Accent1 3 3 3 4 3 5" xfId="25038" xr:uid="{00000000-0005-0000-0000-000016610000}"/>
    <cellStyle name="20% - Accent1 3 3 3 4 3 5 2" xfId="25039" xr:uid="{00000000-0005-0000-0000-000017610000}"/>
    <cellStyle name="20% - Accent1 3 3 3 4 3 5 2 2" xfId="25040" xr:uid="{00000000-0005-0000-0000-000018610000}"/>
    <cellStyle name="20% - Accent1 3 3 3 4 3 5 3" xfId="25041" xr:uid="{00000000-0005-0000-0000-000019610000}"/>
    <cellStyle name="20% - Accent1 3 3 3 4 3 6" xfId="25042" xr:uid="{00000000-0005-0000-0000-00001A610000}"/>
    <cellStyle name="20% - Accent1 3 3 3 4 3 6 2" xfId="25043" xr:uid="{00000000-0005-0000-0000-00001B610000}"/>
    <cellStyle name="20% - Accent1 3 3 3 4 3 6 2 2" xfId="25044" xr:uid="{00000000-0005-0000-0000-00001C610000}"/>
    <cellStyle name="20% - Accent1 3 3 3 4 3 6 3" xfId="25045" xr:uid="{00000000-0005-0000-0000-00001D610000}"/>
    <cellStyle name="20% - Accent1 3 3 3 4 3 7" xfId="25046" xr:uid="{00000000-0005-0000-0000-00001E610000}"/>
    <cellStyle name="20% - Accent1 3 3 3 4 3 7 2" xfId="25047" xr:uid="{00000000-0005-0000-0000-00001F610000}"/>
    <cellStyle name="20% - Accent1 3 3 3 4 3 8" xfId="25048" xr:uid="{00000000-0005-0000-0000-000020610000}"/>
    <cellStyle name="20% - Accent1 3 3 3 4 3 8 2" xfId="25049" xr:uid="{00000000-0005-0000-0000-000021610000}"/>
    <cellStyle name="20% - Accent1 3 3 3 4 3 9" xfId="25050" xr:uid="{00000000-0005-0000-0000-000022610000}"/>
    <cellStyle name="20% - Accent1 3 3 3 4 4" xfId="25051" xr:uid="{00000000-0005-0000-0000-000023610000}"/>
    <cellStyle name="20% - Accent1 3 3 3 4 4 2" xfId="25052" xr:uid="{00000000-0005-0000-0000-000024610000}"/>
    <cellStyle name="20% - Accent1 3 3 3 4 4 2 2" xfId="25053" xr:uid="{00000000-0005-0000-0000-000025610000}"/>
    <cellStyle name="20% - Accent1 3 3 3 4 4 2 2 2" xfId="25054" xr:uid="{00000000-0005-0000-0000-000026610000}"/>
    <cellStyle name="20% - Accent1 3 3 3 4 4 2 3" xfId="25055" xr:uid="{00000000-0005-0000-0000-000027610000}"/>
    <cellStyle name="20% - Accent1 3 3 3 4 4 3" xfId="25056" xr:uid="{00000000-0005-0000-0000-000028610000}"/>
    <cellStyle name="20% - Accent1 3 3 3 4 4 3 2" xfId="25057" xr:uid="{00000000-0005-0000-0000-000029610000}"/>
    <cellStyle name="20% - Accent1 3 3 3 4 4 4" xfId="25058" xr:uid="{00000000-0005-0000-0000-00002A610000}"/>
    <cellStyle name="20% - Accent1 3 3 3 4 5" xfId="25059" xr:uid="{00000000-0005-0000-0000-00002B610000}"/>
    <cellStyle name="20% - Accent1 3 3 3 4 5 2" xfId="25060" xr:uid="{00000000-0005-0000-0000-00002C610000}"/>
    <cellStyle name="20% - Accent1 3 3 3 4 5 2 2" xfId="25061" xr:uid="{00000000-0005-0000-0000-00002D610000}"/>
    <cellStyle name="20% - Accent1 3 3 3 4 5 2 2 2" xfId="25062" xr:uid="{00000000-0005-0000-0000-00002E610000}"/>
    <cellStyle name="20% - Accent1 3 3 3 4 5 2 3" xfId="25063" xr:uid="{00000000-0005-0000-0000-00002F610000}"/>
    <cellStyle name="20% - Accent1 3 3 3 4 5 3" xfId="25064" xr:uid="{00000000-0005-0000-0000-000030610000}"/>
    <cellStyle name="20% - Accent1 3 3 3 4 5 3 2" xfId="25065" xr:uid="{00000000-0005-0000-0000-000031610000}"/>
    <cellStyle name="20% - Accent1 3 3 3 4 5 4" xfId="25066" xr:uid="{00000000-0005-0000-0000-000032610000}"/>
    <cellStyle name="20% - Accent1 3 3 3 4 6" xfId="25067" xr:uid="{00000000-0005-0000-0000-000033610000}"/>
    <cellStyle name="20% - Accent1 3 3 3 4 6 2" xfId="25068" xr:uid="{00000000-0005-0000-0000-000034610000}"/>
    <cellStyle name="20% - Accent1 3 3 3 4 6 2 2" xfId="25069" xr:uid="{00000000-0005-0000-0000-000035610000}"/>
    <cellStyle name="20% - Accent1 3 3 3 4 6 2 2 2" xfId="25070" xr:uid="{00000000-0005-0000-0000-000036610000}"/>
    <cellStyle name="20% - Accent1 3 3 3 4 6 2 3" xfId="25071" xr:uid="{00000000-0005-0000-0000-000037610000}"/>
    <cellStyle name="20% - Accent1 3 3 3 4 6 3" xfId="25072" xr:uid="{00000000-0005-0000-0000-000038610000}"/>
    <cellStyle name="20% - Accent1 3 3 3 4 6 3 2" xfId="25073" xr:uid="{00000000-0005-0000-0000-000039610000}"/>
    <cellStyle name="20% - Accent1 3 3 3 4 6 4" xfId="25074" xr:uid="{00000000-0005-0000-0000-00003A610000}"/>
    <cellStyle name="20% - Accent1 3 3 3 4 7" xfId="25075" xr:uid="{00000000-0005-0000-0000-00003B610000}"/>
    <cellStyle name="20% - Accent1 3 3 3 4 7 2" xfId="25076" xr:uid="{00000000-0005-0000-0000-00003C610000}"/>
    <cellStyle name="20% - Accent1 3 3 3 4 7 2 2" xfId="25077" xr:uid="{00000000-0005-0000-0000-00003D610000}"/>
    <cellStyle name="20% - Accent1 3 3 3 4 7 3" xfId="25078" xr:uid="{00000000-0005-0000-0000-00003E610000}"/>
    <cellStyle name="20% - Accent1 3 3 3 4 8" xfId="25079" xr:uid="{00000000-0005-0000-0000-00003F610000}"/>
    <cellStyle name="20% - Accent1 3 3 3 4 8 2" xfId="25080" xr:uid="{00000000-0005-0000-0000-000040610000}"/>
    <cellStyle name="20% - Accent1 3 3 3 4 8 2 2" xfId="25081" xr:uid="{00000000-0005-0000-0000-000041610000}"/>
    <cellStyle name="20% - Accent1 3 3 3 4 8 3" xfId="25082" xr:uid="{00000000-0005-0000-0000-000042610000}"/>
    <cellStyle name="20% - Accent1 3 3 3 4 9" xfId="25083" xr:uid="{00000000-0005-0000-0000-000043610000}"/>
    <cellStyle name="20% - Accent1 3 3 3 4 9 2" xfId="25084" xr:uid="{00000000-0005-0000-0000-000044610000}"/>
    <cellStyle name="20% - Accent1 3 3 3 5" xfId="25085" xr:uid="{00000000-0005-0000-0000-000045610000}"/>
    <cellStyle name="20% - Accent1 3 3 3 5 2" xfId="25086" xr:uid="{00000000-0005-0000-0000-000046610000}"/>
    <cellStyle name="20% - Accent1 3 3 3 5 2 2" xfId="25087" xr:uid="{00000000-0005-0000-0000-000047610000}"/>
    <cellStyle name="20% - Accent1 3 3 3 5 2 2 2" xfId="25088" xr:uid="{00000000-0005-0000-0000-000048610000}"/>
    <cellStyle name="20% - Accent1 3 3 3 5 2 2 2 2" xfId="25089" xr:uid="{00000000-0005-0000-0000-000049610000}"/>
    <cellStyle name="20% - Accent1 3 3 3 5 2 2 3" xfId="25090" xr:uid="{00000000-0005-0000-0000-00004A610000}"/>
    <cellStyle name="20% - Accent1 3 3 3 5 2 3" xfId="25091" xr:uid="{00000000-0005-0000-0000-00004B610000}"/>
    <cellStyle name="20% - Accent1 3 3 3 5 2 3 2" xfId="25092" xr:uid="{00000000-0005-0000-0000-00004C610000}"/>
    <cellStyle name="20% - Accent1 3 3 3 5 2 4" xfId="25093" xr:uid="{00000000-0005-0000-0000-00004D610000}"/>
    <cellStyle name="20% - Accent1 3 3 3 5 3" xfId="25094" xr:uid="{00000000-0005-0000-0000-00004E610000}"/>
    <cellStyle name="20% - Accent1 3 3 3 5 3 2" xfId="25095" xr:uid="{00000000-0005-0000-0000-00004F610000}"/>
    <cellStyle name="20% - Accent1 3 3 3 5 3 2 2" xfId="25096" xr:uid="{00000000-0005-0000-0000-000050610000}"/>
    <cellStyle name="20% - Accent1 3 3 3 5 3 2 2 2" xfId="25097" xr:uid="{00000000-0005-0000-0000-000051610000}"/>
    <cellStyle name="20% - Accent1 3 3 3 5 3 2 3" xfId="25098" xr:uid="{00000000-0005-0000-0000-000052610000}"/>
    <cellStyle name="20% - Accent1 3 3 3 5 3 3" xfId="25099" xr:uid="{00000000-0005-0000-0000-000053610000}"/>
    <cellStyle name="20% - Accent1 3 3 3 5 3 3 2" xfId="25100" xr:uid="{00000000-0005-0000-0000-000054610000}"/>
    <cellStyle name="20% - Accent1 3 3 3 5 3 4" xfId="25101" xr:uid="{00000000-0005-0000-0000-000055610000}"/>
    <cellStyle name="20% - Accent1 3 3 3 5 4" xfId="25102" xr:uid="{00000000-0005-0000-0000-000056610000}"/>
    <cellStyle name="20% - Accent1 3 3 3 5 4 2" xfId="25103" xr:uid="{00000000-0005-0000-0000-000057610000}"/>
    <cellStyle name="20% - Accent1 3 3 3 5 4 2 2" xfId="25104" xr:uid="{00000000-0005-0000-0000-000058610000}"/>
    <cellStyle name="20% - Accent1 3 3 3 5 4 2 2 2" xfId="25105" xr:uid="{00000000-0005-0000-0000-000059610000}"/>
    <cellStyle name="20% - Accent1 3 3 3 5 4 2 3" xfId="25106" xr:uid="{00000000-0005-0000-0000-00005A610000}"/>
    <cellStyle name="20% - Accent1 3 3 3 5 4 3" xfId="25107" xr:uid="{00000000-0005-0000-0000-00005B610000}"/>
    <cellStyle name="20% - Accent1 3 3 3 5 4 3 2" xfId="25108" xr:uid="{00000000-0005-0000-0000-00005C610000}"/>
    <cellStyle name="20% - Accent1 3 3 3 5 4 4" xfId="25109" xr:uid="{00000000-0005-0000-0000-00005D610000}"/>
    <cellStyle name="20% - Accent1 3 3 3 5 5" xfId="25110" xr:uid="{00000000-0005-0000-0000-00005E610000}"/>
    <cellStyle name="20% - Accent1 3 3 3 5 5 2" xfId="25111" xr:uid="{00000000-0005-0000-0000-00005F610000}"/>
    <cellStyle name="20% - Accent1 3 3 3 5 5 2 2" xfId="25112" xr:uid="{00000000-0005-0000-0000-000060610000}"/>
    <cellStyle name="20% - Accent1 3 3 3 5 5 3" xfId="25113" xr:uid="{00000000-0005-0000-0000-000061610000}"/>
    <cellStyle name="20% - Accent1 3 3 3 5 6" xfId="25114" xr:uid="{00000000-0005-0000-0000-000062610000}"/>
    <cellStyle name="20% - Accent1 3 3 3 5 6 2" xfId="25115" xr:uid="{00000000-0005-0000-0000-000063610000}"/>
    <cellStyle name="20% - Accent1 3 3 3 5 6 2 2" xfId="25116" xr:uid="{00000000-0005-0000-0000-000064610000}"/>
    <cellStyle name="20% - Accent1 3 3 3 5 6 3" xfId="25117" xr:uid="{00000000-0005-0000-0000-000065610000}"/>
    <cellStyle name="20% - Accent1 3 3 3 5 7" xfId="25118" xr:uid="{00000000-0005-0000-0000-000066610000}"/>
    <cellStyle name="20% - Accent1 3 3 3 5 7 2" xfId="25119" xr:uid="{00000000-0005-0000-0000-000067610000}"/>
    <cellStyle name="20% - Accent1 3 3 3 5 8" xfId="25120" xr:uid="{00000000-0005-0000-0000-000068610000}"/>
    <cellStyle name="20% - Accent1 3 3 3 5 8 2" xfId="25121" xr:uid="{00000000-0005-0000-0000-000069610000}"/>
    <cellStyle name="20% - Accent1 3 3 3 5 9" xfId="25122" xr:uid="{00000000-0005-0000-0000-00006A610000}"/>
    <cellStyle name="20% - Accent1 3 3 3 6" xfId="25123" xr:uid="{00000000-0005-0000-0000-00006B610000}"/>
    <cellStyle name="20% - Accent1 3 3 3 6 2" xfId="25124" xr:uid="{00000000-0005-0000-0000-00006C610000}"/>
    <cellStyle name="20% - Accent1 3 3 3 6 2 2" xfId="25125" xr:uid="{00000000-0005-0000-0000-00006D610000}"/>
    <cellStyle name="20% - Accent1 3 3 3 6 2 2 2" xfId="25126" xr:uid="{00000000-0005-0000-0000-00006E610000}"/>
    <cellStyle name="20% - Accent1 3 3 3 6 2 2 2 2" xfId="25127" xr:uid="{00000000-0005-0000-0000-00006F610000}"/>
    <cellStyle name="20% - Accent1 3 3 3 6 2 2 3" xfId="25128" xr:uid="{00000000-0005-0000-0000-000070610000}"/>
    <cellStyle name="20% - Accent1 3 3 3 6 2 3" xfId="25129" xr:uid="{00000000-0005-0000-0000-000071610000}"/>
    <cellStyle name="20% - Accent1 3 3 3 6 2 3 2" xfId="25130" xr:uid="{00000000-0005-0000-0000-000072610000}"/>
    <cellStyle name="20% - Accent1 3 3 3 6 2 4" xfId="25131" xr:uid="{00000000-0005-0000-0000-000073610000}"/>
    <cellStyle name="20% - Accent1 3 3 3 6 3" xfId="25132" xr:uid="{00000000-0005-0000-0000-000074610000}"/>
    <cellStyle name="20% - Accent1 3 3 3 6 3 2" xfId="25133" xr:uid="{00000000-0005-0000-0000-000075610000}"/>
    <cellStyle name="20% - Accent1 3 3 3 6 3 2 2" xfId="25134" xr:uid="{00000000-0005-0000-0000-000076610000}"/>
    <cellStyle name="20% - Accent1 3 3 3 6 3 2 2 2" xfId="25135" xr:uid="{00000000-0005-0000-0000-000077610000}"/>
    <cellStyle name="20% - Accent1 3 3 3 6 3 2 3" xfId="25136" xr:uid="{00000000-0005-0000-0000-000078610000}"/>
    <cellStyle name="20% - Accent1 3 3 3 6 3 3" xfId="25137" xr:uid="{00000000-0005-0000-0000-000079610000}"/>
    <cellStyle name="20% - Accent1 3 3 3 6 3 3 2" xfId="25138" xr:uid="{00000000-0005-0000-0000-00007A610000}"/>
    <cellStyle name="20% - Accent1 3 3 3 6 3 4" xfId="25139" xr:uid="{00000000-0005-0000-0000-00007B610000}"/>
    <cellStyle name="20% - Accent1 3 3 3 6 4" xfId="25140" xr:uid="{00000000-0005-0000-0000-00007C610000}"/>
    <cellStyle name="20% - Accent1 3 3 3 6 4 2" xfId="25141" xr:uid="{00000000-0005-0000-0000-00007D610000}"/>
    <cellStyle name="20% - Accent1 3 3 3 6 4 2 2" xfId="25142" xr:uid="{00000000-0005-0000-0000-00007E610000}"/>
    <cellStyle name="20% - Accent1 3 3 3 6 4 2 2 2" xfId="25143" xr:uid="{00000000-0005-0000-0000-00007F610000}"/>
    <cellStyle name="20% - Accent1 3 3 3 6 4 2 3" xfId="25144" xr:uid="{00000000-0005-0000-0000-000080610000}"/>
    <cellStyle name="20% - Accent1 3 3 3 6 4 3" xfId="25145" xr:uid="{00000000-0005-0000-0000-000081610000}"/>
    <cellStyle name="20% - Accent1 3 3 3 6 4 3 2" xfId="25146" xr:uid="{00000000-0005-0000-0000-000082610000}"/>
    <cellStyle name="20% - Accent1 3 3 3 6 4 4" xfId="25147" xr:uid="{00000000-0005-0000-0000-000083610000}"/>
    <cellStyle name="20% - Accent1 3 3 3 6 5" xfId="25148" xr:uid="{00000000-0005-0000-0000-000084610000}"/>
    <cellStyle name="20% - Accent1 3 3 3 6 5 2" xfId="25149" xr:uid="{00000000-0005-0000-0000-000085610000}"/>
    <cellStyle name="20% - Accent1 3 3 3 6 5 2 2" xfId="25150" xr:uid="{00000000-0005-0000-0000-000086610000}"/>
    <cellStyle name="20% - Accent1 3 3 3 6 5 3" xfId="25151" xr:uid="{00000000-0005-0000-0000-000087610000}"/>
    <cellStyle name="20% - Accent1 3 3 3 6 6" xfId="25152" xr:uid="{00000000-0005-0000-0000-000088610000}"/>
    <cellStyle name="20% - Accent1 3 3 3 6 6 2" xfId="25153" xr:uid="{00000000-0005-0000-0000-000089610000}"/>
    <cellStyle name="20% - Accent1 3 3 3 6 6 2 2" xfId="25154" xr:uid="{00000000-0005-0000-0000-00008A610000}"/>
    <cellStyle name="20% - Accent1 3 3 3 6 6 3" xfId="25155" xr:uid="{00000000-0005-0000-0000-00008B610000}"/>
    <cellStyle name="20% - Accent1 3 3 3 6 7" xfId="25156" xr:uid="{00000000-0005-0000-0000-00008C610000}"/>
    <cellStyle name="20% - Accent1 3 3 3 6 7 2" xfId="25157" xr:uid="{00000000-0005-0000-0000-00008D610000}"/>
    <cellStyle name="20% - Accent1 3 3 3 6 8" xfId="25158" xr:uid="{00000000-0005-0000-0000-00008E610000}"/>
    <cellStyle name="20% - Accent1 3 3 3 6 8 2" xfId="25159" xr:uid="{00000000-0005-0000-0000-00008F610000}"/>
    <cellStyle name="20% - Accent1 3 3 3 6 9" xfId="25160" xr:uid="{00000000-0005-0000-0000-000090610000}"/>
    <cellStyle name="20% - Accent1 3 3 3 7" xfId="25161" xr:uid="{00000000-0005-0000-0000-000091610000}"/>
    <cellStyle name="20% - Accent1 3 3 3 7 2" xfId="25162" xr:uid="{00000000-0005-0000-0000-000092610000}"/>
    <cellStyle name="20% - Accent1 3 3 3 7 2 2" xfId="25163" xr:uid="{00000000-0005-0000-0000-000093610000}"/>
    <cellStyle name="20% - Accent1 3 3 3 7 2 2 2" xfId="25164" xr:uid="{00000000-0005-0000-0000-000094610000}"/>
    <cellStyle name="20% - Accent1 3 3 3 7 2 3" xfId="25165" xr:uid="{00000000-0005-0000-0000-000095610000}"/>
    <cellStyle name="20% - Accent1 3 3 3 7 3" xfId="25166" xr:uid="{00000000-0005-0000-0000-000096610000}"/>
    <cellStyle name="20% - Accent1 3 3 3 7 3 2" xfId="25167" xr:uid="{00000000-0005-0000-0000-000097610000}"/>
    <cellStyle name="20% - Accent1 3 3 3 7 4" xfId="25168" xr:uid="{00000000-0005-0000-0000-000098610000}"/>
    <cellStyle name="20% - Accent1 3 3 3 8" xfId="25169" xr:uid="{00000000-0005-0000-0000-000099610000}"/>
    <cellStyle name="20% - Accent1 3 3 3 8 2" xfId="25170" xr:uid="{00000000-0005-0000-0000-00009A610000}"/>
    <cellStyle name="20% - Accent1 3 3 3 8 2 2" xfId="25171" xr:uid="{00000000-0005-0000-0000-00009B610000}"/>
    <cellStyle name="20% - Accent1 3 3 3 8 2 2 2" xfId="25172" xr:uid="{00000000-0005-0000-0000-00009C610000}"/>
    <cellStyle name="20% - Accent1 3 3 3 8 2 3" xfId="25173" xr:uid="{00000000-0005-0000-0000-00009D610000}"/>
    <cellStyle name="20% - Accent1 3 3 3 8 3" xfId="25174" xr:uid="{00000000-0005-0000-0000-00009E610000}"/>
    <cellStyle name="20% - Accent1 3 3 3 8 3 2" xfId="25175" xr:uid="{00000000-0005-0000-0000-00009F610000}"/>
    <cellStyle name="20% - Accent1 3 3 3 8 4" xfId="25176" xr:uid="{00000000-0005-0000-0000-0000A0610000}"/>
    <cellStyle name="20% - Accent1 3 3 3 9" xfId="25177" xr:uid="{00000000-0005-0000-0000-0000A1610000}"/>
    <cellStyle name="20% - Accent1 3 3 3 9 2" xfId="25178" xr:uid="{00000000-0005-0000-0000-0000A2610000}"/>
    <cellStyle name="20% - Accent1 3 3 3 9 2 2" xfId="25179" xr:uid="{00000000-0005-0000-0000-0000A3610000}"/>
    <cellStyle name="20% - Accent1 3 3 3 9 2 2 2" xfId="25180" xr:uid="{00000000-0005-0000-0000-0000A4610000}"/>
    <cellStyle name="20% - Accent1 3 3 3 9 2 3" xfId="25181" xr:uid="{00000000-0005-0000-0000-0000A5610000}"/>
    <cellStyle name="20% - Accent1 3 3 3 9 3" xfId="25182" xr:uid="{00000000-0005-0000-0000-0000A6610000}"/>
    <cellStyle name="20% - Accent1 3 3 3 9 3 2" xfId="25183" xr:uid="{00000000-0005-0000-0000-0000A7610000}"/>
    <cellStyle name="20% - Accent1 3 3 3 9 4" xfId="25184" xr:uid="{00000000-0005-0000-0000-0000A8610000}"/>
    <cellStyle name="20% - Accent1 3 3 4" xfId="25185" xr:uid="{00000000-0005-0000-0000-0000A9610000}"/>
    <cellStyle name="20% - Accent1 3 3 4 10" xfId="25186" xr:uid="{00000000-0005-0000-0000-0000AA610000}"/>
    <cellStyle name="20% - Accent1 3 3 4 10 2" xfId="25187" xr:uid="{00000000-0005-0000-0000-0000AB610000}"/>
    <cellStyle name="20% - Accent1 3 3 4 11" xfId="25188" xr:uid="{00000000-0005-0000-0000-0000AC610000}"/>
    <cellStyle name="20% - Accent1 3 3 4 2" xfId="25189" xr:uid="{00000000-0005-0000-0000-0000AD610000}"/>
    <cellStyle name="20% - Accent1 3 3 4 2 2" xfId="25190" xr:uid="{00000000-0005-0000-0000-0000AE610000}"/>
    <cellStyle name="20% - Accent1 3 3 4 2 2 2" xfId="25191" xr:uid="{00000000-0005-0000-0000-0000AF610000}"/>
    <cellStyle name="20% - Accent1 3 3 4 2 2 2 2" xfId="25192" xr:uid="{00000000-0005-0000-0000-0000B0610000}"/>
    <cellStyle name="20% - Accent1 3 3 4 2 2 2 2 2" xfId="25193" xr:uid="{00000000-0005-0000-0000-0000B1610000}"/>
    <cellStyle name="20% - Accent1 3 3 4 2 2 2 3" xfId="25194" xr:uid="{00000000-0005-0000-0000-0000B2610000}"/>
    <cellStyle name="20% - Accent1 3 3 4 2 2 3" xfId="25195" xr:uid="{00000000-0005-0000-0000-0000B3610000}"/>
    <cellStyle name="20% - Accent1 3 3 4 2 2 3 2" xfId="25196" xr:uid="{00000000-0005-0000-0000-0000B4610000}"/>
    <cellStyle name="20% - Accent1 3 3 4 2 2 4" xfId="25197" xr:uid="{00000000-0005-0000-0000-0000B5610000}"/>
    <cellStyle name="20% - Accent1 3 3 4 2 3" xfId="25198" xr:uid="{00000000-0005-0000-0000-0000B6610000}"/>
    <cellStyle name="20% - Accent1 3 3 4 2 3 2" xfId="25199" xr:uid="{00000000-0005-0000-0000-0000B7610000}"/>
    <cellStyle name="20% - Accent1 3 3 4 2 3 2 2" xfId="25200" xr:uid="{00000000-0005-0000-0000-0000B8610000}"/>
    <cellStyle name="20% - Accent1 3 3 4 2 3 2 2 2" xfId="25201" xr:uid="{00000000-0005-0000-0000-0000B9610000}"/>
    <cellStyle name="20% - Accent1 3 3 4 2 3 2 3" xfId="25202" xr:uid="{00000000-0005-0000-0000-0000BA610000}"/>
    <cellStyle name="20% - Accent1 3 3 4 2 3 3" xfId="25203" xr:uid="{00000000-0005-0000-0000-0000BB610000}"/>
    <cellStyle name="20% - Accent1 3 3 4 2 3 3 2" xfId="25204" xr:uid="{00000000-0005-0000-0000-0000BC610000}"/>
    <cellStyle name="20% - Accent1 3 3 4 2 3 4" xfId="25205" xr:uid="{00000000-0005-0000-0000-0000BD610000}"/>
    <cellStyle name="20% - Accent1 3 3 4 2 4" xfId="25206" xr:uid="{00000000-0005-0000-0000-0000BE610000}"/>
    <cellStyle name="20% - Accent1 3 3 4 2 4 2" xfId="25207" xr:uid="{00000000-0005-0000-0000-0000BF610000}"/>
    <cellStyle name="20% - Accent1 3 3 4 2 4 2 2" xfId="25208" xr:uid="{00000000-0005-0000-0000-0000C0610000}"/>
    <cellStyle name="20% - Accent1 3 3 4 2 4 2 2 2" xfId="25209" xr:uid="{00000000-0005-0000-0000-0000C1610000}"/>
    <cellStyle name="20% - Accent1 3 3 4 2 4 2 3" xfId="25210" xr:uid="{00000000-0005-0000-0000-0000C2610000}"/>
    <cellStyle name="20% - Accent1 3 3 4 2 4 3" xfId="25211" xr:uid="{00000000-0005-0000-0000-0000C3610000}"/>
    <cellStyle name="20% - Accent1 3 3 4 2 4 3 2" xfId="25212" xr:uid="{00000000-0005-0000-0000-0000C4610000}"/>
    <cellStyle name="20% - Accent1 3 3 4 2 4 4" xfId="25213" xr:uid="{00000000-0005-0000-0000-0000C5610000}"/>
    <cellStyle name="20% - Accent1 3 3 4 2 5" xfId="25214" xr:uid="{00000000-0005-0000-0000-0000C6610000}"/>
    <cellStyle name="20% - Accent1 3 3 4 2 5 2" xfId="25215" xr:uid="{00000000-0005-0000-0000-0000C7610000}"/>
    <cellStyle name="20% - Accent1 3 3 4 2 5 2 2" xfId="25216" xr:uid="{00000000-0005-0000-0000-0000C8610000}"/>
    <cellStyle name="20% - Accent1 3 3 4 2 5 3" xfId="25217" xr:uid="{00000000-0005-0000-0000-0000C9610000}"/>
    <cellStyle name="20% - Accent1 3 3 4 2 6" xfId="25218" xr:uid="{00000000-0005-0000-0000-0000CA610000}"/>
    <cellStyle name="20% - Accent1 3 3 4 2 6 2" xfId="25219" xr:uid="{00000000-0005-0000-0000-0000CB610000}"/>
    <cellStyle name="20% - Accent1 3 3 4 2 6 2 2" xfId="25220" xr:uid="{00000000-0005-0000-0000-0000CC610000}"/>
    <cellStyle name="20% - Accent1 3 3 4 2 6 3" xfId="25221" xr:uid="{00000000-0005-0000-0000-0000CD610000}"/>
    <cellStyle name="20% - Accent1 3 3 4 2 7" xfId="25222" xr:uid="{00000000-0005-0000-0000-0000CE610000}"/>
    <cellStyle name="20% - Accent1 3 3 4 2 7 2" xfId="25223" xr:uid="{00000000-0005-0000-0000-0000CF610000}"/>
    <cellStyle name="20% - Accent1 3 3 4 2 8" xfId="25224" xr:uid="{00000000-0005-0000-0000-0000D0610000}"/>
    <cellStyle name="20% - Accent1 3 3 4 2 8 2" xfId="25225" xr:uid="{00000000-0005-0000-0000-0000D1610000}"/>
    <cellStyle name="20% - Accent1 3 3 4 2 9" xfId="25226" xr:uid="{00000000-0005-0000-0000-0000D2610000}"/>
    <cellStyle name="20% - Accent1 3 3 4 3" xfId="25227" xr:uid="{00000000-0005-0000-0000-0000D3610000}"/>
    <cellStyle name="20% - Accent1 3 3 4 3 2" xfId="25228" xr:uid="{00000000-0005-0000-0000-0000D4610000}"/>
    <cellStyle name="20% - Accent1 3 3 4 3 2 2" xfId="25229" xr:uid="{00000000-0005-0000-0000-0000D5610000}"/>
    <cellStyle name="20% - Accent1 3 3 4 3 2 2 2" xfId="25230" xr:uid="{00000000-0005-0000-0000-0000D6610000}"/>
    <cellStyle name="20% - Accent1 3 3 4 3 2 2 2 2" xfId="25231" xr:uid="{00000000-0005-0000-0000-0000D7610000}"/>
    <cellStyle name="20% - Accent1 3 3 4 3 2 2 3" xfId="25232" xr:uid="{00000000-0005-0000-0000-0000D8610000}"/>
    <cellStyle name="20% - Accent1 3 3 4 3 2 3" xfId="25233" xr:uid="{00000000-0005-0000-0000-0000D9610000}"/>
    <cellStyle name="20% - Accent1 3 3 4 3 2 3 2" xfId="25234" xr:uid="{00000000-0005-0000-0000-0000DA610000}"/>
    <cellStyle name="20% - Accent1 3 3 4 3 2 4" xfId="25235" xr:uid="{00000000-0005-0000-0000-0000DB610000}"/>
    <cellStyle name="20% - Accent1 3 3 4 3 3" xfId="25236" xr:uid="{00000000-0005-0000-0000-0000DC610000}"/>
    <cellStyle name="20% - Accent1 3 3 4 3 3 2" xfId="25237" xr:uid="{00000000-0005-0000-0000-0000DD610000}"/>
    <cellStyle name="20% - Accent1 3 3 4 3 3 2 2" xfId="25238" xr:uid="{00000000-0005-0000-0000-0000DE610000}"/>
    <cellStyle name="20% - Accent1 3 3 4 3 3 2 2 2" xfId="25239" xr:uid="{00000000-0005-0000-0000-0000DF610000}"/>
    <cellStyle name="20% - Accent1 3 3 4 3 3 2 3" xfId="25240" xr:uid="{00000000-0005-0000-0000-0000E0610000}"/>
    <cellStyle name="20% - Accent1 3 3 4 3 3 3" xfId="25241" xr:uid="{00000000-0005-0000-0000-0000E1610000}"/>
    <cellStyle name="20% - Accent1 3 3 4 3 3 3 2" xfId="25242" xr:uid="{00000000-0005-0000-0000-0000E2610000}"/>
    <cellStyle name="20% - Accent1 3 3 4 3 3 4" xfId="25243" xr:uid="{00000000-0005-0000-0000-0000E3610000}"/>
    <cellStyle name="20% - Accent1 3 3 4 3 4" xfId="25244" xr:uid="{00000000-0005-0000-0000-0000E4610000}"/>
    <cellStyle name="20% - Accent1 3 3 4 3 4 2" xfId="25245" xr:uid="{00000000-0005-0000-0000-0000E5610000}"/>
    <cellStyle name="20% - Accent1 3 3 4 3 4 2 2" xfId="25246" xr:uid="{00000000-0005-0000-0000-0000E6610000}"/>
    <cellStyle name="20% - Accent1 3 3 4 3 4 2 2 2" xfId="25247" xr:uid="{00000000-0005-0000-0000-0000E7610000}"/>
    <cellStyle name="20% - Accent1 3 3 4 3 4 2 3" xfId="25248" xr:uid="{00000000-0005-0000-0000-0000E8610000}"/>
    <cellStyle name="20% - Accent1 3 3 4 3 4 3" xfId="25249" xr:uid="{00000000-0005-0000-0000-0000E9610000}"/>
    <cellStyle name="20% - Accent1 3 3 4 3 4 3 2" xfId="25250" xr:uid="{00000000-0005-0000-0000-0000EA610000}"/>
    <cellStyle name="20% - Accent1 3 3 4 3 4 4" xfId="25251" xr:uid="{00000000-0005-0000-0000-0000EB610000}"/>
    <cellStyle name="20% - Accent1 3 3 4 3 5" xfId="25252" xr:uid="{00000000-0005-0000-0000-0000EC610000}"/>
    <cellStyle name="20% - Accent1 3 3 4 3 5 2" xfId="25253" xr:uid="{00000000-0005-0000-0000-0000ED610000}"/>
    <cellStyle name="20% - Accent1 3 3 4 3 5 2 2" xfId="25254" xr:uid="{00000000-0005-0000-0000-0000EE610000}"/>
    <cellStyle name="20% - Accent1 3 3 4 3 5 3" xfId="25255" xr:uid="{00000000-0005-0000-0000-0000EF610000}"/>
    <cellStyle name="20% - Accent1 3 3 4 3 6" xfId="25256" xr:uid="{00000000-0005-0000-0000-0000F0610000}"/>
    <cellStyle name="20% - Accent1 3 3 4 3 6 2" xfId="25257" xr:uid="{00000000-0005-0000-0000-0000F1610000}"/>
    <cellStyle name="20% - Accent1 3 3 4 3 6 2 2" xfId="25258" xr:uid="{00000000-0005-0000-0000-0000F2610000}"/>
    <cellStyle name="20% - Accent1 3 3 4 3 6 3" xfId="25259" xr:uid="{00000000-0005-0000-0000-0000F3610000}"/>
    <cellStyle name="20% - Accent1 3 3 4 3 7" xfId="25260" xr:uid="{00000000-0005-0000-0000-0000F4610000}"/>
    <cellStyle name="20% - Accent1 3 3 4 3 7 2" xfId="25261" xr:uid="{00000000-0005-0000-0000-0000F5610000}"/>
    <cellStyle name="20% - Accent1 3 3 4 3 8" xfId="25262" xr:uid="{00000000-0005-0000-0000-0000F6610000}"/>
    <cellStyle name="20% - Accent1 3 3 4 3 8 2" xfId="25263" xr:uid="{00000000-0005-0000-0000-0000F7610000}"/>
    <cellStyle name="20% - Accent1 3 3 4 3 9" xfId="25264" xr:uid="{00000000-0005-0000-0000-0000F8610000}"/>
    <cellStyle name="20% - Accent1 3 3 4 4" xfId="25265" xr:uid="{00000000-0005-0000-0000-0000F9610000}"/>
    <cellStyle name="20% - Accent1 3 3 4 4 2" xfId="25266" xr:uid="{00000000-0005-0000-0000-0000FA610000}"/>
    <cellStyle name="20% - Accent1 3 3 4 4 2 2" xfId="25267" xr:uid="{00000000-0005-0000-0000-0000FB610000}"/>
    <cellStyle name="20% - Accent1 3 3 4 4 2 2 2" xfId="25268" xr:uid="{00000000-0005-0000-0000-0000FC610000}"/>
    <cellStyle name="20% - Accent1 3 3 4 4 2 3" xfId="25269" xr:uid="{00000000-0005-0000-0000-0000FD610000}"/>
    <cellStyle name="20% - Accent1 3 3 4 4 3" xfId="25270" xr:uid="{00000000-0005-0000-0000-0000FE610000}"/>
    <cellStyle name="20% - Accent1 3 3 4 4 3 2" xfId="25271" xr:uid="{00000000-0005-0000-0000-0000FF610000}"/>
    <cellStyle name="20% - Accent1 3 3 4 4 4" xfId="25272" xr:uid="{00000000-0005-0000-0000-000000620000}"/>
    <cellStyle name="20% - Accent1 3 3 4 5" xfId="25273" xr:uid="{00000000-0005-0000-0000-000001620000}"/>
    <cellStyle name="20% - Accent1 3 3 4 5 2" xfId="25274" xr:uid="{00000000-0005-0000-0000-000002620000}"/>
    <cellStyle name="20% - Accent1 3 3 4 5 2 2" xfId="25275" xr:uid="{00000000-0005-0000-0000-000003620000}"/>
    <cellStyle name="20% - Accent1 3 3 4 5 2 2 2" xfId="25276" xr:uid="{00000000-0005-0000-0000-000004620000}"/>
    <cellStyle name="20% - Accent1 3 3 4 5 2 3" xfId="25277" xr:uid="{00000000-0005-0000-0000-000005620000}"/>
    <cellStyle name="20% - Accent1 3 3 4 5 3" xfId="25278" xr:uid="{00000000-0005-0000-0000-000006620000}"/>
    <cellStyle name="20% - Accent1 3 3 4 5 3 2" xfId="25279" xr:uid="{00000000-0005-0000-0000-000007620000}"/>
    <cellStyle name="20% - Accent1 3 3 4 5 4" xfId="25280" xr:uid="{00000000-0005-0000-0000-000008620000}"/>
    <cellStyle name="20% - Accent1 3 3 4 6" xfId="25281" xr:uid="{00000000-0005-0000-0000-000009620000}"/>
    <cellStyle name="20% - Accent1 3 3 4 6 2" xfId="25282" xr:uid="{00000000-0005-0000-0000-00000A620000}"/>
    <cellStyle name="20% - Accent1 3 3 4 6 2 2" xfId="25283" xr:uid="{00000000-0005-0000-0000-00000B620000}"/>
    <cellStyle name="20% - Accent1 3 3 4 6 2 2 2" xfId="25284" xr:uid="{00000000-0005-0000-0000-00000C620000}"/>
    <cellStyle name="20% - Accent1 3 3 4 6 2 3" xfId="25285" xr:uid="{00000000-0005-0000-0000-00000D620000}"/>
    <cellStyle name="20% - Accent1 3 3 4 6 3" xfId="25286" xr:uid="{00000000-0005-0000-0000-00000E620000}"/>
    <cellStyle name="20% - Accent1 3 3 4 6 3 2" xfId="25287" xr:uid="{00000000-0005-0000-0000-00000F620000}"/>
    <cellStyle name="20% - Accent1 3 3 4 6 4" xfId="25288" xr:uid="{00000000-0005-0000-0000-000010620000}"/>
    <cellStyle name="20% - Accent1 3 3 4 7" xfId="25289" xr:uid="{00000000-0005-0000-0000-000011620000}"/>
    <cellStyle name="20% - Accent1 3 3 4 7 2" xfId="25290" xr:uid="{00000000-0005-0000-0000-000012620000}"/>
    <cellStyle name="20% - Accent1 3 3 4 7 2 2" xfId="25291" xr:uid="{00000000-0005-0000-0000-000013620000}"/>
    <cellStyle name="20% - Accent1 3 3 4 7 3" xfId="25292" xr:uid="{00000000-0005-0000-0000-000014620000}"/>
    <cellStyle name="20% - Accent1 3 3 4 8" xfId="25293" xr:uid="{00000000-0005-0000-0000-000015620000}"/>
    <cellStyle name="20% - Accent1 3 3 4 8 2" xfId="25294" xr:uid="{00000000-0005-0000-0000-000016620000}"/>
    <cellStyle name="20% - Accent1 3 3 4 8 2 2" xfId="25295" xr:uid="{00000000-0005-0000-0000-000017620000}"/>
    <cellStyle name="20% - Accent1 3 3 4 8 3" xfId="25296" xr:uid="{00000000-0005-0000-0000-000018620000}"/>
    <cellStyle name="20% - Accent1 3 3 4 9" xfId="25297" xr:uid="{00000000-0005-0000-0000-000019620000}"/>
    <cellStyle name="20% - Accent1 3 3 4 9 2" xfId="25298" xr:uid="{00000000-0005-0000-0000-00001A620000}"/>
    <cellStyle name="20% - Accent1 3 3 5" xfId="25299" xr:uid="{00000000-0005-0000-0000-00001B620000}"/>
    <cellStyle name="20% - Accent1 3 3 5 10" xfId="25300" xr:uid="{00000000-0005-0000-0000-00001C620000}"/>
    <cellStyle name="20% - Accent1 3 3 5 10 2" xfId="25301" xr:uid="{00000000-0005-0000-0000-00001D620000}"/>
    <cellStyle name="20% - Accent1 3 3 5 11" xfId="25302" xr:uid="{00000000-0005-0000-0000-00001E620000}"/>
    <cellStyle name="20% - Accent1 3 3 5 2" xfId="25303" xr:uid="{00000000-0005-0000-0000-00001F620000}"/>
    <cellStyle name="20% - Accent1 3 3 5 2 2" xfId="25304" xr:uid="{00000000-0005-0000-0000-000020620000}"/>
    <cellStyle name="20% - Accent1 3 3 5 2 2 2" xfId="25305" xr:uid="{00000000-0005-0000-0000-000021620000}"/>
    <cellStyle name="20% - Accent1 3 3 5 2 2 2 2" xfId="25306" xr:uid="{00000000-0005-0000-0000-000022620000}"/>
    <cellStyle name="20% - Accent1 3 3 5 2 2 2 2 2" xfId="25307" xr:uid="{00000000-0005-0000-0000-000023620000}"/>
    <cellStyle name="20% - Accent1 3 3 5 2 2 2 3" xfId="25308" xr:uid="{00000000-0005-0000-0000-000024620000}"/>
    <cellStyle name="20% - Accent1 3 3 5 2 2 3" xfId="25309" xr:uid="{00000000-0005-0000-0000-000025620000}"/>
    <cellStyle name="20% - Accent1 3 3 5 2 2 3 2" xfId="25310" xr:uid="{00000000-0005-0000-0000-000026620000}"/>
    <cellStyle name="20% - Accent1 3 3 5 2 2 4" xfId="25311" xr:uid="{00000000-0005-0000-0000-000027620000}"/>
    <cellStyle name="20% - Accent1 3 3 5 2 3" xfId="25312" xr:uid="{00000000-0005-0000-0000-000028620000}"/>
    <cellStyle name="20% - Accent1 3 3 5 2 3 2" xfId="25313" xr:uid="{00000000-0005-0000-0000-000029620000}"/>
    <cellStyle name="20% - Accent1 3 3 5 2 3 2 2" xfId="25314" xr:uid="{00000000-0005-0000-0000-00002A620000}"/>
    <cellStyle name="20% - Accent1 3 3 5 2 3 2 2 2" xfId="25315" xr:uid="{00000000-0005-0000-0000-00002B620000}"/>
    <cellStyle name="20% - Accent1 3 3 5 2 3 2 3" xfId="25316" xr:uid="{00000000-0005-0000-0000-00002C620000}"/>
    <cellStyle name="20% - Accent1 3 3 5 2 3 3" xfId="25317" xr:uid="{00000000-0005-0000-0000-00002D620000}"/>
    <cellStyle name="20% - Accent1 3 3 5 2 3 3 2" xfId="25318" xr:uid="{00000000-0005-0000-0000-00002E620000}"/>
    <cellStyle name="20% - Accent1 3 3 5 2 3 4" xfId="25319" xr:uid="{00000000-0005-0000-0000-00002F620000}"/>
    <cellStyle name="20% - Accent1 3 3 5 2 4" xfId="25320" xr:uid="{00000000-0005-0000-0000-000030620000}"/>
    <cellStyle name="20% - Accent1 3 3 5 2 4 2" xfId="25321" xr:uid="{00000000-0005-0000-0000-000031620000}"/>
    <cellStyle name="20% - Accent1 3 3 5 2 4 2 2" xfId="25322" xr:uid="{00000000-0005-0000-0000-000032620000}"/>
    <cellStyle name="20% - Accent1 3 3 5 2 4 2 2 2" xfId="25323" xr:uid="{00000000-0005-0000-0000-000033620000}"/>
    <cellStyle name="20% - Accent1 3 3 5 2 4 2 3" xfId="25324" xr:uid="{00000000-0005-0000-0000-000034620000}"/>
    <cellStyle name="20% - Accent1 3 3 5 2 4 3" xfId="25325" xr:uid="{00000000-0005-0000-0000-000035620000}"/>
    <cellStyle name="20% - Accent1 3 3 5 2 4 3 2" xfId="25326" xr:uid="{00000000-0005-0000-0000-000036620000}"/>
    <cellStyle name="20% - Accent1 3 3 5 2 4 4" xfId="25327" xr:uid="{00000000-0005-0000-0000-000037620000}"/>
    <cellStyle name="20% - Accent1 3 3 5 2 5" xfId="25328" xr:uid="{00000000-0005-0000-0000-000038620000}"/>
    <cellStyle name="20% - Accent1 3 3 5 2 5 2" xfId="25329" xr:uid="{00000000-0005-0000-0000-000039620000}"/>
    <cellStyle name="20% - Accent1 3 3 5 2 5 2 2" xfId="25330" xr:uid="{00000000-0005-0000-0000-00003A620000}"/>
    <cellStyle name="20% - Accent1 3 3 5 2 5 3" xfId="25331" xr:uid="{00000000-0005-0000-0000-00003B620000}"/>
    <cellStyle name="20% - Accent1 3 3 5 2 6" xfId="25332" xr:uid="{00000000-0005-0000-0000-00003C620000}"/>
    <cellStyle name="20% - Accent1 3 3 5 2 6 2" xfId="25333" xr:uid="{00000000-0005-0000-0000-00003D620000}"/>
    <cellStyle name="20% - Accent1 3 3 5 2 6 2 2" xfId="25334" xr:uid="{00000000-0005-0000-0000-00003E620000}"/>
    <cellStyle name="20% - Accent1 3 3 5 2 6 3" xfId="25335" xr:uid="{00000000-0005-0000-0000-00003F620000}"/>
    <cellStyle name="20% - Accent1 3 3 5 2 7" xfId="25336" xr:uid="{00000000-0005-0000-0000-000040620000}"/>
    <cellStyle name="20% - Accent1 3 3 5 2 7 2" xfId="25337" xr:uid="{00000000-0005-0000-0000-000041620000}"/>
    <cellStyle name="20% - Accent1 3 3 5 2 8" xfId="25338" xr:uid="{00000000-0005-0000-0000-000042620000}"/>
    <cellStyle name="20% - Accent1 3 3 5 2 8 2" xfId="25339" xr:uid="{00000000-0005-0000-0000-000043620000}"/>
    <cellStyle name="20% - Accent1 3 3 5 2 9" xfId="25340" xr:uid="{00000000-0005-0000-0000-000044620000}"/>
    <cellStyle name="20% - Accent1 3 3 5 3" xfId="25341" xr:uid="{00000000-0005-0000-0000-000045620000}"/>
    <cellStyle name="20% - Accent1 3 3 5 3 2" xfId="25342" xr:uid="{00000000-0005-0000-0000-000046620000}"/>
    <cellStyle name="20% - Accent1 3 3 5 3 2 2" xfId="25343" xr:uid="{00000000-0005-0000-0000-000047620000}"/>
    <cellStyle name="20% - Accent1 3 3 5 3 2 2 2" xfId="25344" xr:uid="{00000000-0005-0000-0000-000048620000}"/>
    <cellStyle name="20% - Accent1 3 3 5 3 2 2 2 2" xfId="25345" xr:uid="{00000000-0005-0000-0000-000049620000}"/>
    <cellStyle name="20% - Accent1 3 3 5 3 2 2 3" xfId="25346" xr:uid="{00000000-0005-0000-0000-00004A620000}"/>
    <cellStyle name="20% - Accent1 3 3 5 3 2 3" xfId="25347" xr:uid="{00000000-0005-0000-0000-00004B620000}"/>
    <cellStyle name="20% - Accent1 3 3 5 3 2 3 2" xfId="25348" xr:uid="{00000000-0005-0000-0000-00004C620000}"/>
    <cellStyle name="20% - Accent1 3 3 5 3 2 4" xfId="25349" xr:uid="{00000000-0005-0000-0000-00004D620000}"/>
    <cellStyle name="20% - Accent1 3 3 5 3 3" xfId="25350" xr:uid="{00000000-0005-0000-0000-00004E620000}"/>
    <cellStyle name="20% - Accent1 3 3 5 3 3 2" xfId="25351" xr:uid="{00000000-0005-0000-0000-00004F620000}"/>
    <cellStyle name="20% - Accent1 3 3 5 3 3 2 2" xfId="25352" xr:uid="{00000000-0005-0000-0000-000050620000}"/>
    <cellStyle name="20% - Accent1 3 3 5 3 3 2 2 2" xfId="25353" xr:uid="{00000000-0005-0000-0000-000051620000}"/>
    <cellStyle name="20% - Accent1 3 3 5 3 3 2 3" xfId="25354" xr:uid="{00000000-0005-0000-0000-000052620000}"/>
    <cellStyle name="20% - Accent1 3 3 5 3 3 3" xfId="25355" xr:uid="{00000000-0005-0000-0000-000053620000}"/>
    <cellStyle name="20% - Accent1 3 3 5 3 3 3 2" xfId="25356" xr:uid="{00000000-0005-0000-0000-000054620000}"/>
    <cellStyle name="20% - Accent1 3 3 5 3 3 4" xfId="25357" xr:uid="{00000000-0005-0000-0000-000055620000}"/>
    <cellStyle name="20% - Accent1 3 3 5 3 4" xfId="25358" xr:uid="{00000000-0005-0000-0000-000056620000}"/>
    <cellStyle name="20% - Accent1 3 3 5 3 4 2" xfId="25359" xr:uid="{00000000-0005-0000-0000-000057620000}"/>
    <cellStyle name="20% - Accent1 3 3 5 3 4 2 2" xfId="25360" xr:uid="{00000000-0005-0000-0000-000058620000}"/>
    <cellStyle name="20% - Accent1 3 3 5 3 4 2 2 2" xfId="25361" xr:uid="{00000000-0005-0000-0000-000059620000}"/>
    <cellStyle name="20% - Accent1 3 3 5 3 4 2 3" xfId="25362" xr:uid="{00000000-0005-0000-0000-00005A620000}"/>
    <cellStyle name="20% - Accent1 3 3 5 3 4 3" xfId="25363" xr:uid="{00000000-0005-0000-0000-00005B620000}"/>
    <cellStyle name="20% - Accent1 3 3 5 3 4 3 2" xfId="25364" xr:uid="{00000000-0005-0000-0000-00005C620000}"/>
    <cellStyle name="20% - Accent1 3 3 5 3 4 4" xfId="25365" xr:uid="{00000000-0005-0000-0000-00005D620000}"/>
    <cellStyle name="20% - Accent1 3 3 5 3 5" xfId="25366" xr:uid="{00000000-0005-0000-0000-00005E620000}"/>
    <cellStyle name="20% - Accent1 3 3 5 3 5 2" xfId="25367" xr:uid="{00000000-0005-0000-0000-00005F620000}"/>
    <cellStyle name="20% - Accent1 3 3 5 3 5 2 2" xfId="25368" xr:uid="{00000000-0005-0000-0000-000060620000}"/>
    <cellStyle name="20% - Accent1 3 3 5 3 5 3" xfId="25369" xr:uid="{00000000-0005-0000-0000-000061620000}"/>
    <cellStyle name="20% - Accent1 3 3 5 3 6" xfId="25370" xr:uid="{00000000-0005-0000-0000-000062620000}"/>
    <cellStyle name="20% - Accent1 3 3 5 3 6 2" xfId="25371" xr:uid="{00000000-0005-0000-0000-000063620000}"/>
    <cellStyle name="20% - Accent1 3 3 5 3 6 2 2" xfId="25372" xr:uid="{00000000-0005-0000-0000-000064620000}"/>
    <cellStyle name="20% - Accent1 3 3 5 3 6 3" xfId="25373" xr:uid="{00000000-0005-0000-0000-000065620000}"/>
    <cellStyle name="20% - Accent1 3 3 5 3 7" xfId="25374" xr:uid="{00000000-0005-0000-0000-000066620000}"/>
    <cellStyle name="20% - Accent1 3 3 5 3 7 2" xfId="25375" xr:uid="{00000000-0005-0000-0000-000067620000}"/>
    <cellStyle name="20% - Accent1 3 3 5 3 8" xfId="25376" xr:uid="{00000000-0005-0000-0000-000068620000}"/>
    <cellStyle name="20% - Accent1 3 3 5 3 8 2" xfId="25377" xr:uid="{00000000-0005-0000-0000-000069620000}"/>
    <cellStyle name="20% - Accent1 3 3 5 3 9" xfId="25378" xr:uid="{00000000-0005-0000-0000-00006A620000}"/>
    <cellStyle name="20% - Accent1 3 3 5 4" xfId="25379" xr:uid="{00000000-0005-0000-0000-00006B620000}"/>
    <cellStyle name="20% - Accent1 3 3 5 4 2" xfId="25380" xr:uid="{00000000-0005-0000-0000-00006C620000}"/>
    <cellStyle name="20% - Accent1 3 3 5 4 2 2" xfId="25381" xr:uid="{00000000-0005-0000-0000-00006D620000}"/>
    <cellStyle name="20% - Accent1 3 3 5 4 2 2 2" xfId="25382" xr:uid="{00000000-0005-0000-0000-00006E620000}"/>
    <cellStyle name="20% - Accent1 3 3 5 4 2 3" xfId="25383" xr:uid="{00000000-0005-0000-0000-00006F620000}"/>
    <cellStyle name="20% - Accent1 3 3 5 4 3" xfId="25384" xr:uid="{00000000-0005-0000-0000-000070620000}"/>
    <cellStyle name="20% - Accent1 3 3 5 4 3 2" xfId="25385" xr:uid="{00000000-0005-0000-0000-000071620000}"/>
    <cellStyle name="20% - Accent1 3 3 5 4 4" xfId="25386" xr:uid="{00000000-0005-0000-0000-000072620000}"/>
    <cellStyle name="20% - Accent1 3 3 5 5" xfId="25387" xr:uid="{00000000-0005-0000-0000-000073620000}"/>
    <cellStyle name="20% - Accent1 3 3 5 5 2" xfId="25388" xr:uid="{00000000-0005-0000-0000-000074620000}"/>
    <cellStyle name="20% - Accent1 3 3 5 5 2 2" xfId="25389" xr:uid="{00000000-0005-0000-0000-000075620000}"/>
    <cellStyle name="20% - Accent1 3 3 5 5 2 2 2" xfId="25390" xr:uid="{00000000-0005-0000-0000-000076620000}"/>
    <cellStyle name="20% - Accent1 3 3 5 5 2 3" xfId="25391" xr:uid="{00000000-0005-0000-0000-000077620000}"/>
    <cellStyle name="20% - Accent1 3 3 5 5 3" xfId="25392" xr:uid="{00000000-0005-0000-0000-000078620000}"/>
    <cellStyle name="20% - Accent1 3 3 5 5 3 2" xfId="25393" xr:uid="{00000000-0005-0000-0000-000079620000}"/>
    <cellStyle name="20% - Accent1 3 3 5 5 4" xfId="25394" xr:uid="{00000000-0005-0000-0000-00007A620000}"/>
    <cellStyle name="20% - Accent1 3 3 5 6" xfId="25395" xr:uid="{00000000-0005-0000-0000-00007B620000}"/>
    <cellStyle name="20% - Accent1 3 3 5 6 2" xfId="25396" xr:uid="{00000000-0005-0000-0000-00007C620000}"/>
    <cellStyle name="20% - Accent1 3 3 5 6 2 2" xfId="25397" xr:uid="{00000000-0005-0000-0000-00007D620000}"/>
    <cellStyle name="20% - Accent1 3 3 5 6 2 2 2" xfId="25398" xr:uid="{00000000-0005-0000-0000-00007E620000}"/>
    <cellStyle name="20% - Accent1 3 3 5 6 2 3" xfId="25399" xr:uid="{00000000-0005-0000-0000-00007F620000}"/>
    <cellStyle name="20% - Accent1 3 3 5 6 3" xfId="25400" xr:uid="{00000000-0005-0000-0000-000080620000}"/>
    <cellStyle name="20% - Accent1 3 3 5 6 3 2" xfId="25401" xr:uid="{00000000-0005-0000-0000-000081620000}"/>
    <cellStyle name="20% - Accent1 3 3 5 6 4" xfId="25402" xr:uid="{00000000-0005-0000-0000-000082620000}"/>
    <cellStyle name="20% - Accent1 3 3 5 7" xfId="25403" xr:uid="{00000000-0005-0000-0000-000083620000}"/>
    <cellStyle name="20% - Accent1 3 3 5 7 2" xfId="25404" xr:uid="{00000000-0005-0000-0000-000084620000}"/>
    <cellStyle name="20% - Accent1 3 3 5 7 2 2" xfId="25405" xr:uid="{00000000-0005-0000-0000-000085620000}"/>
    <cellStyle name="20% - Accent1 3 3 5 7 3" xfId="25406" xr:uid="{00000000-0005-0000-0000-000086620000}"/>
    <cellStyle name="20% - Accent1 3 3 5 8" xfId="25407" xr:uid="{00000000-0005-0000-0000-000087620000}"/>
    <cellStyle name="20% - Accent1 3 3 5 8 2" xfId="25408" xr:uid="{00000000-0005-0000-0000-000088620000}"/>
    <cellStyle name="20% - Accent1 3 3 5 8 2 2" xfId="25409" xr:uid="{00000000-0005-0000-0000-000089620000}"/>
    <cellStyle name="20% - Accent1 3 3 5 8 3" xfId="25410" xr:uid="{00000000-0005-0000-0000-00008A620000}"/>
    <cellStyle name="20% - Accent1 3 3 5 9" xfId="25411" xr:uid="{00000000-0005-0000-0000-00008B620000}"/>
    <cellStyle name="20% - Accent1 3 3 5 9 2" xfId="25412" xr:uid="{00000000-0005-0000-0000-00008C620000}"/>
    <cellStyle name="20% - Accent1 3 3 6" xfId="25413" xr:uid="{00000000-0005-0000-0000-00008D620000}"/>
    <cellStyle name="20% - Accent1 3 3 6 10" xfId="25414" xr:uid="{00000000-0005-0000-0000-00008E620000}"/>
    <cellStyle name="20% - Accent1 3 3 6 10 2" xfId="25415" xr:uid="{00000000-0005-0000-0000-00008F620000}"/>
    <cellStyle name="20% - Accent1 3 3 6 11" xfId="25416" xr:uid="{00000000-0005-0000-0000-000090620000}"/>
    <cellStyle name="20% - Accent1 3 3 6 2" xfId="25417" xr:uid="{00000000-0005-0000-0000-000091620000}"/>
    <cellStyle name="20% - Accent1 3 3 6 2 2" xfId="25418" xr:uid="{00000000-0005-0000-0000-000092620000}"/>
    <cellStyle name="20% - Accent1 3 3 6 2 2 2" xfId="25419" xr:uid="{00000000-0005-0000-0000-000093620000}"/>
    <cellStyle name="20% - Accent1 3 3 6 2 2 2 2" xfId="25420" xr:uid="{00000000-0005-0000-0000-000094620000}"/>
    <cellStyle name="20% - Accent1 3 3 6 2 2 2 2 2" xfId="25421" xr:uid="{00000000-0005-0000-0000-000095620000}"/>
    <cellStyle name="20% - Accent1 3 3 6 2 2 2 3" xfId="25422" xr:uid="{00000000-0005-0000-0000-000096620000}"/>
    <cellStyle name="20% - Accent1 3 3 6 2 2 3" xfId="25423" xr:uid="{00000000-0005-0000-0000-000097620000}"/>
    <cellStyle name="20% - Accent1 3 3 6 2 2 3 2" xfId="25424" xr:uid="{00000000-0005-0000-0000-000098620000}"/>
    <cellStyle name="20% - Accent1 3 3 6 2 2 4" xfId="25425" xr:uid="{00000000-0005-0000-0000-000099620000}"/>
    <cellStyle name="20% - Accent1 3 3 6 2 3" xfId="25426" xr:uid="{00000000-0005-0000-0000-00009A620000}"/>
    <cellStyle name="20% - Accent1 3 3 6 2 3 2" xfId="25427" xr:uid="{00000000-0005-0000-0000-00009B620000}"/>
    <cellStyle name="20% - Accent1 3 3 6 2 3 2 2" xfId="25428" xr:uid="{00000000-0005-0000-0000-00009C620000}"/>
    <cellStyle name="20% - Accent1 3 3 6 2 3 2 2 2" xfId="25429" xr:uid="{00000000-0005-0000-0000-00009D620000}"/>
    <cellStyle name="20% - Accent1 3 3 6 2 3 2 3" xfId="25430" xr:uid="{00000000-0005-0000-0000-00009E620000}"/>
    <cellStyle name="20% - Accent1 3 3 6 2 3 3" xfId="25431" xr:uid="{00000000-0005-0000-0000-00009F620000}"/>
    <cellStyle name="20% - Accent1 3 3 6 2 3 3 2" xfId="25432" xr:uid="{00000000-0005-0000-0000-0000A0620000}"/>
    <cellStyle name="20% - Accent1 3 3 6 2 3 4" xfId="25433" xr:uid="{00000000-0005-0000-0000-0000A1620000}"/>
    <cellStyle name="20% - Accent1 3 3 6 2 4" xfId="25434" xr:uid="{00000000-0005-0000-0000-0000A2620000}"/>
    <cellStyle name="20% - Accent1 3 3 6 2 4 2" xfId="25435" xr:uid="{00000000-0005-0000-0000-0000A3620000}"/>
    <cellStyle name="20% - Accent1 3 3 6 2 4 2 2" xfId="25436" xr:uid="{00000000-0005-0000-0000-0000A4620000}"/>
    <cellStyle name="20% - Accent1 3 3 6 2 4 2 2 2" xfId="25437" xr:uid="{00000000-0005-0000-0000-0000A5620000}"/>
    <cellStyle name="20% - Accent1 3 3 6 2 4 2 3" xfId="25438" xr:uid="{00000000-0005-0000-0000-0000A6620000}"/>
    <cellStyle name="20% - Accent1 3 3 6 2 4 3" xfId="25439" xr:uid="{00000000-0005-0000-0000-0000A7620000}"/>
    <cellStyle name="20% - Accent1 3 3 6 2 4 3 2" xfId="25440" xr:uid="{00000000-0005-0000-0000-0000A8620000}"/>
    <cellStyle name="20% - Accent1 3 3 6 2 4 4" xfId="25441" xr:uid="{00000000-0005-0000-0000-0000A9620000}"/>
    <cellStyle name="20% - Accent1 3 3 6 2 5" xfId="25442" xr:uid="{00000000-0005-0000-0000-0000AA620000}"/>
    <cellStyle name="20% - Accent1 3 3 6 2 5 2" xfId="25443" xr:uid="{00000000-0005-0000-0000-0000AB620000}"/>
    <cellStyle name="20% - Accent1 3 3 6 2 5 2 2" xfId="25444" xr:uid="{00000000-0005-0000-0000-0000AC620000}"/>
    <cellStyle name="20% - Accent1 3 3 6 2 5 3" xfId="25445" xr:uid="{00000000-0005-0000-0000-0000AD620000}"/>
    <cellStyle name="20% - Accent1 3 3 6 2 6" xfId="25446" xr:uid="{00000000-0005-0000-0000-0000AE620000}"/>
    <cellStyle name="20% - Accent1 3 3 6 2 6 2" xfId="25447" xr:uid="{00000000-0005-0000-0000-0000AF620000}"/>
    <cellStyle name="20% - Accent1 3 3 6 2 6 2 2" xfId="25448" xr:uid="{00000000-0005-0000-0000-0000B0620000}"/>
    <cellStyle name="20% - Accent1 3 3 6 2 6 3" xfId="25449" xr:uid="{00000000-0005-0000-0000-0000B1620000}"/>
    <cellStyle name="20% - Accent1 3 3 6 2 7" xfId="25450" xr:uid="{00000000-0005-0000-0000-0000B2620000}"/>
    <cellStyle name="20% - Accent1 3 3 6 2 7 2" xfId="25451" xr:uid="{00000000-0005-0000-0000-0000B3620000}"/>
    <cellStyle name="20% - Accent1 3 3 6 2 8" xfId="25452" xr:uid="{00000000-0005-0000-0000-0000B4620000}"/>
    <cellStyle name="20% - Accent1 3 3 6 2 8 2" xfId="25453" xr:uid="{00000000-0005-0000-0000-0000B5620000}"/>
    <cellStyle name="20% - Accent1 3 3 6 2 9" xfId="25454" xr:uid="{00000000-0005-0000-0000-0000B6620000}"/>
    <cellStyle name="20% - Accent1 3 3 6 3" xfId="25455" xr:uid="{00000000-0005-0000-0000-0000B7620000}"/>
    <cellStyle name="20% - Accent1 3 3 6 3 2" xfId="25456" xr:uid="{00000000-0005-0000-0000-0000B8620000}"/>
    <cellStyle name="20% - Accent1 3 3 6 3 2 2" xfId="25457" xr:uid="{00000000-0005-0000-0000-0000B9620000}"/>
    <cellStyle name="20% - Accent1 3 3 6 3 2 2 2" xfId="25458" xr:uid="{00000000-0005-0000-0000-0000BA620000}"/>
    <cellStyle name="20% - Accent1 3 3 6 3 2 2 2 2" xfId="25459" xr:uid="{00000000-0005-0000-0000-0000BB620000}"/>
    <cellStyle name="20% - Accent1 3 3 6 3 2 2 3" xfId="25460" xr:uid="{00000000-0005-0000-0000-0000BC620000}"/>
    <cellStyle name="20% - Accent1 3 3 6 3 2 3" xfId="25461" xr:uid="{00000000-0005-0000-0000-0000BD620000}"/>
    <cellStyle name="20% - Accent1 3 3 6 3 2 3 2" xfId="25462" xr:uid="{00000000-0005-0000-0000-0000BE620000}"/>
    <cellStyle name="20% - Accent1 3 3 6 3 2 4" xfId="25463" xr:uid="{00000000-0005-0000-0000-0000BF620000}"/>
    <cellStyle name="20% - Accent1 3 3 6 3 3" xfId="25464" xr:uid="{00000000-0005-0000-0000-0000C0620000}"/>
    <cellStyle name="20% - Accent1 3 3 6 3 3 2" xfId="25465" xr:uid="{00000000-0005-0000-0000-0000C1620000}"/>
    <cellStyle name="20% - Accent1 3 3 6 3 3 2 2" xfId="25466" xr:uid="{00000000-0005-0000-0000-0000C2620000}"/>
    <cellStyle name="20% - Accent1 3 3 6 3 3 2 2 2" xfId="25467" xr:uid="{00000000-0005-0000-0000-0000C3620000}"/>
    <cellStyle name="20% - Accent1 3 3 6 3 3 2 3" xfId="25468" xr:uid="{00000000-0005-0000-0000-0000C4620000}"/>
    <cellStyle name="20% - Accent1 3 3 6 3 3 3" xfId="25469" xr:uid="{00000000-0005-0000-0000-0000C5620000}"/>
    <cellStyle name="20% - Accent1 3 3 6 3 3 3 2" xfId="25470" xr:uid="{00000000-0005-0000-0000-0000C6620000}"/>
    <cellStyle name="20% - Accent1 3 3 6 3 3 4" xfId="25471" xr:uid="{00000000-0005-0000-0000-0000C7620000}"/>
    <cellStyle name="20% - Accent1 3 3 6 3 4" xfId="25472" xr:uid="{00000000-0005-0000-0000-0000C8620000}"/>
    <cellStyle name="20% - Accent1 3 3 6 3 4 2" xfId="25473" xr:uid="{00000000-0005-0000-0000-0000C9620000}"/>
    <cellStyle name="20% - Accent1 3 3 6 3 4 2 2" xfId="25474" xr:uid="{00000000-0005-0000-0000-0000CA620000}"/>
    <cellStyle name="20% - Accent1 3 3 6 3 4 2 2 2" xfId="25475" xr:uid="{00000000-0005-0000-0000-0000CB620000}"/>
    <cellStyle name="20% - Accent1 3 3 6 3 4 2 3" xfId="25476" xr:uid="{00000000-0005-0000-0000-0000CC620000}"/>
    <cellStyle name="20% - Accent1 3 3 6 3 4 3" xfId="25477" xr:uid="{00000000-0005-0000-0000-0000CD620000}"/>
    <cellStyle name="20% - Accent1 3 3 6 3 4 3 2" xfId="25478" xr:uid="{00000000-0005-0000-0000-0000CE620000}"/>
    <cellStyle name="20% - Accent1 3 3 6 3 4 4" xfId="25479" xr:uid="{00000000-0005-0000-0000-0000CF620000}"/>
    <cellStyle name="20% - Accent1 3 3 6 3 5" xfId="25480" xr:uid="{00000000-0005-0000-0000-0000D0620000}"/>
    <cellStyle name="20% - Accent1 3 3 6 3 5 2" xfId="25481" xr:uid="{00000000-0005-0000-0000-0000D1620000}"/>
    <cellStyle name="20% - Accent1 3 3 6 3 5 2 2" xfId="25482" xr:uid="{00000000-0005-0000-0000-0000D2620000}"/>
    <cellStyle name="20% - Accent1 3 3 6 3 5 3" xfId="25483" xr:uid="{00000000-0005-0000-0000-0000D3620000}"/>
    <cellStyle name="20% - Accent1 3 3 6 3 6" xfId="25484" xr:uid="{00000000-0005-0000-0000-0000D4620000}"/>
    <cellStyle name="20% - Accent1 3 3 6 3 6 2" xfId="25485" xr:uid="{00000000-0005-0000-0000-0000D5620000}"/>
    <cellStyle name="20% - Accent1 3 3 6 3 6 2 2" xfId="25486" xr:uid="{00000000-0005-0000-0000-0000D6620000}"/>
    <cellStyle name="20% - Accent1 3 3 6 3 6 3" xfId="25487" xr:uid="{00000000-0005-0000-0000-0000D7620000}"/>
    <cellStyle name="20% - Accent1 3 3 6 3 7" xfId="25488" xr:uid="{00000000-0005-0000-0000-0000D8620000}"/>
    <cellStyle name="20% - Accent1 3 3 6 3 7 2" xfId="25489" xr:uid="{00000000-0005-0000-0000-0000D9620000}"/>
    <cellStyle name="20% - Accent1 3 3 6 3 8" xfId="25490" xr:uid="{00000000-0005-0000-0000-0000DA620000}"/>
    <cellStyle name="20% - Accent1 3 3 6 3 8 2" xfId="25491" xr:uid="{00000000-0005-0000-0000-0000DB620000}"/>
    <cellStyle name="20% - Accent1 3 3 6 3 9" xfId="25492" xr:uid="{00000000-0005-0000-0000-0000DC620000}"/>
    <cellStyle name="20% - Accent1 3 3 6 4" xfId="25493" xr:uid="{00000000-0005-0000-0000-0000DD620000}"/>
    <cellStyle name="20% - Accent1 3 3 6 4 2" xfId="25494" xr:uid="{00000000-0005-0000-0000-0000DE620000}"/>
    <cellStyle name="20% - Accent1 3 3 6 4 2 2" xfId="25495" xr:uid="{00000000-0005-0000-0000-0000DF620000}"/>
    <cellStyle name="20% - Accent1 3 3 6 4 2 2 2" xfId="25496" xr:uid="{00000000-0005-0000-0000-0000E0620000}"/>
    <cellStyle name="20% - Accent1 3 3 6 4 2 3" xfId="25497" xr:uid="{00000000-0005-0000-0000-0000E1620000}"/>
    <cellStyle name="20% - Accent1 3 3 6 4 3" xfId="25498" xr:uid="{00000000-0005-0000-0000-0000E2620000}"/>
    <cellStyle name="20% - Accent1 3 3 6 4 3 2" xfId="25499" xr:uid="{00000000-0005-0000-0000-0000E3620000}"/>
    <cellStyle name="20% - Accent1 3 3 6 4 4" xfId="25500" xr:uid="{00000000-0005-0000-0000-0000E4620000}"/>
    <cellStyle name="20% - Accent1 3 3 6 5" xfId="25501" xr:uid="{00000000-0005-0000-0000-0000E5620000}"/>
    <cellStyle name="20% - Accent1 3 3 6 5 2" xfId="25502" xr:uid="{00000000-0005-0000-0000-0000E6620000}"/>
    <cellStyle name="20% - Accent1 3 3 6 5 2 2" xfId="25503" xr:uid="{00000000-0005-0000-0000-0000E7620000}"/>
    <cellStyle name="20% - Accent1 3 3 6 5 2 2 2" xfId="25504" xr:uid="{00000000-0005-0000-0000-0000E8620000}"/>
    <cellStyle name="20% - Accent1 3 3 6 5 2 3" xfId="25505" xr:uid="{00000000-0005-0000-0000-0000E9620000}"/>
    <cellStyle name="20% - Accent1 3 3 6 5 3" xfId="25506" xr:uid="{00000000-0005-0000-0000-0000EA620000}"/>
    <cellStyle name="20% - Accent1 3 3 6 5 3 2" xfId="25507" xr:uid="{00000000-0005-0000-0000-0000EB620000}"/>
    <cellStyle name="20% - Accent1 3 3 6 5 4" xfId="25508" xr:uid="{00000000-0005-0000-0000-0000EC620000}"/>
    <cellStyle name="20% - Accent1 3 3 6 6" xfId="25509" xr:uid="{00000000-0005-0000-0000-0000ED620000}"/>
    <cellStyle name="20% - Accent1 3 3 6 6 2" xfId="25510" xr:uid="{00000000-0005-0000-0000-0000EE620000}"/>
    <cellStyle name="20% - Accent1 3 3 6 6 2 2" xfId="25511" xr:uid="{00000000-0005-0000-0000-0000EF620000}"/>
    <cellStyle name="20% - Accent1 3 3 6 6 2 2 2" xfId="25512" xr:uid="{00000000-0005-0000-0000-0000F0620000}"/>
    <cellStyle name="20% - Accent1 3 3 6 6 2 3" xfId="25513" xr:uid="{00000000-0005-0000-0000-0000F1620000}"/>
    <cellStyle name="20% - Accent1 3 3 6 6 3" xfId="25514" xr:uid="{00000000-0005-0000-0000-0000F2620000}"/>
    <cellStyle name="20% - Accent1 3 3 6 6 3 2" xfId="25515" xr:uid="{00000000-0005-0000-0000-0000F3620000}"/>
    <cellStyle name="20% - Accent1 3 3 6 6 4" xfId="25516" xr:uid="{00000000-0005-0000-0000-0000F4620000}"/>
    <cellStyle name="20% - Accent1 3 3 6 7" xfId="25517" xr:uid="{00000000-0005-0000-0000-0000F5620000}"/>
    <cellStyle name="20% - Accent1 3 3 6 7 2" xfId="25518" xr:uid="{00000000-0005-0000-0000-0000F6620000}"/>
    <cellStyle name="20% - Accent1 3 3 6 7 2 2" xfId="25519" xr:uid="{00000000-0005-0000-0000-0000F7620000}"/>
    <cellStyle name="20% - Accent1 3 3 6 7 3" xfId="25520" xr:uid="{00000000-0005-0000-0000-0000F8620000}"/>
    <cellStyle name="20% - Accent1 3 3 6 8" xfId="25521" xr:uid="{00000000-0005-0000-0000-0000F9620000}"/>
    <cellStyle name="20% - Accent1 3 3 6 8 2" xfId="25522" xr:uid="{00000000-0005-0000-0000-0000FA620000}"/>
    <cellStyle name="20% - Accent1 3 3 6 8 2 2" xfId="25523" xr:uid="{00000000-0005-0000-0000-0000FB620000}"/>
    <cellStyle name="20% - Accent1 3 3 6 8 3" xfId="25524" xr:uid="{00000000-0005-0000-0000-0000FC620000}"/>
    <cellStyle name="20% - Accent1 3 3 6 9" xfId="25525" xr:uid="{00000000-0005-0000-0000-0000FD620000}"/>
    <cellStyle name="20% - Accent1 3 3 6 9 2" xfId="25526" xr:uid="{00000000-0005-0000-0000-0000FE620000}"/>
    <cellStyle name="20% - Accent1 3 3 7" xfId="25527" xr:uid="{00000000-0005-0000-0000-0000FF620000}"/>
    <cellStyle name="20% - Accent1 3 3 7 2" xfId="25528" xr:uid="{00000000-0005-0000-0000-000000630000}"/>
    <cellStyle name="20% - Accent1 3 3 7 2 2" xfId="25529" xr:uid="{00000000-0005-0000-0000-000001630000}"/>
    <cellStyle name="20% - Accent1 3 3 7 2 2 2" xfId="25530" xr:uid="{00000000-0005-0000-0000-000002630000}"/>
    <cellStyle name="20% - Accent1 3 3 7 2 2 2 2" xfId="25531" xr:uid="{00000000-0005-0000-0000-000003630000}"/>
    <cellStyle name="20% - Accent1 3 3 7 2 2 3" xfId="25532" xr:uid="{00000000-0005-0000-0000-000004630000}"/>
    <cellStyle name="20% - Accent1 3 3 7 2 3" xfId="25533" xr:uid="{00000000-0005-0000-0000-000005630000}"/>
    <cellStyle name="20% - Accent1 3 3 7 2 3 2" xfId="25534" xr:uid="{00000000-0005-0000-0000-000006630000}"/>
    <cellStyle name="20% - Accent1 3 3 7 2 4" xfId="25535" xr:uid="{00000000-0005-0000-0000-000007630000}"/>
    <cellStyle name="20% - Accent1 3 3 7 3" xfId="25536" xr:uid="{00000000-0005-0000-0000-000008630000}"/>
    <cellStyle name="20% - Accent1 3 3 7 3 2" xfId="25537" xr:uid="{00000000-0005-0000-0000-000009630000}"/>
    <cellStyle name="20% - Accent1 3 3 7 3 2 2" xfId="25538" xr:uid="{00000000-0005-0000-0000-00000A630000}"/>
    <cellStyle name="20% - Accent1 3 3 7 3 2 2 2" xfId="25539" xr:uid="{00000000-0005-0000-0000-00000B630000}"/>
    <cellStyle name="20% - Accent1 3 3 7 3 2 3" xfId="25540" xr:uid="{00000000-0005-0000-0000-00000C630000}"/>
    <cellStyle name="20% - Accent1 3 3 7 3 3" xfId="25541" xr:uid="{00000000-0005-0000-0000-00000D630000}"/>
    <cellStyle name="20% - Accent1 3 3 7 3 3 2" xfId="25542" xr:uid="{00000000-0005-0000-0000-00000E630000}"/>
    <cellStyle name="20% - Accent1 3 3 7 3 4" xfId="25543" xr:uid="{00000000-0005-0000-0000-00000F630000}"/>
    <cellStyle name="20% - Accent1 3 3 7 4" xfId="25544" xr:uid="{00000000-0005-0000-0000-000010630000}"/>
    <cellStyle name="20% - Accent1 3 3 7 4 2" xfId="25545" xr:uid="{00000000-0005-0000-0000-000011630000}"/>
    <cellStyle name="20% - Accent1 3 3 7 4 2 2" xfId="25546" xr:uid="{00000000-0005-0000-0000-000012630000}"/>
    <cellStyle name="20% - Accent1 3 3 7 4 2 2 2" xfId="25547" xr:uid="{00000000-0005-0000-0000-000013630000}"/>
    <cellStyle name="20% - Accent1 3 3 7 4 2 3" xfId="25548" xr:uid="{00000000-0005-0000-0000-000014630000}"/>
    <cellStyle name="20% - Accent1 3 3 7 4 3" xfId="25549" xr:uid="{00000000-0005-0000-0000-000015630000}"/>
    <cellStyle name="20% - Accent1 3 3 7 4 3 2" xfId="25550" xr:uid="{00000000-0005-0000-0000-000016630000}"/>
    <cellStyle name="20% - Accent1 3 3 7 4 4" xfId="25551" xr:uid="{00000000-0005-0000-0000-000017630000}"/>
    <cellStyle name="20% - Accent1 3 3 7 5" xfId="25552" xr:uid="{00000000-0005-0000-0000-000018630000}"/>
    <cellStyle name="20% - Accent1 3 3 7 5 2" xfId="25553" xr:uid="{00000000-0005-0000-0000-000019630000}"/>
    <cellStyle name="20% - Accent1 3 3 7 5 2 2" xfId="25554" xr:uid="{00000000-0005-0000-0000-00001A630000}"/>
    <cellStyle name="20% - Accent1 3 3 7 5 3" xfId="25555" xr:uid="{00000000-0005-0000-0000-00001B630000}"/>
    <cellStyle name="20% - Accent1 3 3 7 6" xfId="25556" xr:uid="{00000000-0005-0000-0000-00001C630000}"/>
    <cellStyle name="20% - Accent1 3 3 7 6 2" xfId="25557" xr:uid="{00000000-0005-0000-0000-00001D630000}"/>
    <cellStyle name="20% - Accent1 3 3 7 6 2 2" xfId="25558" xr:uid="{00000000-0005-0000-0000-00001E630000}"/>
    <cellStyle name="20% - Accent1 3 3 7 6 3" xfId="25559" xr:uid="{00000000-0005-0000-0000-00001F630000}"/>
    <cellStyle name="20% - Accent1 3 3 7 7" xfId="25560" xr:uid="{00000000-0005-0000-0000-000020630000}"/>
    <cellStyle name="20% - Accent1 3 3 7 7 2" xfId="25561" xr:uid="{00000000-0005-0000-0000-000021630000}"/>
    <cellStyle name="20% - Accent1 3 3 7 8" xfId="25562" xr:uid="{00000000-0005-0000-0000-000022630000}"/>
    <cellStyle name="20% - Accent1 3 3 7 8 2" xfId="25563" xr:uid="{00000000-0005-0000-0000-000023630000}"/>
    <cellStyle name="20% - Accent1 3 3 7 9" xfId="25564" xr:uid="{00000000-0005-0000-0000-000024630000}"/>
    <cellStyle name="20% - Accent1 3 3 8" xfId="25565" xr:uid="{00000000-0005-0000-0000-000025630000}"/>
    <cellStyle name="20% - Accent1 3 3 8 2" xfId="25566" xr:uid="{00000000-0005-0000-0000-000026630000}"/>
    <cellStyle name="20% - Accent1 3 3 8 2 2" xfId="25567" xr:uid="{00000000-0005-0000-0000-000027630000}"/>
    <cellStyle name="20% - Accent1 3 3 8 2 2 2" xfId="25568" xr:uid="{00000000-0005-0000-0000-000028630000}"/>
    <cellStyle name="20% - Accent1 3 3 8 2 2 2 2" xfId="25569" xr:uid="{00000000-0005-0000-0000-000029630000}"/>
    <cellStyle name="20% - Accent1 3 3 8 2 2 3" xfId="25570" xr:uid="{00000000-0005-0000-0000-00002A630000}"/>
    <cellStyle name="20% - Accent1 3 3 8 2 3" xfId="25571" xr:uid="{00000000-0005-0000-0000-00002B630000}"/>
    <cellStyle name="20% - Accent1 3 3 8 2 3 2" xfId="25572" xr:uid="{00000000-0005-0000-0000-00002C630000}"/>
    <cellStyle name="20% - Accent1 3 3 8 2 4" xfId="25573" xr:uid="{00000000-0005-0000-0000-00002D630000}"/>
    <cellStyle name="20% - Accent1 3 3 8 3" xfId="25574" xr:uid="{00000000-0005-0000-0000-00002E630000}"/>
    <cellStyle name="20% - Accent1 3 3 8 3 2" xfId="25575" xr:uid="{00000000-0005-0000-0000-00002F630000}"/>
    <cellStyle name="20% - Accent1 3 3 8 3 2 2" xfId="25576" xr:uid="{00000000-0005-0000-0000-000030630000}"/>
    <cellStyle name="20% - Accent1 3 3 8 3 2 2 2" xfId="25577" xr:uid="{00000000-0005-0000-0000-000031630000}"/>
    <cellStyle name="20% - Accent1 3 3 8 3 2 3" xfId="25578" xr:uid="{00000000-0005-0000-0000-000032630000}"/>
    <cellStyle name="20% - Accent1 3 3 8 3 3" xfId="25579" xr:uid="{00000000-0005-0000-0000-000033630000}"/>
    <cellStyle name="20% - Accent1 3 3 8 3 3 2" xfId="25580" xr:uid="{00000000-0005-0000-0000-000034630000}"/>
    <cellStyle name="20% - Accent1 3 3 8 3 4" xfId="25581" xr:uid="{00000000-0005-0000-0000-000035630000}"/>
    <cellStyle name="20% - Accent1 3 3 8 4" xfId="25582" xr:uid="{00000000-0005-0000-0000-000036630000}"/>
    <cellStyle name="20% - Accent1 3 3 8 4 2" xfId="25583" xr:uid="{00000000-0005-0000-0000-000037630000}"/>
    <cellStyle name="20% - Accent1 3 3 8 4 2 2" xfId="25584" xr:uid="{00000000-0005-0000-0000-000038630000}"/>
    <cellStyle name="20% - Accent1 3 3 8 4 2 2 2" xfId="25585" xr:uid="{00000000-0005-0000-0000-000039630000}"/>
    <cellStyle name="20% - Accent1 3 3 8 4 2 3" xfId="25586" xr:uid="{00000000-0005-0000-0000-00003A630000}"/>
    <cellStyle name="20% - Accent1 3 3 8 4 3" xfId="25587" xr:uid="{00000000-0005-0000-0000-00003B630000}"/>
    <cellStyle name="20% - Accent1 3 3 8 4 3 2" xfId="25588" xr:uid="{00000000-0005-0000-0000-00003C630000}"/>
    <cellStyle name="20% - Accent1 3 3 8 4 4" xfId="25589" xr:uid="{00000000-0005-0000-0000-00003D630000}"/>
    <cellStyle name="20% - Accent1 3 3 8 5" xfId="25590" xr:uid="{00000000-0005-0000-0000-00003E630000}"/>
    <cellStyle name="20% - Accent1 3 3 8 5 2" xfId="25591" xr:uid="{00000000-0005-0000-0000-00003F630000}"/>
    <cellStyle name="20% - Accent1 3 3 8 5 2 2" xfId="25592" xr:uid="{00000000-0005-0000-0000-000040630000}"/>
    <cellStyle name="20% - Accent1 3 3 8 5 3" xfId="25593" xr:uid="{00000000-0005-0000-0000-000041630000}"/>
    <cellStyle name="20% - Accent1 3 3 8 6" xfId="25594" xr:uid="{00000000-0005-0000-0000-000042630000}"/>
    <cellStyle name="20% - Accent1 3 3 8 6 2" xfId="25595" xr:uid="{00000000-0005-0000-0000-000043630000}"/>
    <cellStyle name="20% - Accent1 3 3 8 6 2 2" xfId="25596" xr:uid="{00000000-0005-0000-0000-000044630000}"/>
    <cellStyle name="20% - Accent1 3 3 8 6 3" xfId="25597" xr:uid="{00000000-0005-0000-0000-000045630000}"/>
    <cellStyle name="20% - Accent1 3 3 8 7" xfId="25598" xr:uid="{00000000-0005-0000-0000-000046630000}"/>
    <cellStyle name="20% - Accent1 3 3 8 7 2" xfId="25599" xr:uid="{00000000-0005-0000-0000-000047630000}"/>
    <cellStyle name="20% - Accent1 3 3 8 8" xfId="25600" xr:uid="{00000000-0005-0000-0000-000048630000}"/>
    <cellStyle name="20% - Accent1 3 3 8 8 2" xfId="25601" xr:uid="{00000000-0005-0000-0000-000049630000}"/>
    <cellStyle name="20% - Accent1 3 3 8 9" xfId="25602" xr:uid="{00000000-0005-0000-0000-00004A630000}"/>
    <cellStyle name="20% - Accent1 3 3 9" xfId="25603" xr:uid="{00000000-0005-0000-0000-00004B630000}"/>
    <cellStyle name="20% - Accent1 3 3 9 2" xfId="25604" xr:uid="{00000000-0005-0000-0000-00004C630000}"/>
    <cellStyle name="20% - Accent1 3 3 9 2 2" xfId="25605" xr:uid="{00000000-0005-0000-0000-00004D630000}"/>
    <cellStyle name="20% - Accent1 3 3 9 2 2 2" xfId="25606" xr:uid="{00000000-0005-0000-0000-00004E630000}"/>
    <cellStyle name="20% - Accent1 3 3 9 2 3" xfId="25607" xr:uid="{00000000-0005-0000-0000-00004F630000}"/>
    <cellStyle name="20% - Accent1 3 3 9 3" xfId="25608" xr:uid="{00000000-0005-0000-0000-000050630000}"/>
    <cellStyle name="20% - Accent1 3 3 9 3 2" xfId="25609" xr:uid="{00000000-0005-0000-0000-000051630000}"/>
    <cellStyle name="20% - Accent1 3 3 9 4" xfId="25610" xr:uid="{00000000-0005-0000-0000-000052630000}"/>
    <cellStyle name="20% - Accent1 3 4" xfId="25611" xr:uid="{00000000-0005-0000-0000-000053630000}"/>
    <cellStyle name="20% - Accent1 3 4 10" xfId="25612" xr:uid="{00000000-0005-0000-0000-000054630000}"/>
    <cellStyle name="20% - Accent1 3 4 10 2" xfId="25613" xr:uid="{00000000-0005-0000-0000-000055630000}"/>
    <cellStyle name="20% - Accent1 3 4 10 2 2" xfId="25614" xr:uid="{00000000-0005-0000-0000-000056630000}"/>
    <cellStyle name="20% - Accent1 3 4 10 2 2 2" xfId="25615" xr:uid="{00000000-0005-0000-0000-000057630000}"/>
    <cellStyle name="20% - Accent1 3 4 10 2 3" xfId="25616" xr:uid="{00000000-0005-0000-0000-000058630000}"/>
    <cellStyle name="20% - Accent1 3 4 10 3" xfId="25617" xr:uid="{00000000-0005-0000-0000-000059630000}"/>
    <cellStyle name="20% - Accent1 3 4 10 3 2" xfId="25618" xr:uid="{00000000-0005-0000-0000-00005A630000}"/>
    <cellStyle name="20% - Accent1 3 4 10 4" xfId="25619" xr:uid="{00000000-0005-0000-0000-00005B630000}"/>
    <cellStyle name="20% - Accent1 3 4 11" xfId="25620" xr:uid="{00000000-0005-0000-0000-00005C630000}"/>
    <cellStyle name="20% - Accent1 3 4 11 2" xfId="25621" xr:uid="{00000000-0005-0000-0000-00005D630000}"/>
    <cellStyle name="20% - Accent1 3 4 11 2 2" xfId="25622" xr:uid="{00000000-0005-0000-0000-00005E630000}"/>
    <cellStyle name="20% - Accent1 3 4 11 2 2 2" xfId="25623" xr:uid="{00000000-0005-0000-0000-00005F630000}"/>
    <cellStyle name="20% - Accent1 3 4 11 2 3" xfId="25624" xr:uid="{00000000-0005-0000-0000-000060630000}"/>
    <cellStyle name="20% - Accent1 3 4 11 3" xfId="25625" xr:uid="{00000000-0005-0000-0000-000061630000}"/>
    <cellStyle name="20% - Accent1 3 4 11 3 2" xfId="25626" xr:uid="{00000000-0005-0000-0000-000062630000}"/>
    <cellStyle name="20% - Accent1 3 4 11 4" xfId="25627" xr:uid="{00000000-0005-0000-0000-000063630000}"/>
    <cellStyle name="20% - Accent1 3 4 12" xfId="25628" xr:uid="{00000000-0005-0000-0000-000064630000}"/>
    <cellStyle name="20% - Accent1 3 4 12 2" xfId="25629" xr:uid="{00000000-0005-0000-0000-000065630000}"/>
    <cellStyle name="20% - Accent1 3 4 12 2 2" xfId="25630" xr:uid="{00000000-0005-0000-0000-000066630000}"/>
    <cellStyle name="20% - Accent1 3 4 12 3" xfId="25631" xr:uid="{00000000-0005-0000-0000-000067630000}"/>
    <cellStyle name="20% - Accent1 3 4 13" xfId="25632" xr:uid="{00000000-0005-0000-0000-000068630000}"/>
    <cellStyle name="20% - Accent1 3 4 13 2" xfId="25633" xr:uid="{00000000-0005-0000-0000-000069630000}"/>
    <cellStyle name="20% - Accent1 3 4 13 2 2" xfId="25634" xr:uid="{00000000-0005-0000-0000-00006A630000}"/>
    <cellStyle name="20% - Accent1 3 4 13 3" xfId="25635" xr:uid="{00000000-0005-0000-0000-00006B630000}"/>
    <cellStyle name="20% - Accent1 3 4 14" xfId="25636" xr:uid="{00000000-0005-0000-0000-00006C630000}"/>
    <cellStyle name="20% - Accent1 3 4 14 2" xfId="25637" xr:uid="{00000000-0005-0000-0000-00006D630000}"/>
    <cellStyle name="20% - Accent1 3 4 15" xfId="25638" xr:uid="{00000000-0005-0000-0000-00006E630000}"/>
    <cellStyle name="20% - Accent1 3 4 15 2" xfId="25639" xr:uid="{00000000-0005-0000-0000-00006F630000}"/>
    <cellStyle name="20% - Accent1 3 4 16" xfId="25640" xr:uid="{00000000-0005-0000-0000-000070630000}"/>
    <cellStyle name="20% - Accent1 3 4 2" xfId="25641" xr:uid="{00000000-0005-0000-0000-000071630000}"/>
    <cellStyle name="20% - Accent1 3 4 2 10" xfId="25642" xr:uid="{00000000-0005-0000-0000-000072630000}"/>
    <cellStyle name="20% - Accent1 3 4 2 10 2" xfId="25643" xr:uid="{00000000-0005-0000-0000-000073630000}"/>
    <cellStyle name="20% - Accent1 3 4 2 10 2 2" xfId="25644" xr:uid="{00000000-0005-0000-0000-000074630000}"/>
    <cellStyle name="20% - Accent1 3 4 2 10 2 2 2" xfId="25645" xr:uid="{00000000-0005-0000-0000-000075630000}"/>
    <cellStyle name="20% - Accent1 3 4 2 10 2 3" xfId="25646" xr:uid="{00000000-0005-0000-0000-000076630000}"/>
    <cellStyle name="20% - Accent1 3 4 2 10 3" xfId="25647" xr:uid="{00000000-0005-0000-0000-000077630000}"/>
    <cellStyle name="20% - Accent1 3 4 2 10 3 2" xfId="25648" xr:uid="{00000000-0005-0000-0000-000078630000}"/>
    <cellStyle name="20% - Accent1 3 4 2 10 4" xfId="25649" xr:uid="{00000000-0005-0000-0000-000079630000}"/>
    <cellStyle name="20% - Accent1 3 4 2 11" xfId="25650" xr:uid="{00000000-0005-0000-0000-00007A630000}"/>
    <cellStyle name="20% - Accent1 3 4 2 11 2" xfId="25651" xr:uid="{00000000-0005-0000-0000-00007B630000}"/>
    <cellStyle name="20% - Accent1 3 4 2 11 2 2" xfId="25652" xr:uid="{00000000-0005-0000-0000-00007C630000}"/>
    <cellStyle name="20% - Accent1 3 4 2 11 3" xfId="25653" xr:uid="{00000000-0005-0000-0000-00007D630000}"/>
    <cellStyle name="20% - Accent1 3 4 2 12" xfId="25654" xr:uid="{00000000-0005-0000-0000-00007E630000}"/>
    <cellStyle name="20% - Accent1 3 4 2 12 2" xfId="25655" xr:uid="{00000000-0005-0000-0000-00007F630000}"/>
    <cellStyle name="20% - Accent1 3 4 2 12 2 2" xfId="25656" xr:uid="{00000000-0005-0000-0000-000080630000}"/>
    <cellStyle name="20% - Accent1 3 4 2 12 3" xfId="25657" xr:uid="{00000000-0005-0000-0000-000081630000}"/>
    <cellStyle name="20% - Accent1 3 4 2 13" xfId="25658" xr:uid="{00000000-0005-0000-0000-000082630000}"/>
    <cellStyle name="20% - Accent1 3 4 2 13 2" xfId="25659" xr:uid="{00000000-0005-0000-0000-000083630000}"/>
    <cellStyle name="20% - Accent1 3 4 2 14" xfId="25660" xr:uid="{00000000-0005-0000-0000-000084630000}"/>
    <cellStyle name="20% - Accent1 3 4 2 14 2" xfId="25661" xr:uid="{00000000-0005-0000-0000-000085630000}"/>
    <cellStyle name="20% - Accent1 3 4 2 15" xfId="25662" xr:uid="{00000000-0005-0000-0000-000086630000}"/>
    <cellStyle name="20% - Accent1 3 4 2 2" xfId="25663" xr:uid="{00000000-0005-0000-0000-000087630000}"/>
    <cellStyle name="20% - Accent1 3 4 2 2 10" xfId="25664" xr:uid="{00000000-0005-0000-0000-000088630000}"/>
    <cellStyle name="20% - Accent1 3 4 2 2 10 2" xfId="25665" xr:uid="{00000000-0005-0000-0000-000089630000}"/>
    <cellStyle name="20% - Accent1 3 4 2 2 10 2 2" xfId="25666" xr:uid="{00000000-0005-0000-0000-00008A630000}"/>
    <cellStyle name="20% - Accent1 3 4 2 2 10 3" xfId="25667" xr:uid="{00000000-0005-0000-0000-00008B630000}"/>
    <cellStyle name="20% - Accent1 3 4 2 2 11" xfId="25668" xr:uid="{00000000-0005-0000-0000-00008C630000}"/>
    <cellStyle name="20% - Accent1 3 4 2 2 11 2" xfId="25669" xr:uid="{00000000-0005-0000-0000-00008D630000}"/>
    <cellStyle name="20% - Accent1 3 4 2 2 11 2 2" xfId="25670" xr:uid="{00000000-0005-0000-0000-00008E630000}"/>
    <cellStyle name="20% - Accent1 3 4 2 2 11 3" xfId="25671" xr:uid="{00000000-0005-0000-0000-00008F630000}"/>
    <cellStyle name="20% - Accent1 3 4 2 2 12" xfId="25672" xr:uid="{00000000-0005-0000-0000-000090630000}"/>
    <cellStyle name="20% - Accent1 3 4 2 2 12 2" xfId="25673" xr:uid="{00000000-0005-0000-0000-000091630000}"/>
    <cellStyle name="20% - Accent1 3 4 2 2 13" xfId="25674" xr:uid="{00000000-0005-0000-0000-000092630000}"/>
    <cellStyle name="20% - Accent1 3 4 2 2 13 2" xfId="25675" xr:uid="{00000000-0005-0000-0000-000093630000}"/>
    <cellStyle name="20% - Accent1 3 4 2 2 14" xfId="25676" xr:uid="{00000000-0005-0000-0000-000094630000}"/>
    <cellStyle name="20% - Accent1 3 4 2 2 2" xfId="25677" xr:uid="{00000000-0005-0000-0000-000095630000}"/>
    <cellStyle name="20% - Accent1 3 4 2 2 2 10" xfId="25678" xr:uid="{00000000-0005-0000-0000-000096630000}"/>
    <cellStyle name="20% - Accent1 3 4 2 2 2 10 2" xfId="25679" xr:uid="{00000000-0005-0000-0000-000097630000}"/>
    <cellStyle name="20% - Accent1 3 4 2 2 2 11" xfId="25680" xr:uid="{00000000-0005-0000-0000-000098630000}"/>
    <cellStyle name="20% - Accent1 3 4 2 2 2 2" xfId="25681" xr:uid="{00000000-0005-0000-0000-000099630000}"/>
    <cellStyle name="20% - Accent1 3 4 2 2 2 2 2" xfId="25682" xr:uid="{00000000-0005-0000-0000-00009A630000}"/>
    <cellStyle name="20% - Accent1 3 4 2 2 2 2 2 2" xfId="25683" xr:uid="{00000000-0005-0000-0000-00009B630000}"/>
    <cellStyle name="20% - Accent1 3 4 2 2 2 2 2 2 2" xfId="25684" xr:uid="{00000000-0005-0000-0000-00009C630000}"/>
    <cellStyle name="20% - Accent1 3 4 2 2 2 2 2 2 2 2" xfId="25685" xr:uid="{00000000-0005-0000-0000-00009D630000}"/>
    <cellStyle name="20% - Accent1 3 4 2 2 2 2 2 2 3" xfId="25686" xr:uid="{00000000-0005-0000-0000-00009E630000}"/>
    <cellStyle name="20% - Accent1 3 4 2 2 2 2 2 3" xfId="25687" xr:uid="{00000000-0005-0000-0000-00009F630000}"/>
    <cellStyle name="20% - Accent1 3 4 2 2 2 2 2 3 2" xfId="25688" xr:uid="{00000000-0005-0000-0000-0000A0630000}"/>
    <cellStyle name="20% - Accent1 3 4 2 2 2 2 2 4" xfId="25689" xr:uid="{00000000-0005-0000-0000-0000A1630000}"/>
    <cellStyle name="20% - Accent1 3 4 2 2 2 2 3" xfId="25690" xr:uid="{00000000-0005-0000-0000-0000A2630000}"/>
    <cellStyle name="20% - Accent1 3 4 2 2 2 2 3 2" xfId="25691" xr:uid="{00000000-0005-0000-0000-0000A3630000}"/>
    <cellStyle name="20% - Accent1 3 4 2 2 2 2 3 2 2" xfId="25692" xr:uid="{00000000-0005-0000-0000-0000A4630000}"/>
    <cellStyle name="20% - Accent1 3 4 2 2 2 2 3 2 2 2" xfId="25693" xr:uid="{00000000-0005-0000-0000-0000A5630000}"/>
    <cellStyle name="20% - Accent1 3 4 2 2 2 2 3 2 3" xfId="25694" xr:uid="{00000000-0005-0000-0000-0000A6630000}"/>
    <cellStyle name="20% - Accent1 3 4 2 2 2 2 3 3" xfId="25695" xr:uid="{00000000-0005-0000-0000-0000A7630000}"/>
    <cellStyle name="20% - Accent1 3 4 2 2 2 2 3 3 2" xfId="25696" xr:uid="{00000000-0005-0000-0000-0000A8630000}"/>
    <cellStyle name="20% - Accent1 3 4 2 2 2 2 3 4" xfId="25697" xr:uid="{00000000-0005-0000-0000-0000A9630000}"/>
    <cellStyle name="20% - Accent1 3 4 2 2 2 2 4" xfId="25698" xr:uid="{00000000-0005-0000-0000-0000AA630000}"/>
    <cellStyle name="20% - Accent1 3 4 2 2 2 2 4 2" xfId="25699" xr:uid="{00000000-0005-0000-0000-0000AB630000}"/>
    <cellStyle name="20% - Accent1 3 4 2 2 2 2 4 2 2" xfId="25700" xr:uid="{00000000-0005-0000-0000-0000AC630000}"/>
    <cellStyle name="20% - Accent1 3 4 2 2 2 2 4 2 2 2" xfId="25701" xr:uid="{00000000-0005-0000-0000-0000AD630000}"/>
    <cellStyle name="20% - Accent1 3 4 2 2 2 2 4 2 3" xfId="25702" xr:uid="{00000000-0005-0000-0000-0000AE630000}"/>
    <cellStyle name="20% - Accent1 3 4 2 2 2 2 4 3" xfId="25703" xr:uid="{00000000-0005-0000-0000-0000AF630000}"/>
    <cellStyle name="20% - Accent1 3 4 2 2 2 2 4 3 2" xfId="25704" xr:uid="{00000000-0005-0000-0000-0000B0630000}"/>
    <cellStyle name="20% - Accent1 3 4 2 2 2 2 4 4" xfId="25705" xr:uid="{00000000-0005-0000-0000-0000B1630000}"/>
    <cellStyle name="20% - Accent1 3 4 2 2 2 2 5" xfId="25706" xr:uid="{00000000-0005-0000-0000-0000B2630000}"/>
    <cellStyle name="20% - Accent1 3 4 2 2 2 2 5 2" xfId="25707" xr:uid="{00000000-0005-0000-0000-0000B3630000}"/>
    <cellStyle name="20% - Accent1 3 4 2 2 2 2 5 2 2" xfId="25708" xr:uid="{00000000-0005-0000-0000-0000B4630000}"/>
    <cellStyle name="20% - Accent1 3 4 2 2 2 2 5 3" xfId="25709" xr:uid="{00000000-0005-0000-0000-0000B5630000}"/>
    <cellStyle name="20% - Accent1 3 4 2 2 2 2 6" xfId="25710" xr:uid="{00000000-0005-0000-0000-0000B6630000}"/>
    <cellStyle name="20% - Accent1 3 4 2 2 2 2 6 2" xfId="25711" xr:uid="{00000000-0005-0000-0000-0000B7630000}"/>
    <cellStyle name="20% - Accent1 3 4 2 2 2 2 6 2 2" xfId="25712" xr:uid="{00000000-0005-0000-0000-0000B8630000}"/>
    <cellStyle name="20% - Accent1 3 4 2 2 2 2 6 3" xfId="25713" xr:uid="{00000000-0005-0000-0000-0000B9630000}"/>
    <cellStyle name="20% - Accent1 3 4 2 2 2 2 7" xfId="25714" xr:uid="{00000000-0005-0000-0000-0000BA630000}"/>
    <cellStyle name="20% - Accent1 3 4 2 2 2 2 7 2" xfId="25715" xr:uid="{00000000-0005-0000-0000-0000BB630000}"/>
    <cellStyle name="20% - Accent1 3 4 2 2 2 2 8" xfId="25716" xr:uid="{00000000-0005-0000-0000-0000BC630000}"/>
    <cellStyle name="20% - Accent1 3 4 2 2 2 2 8 2" xfId="25717" xr:uid="{00000000-0005-0000-0000-0000BD630000}"/>
    <cellStyle name="20% - Accent1 3 4 2 2 2 2 9" xfId="25718" xr:uid="{00000000-0005-0000-0000-0000BE630000}"/>
    <cellStyle name="20% - Accent1 3 4 2 2 2 3" xfId="25719" xr:uid="{00000000-0005-0000-0000-0000BF630000}"/>
    <cellStyle name="20% - Accent1 3 4 2 2 2 3 2" xfId="25720" xr:uid="{00000000-0005-0000-0000-0000C0630000}"/>
    <cellStyle name="20% - Accent1 3 4 2 2 2 3 2 2" xfId="25721" xr:uid="{00000000-0005-0000-0000-0000C1630000}"/>
    <cellStyle name="20% - Accent1 3 4 2 2 2 3 2 2 2" xfId="25722" xr:uid="{00000000-0005-0000-0000-0000C2630000}"/>
    <cellStyle name="20% - Accent1 3 4 2 2 2 3 2 2 2 2" xfId="25723" xr:uid="{00000000-0005-0000-0000-0000C3630000}"/>
    <cellStyle name="20% - Accent1 3 4 2 2 2 3 2 2 3" xfId="25724" xr:uid="{00000000-0005-0000-0000-0000C4630000}"/>
    <cellStyle name="20% - Accent1 3 4 2 2 2 3 2 3" xfId="25725" xr:uid="{00000000-0005-0000-0000-0000C5630000}"/>
    <cellStyle name="20% - Accent1 3 4 2 2 2 3 2 3 2" xfId="25726" xr:uid="{00000000-0005-0000-0000-0000C6630000}"/>
    <cellStyle name="20% - Accent1 3 4 2 2 2 3 2 4" xfId="25727" xr:uid="{00000000-0005-0000-0000-0000C7630000}"/>
    <cellStyle name="20% - Accent1 3 4 2 2 2 3 3" xfId="25728" xr:uid="{00000000-0005-0000-0000-0000C8630000}"/>
    <cellStyle name="20% - Accent1 3 4 2 2 2 3 3 2" xfId="25729" xr:uid="{00000000-0005-0000-0000-0000C9630000}"/>
    <cellStyle name="20% - Accent1 3 4 2 2 2 3 3 2 2" xfId="25730" xr:uid="{00000000-0005-0000-0000-0000CA630000}"/>
    <cellStyle name="20% - Accent1 3 4 2 2 2 3 3 2 2 2" xfId="25731" xr:uid="{00000000-0005-0000-0000-0000CB630000}"/>
    <cellStyle name="20% - Accent1 3 4 2 2 2 3 3 2 3" xfId="25732" xr:uid="{00000000-0005-0000-0000-0000CC630000}"/>
    <cellStyle name="20% - Accent1 3 4 2 2 2 3 3 3" xfId="25733" xr:uid="{00000000-0005-0000-0000-0000CD630000}"/>
    <cellStyle name="20% - Accent1 3 4 2 2 2 3 3 3 2" xfId="25734" xr:uid="{00000000-0005-0000-0000-0000CE630000}"/>
    <cellStyle name="20% - Accent1 3 4 2 2 2 3 3 4" xfId="25735" xr:uid="{00000000-0005-0000-0000-0000CF630000}"/>
    <cellStyle name="20% - Accent1 3 4 2 2 2 3 4" xfId="25736" xr:uid="{00000000-0005-0000-0000-0000D0630000}"/>
    <cellStyle name="20% - Accent1 3 4 2 2 2 3 4 2" xfId="25737" xr:uid="{00000000-0005-0000-0000-0000D1630000}"/>
    <cellStyle name="20% - Accent1 3 4 2 2 2 3 4 2 2" xfId="25738" xr:uid="{00000000-0005-0000-0000-0000D2630000}"/>
    <cellStyle name="20% - Accent1 3 4 2 2 2 3 4 2 2 2" xfId="25739" xr:uid="{00000000-0005-0000-0000-0000D3630000}"/>
    <cellStyle name="20% - Accent1 3 4 2 2 2 3 4 2 3" xfId="25740" xr:uid="{00000000-0005-0000-0000-0000D4630000}"/>
    <cellStyle name="20% - Accent1 3 4 2 2 2 3 4 3" xfId="25741" xr:uid="{00000000-0005-0000-0000-0000D5630000}"/>
    <cellStyle name="20% - Accent1 3 4 2 2 2 3 4 3 2" xfId="25742" xr:uid="{00000000-0005-0000-0000-0000D6630000}"/>
    <cellStyle name="20% - Accent1 3 4 2 2 2 3 4 4" xfId="25743" xr:uid="{00000000-0005-0000-0000-0000D7630000}"/>
    <cellStyle name="20% - Accent1 3 4 2 2 2 3 5" xfId="25744" xr:uid="{00000000-0005-0000-0000-0000D8630000}"/>
    <cellStyle name="20% - Accent1 3 4 2 2 2 3 5 2" xfId="25745" xr:uid="{00000000-0005-0000-0000-0000D9630000}"/>
    <cellStyle name="20% - Accent1 3 4 2 2 2 3 5 2 2" xfId="25746" xr:uid="{00000000-0005-0000-0000-0000DA630000}"/>
    <cellStyle name="20% - Accent1 3 4 2 2 2 3 5 3" xfId="25747" xr:uid="{00000000-0005-0000-0000-0000DB630000}"/>
    <cellStyle name="20% - Accent1 3 4 2 2 2 3 6" xfId="25748" xr:uid="{00000000-0005-0000-0000-0000DC630000}"/>
    <cellStyle name="20% - Accent1 3 4 2 2 2 3 6 2" xfId="25749" xr:uid="{00000000-0005-0000-0000-0000DD630000}"/>
    <cellStyle name="20% - Accent1 3 4 2 2 2 3 6 2 2" xfId="25750" xr:uid="{00000000-0005-0000-0000-0000DE630000}"/>
    <cellStyle name="20% - Accent1 3 4 2 2 2 3 6 3" xfId="25751" xr:uid="{00000000-0005-0000-0000-0000DF630000}"/>
    <cellStyle name="20% - Accent1 3 4 2 2 2 3 7" xfId="25752" xr:uid="{00000000-0005-0000-0000-0000E0630000}"/>
    <cellStyle name="20% - Accent1 3 4 2 2 2 3 7 2" xfId="25753" xr:uid="{00000000-0005-0000-0000-0000E1630000}"/>
    <cellStyle name="20% - Accent1 3 4 2 2 2 3 8" xfId="25754" xr:uid="{00000000-0005-0000-0000-0000E2630000}"/>
    <cellStyle name="20% - Accent1 3 4 2 2 2 3 8 2" xfId="25755" xr:uid="{00000000-0005-0000-0000-0000E3630000}"/>
    <cellStyle name="20% - Accent1 3 4 2 2 2 3 9" xfId="25756" xr:uid="{00000000-0005-0000-0000-0000E4630000}"/>
    <cellStyle name="20% - Accent1 3 4 2 2 2 4" xfId="25757" xr:uid="{00000000-0005-0000-0000-0000E5630000}"/>
    <cellStyle name="20% - Accent1 3 4 2 2 2 4 2" xfId="25758" xr:uid="{00000000-0005-0000-0000-0000E6630000}"/>
    <cellStyle name="20% - Accent1 3 4 2 2 2 4 2 2" xfId="25759" xr:uid="{00000000-0005-0000-0000-0000E7630000}"/>
    <cellStyle name="20% - Accent1 3 4 2 2 2 4 2 2 2" xfId="25760" xr:uid="{00000000-0005-0000-0000-0000E8630000}"/>
    <cellStyle name="20% - Accent1 3 4 2 2 2 4 2 3" xfId="25761" xr:uid="{00000000-0005-0000-0000-0000E9630000}"/>
    <cellStyle name="20% - Accent1 3 4 2 2 2 4 3" xfId="25762" xr:uid="{00000000-0005-0000-0000-0000EA630000}"/>
    <cellStyle name="20% - Accent1 3 4 2 2 2 4 3 2" xfId="25763" xr:uid="{00000000-0005-0000-0000-0000EB630000}"/>
    <cellStyle name="20% - Accent1 3 4 2 2 2 4 4" xfId="25764" xr:uid="{00000000-0005-0000-0000-0000EC630000}"/>
    <cellStyle name="20% - Accent1 3 4 2 2 2 5" xfId="25765" xr:uid="{00000000-0005-0000-0000-0000ED630000}"/>
    <cellStyle name="20% - Accent1 3 4 2 2 2 5 2" xfId="25766" xr:uid="{00000000-0005-0000-0000-0000EE630000}"/>
    <cellStyle name="20% - Accent1 3 4 2 2 2 5 2 2" xfId="25767" xr:uid="{00000000-0005-0000-0000-0000EF630000}"/>
    <cellStyle name="20% - Accent1 3 4 2 2 2 5 2 2 2" xfId="25768" xr:uid="{00000000-0005-0000-0000-0000F0630000}"/>
    <cellStyle name="20% - Accent1 3 4 2 2 2 5 2 3" xfId="25769" xr:uid="{00000000-0005-0000-0000-0000F1630000}"/>
    <cellStyle name="20% - Accent1 3 4 2 2 2 5 3" xfId="25770" xr:uid="{00000000-0005-0000-0000-0000F2630000}"/>
    <cellStyle name="20% - Accent1 3 4 2 2 2 5 3 2" xfId="25771" xr:uid="{00000000-0005-0000-0000-0000F3630000}"/>
    <cellStyle name="20% - Accent1 3 4 2 2 2 5 4" xfId="25772" xr:uid="{00000000-0005-0000-0000-0000F4630000}"/>
    <cellStyle name="20% - Accent1 3 4 2 2 2 6" xfId="25773" xr:uid="{00000000-0005-0000-0000-0000F5630000}"/>
    <cellStyle name="20% - Accent1 3 4 2 2 2 6 2" xfId="25774" xr:uid="{00000000-0005-0000-0000-0000F6630000}"/>
    <cellStyle name="20% - Accent1 3 4 2 2 2 6 2 2" xfId="25775" xr:uid="{00000000-0005-0000-0000-0000F7630000}"/>
    <cellStyle name="20% - Accent1 3 4 2 2 2 6 2 2 2" xfId="25776" xr:uid="{00000000-0005-0000-0000-0000F8630000}"/>
    <cellStyle name="20% - Accent1 3 4 2 2 2 6 2 3" xfId="25777" xr:uid="{00000000-0005-0000-0000-0000F9630000}"/>
    <cellStyle name="20% - Accent1 3 4 2 2 2 6 3" xfId="25778" xr:uid="{00000000-0005-0000-0000-0000FA630000}"/>
    <cellStyle name="20% - Accent1 3 4 2 2 2 6 3 2" xfId="25779" xr:uid="{00000000-0005-0000-0000-0000FB630000}"/>
    <cellStyle name="20% - Accent1 3 4 2 2 2 6 4" xfId="25780" xr:uid="{00000000-0005-0000-0000-0000FC630000}"/>
    <cellStyle name="20% - Accent1 3 4 2 2 2 7" xfId="25781" xr:uid="{00000000-0005-0000-0000-0000FD630000}"/>
    <cellStyle name="20% - Accent1 3 4 2 2 2 7 2" xfId="25782" xr:uid="{00000000-0005-0000-0000-0000FE630000}"/>
    <cellStyle name="20% - Accent1 3 4 2 2 2 7 2 2" xfId="25783" xr:uid="{00000000-0005-0000-0000-0000FF630000}"/>
    <cellStyle name="20% - Accent1 3 4 2 2 2 7 3" xfId="25784" xr:uid="{00000000-0005-0000-0000-000000640000}"/>
    <cellStyle name="20% - Accent1 3 4 2 2 2 8" xfId="25785" xr:uid="{00000000-0005-0000-0000-000001640000}"/>
    <cellStyle name="20% - Accent1 3 4 2 2 2 8 2" xfId="25786" xr:uid="{00000000-0005-0000-0000-000002640000}"/>
    <cellStyle name="20% - Accent1 3 4 2 2 2 8 2 2" xfId="25787" xr:uid="{00000000-0005-0000-0000-000003640000}"/>
    <cellStyle name="20% - Accent1 3 4 2 2 2 8 3" xfId="25788" xr:uid="{00000000-0005-0000-0000-000004640000}"/>
    <cellStyle name="20% - Accent1 3 4 2 2 2 9" xfId="25789" xr:uid="{00000000-0005-0000-0000-000005640000}"/>
    <cellStyle name="20% - Accent1 3 4 2 2 2 9 2" xfId="25790" xr:uid="{00000000-0005-0000-0000-000006640000}"/>
    <cellStyle name="20% - Accent1 3 4 2 2 3" xfId="25791" xr:uid="{00000000-0005-0000-0000-000007640000}"/>
    <cellStyle name="20% - Accent1 3 4 2 2 3 10" xfId="25792" xr:uid="{00000000-0005-0000-0000-000008640000}"/>
    <cellStyle name="20% - Accent1 3 4 2 2 3 10 2" xfId="25793" xr:uid="{00000000-0005-0000-0000-000009640000}"/>
    <cellStyle name="20% - Accent1 3 4 2 2 3 11" xfId="25794" xr:uid="{00000000-0005-0000-0000-00000A640000}"/>
    <cellStyle name="20% - Accent1 3 4 2 2 3 2" xfId="25795" xr:uid="{00000000-0005-0000-0000-00000B640000}"/>
    <cellStyle name="20% - Accent1 3 4 2 2 3 2 2" xfId="25796" xr:uid="{00000000-0005-0000-0000-00000C640000}"/>
    <cellStyle name="20% - Accent1 3 4 2 2 3 2 2 2" xfId="25797" xr:uid="{00000000-0005-0000-0000-00000D640000}"/>
    <cellStyle name="20% - Accent1 3 4 2 2 3 2 2 2 2" xfId="25798" xr:uid="{00000000-0005-0000-0000-00000E640000}"/>
    <cellStyle name="20% - Accent1 3 4 2 2 3 2 2 2 2 2" xfId="25799" xr:uid="{00000000-0005-0000-0000-00000F640000}"/>
    <cellStyle name="20% - Accent1 3 4 2 2 3 2 2 2 3" xfId="25800" xr:uid="{00000000-0005-0000-0000-000010640000}"/>
    <cellStyle name="20% - Accent1 3 4 2 2 3 2 2 3" xfId="25801" xr:uid="{00000000-0005-0000-0000-000011640000}"/>
    <cellStyle name="20% - Accent1 3 4 2 2 3 2 2 3 2" xfId="25802" xr:uid="{00000000-0005-0000-0000-000012640000}"/>
    <cellStyle name="20% - Accent1 3 4 2 2 3 2 2 4" xfId="25803" xr:uid="{00000000-0005-0000-0000-000013640000}"/>
    <cellStyle name="20% - Accent1 3 4 2 2 3 2 3" xfId="25804" xr:uid="{00000000-0005-0000-0000-000014640000}"/>
    <cellStyle name="20% - Accent1 3 4 2 2 3 2 3 2" xfId="25805" xr:uid="{00000000-0005-0000-0000-000015640000}"/>
    <cellStyle name="20% - Accent1 3 4 2 2 3 2 3 2 2" xfId="25806" xr:uid="{00000000-0005-0000-0000-000016640000}"/>
    <cellStyle name="20% - Accent1 3 4 2 2 3 2 3 2 2 2" xfId="25807" xr:uid="{00000000-0005-0000-0000-000017640000}"/>
    <cellStyle name="20% - Accent1 3 4 2 2 3 2 3 2 3" xfId="25808" xr:uid="{00000000-0005-0000-0000-000018640000}"/>
    <cellStyle name="20% - Accent1 3 4 2 2 3 2 3 3" xfId="25809" xr:uid="{00000000-0005-0000-0000-000019640000}"/>
    <cellStyle name="20% - Accent1 3 4 2 2 3 2 3 3 2" xfId="25810" xr:uid="{00000000-0005-0000-0000-00001A640000}"/>
    <cellStyle name="20% - Accent1 3 4 2 2 3 2 3 4" xfId="25811" xr:uid="{00000000-0005-0000-0000-00001B640000}"/>
    <cellStyle name="20% - Accent1 3 4 2 2 3 2 4" xfId="25812" xr:uid="{00000000-0005-0000-0000-00001C640000}"/>
    <cellStyle name="20% - Accent1 3 4 2 2 3 2 4 2" xfId="25813" xr:uid="{00000000-0005-0000-0000-00001D640000}"/>
    <cellStyle name="20% - Accent1 3 4 2 2 3 2 4 2 2" xfId="25814" xr:uid="{00000000-0005-0000-0000-00001E640000}"/>
    <cellStyle name="20% - Accent1 3 4 2 2 3 2 4 2 2 2" xfId="25815" xr:uid="{00000000-0005-0000-0000-00001F640000}"/>
    <cellStyle name="20% - Accent1 3 4 2 2 3 2 4 2 3" xfId="25816" xr:uid="{00000000-0005-0000-0000-000020640000}"/>
    <cellStyle name="20% - Accent1 3 4 2 2 3 2 4 3" xfId="25817" xr:uid="{00000000-0005-0000-0000-000021640000}"/>
    <cellStyle name="20% - Accent1 3 4 2 2 3 2 4 3 2" xfId="25818" xr:uid="{00000000-0005-0000-0000-000022640000}"/>
    <cellStyle name="20% - Accent1 3 4 2 2 3 2 4 4" xfId="25819" xr:uid="{00000000-0005-0000-0000-000023640000}"/>
    <cellStyle name="20% - Accent1 3 4 2 2 3 2 5" xfId="25820" xr:uid="{00000000-0005-0000-0000-000024640000}"/>
    <cellStyle name="20% - Accent1 3 4 2 2 3 2 5 2" xfId="25821" xr:uid="{00000000-0005-0000-0000-000025640000}"/>
    <cellStyle name="20% - Accent1 3 4 2 2 3 2 5 2 2" xfId="25822" xr:uid="{00000000-0005-0000-0000-000026640000}"/>
    <cellStyle name="20% - Accent1 3 4 2 2 3 2 5 3" xfId="25823" xr:uid="{00000000-0005-0000-0000-000027640000}"/>
    <cellStyle name="20% - Accent1 3 4 2 2 3 2 6" xfId="25824" xr:uid="{00000000-0005-0000-0000-000028640000}"/>
    <cellStyle name="20% - Accent1 3 4 2 2 3 2 6 2" xfId="25825" xr:uid="{00000000-0005-0000-0000-000029640000}"/>
    <cellStyle name="20% - Accent1 3 4 2 2 3 2 6 2 2" xfId="25826" xr:uid="{00000000-0005-0000-0000-00002A640000}"/>
    <cellStyle name="20% - Accent1 3 4 2 2 3 2 6 3" xfId="25827" xr:uid="{00000000-0005-0000-0000-00002B640000}"/>
    <cellStyle name="20% - Accent1 3 4 2 2 3 2 7" xfId="25828" xr:uid="{00000000-0005-0000-0000-00002C640000}"/>
    <cellStyle name="20% - Accent1 3 4 2 2 3 2 7 2" xfId="25829" xr:uid="{00000000-0005-0000-0000-00002D640000}"/>
    <cellStyle name="20% - Accent1 3 4 2 2 3 2 8" xfId="25830" xr:uid="{00000000-0005-0000-0000-00002E640000}"/>
    <cellStyle name="20% - Accent1 3 4 2 2 3 2 8 2" xfId="25831" xr:uid="{00000000-0005-0000-0000-00002F640000}"/>
    <cellStyle name="20% - Accent1 3 4 2 2 3 2 9" xfId="25832" xr:uid="{00000000-0005-0000-0000-000030640000}"/>
    <cellStyle name="20% - Accent1 3 4 2 2 3 3" xfId="25833" xr:uid="{00000000-0005-0000-0000-000031640000}"/>
    <cellStyle name="20% - Accent1 3 4 2 2 3 3 2" xfId="25834" xr:uid="{00000000-0005-0000-0000-000032640000}"/>
    <cellStyle name="20% - Accent1 3 4 2 2 3 3 2 2" xfId="25835" xr:uid="{00000000-0005-0000-0000-000033640000}"/>
    <cellStyle name="20% - Accent1 3 4 2 2 3 3 2 2 2" xfId="25836" xr:uid="{00000000-0005-0000-0000-000034640000}"/>
    <cellStyle name="20% - Accent1 3 4 2 2 3 3 2 2 2 2" xfId="25837" xr:uid="{00000000-0005-0000-0000-000035640000}"/>
    <cellStyle name="20% - Accent1 3 4 2 2 3 3 2 2 3" xfId="25838" xr:uid="{00000000-0005-0000-0000-000036640000}"/>
    <cellStyle name="20% - Accent1 3 4 2 2 3 3 2 3" xfId="25839" xr:uid="{00000000-0005-0000-0000-000037640000}"/>
    <cellStyle name="20% - Accent1 3 4 2 2 3 3 2 3 2" xfId="25840" xr:uid="{00000000-0005-0000-0000-000038640000}"/>
    <cellStyle name="20% - Accent1 3 4 2 2 3 3 2 4" xfId="25841" xr:uid="{00000000-0005-0000-0000-000039640000}"/>
    <cellStyle name="20% - Accent1 3 4 2 2 3 3 3" xfId="25842" xr:uid="{00000000-0005-0000-0000-00003A640000}"/>
    <cellStyle name="20% - Accent1 3 4 2 2 3 3 3 2" xfId="25843" xr:uid="{00000000-0005-0000-0000-00003B640000}"/>
    <cellStyle name="20% - Accent1 3 4 2 2 3 3 3 2 2" xfId="25844" xr:uid="{00000000-0005-0000-0000-00003C640000}"/>
    <cellStyle name="20% - Accent1 3 4 2 2 3 3 3 2 2 2" xfId="25845" xr:uid="{00000000-0005-0000-0000-00003D640000}"/>
    <cellStyle name="20% - Accent1 3 4 2 2 3 3 3 2 3" xfId="25846" xr:uid="{00000000-0005-0000-0000-00003E640000}"/>
    <cellStyle name="20% - Accent1 3 4 2 2 3 3 3 3" xfId="25847" xr:uid="{00000000-0005-0000-0000-00003F640000}"/>
    <cellStyle name="20% - Accent1 3 4 2 2 3 3 3 3 2" xfId="25848" xr:uid="{00000000-0005-0000-0000-000040640000}"/>
    <cellStyle name="20% - Accent1 3 4 2 2 3 3 3 4" xfId="25849" xr:uid="{00000000-0005-0000-0000-000041640000}"/>
    <cellStyle name="20% - Accent1 3 4 2 2 3 3 4" xfId="25850" xr:uid="{00000000-0005-0000-0000-000042640000}"/>
    <cellStyle name="20% - Accent1 3 4 2 2 3 3 4 2" xfId="25851" xr:uid="{00000000-0005-0000-0000-000043640000}"/>
    <cellStyle name="20% - Accent1 3 4 2 2 3 3 4 2 2" xfId="25852" xr:uid="{00000000-0005-0000-0000-000044640000}"/>
    <cellStyle name="20% - Accent1 3 4 2 2 3 3 4 2 2 2" xfId="25853" xr:uid="{00000000-0005-0000-0000-000045640000}"/>
    <cellStyle name="20% - Accent1 3 4 2 2 3 3 4 2 3" xfId="25854" xr:uid="{00000000-0005-0000-0000-000046640000}"/>
    <cellStyle name="20% - Accent1 3 4 2 2 3 3 4 3" xfId="25855" xr:uid="{00000000-0005-0000-0000-000047640000}"/>
    <cellStyle name="20% - Accent1 3 4 2 2 3 3 4 3 2" xfId="25856" xr:uid="{00000000-0005-0000-0000-000048640000}"/>
    <cellStyle name="20% - Accent1 3 4 2 2 3 3 4 4" xfId="25857" xr:uid="{00000000-0005-0000-0000-000049640000}"/>
    <cellStyle name="20% - Accent1 3 4 2 2 3 3 5" xfId="25858" xr:uid="{00000000-0005-0000-0000-00004A640000}"/>
    <cellStyle name="20% - Accent1 3 4 2 2 3 3 5 2" xfId="25859" xr:uid="{00000000-0005-0000-0000-00004B640000}"/>
    <cellStyle name="20% - Accent1 3 4 2 2 3 3 5 2 2" xfId="25860" xr:uid="{00000000-0005-0000-0000-00004C640000}"/>
    <cellStyle name="20% - Accent1 3 4 2 2 3 3 5 3" xfId="25861" xr:uid="{00000000-0005-0000-0000-00004D640000}"/>
    <cellStyle name="20% - Accent1 3 4 2 2 3 3 6" xfId="25862" xr:uid="{00000000-0005-0000-0000-00004E640000}"/>
    <cellStyle name="20% - Accent1 3 4 2 2 3 3 6 2" xfId="25863" xr:uid="{00000000-0005-0000-0000-00004F640000}"/>
    <cellStyle name="20% - Accent1 3 4 2 2 3 3 6 2 2" xfId="25864" xr:uid="{00000000-0005-0000-0000-000050640000}"/>
    <cellStyle name="20% - Accent1 3 4 2 2 3 3 6 3" xfId="25865" xr:uid="{00000000-0005-0000-0000-000051640000}"/>
    <cellStyle name="20% - Accent1 3 4 2 2 3 3 7" xfId="25866" xr:uid="{00000000-0005-0000-0000-000052640000}"/>
    <cellStyle name="20% - Accent1 3 4 2 2 3 3 7 2" xfId="25867" xr:uid="{00000000-0005-0000-0000-000053640000}"/>
    <cellStyle name="20% - Accent1 3 4 2 2 3 3 8" xfId="25868" xr:uid="{00000000-0005-0000-0000-000054640000}"/>
    <cellStyle name="20% - Accent1 3 4 2 2 3 3 8 2" xfId="25869" xr:uid="{00000000-0005-0000-0000-000055640000}"/>
    <cellStyle name="20% - Accent1 3 4 2 2 3 3 9" xfId="25870" xr:uid="{00000000-0005-0000-0000-000056640000}"/>
    <cellStyle name="20% - Accent1 3 4 2 2 3 4" xfId="25871" xr:uid="{00000000-0005-0000-0000-000057640000}"/>
    <cellStyle name="20% - Accent1 3 4 2 2 3 4 2" xfId="25872" xr:uid="{00000000-0005-0000-0000-000058640000}"/>
    <cellStyle name="20% - Accent1 3 4 2 2 3 4 2 2" xfId="25873" xr:uid="{00000000-0005-0000-0000-000059640000}"/>
    <cellStyle name="20% - Accent1 3 4 2 2 3 4 2 2 2" xfId="25874" xr:uid="{00000000-0005-0000-0000-00005A640000}"/>
    <cellStyle name="20% - Accent1 3 4 2 2 3 4 2 3" xfId="25875" xr:uid="{00000000-0005-0000-0000-00005B640000}"/>
    <cellStyle name="20% - Accent1 3 4 2 2 3 4 3" xfId="25876" xr:uid="{00000000-0005-0000-0000-00005C640000}"/>
    <cellStyle name="20% - Accent1 3 4 2 2 3 4 3 2" xfId="25877" xr:uid="{00000000-0005-0000-0000-00005D640000}"/>
    <cellStyle name="20% - Accent1 3 4 2 2 3 4 4" xfId="25878" xr:uid="{00000000-0005-0000-0000-00005E640000}"/>
    <cellStyle name="20% - Accent1 3 4 2 2 3 5" xfId="25879" xr:uid="{00000000-0005-0000-0000-00005F640000}"/>
    <cellStyle name="20% - Accent1 3 4 2 2 3 5 2" xfId="25880" xr:uid="{00000000-0005-0000-0000-000060640000}"/>
    <cellStyle name="20% - Accent1 3 4 2 2 3 5 2 2" xfId="25881" xr:uid="{00000000-0005-0000-0000-000061640000}"/>
    <cellStyle name="20% - Accent1 3 4 2 2 3 5 2 2 2" xfId="25882" xr:uid="{00000000-0005-0000-0000-000062640000}"/>
    <cellStyle name="20% - Accent1 3 4 2 2 3 5 2 3" xfId="25883" xr:uid="{00000000-0005-0000-0000-000063640000}"/>
    <cellStyle name="20% - Accent1 3 4 2 2 3 5 3" xfId="25884" xr:uid="{00000000-0005-0000-0000-000064640000}"/>
    <cellStyle name="20% - Accent1 3 4 2 2 3 5 3 2" xfId="25885" xr:uid="{00000000-0005-0000-0000-000065640000}"/>
    <cellStyle name="20% - Accent1 3 4 2 2 3 5 4" xfId="25886" xr:uid="{00000000-0005-0000-0000-000066640000}"/>
    <cellStyle name="20% - Accent1 3 4 2 2 3 6" xfId="25887" xr:uid="{00000000-0005-0000-0000-000067640000}"/>
    <cellStyle name="20% - Accent1 3 4 2 2 3 6 2" xfId="25888" xr:uid="{00000000-0005-0000-0000-000068640000}"/>
    <cellStyle name="20% - Accent1 3 4 2 2 3 6 2 2" xfId="25889" xr:uid="{00000000-0005-0000-0000-000069640000}"/>
    <cellStyle name="20% - Accent1 3 4 2 2 3 6 2 2 2" xfId="25890" xr:uid="{00000000-0005-0000-0000-00006A640000}"/>
    <cellStyle name="20% - Accent1 3 4 2 2 3 6 2 3" xfId="25891" xr:uid="{00000000-0005-0000-0000-00006B640000}"/>
    <cellStyle name="20% - Accent1 3 4 2 2 3 6 3" xfId="25892" xr:uid="{00000000-0005-0000-0000-00006C640000}"/>
    <cellStyle name="20% - Accent1 3 4 2 2 3 6 3 2" xfId="25893" xr:uid="{00000000-0005-0000-0000-00006D640000}"/>
    <cellStyle name="20% - Accent1 3 4 2 2 3 6 4" xfId="25894" xr:uid="{00000000-0005-0000-0000-00006E640000}"/>
    <cellStyle name="20% - Accent1 3 4 2 2 3 7" xfId="25895" xr:uid="{00000000-0005-0000-0000-00006F640000}"/>
    <cellStyle name="20% - Accent1 3 4 2 2 3 7 2" xfId="25896" xr:uid="{00000000-0005-0000-0000-000070640000}"/>
    <cellStyle name="20% - Accent1 3 4 2 2 3 7 2 2" xfId="25897" xr:uid="{00000000-0005-0000-0000-000071640000}"/>
    <cellStyle name="20% - Accent1 3 4 2 2 3 7 3" xfId="25898" xr:uid="{00000000-0005-0000-0000-000072640000}"/>
    <cellStyle name="20% - Accent1 3 4 2 2 3 8" xfId="25899" xr:uid="{00000000-0005-0000-0000-000073640000}"/>
    <cellStyle name="20% - Accent1 3 4 2 2 3 8 2" xfId="25900" xr:uid="{00000000-0005-0000-0000-000074640000}"/>
    <cellStyle name="20% - Accent1 3 4 2 2 3 8 2 2" xfId="25901" xr:uid="{00000000-0005-0000-0000-000075640000}"/>
    <cellStyle name="20% - Accent1 3 4 2 2 3 8 3" xfId="25902" xr:uid="{00000000-0005-0000-0000-000076640000}"/>
    <cellStyle name="20% - Accent1 3 4 2 2 3 9" xfId="25903" xr:uid="{00000000-0005-0000-0000-000077640000}"/>
    <cellStyle name="20% - Accent1 3 4 2 2 3 9 2" xfId="25904" xr:uid="{00000000-0005-0000-0000-000078640000}"/>
    <cellStyle name="20% - Accent1 3 4 2 2 4" xfId="25905" xr:uid="{00000000-0005-0000-0000-000079640000}"/>
    <cellStyle name="20% - Accent1 3 4 2 2 4 10" xfId="25906" xr:uid="{00000000-0005-0000-0000-00007A640000}"/>
    <cellStyle name="20% - Accent1 3 4 2 2 4 10 2" xfId="25907" xr:uid="{00000000-0005-0000-0000-00007B640000}"/>
    <cellStyle name="20% - Accent1 3 4 2 2 4 11" xfId="25908" xr:uid="{00000000-0005-0000-0000-00007C640000}"/>
    <cellStyle name="20% - Accent1 3 4 2 2 4 2" xfId="25909" xr:uid="{00000000-0005-0000-0000-00007D640000}"/>
    <cellStyle name="20% - Accent1 3 4 2 2 4 2 2" xfId="25910" xr:uid="{00000000-0005-0000-0000-00007E640000}"/>
    <cellStyle name="20% - Accent1 3 4 2 2 4 2 2 2" xfId="25911" xr:uid="{00000000-0005-0000-0000-00007F640000}"/>
    <cellStyle name="20% - Accent1 3 4 2 2 4 2 2 2 2" xfId="25912" xr:uid="{00000000-0005-0000-0000-000080640000}"/>
    <cellStyle name="20% - Accent1 3 4 2 2 4 2 2 2 2 2" xfId="25913" xr:uid="{00000000-0005-0000-0000-000081640000}"/>
    <cellStyle name="20% - Accent1 3 4 2 2 4 2 2 2 3" xfId="25914" xr:uid="{00000000-0005-0000-0000-000082640000}"/>
    <cellStyle name="20% - Accent1 3 4 2 2 4 2 2 3" xfId="25915" xr:uid="{00000000-0005-0000-0000-000083640000}"/>
    <cellStyle name="20% - Accent1 3 4 2 2 4 2 2 3 2" xfId="25916" xr:uid="{00000000-0005-0000-0000-000084640000}"/>
    <cellStyle name="20% - Accent1 3 4 2 2 4 2 2 4" xfId="25917" xr:uid="{00000000-0005-0000-0000-000085640000}"/>
    <cellStyle name="20% - Accent1 3 4 2 2 4 2 3" xfId="25918" xr:uid="{00000000-0005-0000-0000-000086640000}"/>
    <cellStyle name="20% - Accent1 3 4 2 2 4 2 3 2" xfId="25919" xr:uid="{00000000-0005-0000-0000-000087640000}"/>
    <cellStyle name="20% - Accent1 3 4 2 2 4 2 3 2 2" xfId="25920" xr:uid="{00000000-0005-0000-0000-000088640000}"/>
    <cellStyle name="20% - Accent1 3 4 2 2 4 2 3 2 2 2" xfId="25921" xr:uid="{00000000-0005-0000-0000-000089640000}"/>
    <cellStyle name="20% - Accent1 3 4 2 2 4 2 3 2 3" xfId="25922" xr:uid="{00000000-0005-0000-0000-00008A640000}"/>
    <cellStyle name="20% - Accent1 3 4 2 2 4 2 3 3" xfId="25923" xr:uid="{00000000-0005-0000-0000-00008B640000}"/>
    <cellStyle name="20% - Accent1 3 4 2 2 4 2 3 3 2" xfId="25924" xr:uid="{00000000-0005-0000-0000-00008C640000}"/>
    <cellStyle name="20% - Accent1 3 4 2 2 4 2 3 4" xfId="25925" xr:uid="{00000000-0005-0000-0000-00008D640000}"/>
    <cellStyle name="20% - Accent1 3 4 2 2 4 2 4" xfId="25926" xr:uid="{00000000-0005-0000-0000-00008E640000}"/>
    <cellStyle name="20% - Accent1 3 4 2 2 4 2 4 2" xfId="25927" xr:uid="{00000000-0005-0000-0000-00008F640000}"/>
    <cellStyle name="20% - Accent1 3 4 2 2 4 2 4 2 2" xfId="25928" xr:uid="{00000000-0005-0000-0000-000090640000}"/>
    <cellStyle name="20% - Accent1 3 4 2 2 4 2 4 2 2 2" xfId="25929" xr:uid="{00000000-0005-0000-0000-000091640000}"/>
    <cellStyle name="20% - Accent1 3 4 2 2 4 2 4 2 3" xfId="25930" xr:uid="{00000000-0005-0000-0000-000092640000}"/>
    <cellStyle name="20% - Accent1 3 4 2 2 4 2 4 3" xfId="25931" xr:uid="{00000000-0005-0000-0000-000093640000}"/>
    <cellStyle name="20% - Accent1 3 4 2 2 4 2 4 3 2" xfId="25932" xr:uid="{00000000-0005-0000-0000-000094640000}"/>
    <cellStyle name="20% - Accent1 3 4 2 2 4 2 4 4" xfId="25933" xr:uid="{00000000-0005-0000-0000-000095640000}"/>
    <cellStyle name="20% - Accent1 3 4 2 2 4 2 5" xfId="25934" xr:uid="{00000000-0005-0000-0000-000096640000}"/>
    <cellStyle name="20% - Accent1 3 4 2 2 4 2 5 2" xfId="25935" xr:uid="{00000000-0005-0000-0000-000097640000}"/>
    <cellStyle name="20% - Accent1 3 4 2 2 4 2 5 2 2" xfId="25936" xr:uid="{00000000-0005-0000-0000-000098640000}"/>
    <cellStyle name="20% - Accent1 3 4 2 2 4 2 5 3" xfId="25937" xr:uid="{00000000-0005-0000-0000-000099640000}"/>
    <cellStyle name="20% - Accent1 3 4 2 2 4 2 6" xfId="25938" xr:uid="{00000000-0005-0000-0000-00009A640000}"/>
    <cellStyle name="20% - Accent1 3 4 2 2 4 2 6 2" xfId="25939" xr:uid="{00000000-0005-0000-0000-00009B640000}"/>
    <cellStyle name="20% - Accent1 3 4 2 2 4 2 6 2 2" xfId="25940" xr:uid="{00000000-0005-0000-0000-00009C640000}"/>
    <cellStyle name="20% - Accent1 3 4 2 2 4 2 6 3" xfId="25941" xr:uid="{00000000-0005-0000-0000-00009D640000}"/>
    <cellStyle name="20% - Accent1 3 4 2 2 4 2 7" xfId="25942" xr:uid="{00000000-0005-0000-0000-00009E640000}"/>
    <cellStyle name="20% - Accent1 3 4 2 2 4 2 7 2" xfId="25943" xr:uid="{00000000-0005-0000-0000-00009F640000}"/>
    <cellStyle name="20% - Accent1 3 4 2 2 4 2 8" xfId="25944" xr:uid="{00000000-0005-0000-0000-0000A0640000}"/>
    <cellStyle name="20% - Accent1 3 4 2 2 4 2 8 2" xfId="25945" xr:uid="{00000000-0005-0000-0000-0000A1640000}"/>
    <cellStyle name="20% - Accent1 3 4 2 2 4 2 9" xfId="25946" xr:uid="{00000000-0005-0000-0000-0000A2640000}"/>
    <cellStyle name="20% - Accent1 3 4 2 2 4 3" xfId="25947" xr:uid="{00000000-0005-0000-0000-0000A3640000}"/>
    <cellStyle name="20% - Accent1 3 4 2 2 4 3 2" xfId="25948" xr:uid="{00000000-0005-0000-0000-0000A4640000}"/>
    <cellStyle name="20% - Accent1 3 4 2 2 4 3 2 2" xfId="25949" xr:uid="{00000000-0005-0000-0000-0000A5640000}"/>
    <cellStyle name="20% - Accent1 3 4 2 2 4 3 2 2 2" xfId="25950" xr:uid="{00000000-0005-0000-0000-0000A6640000}"/>
    <cellStyle name="20% - Accent1 3 4 2 2 4 3 2 2 2 2" xfId="25951" xr:uid="{00000000-0005-0000-0000-0000A7640000}"/>
    <cellStyle name="20% - Accent1 3 4 2 2 4 3 2 2 3" xfId="25952" xr:uid="{00000000-0005-0000-0000-0000A8640000}"/>
    <cellStyle name="20% - Accent1 3 4 2 2 4 3 2 3" xfId="25953" xr:uid="{00000000-0005-0000-0000-0000A9640000}"/>
    <cellStyle name="20% - Accent1 3 4 2 2 4 3 2 3 2" xfId="25954" xr:uid="{00000000-0005-0000-0000-0000AA640000}"/>
    <cellStyle name="20% - Accent1 3 4 2 2 4 3 2 4" xfId="25955" xr:uid="{00000000-0005-0000-0000-0000AB640000}"/>
    <cellStyle name="20% - Accent1 3 4 2 2 4 3 3" xfId="25956" xr:uid="{00000000-0005-0000-0000-0000AC640000}"/>
    <cellStyle name="20% - Accent1 3 4 2 2 4 3 3 2" xfId="25957" xr:uid="{00000000-0005-0000-0000-0000AD640000}"/>
    <cellStyle name="20% - Accent1 3 4 2 2 4 3 3 2 2" xfId="25958" xr:uid="{00000000-0005-0000-0000-0000AE640000}"/>
    <cellStyle name="20% - Accent1 3 4 2 2 4 3 3 2 2 2" xfId="25959" xr:uid="{00000000-0005-0000-0000-0000AF640000}"/>
    <cellStyle name="20% - Accent1 3 4 2 2 4 3 3 2 3" xfId="25960" xr:uid="{00000000-0005-0000-0000-0000B0640000}"/>
    <cellStyle name="20% - Accent1 3 4 2 2 4 3 3 3" xfId="25961" xr:uid="{00000000-0005-0000-0000-0000B1640000}"/>
    <cellStyle name="20% - Accent1 3 4 2 2 4 3 3 3 2" xfId="25962" xr:uid="{00000000-0005-0000-0000-0000B2640000}"/>
    <cellStyle name="20% - Accent1 3 4 2 2 4 3 3 4" xfId="25963" xr:uid="{00000000-0005-0000-0000-0000B3640000}"/>
    <cellStyle name="20% - Accent1 3 4 2 2 4 3 4" xfId="25964" xr:uid="{00000000-0005-0000-0000-0000B4640000}"/>
    <cellStyle name="20% - Accent1 3 4 2 2 4 3 4 2" xfId="25965" xr:uid="{00000000-0005-0000-0000-0000B5640000}"/>
    <cellStyle name="20% - Accent1 3 4 2 2 4 3 4 2 2" xfId="25966" xr:uid="{00000000-0005-0000-0000-0000B6640000}"/>
    <cellStyle name="20% - Accent1 3 4 2 2 4 3 4 2 2 2" xfId="25967" xr:uid="{00000000-0005-0000-0000-0000B7640000}"/>
    <cellStyle name="20% - Accent1 3 4 2 2 4 3 4 2 3" xfId="25968" xr:uid="{00000000-0005-0000-0000-0000B8640000}"/>
    <cellStyle name="20% - Accent1 3 4 2 2 4 3 4 3" xfId="25969" xr:uid="{00000000-0005-0000-0000-0000B9640000}"/>
    <cellStyle name="20% - Accent1 3 4 2 2 4 3 4 3 2" xfId="25970" xr:uid="{00000000-0005-0000-0000-0000BA640000}"/>
    <cellStyle name="20% - Accent1 3 4 2 2 4 3 4 4" xfId="25971" xr:uid="{00000000-0005-0000-0000-0000BB640000}"/>
    <cellStyle name="20% - Accent1 3 4 2 2 4 3 5" xfId="25972" xr:uid="{00000000-0005-0000-0000-0000BC640000}"/>
    <cellStyle name="20% - Accent1 3 4 2 2 4 3 5 2" xfId="25973" xr:uid="{00000000-0005-0000-0000-0000BD640000}"/>
    <cellStyle name="20% - Accent1 3 4 2 2 4 3 5 2 2" xfId="25974" xr:uid="{00000000-0005-0000-0000-0000BE640000}"/>
    <cellStyle name="20% - Accent1 3 4 2 2 4 3 5 3" xfId="25975" xr:uid="{00000000-0005-0000-0000-0000BF640000}"/>
    <cellStyle name="20% - Accent1 3 4 2 2 4 3 6" xfId="25976" xr:uid="{00000000-0005-0000-0000-0000C0640000}"/>
    <cellStyle name="20% - Accent1 3 4 2 2 4 3 6 2" xfId="25977" xr:uid="{00000000-0005-0000-0000-0000C1640000}"/>
    <cellStyle name="20% - Accent1 3 4 2 2 4 3 6 2 2" xfId="25978" xr:uid="{00000000-0005-0000-0000-0000C2640000}"/>
    <cellStyle name="20% - Accent1 3 4 2 2 4 3 6 3" xfId="25979" xr:uid="{00000000-0005-0000-0000-0000C3640000}"/>
    <cellStyle name="20% - Accent1 3 4 2 2 4 3 7" xfId="25980" xr:uid="{00000000-0005-0000-0000-0000C4640000}"/>
    <cellStyle name="20% - Accent1 3 4 2 2 4 3 7 2" xfId="25981" xr:uid="{00000000-0005-0000-0000-0000C5640000}"/>
    <cellStyle name="20% - Accent1 3 4 2 2 4 3 8" xfId="25982" xr:uid="{00000000-0005-0000-0000-0000C6640000}"/>
    <cellStyle name="20% - Accent1 3 4 2 2 4 3 8 2" xfId="25983" xr:uid="{00000000-0005-0000-0000-0000C7640000}"/>
    <cellStyle name="20% - Accent1 3 4 2 2 4 3 9" xfId="25984" xr:uid="{00000000-0005-0000-0000-0000C8640000}"/>
    <cellStyle name="20% - Accent1 3 4 2 2 4 4" xfId="25985" xr:uid="{00000000-0005-0000-0000-0000C9640000}"/>
    <cellStyle name="20% - Accent1 3 4 2 2 4 4 2" xfId="25986" xr:uid="{00000000-0005-0000-0000-0000CA640000}"/>
    <cellStyle name="20% - Accent1 3 4 2 2 4 4 2 2" xfId="25987" xr:uid="{00000000-0005-0000-0000-0000CB640000}"/>
    <cellStyle name="20% - Accent1 3 4 2 2 4 4 2 2 2" xfId="25988" xr:uid="{00000000-0005-0000-0000-0000CC640000}"/>
    <cellStyle name="20% - Accent1 3 4 2 2 4 4 2 3" xfId="25989" xr:uid="{00000000-0005-0000-0000-0000CD640000}"/>
    <cellStyle name="20% - Accent1 3 4 2 2 4 4 3" xfId="25990" xr:uid="{00000000-0005-0000-0000-0000CE640000}"/>
    <cellStyle name="20% - Accent1 3 4 2 2 4 4 3 2" xfId="25991" xr:uid="{00000000-0005-0000-0000-0000CF640000}"/>
    <cellStyle name="20% - Accent1 3 4 2 2 4 4 4" xfId="25992" xr:uid="{00000000-0005-0000-0000-0000D0640000}"/>
    <cellStyle name="20% - Accent1 3 4 2 2 4 5" xfId="25993" xr:uid="{00000000-0005-0000-0000-0000D1640000}"/>
    <cellStyle name="20% - Accent1 3 4 2 2 4 5 2" xfId="25994" xr:uid="{00000000-0005-0000-0000-0000D2640000}"/>
    <cellStyle name="20% - Accent1 3 4 2 2 4 5 2 2" xfId="25995" xr:uid="{00000000-0005-0000-0000-0000D3640000}"/>
    <cellStyle name="20% - Accent1 3 4 2 2 4 5 2 2 2" xfId="25996" xr:uid="{00000000-0005-0000-0000-0000D4640000}"/>
    <cellStyle name="20% - Accent1 3 4 2 2 4 5 2 3" xfId="25997" xr:uid="{00000000-0005-0000-0000-0000D5640000}"/>
    <cellStyle name="20% - Accent1 3 4 2 2 4 5 3" xfId="25998" xr:uid="{00000000-0005-0000-0000-0000D6640000}"/>
    <cellStyle name="20% - Accent1 3 4 2 2 4 5 3 2" xfId="25999" xr:uid="{00000000-0005-0000-0000-0000D7640000}"/>
    <cellStyle name="20% - Accent1 3 4 2 2 4 5 4" xfId="26000" xr:uid="{00000000-0005-0000-0000-0000D8640000}"/>
    <cellStyle name="20% - Accent1 3 4 2 2 4 6" xfId="26001" xr:uid="{00000000-0005-0000-0000-0000D9640000}"/>
    <cellStyle name="20% - Accent1 3 4 2 2 4 6 2" xfId="26002" xr:uid="{00000000-0005-0000-0000-0000DA640000}"/>
    <cellStyle name="20% - Accent1 3 4 2 2 4 6 2 2" xfId="26003" xr:uid="{00000000-0005-0000-0000-0000DB640000}"/>
    <cellStyle name="20% - Accent1 3 4 2 2 4 6 2 2 2" xfId="26004" xr:uid="{00000000-0005-0000-0000-0000DC640000}"/>
    <cellStyle name="20% - Accent1 3 4 2 2 4 6 2 3" xfId="26005" xr:uid="{00000000-0005-0000-0000-0000DD640000}"/>
    <cellStyle name="20% - Accent1 3 4 2 2 4 6 3" xfId="26006" xr:uid="{00000000-0005-0000-0000-0000DE640000}"/>
    <cellStyle name="20% - Accent1 3 4 2 2 4 6 3 2" xfId="26007" xr:uid="{00000000-0005-0000-0000-0000DF640000}"/>
    <cellStyle name="20% - Accent1 3 4 2 2 4 6 4" xfId="26008" xr:uid="{00000000-0005-0000-0000-0000E0640000}"/>
    <cellStyle name="20% - Accent1 3 4 2 2 4 7" xfId="26009" xr:uid="{00000000-0005-0000-0000-0000E1640000}"/>
    <cellStyle name="20% - Accent1 3 4 2 2 4 7 2" xfId="26010" xr:uid="{00000000-0005-0000-0000-0000E2640000}"/>
    <cellStyle name="20% - Accent1 3 4 2 2 4 7 2 2" xfId="26011" xr:uid="{00000000-0005-0000-0000-0000E3640000}"/>
    <cellStyle name="20% - Accent1 3 4 2 2 4 7 3" xfId="26012" xr:uid="{00000000-0005-0000-0000-0000E4640000}"/>
    <cellStyle name="20% - Accent1 3 4 2 2 4 8" xfId="26013" xr:uid="{00000000-0005-0000-0000-0000E5640000}"/>
    <cellStyle name="20% - Accent1 3 4 2 2 4 8 2" xfId="26014" xr:uid="{00000000-0005-0000-0000-0000E6640000}"/>
    <cellStyle name="20% - Accent1 3 4 2 2 4 8 2 2" xfId="26015" xr:uid="{00000000-0005-0000-0000-0000E7640000}"/>
    <cellStyle name="20% - Accent1 3 4 2 2 4 8 3" xfId="26016" xr:uid="{00000000-0005-0000-0000-0000E8640000}"/>
    <cellStyle name="20% - Accent1 3 4 2 2 4 9" xfId="26017" xr:uid="{00000000-0005-0000-0000-0000E9640000}"/>
    <cellStyle name="20% - Accent1 3 4 2 2 4 9 2" xfId="26018" xr:uid="{00000000-0005-0000-0000-0000EA640000}"/>
    <cellStyle name="20% - Accent1 3 4 2 2 5" xfId="26019" xr:uid="{00000000-0005-0000-0000-0000EB640000}"/>
    <cellStyle name="20% - Accent1 3 4 2 2 5 2" xfId="26020" xr:uid="{00000000-0005-0000-0000-0000EC640000}"/>
    <cellStyle name="20% - Accent1 3 4 2 2 5 2 2" xfId="26021" xr:uid="{00000000-0005-0000-0000-0000ED640000}"/>
    <cellStyle name="20% - Accent1 3 4 2 2 5 2 2 2" xfId="26022" xr:uid="{00000000-0005-0000-0000-0000EE640000}"/>
    <cellStyle name="20% - Accent1 3 4 2 2 5 2 2 2 2" xfId="26023" xr:uid="{00000000-0005-0000-0000-0000EF640000}"/>
    <cellStyle name="20% - Accent1 3 4 2 2 5 2 2 3" xfId="26024" xr:uid="{00000000-0005-0000-0000-0000F0640000}"/>
    <cellStyle name="20% - Accent1 3 4 2 2 5 2 3" xfId="26025" xr:uid="{00000000-0005-0000-0000-0000F1640000}"/>
    <cellStyle name="20% - Accent1 3 4 2 2 5 2 3 2" xfId="26026" xr:uid="{00000000-0005-0000-0000-0000F2640000}"/>
    <cellStyle name="20% - Accent1 3 4 2 2 5 2 4" xfId="26027" xr:uid="{00000000-0005-0000-0000-0000F3640000}"/>
    <cellStyle name="20% - Accent1 3 4 2 2 5 3" xfId="26028" xr:uid="{00000000-0005-0000-0000-0000F4640000}"/>
    <cellStyle name="20% - Accent1 3 4 2 2 5 3 2" xfId="26029" xr:uid="{00000000-0005-0000-0000-0000F5640000}"/>
    <cellStyle name="20% - Accent1 3 4 2 2 5 3 2 2" xfId="26030" xr:uid="{00000000-0005-0000-0000-0000F6640000}"/>
    <cellStyle name="20% - Accent1 3 4 2 2 5 3 2 2 2" xfId="26031" xr:uid="{00000000-0005-0000-0000-0000F7640000}"/>
    <cellStyle name="20% - Accent1 3 4 2 2 5 3 2 3" xfId="26032" xr:uid="{00000000-0005-0000-0000-0000F8640000}"/>
    <cellStyle name="20% - Accent1 3 4 2 2 5 3 3" xfId="26033" xr:uid="{00000000-0005-0000-0000-0000F9640000}"/>
    <cellStyle name="20% - Accent1 3 4 2 2 5 3 3 2" xfId="26034" xr:uid="{00000000-0005-0000-0000-0000FA640000}"/>
    <cellStyle name="20% - Accent1 3 4 2 2 5 3 4" xfId="26035" xr:uid="{00000000-0005-0000-0000-0000FB640000}"/>
    <cellStyle name="20% - Accent1 3 4 2 2 5 4" xfId="26036" xr:uid="{00000000-0005-0000-0000-0000FC640000}"/>
    <cellStyle name="20% - Accent1 3 4 2 2 5 4 2" xfId="26037" xr:uid="{00000000-0005-0000-0000-0000FD640000}"/>
    <cellStyle name="20% - Accent1 3 4 2 2 5 4 2 2" xfId="26038" xr:uid="{00000000-0005-0000-0000-0000FE640000}"/>
    <cellStyle name="20% - Accent1 3 4 2 2 5 4 2 2 2" xfId="26039" xr:uid="{00000000-0005-0000-0000-0000FF640000}"/>
    <cellStyle name="20% - Accent1 3 4 2 2 5 4 2 3" xfId="26040" xr:uid="{00000000-0005-0000-0000-000000650000}"/>
    <cellStyle name="20% - Accent1 3 4 2 2 5 4 3" xfId="26041" xr:uid="{00000000-0005-0000-0000-000001650000}"/>
    <cellStyle name="20% - Accent1 3 4 2 2 5 4 3 2" xfId="26042" xr:uid="{00000000-0005-0000-0000-000002650000}"/>
    <cellStyle name="20% - Accent1 3 4 2 2 5 4 4" xfId="26043" xr:uid="{00000000-0005-0000-0000-000003650000}"/>
    <cellStyle name="20% - Accent1 3 4 2 2 5 5" xfId="26044" xr:uid="{00000000-0005-0000-0000-000004650000}"/>
    <cellStyle name="20% - Accent1 3 4 2 2 5 5 2" xfId="26045" xr:uid="{00000000-0005-0000-0000-000005650000}"/>
    <cellStyle name="20% - Accent1 3 4 2 2 5 5 2 2" xfId="26046" xr:uid="{00000000-0005-0000-0000-000006650000}"/>
    <cellStyle name="20% - Accent1 3 4 2 2 5 5 3" xfId="26047" xr:uid="{00000000-0005-0000-0000-000007650000}"/>
    <cellStyle name="20% - Accent1 3 4 2 2 5 6" xfId="26048" xr:uid="{00000000-0005-0000-0000-000008650000}"/>
    <cellStyle name="20% - Accent1 3 4 2 2 5 6 2" xfId="26049" xr:uid="{00000000-0005-0000-0000-000009650000}"/>
    <cellStyle name="20% - Accent1 3 4 2 2 5 6 2 2" xfId="26050" xr:uid="{00000000-0005-0000-0000-00000A650000}"/>
    <cellStyle name="20% - Accent1 3 4 2 2 5 6 3" xfId="26051" xr:uid="{00000000-0005-0000-0000-00000B650000}"/>
    <cellStyle name="20% - Accent1 3 4 2 2 5 7" xfId="26052" xr:uid="{00000000-0005-0000-0000-00000C650000}"/>
    <cellStyle name="20% - Accent1 3 4 2 2 5 7 2" xfId="26053" xr:uid="{00000000-0005-0000-0000-00000D650000}"/>
    <cellStyle name="20% - Accent1 3 4 2 2 5 8" xfId="26054" xr:uid="{00000000-0005-0000-0000-00000E650000}"/>
    <cellStyle name="20% - Accent1 3 4 2 2 5 8 2" xfId="26055" xr:uid="{00000000-0005-0000-0000-00000F650000}"/>
    <cellStyle name="20% - Accent1 3 4 2 2 5 9" xfId="26056" xr:uid="{00000000-0005-0000-0000-000010650000}"/>
    <cellStyle name="20% - Accent1 3 4 2 2 6" xfId="26057" xr:uid="{00000000-0005-0000-0000-000011650000}"/>
    <cellStyle name="20% - Accent1 3 4 2 2 6 2" xfId="26058" xr:uid="{00000000-0005-0000-0000-000012650000}"/>
    <cellStyle name="20% - Accent1 3 4 2 2 6 2 2" xfId="26059" xr:uid="{00000000-0005-0000-0000-000013650000}"/>
    <cellStyle name="20% - Accent1 3 4 2 2 6 2 2 2" xfId="26060" xr:uid="{00000000-0005-0000-0000-000014650000}"/>
    <cellStyle name="20% - Accent1 3 4 2 2 6 2 2 2 2" xfId="26061" xr:uid="{00000000-0005-0000-0000-000015650000}"/>
    <cellStyle name="20% - Accent1 3 4 2 2 6 2 2 3" xfId="26062" xr:uid="{00000000-0005-0000-0000-000016650000}"/>
    <cellStyle name="20% - Accent1 3 4 2 2 6 2 3" xfId="26063" xr:uid="{00000000-0005-0000-0000-000017650000}"/>
    <cellStyle name="20% - Accent1 3 4 2 2 6 2 3 2" xfId="26064" xr:uid="{00000000-0005-0000-0000-000018650000}"/>
    <cellStyle name="20% - Accent1 3 4 2 2 6 2 4" xfId="26065" xr:uid="{00000000-0005-0000-0000-000019650000}"/>
    <cellStyle name="20% - Accent1 3 4 2 2 6 3" xfId="26066" xr:uid="{00000000-0005-0000-0000-00001A650000}"/>
    <cellStyle name="20% - Accent1 3 4 2 2 6 3 2" xfId="26067" xr:uid="{00000000-0005-0000-0000-00001B650000}"/>
    <cellStyle name="20% - Accent1 3 4 2 2 6 3 2 2" xfId="26068" xr:uid="{00000000-0005-0000-0000-00001C650000}"/>
    <cellStyle name="20% - Accent1 3 4 2 2 6 3 2 2 2" xfId="26069" xr:uid="{00000000-0005-0000-0000-00001D650000}"/>
    <cellStyle name="20% - Accent1 3 4 2 2 6 3 2 3" xfId="26070" xr:uid="{00000000-0005-0000-0000-00001E650000}"/>
    <cellStyle name="20% - Accent1 3 4 2 2 6 3 3" xfId="26071" xr:uid="{00000000-0005-0000-0000-00001F650000}"/>
    <cellStyle name="20% - Accent1 3 4 2 2 6 3 3 2" xfId="26072" xr:uid="{00000000-0005-0000-0000-000020650000}"/>
    <cellStyle name="20% - Accent1 3 4 2 2 6 3 4" xfId="26073" xr:uid="{00000000-0005-0000-0000-000021650000}"/>
    <cellStyle name="20% - Accent1 3 4 2 2 6 4" xfId="26074" xr:uid="{00000000-0005-0000-0000-000022650000}"/>
    <cellStyle name="20% - Accent1 3 4 2 2 6 4 2" xfId="26075" xr:uid="{00000000-0005-0000-0000-000023650000}"/>
    <cellStyle name="20% - Accent1 3 4 2 2 6 4 2 2" xfId="26076" xr:uid="{00000000-0005-0000-0000-000024650000}"/>
    <cellStyle name="20% - Accent1 3 4 2 2 6 4 2 2 2" xfId="26077" xr:uid="{00000000-0005-0000-0000-000025650000}"/>
    <cellStyle name="20% - Accent1 3 4 2 2 6 4 2 3" xfId="26078" xr:uid="{00000000-0005-0000-0000-000026650000}"/>
    <cellStyle name="20% - Accent1 3 4 2 2 6 4 3" xfId="26079" xr:uid="{00000000-0005-0000-0000-000027650000}"/>
    <cellStyle name="20% - Accent1 3 4 2 2 6 4 3 2" xfId="26080" xr:uid="{00000000-0005-0000-0000-000028650000}"/>
    <cellStyle name="20% - Accent1 3 4 2 2 6 4 4" xfId="26081" xr:uid="{00000000-0005-0000-0000-000029650000}"/>
    <cellStyle name="20% - Accent1 3 4 2 2 6 5" xfId="26082" xr:uid="{00000000-0005-0000-0000-00002A650000}"/>
    <cellStyle name="20% - Accent1 3 4 2 2 6 5 2" xfId="26083" xr:uid="{00000000-0005-0000-0000-00002B650000}"/>
    <cellStyle name="20% - Accent1 3 4 2 2 6 5 2 2" xfId="26084" xr:uid="{00000000-0005-0000-0000-00002C650000}"/>
    <cellStyle name="20% - Accent1 3 4 2 2 6 5 3" xfId="26085" xr:uid="{00000000-0005-0000-0000-00002D650000}"/>
    <cellStyle name="20% - Accent1 3 4 2 2 6 6" xfId="26086" xr:uid="{00000000-0005-0000-0000-00002E650000}"/>
    <cellStyle name="20% - Accent1 3 4 2 2 6 6 2" xfId="26087" xr:uid="{00000000-0005-0000-0000-00002F650000}"/>
    <cellStyle name="20% - Accent1 3 4 2 2 6 6 2 2" xfId="26088" xr:uid="{00000000-0005-0000-0000-000030650000}"/>
    <cellStyle name="20% - Accent1 3 4 2 2 6 6 3" xfId="26089" xr:uid="{00000000-0005-0000-0000-000031650000}"/>
    <cellStyle name="20% - Accent1 3 4 2 2 6 7" xfId="26090" xr:uid="{00000000-0005-0000-0000-000032650000}"/>
    <cellStyle name="20% - Accent1 3 4 2 2 6 7 2" xfId="26091" xr:uid="{00000000-0005-0000-0000-000033650000}"/>
    <cellStyle name="20% - Accent1 3 4 2 2 6 8" xfId="26092" xr:uid="{00000000-0005-0000-0000-000034650000}"/>
    <cellStyle name="20% - Accent1 3 4 2 2 6 8 2" xfId="26093" xr:uid="{00000000-0005-0000-0000-000035650000}"/>
    <cellStyle name="20% - Accent1 3 4 2 2 6 9" xfId="26094" xr:uid="{00000000-0005-0000-0000-000036650000}"/>
    <cellStyle name="20% - Accent1 3 4 2 2 7" xfId="26095" xr:uid="{00000000-0005-0000-0000-000037650000}"/>
    <cellStyle name="20% - Accent1 3 4 2 2 7 2" xfId="26096" xr:uid="{00000000-0005-0000-0000-000038650000}"/>
    <cellStyle name="20% - Accent1 3 4 2 2 7 2 2" xfId="26097" xr:uid="{00000000-0005-0000-0000-000039650000}"/>
    <cellStyle name="20% - Accent1 3 4 2 2 7 2 2 2" xfId="26098" xr:uid="{00000000-0005-0000-0000-00003A650000}"/>
    <cellStyle name="20% - Accent1 3 4 2 2 7 2 3" xfId="26099" xr:uid="{00000000-0005-0000-0000-00003B650000}"/>
    <cellStyle name="20% - Accent1 3 4 2 2 7 3" xfId="26100" xr:uid="{00000000-0005-0000-0000-00003C650000}"/>
    <cellStyle name="20% - Accent1 3 4 2 2 7 3 2" xfId="26101" xr:uid="{00000000-0005-0000-0000-00003D650000}"/>
    <cellStyle name="20% - Accent1 3 4 2 2 7 4" xfId="26102" xr:uid="{00000000-0005-0000-0000-00003E650000}"/>
    <cellStyle name="20% - Accent1 3 4 2 2 8" xfId="26103" xr:uid="{00000000-0005-0000-0000-00003F650000}"/>
    <cellStyle name="20% - Accent1 3 4 2 2 8 2" xfId="26104" xr:uid="{00000000-0005-0000-0000-000040650000}"/>
    <cellStyle name="20% - Accent1 3 4 2 2 8 2 2" xfId="26105" xr:uid="{00000000-0005-0000-0000-000041650000}"/>
    <cellStyle name="20% - Accent1 3 4 2 2 8 2 2 2" xfId="26106" xr:uid="{00000000-0005-0000-0000-000042650000}"/>
    <cellStyle name="20% - Accent1 3 4 2 2 8 2 3" xfId="26107" xr:uid="{00000000-0005-0000-0000-000043650000}"/>
    <cellStyle name="20% - Accent1 3 4 2 2 8 3" xfId="26108" xr:uid="{00000000-0005-0000-0000-000044650000}"/>
    <cellStyle name="20% - Accent1 3 4 2 2 8 3 2" xfId="26109" xr:uid="{00000000-0005-0000-0000-000045650000}"/>
    <cellStyle name="20% - Accent1 3 4 2 2 8 4" xfId="26110" xr:uid="{00000000-0005-0000-0000-000046650000}"/>
    <cellStyle name="20% - Accent1 3 4 2 2 9" xfId="26111" xr:uid="{00000000-0005-0000-0000-000047650000}"/>
    <cellStyle name="20% - Accent1 3 4 2 2 9 2" xfId="26112" xr:uid="{00000000-0005-0000-0000-000048650000}"/>
    <cellStyle name="20% - Accent1 3 4 2 2 9 2 2" xfId="26113" xr:uid="{00000000-0005-0000-0000-000049650000}"/>
    <cellStyle name="20% - Accent1 3 4 2 2 9 2 2 2" xfId="26114" xr:uid="{00000000-0005-0000-0000-00004A650000}"/>
    <cellStyle name="20% - Accent1 3 4 2 2 9 2 3" xfId="26115" xr:uid="{00000000-0005-0000-0000-00004B650000}"/>
    <cellStyle name="20% - Accent1 3 4 2 2 9 3" xfId="26116" xr:uid="{00000000-0005-0000-0000-00004C650000}"/>
    <cellStyle name="20% - Accent1 3 4 2 2 9 3 2" xfId="26117" xr:uid="{00000000-0005-0000-0000-00004D650000}"/>
    <cellStyle name="20% - Accent1 3 4 2 2 9 4" xfId="26118" xr:uid="{00000000-0005-0000-0000-00004E650000}"/>
    <cellStyle name="20% - Accent1 3 4 2 3" xfId="26119" xr:uid="{00000000-0005-0000-0000-00004F650000}"/>
    <cellStyle name="20% - Accent1 3 4 2 3 10" xfId="26120" xr:uid="{00000000-0005-0000-0000-000050650000}"/>
    <cellStyle name="20% - Accent1 3 4 2 3 10 2" xfId="26121" xr:uid="{00000000-0005-0000-0000-000051650000}"/>
    <cellStyle name="20% - Accent1 3 4 2 3 11" xfId="26122" xr:uid="{00000000-0005-0000-0000-000052650000}"/>
    <cellStyle name="20% - Accent1 3 4 2 3 2" xfId="26123" xr:uid="{00000000-0005-0000-0000-000053650000}"/>
    <cellStyle name="20% - Accent1 3 4 2 3 2 2" xfId="26124" xr:uid="{00000000-0005-0000-0000-000054650000}"/>
    <cellStyle name="20% - Accent1 3 4 2 3 2 2 2" xfId="26125" xr:uid="{00000000-0005-0000-0000-000055650000}"/>
    <cellStyle name="20% - Accent1 3 4 2 3 2 2 2 2" xfId="26126" xr:uid="{00000000-0005-0000-0000-000056650000}"/>
    <cellStyle name="20% - Accent1 3 4 2 3 2 2 2 2 2" xfId="26127" xr:uid="{00000000-0005-0000-0000-000057650000}"/>
    <cellStyle name="20% - Accent1 3 4 2 3 2 2 2 3" xfId="26128" xr:uid="{00000000-0005-0000-0000-000058650000}"/>
    <cellStyle name="20% - Accent1 3 4 2 3 2 2 3" xfId="26129" xr:uid="{00000000-0005-0000-0000-000059650000}"/>
    <cellStyle name="20% - Accent1 3 4 2 3 2 2 3 2" xfId="26130" xr:uid="{00000000-0005-0000-0000-00005A650000}"/>
    <cellStyle name="20% - Accent1 3 4 2 3 2 2 4" xfId="26131" xr:uid="{00000000-0005-0000-0000-00005B650000}"/>
    <cellStyle name="20% - Accent1 3 4 2 3 2 3" xfId="26132" xr:uid="{00000000-0005-0000-0000-00005C650000}"/>
    <cellStyle name="20% - Accent1 3 4 2 3 2 3 2" xfId="26133" xr:uid="{00000000-0005-0000-0000-00005D650000}"/>
    <cellStyle name="20% - Accent1 3 4 2 3 2 3 2 2" xfId="26134" xr:uid="{00000000-0005-0000-0000-00005E650000}"/>
    <cellStyle name="20% - Accent1 3 4 2 3 2 3 2 2 2" xfId="26135" xr:uid="{00000000-0005-0000-0000-00005F650000}"/>
    <cellStyle name="20% - Accent1 3 4 2 3 2 3 2 3" xfId="26136" xr:uid="{00000000-0005-0000-0000-000060650000}"/>
    <cellStyle name="20% - Accent1 3 4 2 3 2 3 3" xfId="26137" xr:uid="{00000000-0005-0000-0000-000061650000}"/>
    <cellStyle name="20% - Accent1 3 4 2 3 2 3 3 2" xfId="26138" xr:uid="{00000000-0005-0000-0000-000062650000}"/>
    <cellStyle name="20% - Accent1 3 4 2 3 2 3 4" xfId="26139" xr:uid="{00000000-0005-0000-0000-000063650000}"/>
    <cellStyle name="20% - Accent1 3 4 2 3 2 4" xfId="26140" xr:uid="{00000000-0005-0000-0000-000064650000}"/>
    <cellStyle name="20% - Accent1 3 4 2 3 2 4 2" xfId="26141" xr:uid="{00000000-0005-0000-0000-000065650000}"/>
    <cellStyle name="20% - Accent1 3 4 2 3 2 4 2 2" xfId="26142" xr:uid="{00000000-0005-0000-0000-000066650000}"/>
    <cellStyle name="20% - Accent1 3 4 2 3 2 4 2 2 2" xfId="26143" xr:uid="{00000000-0005-0000-0000-000067650000}"/>
    <cellStyle name="20% - Accent1 3 4 2 3 2 4 2 3" xfId="26144" xr:uid="{00000000-0005-0000-0000-000068650000}"/>
    <cellStyle name="20% - Accent1 3 4 2 3 2 4 3" xfId="26145" xr:uid="{00000000-0005-0000-0000-000069650000}"/>
    <cellStyle name="20% - Accent1 3 4 2 3 2 4 3 2" xfId="26146" xr:uid="{00000000-0005-0000-0000-00006A650000}"/>
    <cellStyle name="20% - Accent1 3 4 2 3 2 4 4" xfId="26147" xr:uid="{00000000-0005-0000-0000-00006B650000}"/>
    <cellStyle name="20% - Accent1 3 4 2 3 2 5" xfId="26148" xr:uid="{00000000-0005-0000-0000-00006C650000}"/>
    <cellStyle name="20% - Accent1 3 4 2 3 2 5 2" xfId="26149" xr:uid="{00000000-0005-0000-0000-00006D650000}"/>
    <cellStyle name="20% - Accent1 3 4 2 3 2 5 2 2" xfId="26150" xr:uid="{00000000-0005-0000-0000-00006E650000}"/>
    <cellStyle name="20% - Accent1 3 4 2 3 2 5 3" xfId="26151" xr:uid="{00000000-0005-0000-0000-00006F650000}"/>
    <cellStyle name="20% - Accent1 3 4 2 3 2 6" xfId="26152" xr:uid="{00000000-0005-0000-0000-000070650000}"/>
    <cellStyle name="20% - Accent1 3 4 2 3 2 6 2" xfId="26153" xr:uid="{00000000-0005-0000-0000-000071650000}"/>
    <cellStyle name="20% - Accent1 3 4 2 3 2 6 2 2" xfId="26154" xr:uid="{00000000-0005-0000-0000-000072650000}"/>
    <cellStyle name="20% - Accent1 3 4 2 3 2 6 3" xfId="26155" xr:uid="{00000000-0005-0000-0000-000073650000}"/>
    <cellStyle name="20% - Accent1 3 4 2 3 2 7" xfId="26156" xr:uid="{00000000-0005-0000-0000-000074650000}"/>
    <cellStyle name="20% - Accent1 3 4 2 3 2 7 2" xfId="26157" xr:uid="{00000000-0005-0000-0000-000075650000}"/>
    <cellStyle name="20% - Accent1 3 4 2 3 2 8" xfId="26158" xr:uid="{00000000-0005-0000-0000-000076650000}"/>
    <cellStyle name="20% - Accent1 3 4 2 3 2 8 2" xfId="26159" xr:uid="{00000000-0005-0000-0000-000077650000}"/>
    <cellStyle name="20% - Accent1 3 4 2 3 2 9" xfId="26160" xr:uid="{00000000-0005-0000-0000-000078650000}"/>
    <cellStyle name="20% - Accent1 3 4 2 3 3" xfId="26161" xr:uid="{00000000-0005-0000-0000-000079650000}"/>
    <cellStyle name="20% - Accent1 3 4 2 3 3 2" xfId="26162" xr:uid="{00000000-0005-0000-0000-00007A650000}"/>
    <cellStyle name="20% - Accent1 3 4 2 3 3 2 2" xfId="26163" xr:uid="{00000000-0005-0000-0000-00007B650000}"/>
    <cellStyle name="20% - Accent1 3 4 2 3 3 2 2 2" xfId="26164" xr:uid="{00000000-0005-0000-0000-00007C650000}"/>
    <cellStyle name="20% - Accent1 3 4 2 3 3 2 2 2 2" xfId="26165" xr:uid="{00000000-0005-0000-0000-00007D650000}"/>
    <cellStyle name="20% - Accent1 3 4 2 3 3 2 2 3" xfId="26166" xr:uid="{00000000-0005-0000-0000-00007E650000}"/>
    <cellStyle name="20% - Accent1 3 4 2 3 3 2 3" xfId="26167" xr:uid="{00000000-0005-0000-0000-00007F650000}"/>
    <cellStyle name="20% - Accent1 3 4 2 3 3 2 3 2" xfId="26168" xr:uid="{00000000-0005-0000-0000-000080650000}"/>
    <cellStyle name="20% - Accent1 3 4 2 3 3 2 4" xfId="26169" xr:uid="{00000000-0005-0000-0000-000081650000}"/>
    <cellStyle name="20% - Accent1 3 4 2 3 3 3" xfId="26170" xr:uid="{00000000-0005-0000-0000-000082650000}"/>
    <cellStyle name="20% - Accent1 3 4 2 3 3 3 2" xfId="26171" xr:uid="{00000000-0005-0000-0000-000083650000}"/>
    <cellStyle name="20% - Accent1 3 4 2 3 3 3 2 2" xfId="26172" xr:uid="{00000000-0005-0000-0000-000084650000}"/>
    <cellStyle name="20% - Accent1 3 4 2 3 3 3 2 2 2" xfId="26173" xr:uid="{00000000-0005-0000-0000-000085650000}"/>
    <cellStyle name="20% - Accent1 3 4 2 3 3 3 2 3" xfId="26174" xr:uid="{00000000-0005-0000-0000-000086650000}"/>
    <cellStyle name="20% - Accent1 3 4 2 3 3 3 3" xfId="26175" xr:uid="{00000000-0005-0000-0000-000087650000}"/>
    <cellStyle name="20% - Accent1 3 4 2 3 3 3 3 2" xfId="26176" xr:uid="{00000000-0005-0000-0000-000088650000}"/>
    <cellStyle name="20% - Accent1 3 4 2 3 3 3 4" xfId="26177" xr:uid="{00000000-0005-0000-0000-000089650000}"/>
    <cellStyle name="20% - Accent1 3 4 2 3 3 4" xfId="26178" xr:uid="{00000000-0005-0000-0000-00008A650000}"/>
    <cellStyle name="20% - Accent1 3 4 2 3 3 4 2" xfId="26179" xr:uid="{00000000-0005-0000-0000-00008B650000}"/>
    <cellStyle name="20% - Accent1 3 4 2 3 3 4 2 2" xfId="26180" xr:uid="{00000000-0005-0000-0000-00008C650000}"/>
    <cellStyle name="20% - Accent1 3 4 2 3 3 4 2 2 2" xfId="26181" xr:uid="{00000000-0005-0000-0000-00008D650000}"/>
    <cellStyle name="20% - Accent1 3 4 2 3 3 4 2 3" xfId="26182" xr:uid="{00000000-0005-0000-0000-00008E650000}"/>
    <cellStyle name="20% - Accent1 3 4 2 3 3 4 3" xfId="26183" xr:uid="{00000000-0005-0000-0000-00008F650000}"/>
    <cellStyle name="20% - Accent1 3 4 2 3 3 4 3 2" xfId="26184" xr:uid="{00000000-0005-0000-0000-000090650000}"/>
    <cellStyle name="20% - Accent1 3 4 2 3 3 4 4" xfId="26185" xr:uid="{00000000-0005-0000-0000-000091650000}"/>
    <cellStyle name="20% - Accent1 3 4 2 3 3 5" xfId="26186" xr:uid="{00000000-0005-0000-0000-000092650000}"/>
    <cellStyle name="20% - Accent1 3 4 2 3 3 5 2" xfId="26187" xr:uid="{00000000-0005-0000-0000-000093650000}"/>
    <cellStyle name="20% - Accent1 3 4 2 3 3 5 2 2" xfId="26188" xr:uid="{00000000-0005-0000-0000-000094650000}"/>
    <cellStyle name="20% - Accent1 3 4 2 3 3 5 3" xfId="26189" xr:uid="{00000000-0005-0000-0000-000095650000}"/>
    <cellStyle name="20% - Accent1 3 4 2 3 3 6" xfId="26190" xr:uid="{00000000-0005-0000-0000-000096650000}"/>
    <cellStyle name="20% - Accent1 3 4 2 3 3 6 2" xfId="26191" xr:uid="{00000000-0005-0000-0000-000097650000}"/>
    <cellStyle name="20% - Accent1 3 4 2 3 3 6 2 2" xfId="26192" xr:uid="{00000000-0005-0000-0000-000098650000}"/>
    <cellStyle name="20% - Accent1 3 4 2 3 3 6 3" xfId="26193" xr:uid="{00000000-0005-0000-0000-000099650000}"/>
    <cellStyle name="20% - Accent1 3 4 2 3 3 7" xfId="26194" xr:uid="{00000000-0005-0000-0000-00009A650000}"/>
    <cellStyle name="20% - Accent1 3 4 2 3 3 7 2" xfId="26195" xr:uid="{00000000-0005-0000-0000-00009B650000}"/>
    <cellStyle name="20% - Accent1 3 4 2 3 3 8" xfId="26196" xr:uid="{00000000-0005-0000-0000-00009C650000}"/>
    <cellStyle name="20% - Accent1 3 4 2 3 3 8 2" xfId="26197" xr:uid="{00000000-0005-0000-0000-00009D650000}"/>
    <cellStyle name="20% - Accent1 3 4 2 3 3 9" xfId="26198" xr:uid="{00000000-0005-0000-0000-00009E650000}"/>
    <cellStyle name="20% - Accent1 3 4 2 3 4" xfId="26199" xr:uid="{00000000-0005-0000-0000-00009F650000}"/>
    <cellStyle name="20% - Accent1 3 4 2 3 4 2" xfId="26200" xr:uid="{00000000-0005-0000-0000-0000A0650000}"/>
    <cellStyle name="20% - Accent1 3 4 2 3 4 2 2" xfId="26201" xr:uid="{00000000-0005-0000-0000-0000A1650000}"/>
    <cellStyle name="20% - Accent1 3 4 2 3 4 2 2 2" xfId="26202" xr:uid="{00000000-0005-0000-0000-0000A2650000}"/>
    <cellStyle name="20% - Accent1 3 4 2 3 4 2 3" xfId="26203" xr:uid="{00000000-0005-0000-0000-0000A3650000}"/>
    <cellStyle name="20% - Accent1 3 4 2 3 4 3" xfId="26204" xr:uid="{00000000-0005-0000-0000-0000A4650000}"/>
    <cellStyle name="20% - Accent1 3 4 2 3 4 3 2" xfId="26205" xr:uid="{00000000-0005-0000-0000-0000A5650000}"/>
    <cellStyle name="20% - Accent1 3 4 2 3 4 4" xfId="26206" xr:uid="{00000000-0005-0000-0000-0000A6650000}"/>
    <cellStyle name="20% - Accent1 3 4 2 3 5" xfId="26207" xr:uid="{00000000-0005-0000-0000-0000A7650000}"/>
    <cellStyle name="20% - Accent1 3 4 2 3 5 2" xfId="26208" xr:uid="{00000000-0005-0000-0000-0000A8650000}"/>
    <cellStyle name="20% - Accent1 3 4 2 3 5 2 2" xfId="26209" xr:uid="{00000000-0005-0000-0000-0000A9650000}"/>
    <cellStyle name="20% - Accent1 3 4 2 3 5 2 2 2" xfId="26210" xr:uid="{00000000-0005-0000-0000-0000AA650000}"/>
    <cellStyle name="20% - Accent1 3 4 2 3 5 2 3" xfId="26211" xr:uid="{00000000-0005-0000-0000-0000AB650000}"/>
    <cellStyle name="20% - Accent1 3 4 2 3 5 3" xfId="26212" xr:uid="{00000000-0005-0000-0000-0000AC650000}"/>
    <cellStyle name="20% - Accent1 3 4 2 3 5 3 2" xfId="26213" xr:uid="{00000000-0005-0000-0000-0000AD650000}"/>
    <cellStyle name="20% - Accent1 3 4 2 3 5 4" xfId="26214" xr:uid="{00000000-0005-0000-0000-0000AE650000}"/>
    <cellStyle name="20% - Accent1 3 4 2 3 6" xfId="26215" xr:uid="{00000000-0005-0000-0000-0000AF650000}"/>
    <cellStyle name="20% - Accent1 3 4 2 3 6 2" xfId="26216" xr:uid="{00000000-0005-0000-0000-0000B0650000}"/>
    <cellStyle name="20% - Accent1 3 4 2 3 6 2 2" xfId="26217" xr:uid="{00000000-0005-0000-0000-0000B1650000}"/>
    <cellStyle name="20% - Accent1 3 4 2 3 6 2 2 2" xfId="26218" xr:uid="{00000000-0005-0000-0000-0000B2650000}"/>
    <cellStyle name="20% - Accent1 3 4 2 3 6 2 3" xfId="26219" xr:uid="{00000000-0005-0000-0000-0000B3650000}"/>
    <cellStyle name="20% - Accent1 3 4 2 3 6 3" xfId="26220" xr:uid="{00000000-0005-0000-0000-0000B4650000}"/>
    <cellStyle name="20% - Accent1 3 4 2 3 6 3 2" xfId="26221" xr:uid="{00000000-0005-0000-0000-0000B5650000}"/>
    <cellStyle name="20% - Accent1 3 4 2 3 6 4" xfId="26222" xr:uid="{00000000-0005-0000-0000-0000B6650000}"/>
    <cellStyle name="20% - Accent1 3 4 2 3 7" xfId="26223" xr:uid="{00000000-0005-0000-0000-0000B7650000}"/>
    <cellStyle name="20% - Accent1 3 4 2 3 7 2" xfId="26224" xr:uid="{00000000-0005-0000-0000-0000B8650000}"/>
    <cellStyle name="20% - Accent1 3 4 2 3 7 2 2" xfId="26225" xr:uid="{00000000-0005-0000-0000-0000B9650000}"/>
    <cellStyle name="20% - Accent1 3 4 2 3 7 3" xfId="26226" xr:uid="{00000000-0005-0000-0000-0000BA650000}"/>
    <cellStyle name="20% - Accent1 3 4 2 3 8" xfId="26227" xr:uid="{00000000-0005-0000-0000-0000BB650000}"/>
    <cellStyle name="20% - Accent1 3 4 2 3 8 2" xfId="26228" xr:uid="{00000000-0005-0000-0000-0000BC650000}"/>
    <cellStyle name="20% - Accent1 3 4 2 3 8 2 2" xfId="26229" xr:uid="{00000000-0005-0000-0000-0000BD650000}"/>
    <cellStyle name="20% - Accent1 3 4 2 3 8 3" xfId="26230" xr:uid="{00000000-0005-0000-0000-0000BE650000}"/>
    <cellStyle name="20% - Accent1 3 4 2 3 9" xfId="26231" xr:uid="{00000000-0005-0000-0000-0000BF650000}"/>
    <cellStyle name="20% - Accent1 3 4 2 3 9 2" xfId="26232" xr:uid="{00000000-0005-0000-0000-0000C0650000}"/>
    <cellStyle name="20% - Accent1 3 4 2 4" xfId="26233" xr:uid="{00000000-0005-0000-0000-0000C1650000}"/>
    <cellStyle name="20% - Accent1 3 4 2 4 10" xfId="26234" xr:uid="{00000000-0005-0000-0000-0000C2650000}"/>
    <cellStyle name="20% - Accent1 3 4 2 4 10 2" xfId="26235" xr:uid="{00000000-0005-0000-0000-0000C3650000}"/>
    <cellStyle name="20% - Accent1 3 4 2 4 11" xfId="26236" xr:uid="{00000000-0005-0000-0000-0000C4650000}"/>
    <cellStyle name="20% - Accent1 3 4 2 4 2" xfId="26237" xr:uid="{00000000-0005-0000-0000-0000C5650000}"/>
    <cellStyle name="20% - Accent1 3 4 2 4 2 2" xfId="26238" xr:uid="{00000000-0005-0000-0000-0000C6650000}"/>
    <cellStyle name="20% - Accent1 3 4 2 4 2 2 2" xfId="26239" xr:uid="{00000000-0005-0000-0000-0000C7650000}"/>
    <cellStyle name="20% - Accent1 3 4 2 4 2 2 2 2" xfId="26240" xr:uid="{00000000-0005-0000-0000-0000C8650000}"/>
    <cellStyle name="20% - Accent1 3 4 2 4 2 2 2 2 2" xfId="26241" xr:uid="{00000000-0005-0000-0000-0000C9650000}"/>
    <cellStyle name="20% - Accent1 3 4 2 4 2 2 2 3" xfId="26242" xr:uid="{00000000-0005-0000-0000-0000CA650000}"/>
    <cellStyle name="20% - Accent1 3 4 2 4 2 2 3" xfId="26243" xr:uid="{00000000-0005-0000-0000-0000CB650000}"/>
    <cellStyle name="20% - Accent1 3 4 2 4 2 2 3 2" xfId="26244" xr:uid="{00000000-0005-0000-0000-0000CC650000}"/>
    <cellStyle name="20% - Accent1 3 4 2 4 2 2 4" xfId="26245" xr:uid="{00000000-0005-0000-0000-0000CD650000}"/>
    <cellStyle name="20% - Accent1 3 4 2 4 2 3" xfId="26246" xr:uid="{00000000-0005-0000-0000-0000CE650000}"/>
    <cellStyle name="20% - Accent1 3 4 2 4 2 3 2" xfId="26247" xr:uid="{00000000-0005-0000-0000-0000CF650000}"/>
    <cellStyle name="20% - Accent1 3 4 2 4 2 3 2 2" xfId="26248" xr:uid="{00000000-0005-0000-0000-0000D0650000}"/>
    <cellStyle name="20% - Accent1 3 4 2 4 2 3 2 2 2" xfId="26249" xr:uid="{00000000-0005-0000-0000-0000D1650000}"/>
    <cellStyle name="20% - Accent1 3 4 2 4 2 3 2 3" xfId="26250" xr:uid="{00000000-0005-0000-0000-0000D2650000}"/>
    <cellStyle name="20% - Accent1 3 4 2 4 2 3 3" xfId="26251" xr:uid="{00000000-0005-0000-0000-0000D3650000}"/>
    <cellStyle name="20% - Accent1 3 4 2 4 2 3 3 2" xfId="26252" xr:uid="{00000000-0005-0000-0000-0000D4650000}"/>
    <cellStyle name="20% - Accent1 3 4 2 4 2 3 4" xfId="26253" xr:uid="{00000000-0005-0000-0000-0000D5650000}"/>
    <cellStyle name="20% - Accent1 3 4 2 4 2 4" xfId="26254" xr:uid="{00000000-0005-0000-0000-0000D6650000}"/>
    <cellStyle name="20% - Accent1 3 4 2 4 2 4 2" xfId="26255" xr:uid="{00000000-0005-0000-0000-0000D7650000}"/>
    <cellStyle name="20% - Accent1 3 4 2 4 2 4 2 2" xfId="26256" xr:uid="{00000000-0005-0000-0000-0000D8650000}"/>
    <cellStyle name="20% - Accent1 3 4 2 4 2 4 2 2 2" xfId="26257" xr:uid="{00000000-0005-0000-0000-0000D9650000}"/>
    <cellStyle name="20% - Accent1 3 4 2 4 2 4 2 3" xfId="26258" xr:uid="{00000000-0005-0000-0000-0000DA650000}"/>
    <cellStyle name="20% - Accent1 3 4 2 4 2 4 3" xfId="26259" xr:uid="{00000000-0005-0000-0000-0000DB650000}"/>
    <cellStyle name="20% - Accent1 3 4 2 4 2 4 3 2" xfId="26260" xr:uid="{00000000-0005-0000-0000-0000DC650000}"/>
    <cellStyle name="20% - Accent1 3 4 2 4 2 4 4" xfId="26261" xr:uid="{00000000-0005-0000-0000-0000DD650000}"/>
    <cellStyle name="20% - Accent1 3 4 2 4 2 5" xfId="26262" xr:uid="{00000000-0005-0000-0000-0000DE650000}"/>
    <cellStyle name="20% - Accent1 3 4 2 4 2 5 2" xfId="26263" xr:uid="{00000000-0005-0000-0000-0000DF650000}"/>
    <cellStyle name="20% - Accent1 3 4 2 4 2 5 2 2" xfId="26264" xr:uid="{00000000-0005-0000-0000-0000E0650000}"/>
    <cellStyle name="20% - Accent1 3 4 2 4 2 5 3" xfId="26265" xr:uid="{00000000-0005-0000-0000-0000E1650000}"/>
    <cellStyle name="20% - Accent1 3 4 2 4 2 6" xfId="26266" xr:uid="{00000000-0005-0000-0000-0000E2650000}"/>
    <cellStyle name="20% - Accent1 3 4 2 4 2 6 2" xfId="26267" xr:uid="{00000000-0005-0000-0000-0000E3650000}"/>
    <cellStyle name="20% - Accent1 3 4 2 4 2 6 2 2" xfId="26268" xr:uid="{00000000-0005-0000-0000-0000E4650000}"/>
    <cellStyle name="20% - Accent1 3 4 2 4 2 6 3" xfId="26269" xr:uid="{00000000-0005-0000-0000-0000E5650000}"/>
    <cellStyle name="20% - Accent1 3 4 2 4 2 7" xfId="26270" xr:uid="{00000000-0005-0000-0000-0000E6650000}"/>
    <cellStyle name="20% - Accent1 3 4 2 4 2 7 2" xfId="26271" xr:uid="{00000000-0005-0000-0000-0000E7650000}"/>
    <cellStyle name="20% - Accent1 3 4 2 4 2 8" xfId="26272" xr:uid="{00000000-0005-0000-0000-0000E8650000}"/>
    <cellStyle name="20% - Accent1 3 4 2 4 2 8 2" xfId="26273" xr:uid="{00000000-0005-0000-0000-0000E9650000}"/>
    <cellStyle name="20% - Accent1 3 4 2 4 2 9" xfId="26274" xr:uid="{00000000-0005-0000-0000-0000EA650000}"/>
    <cellStyle name="20% - Accent1 3 4 2 4 3" xfId="26275" xr:uid="{00000000-0005-0000-0000-0000EB650000}"/>
    <cellStyle name="20% - Accent1 3 4 2 4 3 2" xfId="26276" xr:uid="{00000000-0005-0000-0000-0000EC650000}"/>
    <cellStyle name="20% - Accent1 3 4 2 4 3 2 2" xfId="26277" xr:uid="{00000000-0005-0000-0000-0000ED650000}"/>
    <cellStyle name="20% - Accent1 3 4 2 4 3 2 2 2" xfId="26278" xr:uid="{00000000-0005-0000-0000-0000EE650000}"/>
    <cellStyle name="20% - Accent1 3 4 2 4 3 2 2 2 2" xfId="26279" xr:uid="{00000000-0005-0000-0000-0000EF650000}"/>
    <cellStyle name="20% - Accent1 3 4 2 4 3 2 2 3" xfId="26280" xr:uid="{00000000-0005-0000-0000-0000F0650000}"/>
    <cellStyle name="20% - Accent1 3 4 2 4 3 2 3" xfId="26281" xr:uid="{00000000-0005-0000-0000-0000F1650000}"/>
    <cellStyle name="20% - Accent1 3 4 2 4 3 2 3 2" xfId="26282" xr:uid="{00000000-0005-0000-0000-0000F2650000}"/>
    <cellStyle name="20% - Accent1 3 4 2 4 3 2 4" xfId="26283" xr:uid="{00000000-0005-0000-0000-0000F3650000}"/>
    <cellStyle name="20% - Accent1 3 4 2 4 3 3" xfId="26284" xr:uid="{00000000-0005-0000-0000-0000F4650000}"/>
    <cellStyle name="20% - Accent1 3 4 2 4 3 3 2" xfId="26285" xr:uid="{00000000-0005-0000-0000-0000F5650000}"/>
    <cellStyle name="20% - Accent1 3 4 2 4 3 3 2 2" xfId="26286" xr:uid="{00000000-0005-0000-0000-0000F6650000}"/>
    <cellStyle name="20% - Accent1 3 4 2 4 3 3 2 2 2" xfId="26287" xr:uid="{00000000-0005-0000-0000-0000F7650000}"/>
    <cellStyle name="20% - Accent1 3 4 2 4 3 3 2 3" xfId="26288" xr:uid="{00000000-0005-0000-0000-0000F8650000}"/>
    <cellStyle name="20% - Accent1 3 4 2 4 3 3 3" xfId="26289" xr:uid="{00000000-0005-0000-0000-0000F9650000}"/>
    <cellStyle name="20% - Accent1 3 4 2 4 3 3 3 2" xfId="26290" xr:uid="{00000000-0005-0000-0000-0000FA650000}"/>
    <cellStyle name="20% - Accent1 3 4 2 4 3 3 4" xfId="26291" xr:uid="{00000000-0005-0000-0000-0000FB650000}"/>
    <cellStyle name="20% - Accent1 3 4 2 4 3 4" xfId="26292" xr:uid="{00000000-0005-0000-0000-0000FC650000}"/>
    <cellStyle name="20% - Accent1 3 4 2 4 3 4 2" xfId="26293" xr:uid="{00000000-0005-0000-0000-0000FD650000}"/>
    <cellStyle name="20% - Accent1 3 4 2 4 3 4 2 2" xfId="26294" xr:uid="{00000000-0005-0000-0000-0000FE650000}"/>
    <cellStyle name="20% - Accent1 3 4 2 4 3 4 2 2 2" xfId="26295" xr:uid="{00000000-0005-0000-0000-0000FF650000}"/>
    <cellStyle name="20% - Accent1 3 4 2 4 3 4 2 3" xfId="26296" xr:uid="{00000000-0005-0000-0000-000000660000}"/>
    <cellStyle name="20% - Accent1 3 4 2 4 3 4 3" xfId="26297" xr:uid="{00000000-0005-0000-0000-000001660000}"/>
    <cellStyle name="20% - Accent1 3 4 2 4 3 4 3 2" xfId="26298" xr:uid="{00000000-0005-0000-0000-000002660000}"/>
    <cellStyle name="20% - Accent1 3 4 2 4 3 4 4" xfId="26299" xr:uid="{00000000-0005-0000-0000-000003660000}"/>
    <cellStyle name="20% - Accent1 3 4 2 4 3 5" xfId="26300" xr:uid="{00000000-0005-0000-0000-000004660000}"/>
    <cellStyle name="20% - Accent1 3 4 2 4 3 5 2" xfId="26301" xr:uid="{00000000-0005-0000-0000-000005660000}"/>
    <cellStyle name="20% - Accent1 3 4 2 4 3 5 2 2" xfId="26302" xr:uid="{00000000-0005-0000-0000-000006660000}"/>
    <cellStyle name="20% - Accent1 3 4 2 4 3 5 3" xfId="26303" xr:uid="{00000000-0005-0000-0000-000007660000}"/>
    <cellStyle name="20% - Accent1 3 4 2 4 3 6" xfId="26304" xr:uid="{00000000-0005-0000-0000-000008660000}"/>
    <cellStyle name="20% - Accent1 3 4 2 4 3 6 2" xfId="26305" xr:uid="{00000000-0005-0000-0000-000009660000}"/>
    <cellStyle name="20% - Accent1 3 4 2 4 3 6 2 2" xfId="26306" xr:uid="{00000000-0005-0000-0000-00000A660000}"/>
    <cellStyle name="20% - Accent1 3 4 2 4 3 6 3" xfId="26307" xr:uid="{00000000-0005-0000-0000-00000B660000}"/>
    <cellStyle name="20% - Accent1 3 4 2 4 3 7" xfId="26308" xr:uid="{00000000-0005-0000-0000-00000C660000}"/>
    <cellStyle name="20% - Accent1 3 4 2 4 3 7 2" xfId="26309" xr:uid="{00000000-0005-0000-0000-00000D660000}"/>
    <cellStyle name="20% - Accent1 3 4 2 4 3 8" xfId="26310" xr:uid="{00000000-0005-0000-0000-00000E660000}"/>
    <cellStyle name="20% - Accent1 3 4 2 4 3 8 2" xfId="26311" xr:uid="{00000000-0005-0000-0000-00000F660000}"/>
    <cellStyle name="20% - Accent1 3 4 2 4 3 9" xfId="26312" xr:uid="{00000000-0005-0000-0000-000010660000}"/>
    <cellStyle name="20% - Accent1 3 4 2 4 4" xfId="26313" xr:uid="{00000000-0005-0000-0000-000011660000}"/>
    <cellStyle name="20% - Accent1 3 4 2 4 4 2" xfId="26314" xr:uid="{00000000-0005-0000-0000-000012660000}"/>
    <cellStyle name="20% - Accent1 3 4 2 4 4 2 2" xfId="26315" xr:uid="{00000000-0005-0000-0000-000013660000}"/>
    <cellStyle name="20% - Accent1 3 4 2 4 4 2 2 2" xfId="26316" xr:uid="{00000000-0005-0000-0000-000014660000}"/>
    <cellStyle name="20% - Accent1 3 4 2 4 4 2 3" xfId="26317" xr:uid="{00000000-0005-0000-0000-000015660000}"/>
    <cellStyle name="20% - Accent1 3 4 2 4 4 3" xfId="26318" xr:uid="{00000000-0005-0000-0000-000016660000}"/>
    <cellStyle name="20% - Accent1 3 4 2 4 4 3 2" xfId="26319" xr:uid="{00000000-0005-0000-0000-000017660000}"/>
    <cellStyle name="20% - Accent1 3 4 2 4 4 4" xfId="26320" xr:uid="{00000000-0005-0000-0000-000018660000}"/>
    <cellStyle name="20% - Accent1 3 4 2 4 5" xfId="26321" xr:uid="{00000000-0005-0000-0000-000019660000}"/>
    <cellStyle name="20% - Accent1 3 4 2 4 5 2" xfId="26322" xr:uid="{00000000-0005-0000-0000-00001A660000}"/>
    <cellStyle name="20% - Accent1 3 4 2 4 5 2 2" xfId="26323" xr:uid="{00000000-0005-0000-0000-00001B660000}"/>
    <cellStyle name="20% - Accent1 3 4 2 4 5 2 2 2" xfId="26324" xr:uid="{00000000-0005-0000-0000-00001C660000}"/>
    <cellStyle name="20% - Accent1 3 4 2 4 5 2 3" xfId="26325" xr:uid="{00000000-0005-0000-0000-00001D660000}"/>
    <cellStyle name="20% - Accent1 3 4 2 4 5 3" xfId="26326" xr:uid="{00000000-0005-0000-0000-00001E660000}"/>
    <cellStyle name="20% - Accent1 3 4 2 4 5 3 2" xfId="26327" xr:uid="{00000000-0005-0000-0000-00001F660000}"/>
    <cellStyle name="20% - Accent1 3 4 2 4 5 4" xfId="26328" xr:uid="{00000000-0005-0000-0000-000020660000}"/>
    <cellStyle name="20% - Accent1 3 4 2 4 6" xfId="26329" xr:uid="{00000000-0005-0000-0000-000021660000}"/>
    <cellStyle name="20% - Accent1 3 4 2 4 6 2" xfId="26330" xr:uid="{00000000-0005-0000-0000-000022660000}"/>
    <cellStyle name="20% - Accent1 3 4 2 4 6 2 2" xfId="26331" xr:uid="{00000000-0005-0000-0000-000023660000}"/>
    <cellStyle name="20% - Accent1 3 4 2 4 6 2 2 2" xfId="26332" xr:uid="{00000000-0005-0000-0000-000024660000}"/>
    <cellStyle name="20% - Accent1 3 4 2 4 6 2 3" xfId="26333" xr:uid="{00000000-0005-0000-0000-000025660000}"/>
    <cellStyle name="20% - Accent1 3 4 2 4 6 3" xfId="26334" xr:uid="{00000000-0005-0000-0000-000026660000}"/>
    <cellStyle name="20% - Accent1 3 4 2 4 6 3 2" xfId="26335" xr:uid="{00000000-0005-0000-0000-000027660000}"/>
    <cellStyle name="20% - Accent1 3 4 2 4 6 4" xfId="26336" xr:uid="{00000000-0005-0000-0000-000028660000}"/>
    <cellStyle name="20% - Accent1 3 4 2 4 7" xfId="26337" xr:uid="{00000000-0005-0000-0000-000029660000}"/>
    <cellStyle name="20% - Accent1 3 4 2 4 7 2" xfId="26338" xr:uid="{00000000-0005-0000-0000-00002A660000}"/>
    <cellStyle name="20% - Accent1 3 4 2 4 7 2 2" xfId="26339" xr:uid="{00000000-0005-0000-0000-00002B660000}"/>
    <cellStyle name="20% - Accent1 3 4 2 4 7 3" xfId="26340" xr:uid="{00000000-0005-0000-0000-00002C660000}"/>
    <cellStyle name="20% - Accent1 3 4 2 4 8" xfId="26341" xr:uid="{00000000-0005-0000-0000-00002D660000}"/>
    <cellStyle name="20% - Accent1 3 4 2 4 8 2" xfId="26342" xr:uid="{00000000-0005-0000-0000-00002E660000}"/>
    <cellStyle name="20% - Accent1 3 4 2 4 8 2 2" xfId="26343" xr:uid="{00000000-0005-0000-0000-00002F660000}"/>
    <cellStyle name="20% - Accent1 3 4 2 4 8 3" xfId="26344" xr:uid="{00000000-0005-0000-0000-000030660000}"/>
    <cellStyle name="20% - Accent1 3 4 2 4 9" xfId="26345" xr:uid="{00000000-0005-0000-0000-000031660000}"/>
    <cellStyle name="20% - Accent1 3 4 2 4 9 2" xfId="26346" xr:uid="{00000000-0005-0000-0000-000032660000}"/>
    <cellStyle name="20% - Accent1 3 4 2 5" xfId="26347" xr:uid="{00000000-0005-0000-0000-000033660000}"/>
    <cellStyle name="20% - Accent1 3 4 2 5 10" xfId="26348" xr:uid="{00000000-0005-0000-0000-000034660000}"/>
    <cellStyle name="20% - Accent1 3 4 2 5 10 2" xfId="26349" xr:uid="{00000000-0005-0000-0000-000035660000}"/>
    <cellStyle name="20% - Accent1 3 4 2 5 11" xfId="26350" xr:uid="{00000000-0005-0000-0000-000036660000}"/>
    <cellStyle name="20% - Accent1 3 4 2 5 2" xfId="26351" xr:uid="{00000000-0005-0000-0000-000037660000}"/>
    <cellStyle name="20% - Accent1 3 4 2 5 2 2" xfId="26352" xr:uid="{00000000-0005-0000-0000-000038660000}"/>
    <cellStyle name="20% - Accent1 3 4 2 5 2 2 2" xfId="26353" xr:uid="{00000000-0005-0000-0000-000039660000}"/>
    <cellStyle name="20% - Accent1 3 4 2 5 2 2 2 2" xfId="26354" xr:uid="{00000000-0005-0000-0000-00003A660000}"/>
    <cellStyle name="20% - Accent1 3 4 2 5 2 2 2 2 2" xfId="26355" xr:uid="{00000000-0005-0000-0000-00003B660000}"/>
    <cellStyle name="20% - Accent1 3 4 2 5 2 2 2 3" xfId="26356" xr:uid="{00000000-0005-0000-0000-00003C660000}"/>
    <cellStyle name="20% - Accent1 3 4 2 5 2 2 3" xfId="26357" xr:uid="{00000000-0005-0000-0000-00003D660000}"/>
    <cellStyle name="20% - Accent1 3 4 2 5 2 2 3 2" xfId="26358" xr:uid="{00000000-0005-0000-0000-00003E660000}"/>
    <cellStyle name="20% - Accent1 3 4 2 5 2 2 4" xfId="26359" xr:uid="{00000000-0005-0000-0000-00003F660000}"/>
    <cellStyle name="20% - Accent1 3 4 2 5 2 3" xfId="26360" xr:uid="{00000000-0005-0000-0000-000040660000}"/>
    <cellStyle name="20% - Accent1 3 4 2 5 2 3 2" xfId="26361" xr:uid="{00000000-0005-0000-0000-000041660000}"/>
    <cellStyle name="20% - Accent1 3 4 2 5 2 3 2 2" xfId="26362" xr:uid="{00000000-0005-0000-0000-000042660000}"/>
    <cellStyle name="20% - Accent1 3 4 2 5 2 3 2 2 2" xfId="26363" xr:uid="{00000000-0005-0000-0000-000043660000}"/>
    <cellStyle name="20% - Accent1 3 4 2 5 2 3 2 3" xfId="26364" xr:uid="{00000000-0005-0000-0000-000044660000}"/>
    <cellStyle name="20% - Accent1 3 4 2 5 2 3 3" xfId="26365" xr:uid="{00000000-0005-0000-0000-000045660000}"/>
    <cellStyle name="20% - Accent1 3 4 2 5 2 3 3 2" xfId="26366" xr:uid="{00000000-0005-0000-0000-000046660000}"/>
    <cellStyle name="20% - Accent1 3 4 2 5 2 3 4" xfId="26367" xr:uid="{00000000-0005-0000-0000-000047660000}"/>
    <cellStyle name="20% - Accent1 3 4 2 5 2 4" xfId="26368" xr:uid="{00000000-0005-0000-0000-000048660000}"/>
    <cellStyle name="20% - Accent1 3 4 2 5 2 4 2" xfId="26369" xr:uid="{00000000-0005-0000-0000-000049660000}"/>
    <cellStyle name="20% - Accent1 3 4 2 5 2 4 2 2" xfId="26370" xr:uid="{00000000-0005-0000-0000-00004A660000}"/>
    <cellStyle name="20% - Accent1 3 4 2 5 2 4 2 2 2" xfId="26371" xr:uid="{00000000-0005-0000-0000-00004B660000}"/>
    <cellStyle name="20% - Accent1 3 4 2 5 2 4 2 3" xfId="26372" xr:uid="{00000000-0005-0000-0000-00004C660000}"/>
    <cellStyle name="20% - Accent1 3 4 2 5 2 4 3" xfId="26373" xr:uid="{00000000-0005-0000-0000-00004D660000}"/>
    <cellStyle name="20% - Accent1 3 4 2 5 2 4 3 2" xfId="26374" xr:uid="{00000000-0005-0000-0000-00004E660000}"/>
    <cellStyle name="20% - Accent1 3 4 2 5 2 4 4" xfId="26375" xr:uid="{00000000-0005-0000-0000-00004F660000}"/>
    <cellStyle name="20% - Accent1 3 4 2 5 2 5" xfId="26376" xr:uid="{00000000-0005-0000-0000-000050660000}"/>
    <cellStyle name="20% - Accent1 3 4 2 5 2 5 2" xfId="26377" xr:uid="{00000000-0005-0000-0000-000051660000}"/>
    <cellStyle name="20% - Accent1 3 4 2 5 2 5 2 2" xfId="26378" xr:uid="{00000000-0005-0000-0000-000052660000}"/>
    <cellStyle name="20% - Accent1 3 4 2 5 2 5 3" xfId="26379" xr:uid="{00000000-0005-0000-0000-000053660000}"/>
    <cellStyle name="20% - Accent1 3 4 2 5 2 6" xfId="26380" xr:uid="{00000000-0005-0000-0000-000054660000}"/>
    <cellStyle name="20% - Accent1 3 4 2 5 2 6 2" xfId="26381" xr:uid="{00000000-0005-0000-0000-000055660000}"/>
    <cellStyle name="20% - Accent1 3 4 2 5 2 6 2 2" xfId="26382" xr:uid="{00000000-0005-0000-0000-000056660000}"/>
    <cellStyle name="20% - Accent1 3 4 2 5 2 6 3" xfId="26383" xr:uid="{00000000-0005-0000-0000-000057660000}"/>
    <cellStyle name="20% - Accent1 3 4 2 5 2 7" xfId="26384" xr:uid="{00000000-0005-0000-0000-000058660000}"/>
    <cellStyle name="20% - Accent1 3 4 2 5 2 7 2" xfId="26385" xr:uid="{00000000-0005-0000-0000-000059660000}"/>
    <cellStyle name="20% - Accent1 3 4 2 5 2 8" xfId="26386" xr:uid="{00000000-0005-0000-0000-00005A660000}"/>
    <cellStyle name="20% - Accent1 3 4 2 5 2 8 2" xfId="26387" xr:uid="{00000000-0005-0000-0000-00005B660000}"/>
    <cellStyle name="20% - Accent1 3 4 2 5 2 9" xfId="26388" xr:uid="{00000000-0005-0000-0000-00005C660000}"/>
    <cellStyle name="20% - Accent1 3 4 2 5 3" xfId="26389" xr:uid="{00000000-0005-0000-0000-00005D660000}"/>
    <cellStyle name="20% - Accent1 3 4 2 5 3 2" xfId="26390" xr:uid="{00000000-0005-0000-0000-00005E660000}"/>
    <cellStyle name="20% - Accent1 3 4 2 5 3 2 2" xfId="26391" xr:uid="{00000000-0005-0000-0000-00005F660000}"/>
    <cellStyle name="20% - Accent1 3 4 2 5 3 2 2 2" xfId="26392" xr:uid="{00000000-0005-0000-0000-000060660000}"/>
    <cellStyle name="20% - Accent1 3 4 2 5 3 2 2 2 2" xfId="26393" xr:uid="{00000000-0005-0000-0000-000061660000}"/>
    <cellStyle name="20% - Accent1 3 4 2 5 3 2 2 3" xfId="26394" xr:uid="{00000000-0005-0000-0000-000062660000}"/>
    <cellStyle name="20% - Accent1 3 4 2 5 3 2 3" xfId="26395" xr:uid="{00000000-0005-0000-0000-000063660000}"/>
    <cellStyle name="20% - Accent1 3 4 2 5 3 2 3 2" xfId="26396" xr:uid="{00000000-0005-0000-0000-000064660000}"/>
    <cellStyle name="20% - Accent1 3 4 2 5 3 2 4" xfId="26397" xr:uid="{00000000-0005-0000-0000-000065660000}"/>
    <cellStyle name="20% - Accent1 3 4 2 5 3 3" xfId="26398" xr:uid="{00000000-0005-0000-0000-000066660000}"/>
    <cellStyle name="20% - Accent1 3 4 2 5 3 3 2" xfId="26399" xr:uid="{00000000-0005-0000-0000-000067660000}"/>
    <cellStyle name="20% - Accent1 3 4 2 5 3 3 2 2" xfId="26400" xr:uid="{00000000-0005-0000-0000-000068660000}"/>
    <cellStyle name="20% - Accent1 3 4 2 5 3 3 2 2 2" xfId="26401" xr:uid="{00000000-0005-0000-0000-000069660000}"/>
    <cellStyle name="20% - Accent1 3 4 2 5 3 3 2 3" xfId="26402" xr:uid="{00000000-0005-0000-0000-00006A660000}"/>
    <cellStyle name="20% - Accent1 3 4 2 5 3 3 3" xfId="26403" xr:uid="{00000000-0005-0000-0000-00006B660000}"/>
    <cellStyle name="20% - Accent1 3 4 2 5 3 3 3 2" xfId="26404" xr:uid="{00000000-0005-0000-0000-00006C660000}"/>
    <cellStyle name="20% - Accent1 3 4 2 5 3 3 4" xfId="26405" xr:uid="{00000000-0005-0000-0000-00006D660000}"/>
    <cellStyle name="20% - Accent1 3 4 2 5 3 4" xfId="26406" xr:uid="{00000000-0005-0000-0000-00006E660000}"/>
    <cellStyle name="20% - Accent1 3 4 2 5 3 4 2" xfId="26407" xr:uid="{00000000-0005-0000-0000-00006F660000}"/>
    <cellStyle name="20% - Accent1 3 4 2 5 3 4 2 2" xfId="26408" xr:uid="{00000000-0005-0000-0000-000070660000}"/>
    <cellStyle name="20% - Accent1 3 4 2 5 3 4 2 2 2" xfId="26409" xr:uid="{00000000-0005-0000-0000-000071660000}"/>
    <cellStyle name="20% - Accent1 3 4 2 5 3 4 2 3" xfId="26410" xr:uid="{00000000-0005-0000-0000-000072660000}"/>
    <cellStyle name="20% - Accent1 3 4 2 5 3 4 3" xfId="26411" xr:uid="{00000000-0005-0000-0000-000073660000}"/>
    <cellStyle name="20% - Accent1 3 4 2 5 3 4 3 2" xfId="26412" xr:uid="{00000000-0005-0000-0000-000074660000}"/>
    <cellStyle name="20% - Accent1 3 4 2 5 3 4 4" xfId="26413" xr:uid="{00000000-0005-0000-0000-000075660000}"/>
    <cellStyle name="20% - Accent1 3 4 2 5 3 5" xfId="26414" xr:uid="{00000000-0005-0000-0000-000076660000}"/>
    <cellStyle name="20% - Accent1 3 4 2 5 3 5 2" xfId="26415" xr:uid="{00000000-0005-0000-0000-000077660000}"/>
    <cellStyle name="20% - Accent1 3 4 2 5 3 5 2 2" xfId="26416" xr:uid="{00000000-0005-0000-0000-000078660000}"/>
    <cellStyle name="20% - Accent1 3 4 2 5 3 5 3" xfId="26417" xr:uid="{00000000-0005-0000-0000-000079660000}"/>
    <cellStyle name="20% - Accent1 3 4 2 5 3 6" xfId="26418" xr:uid="{00000000-0005-0000-0000-00007A660000}"/>
    <cellStyle name="20% - Accent1 3 4 2 5 3 6 2" xfId="26419" xr:uid="{00000000-0005-0000-0000-00007B660000}"/>
    <cellStyle name="20% - Accent1 3 4 2 5 3 6 2 2" xfId="26420" xr:uid="{00000000-0005-0000-0000-00007C660000}"/>
    <cellStyle name="20% - Accent1 3 4 2 5 3 6 3" xfId="26421" xr:uid="{00000000-0005-0000-0000-00007D660000}"/>
    <cellStyle name="20% - Accent1 3 4 2 5 3 7" xfId="26422" xr:uid="{00000000-0005-0000-0000-00007E660000}"/>
    <cellStyle name="20% - Accent1 3 4 2 5 3 7 2" xfId="26423" xr:uid="{00000000-0005-0000-0000-00007F660000}"/>
    <cellStyle name="20% - Accent1 3 4 2 5 3 8" xfId="26424" xr:uid="{00000000-0005-0000-0000-000080660000}"/>
    <cellStyle name="20% - Accent1 3 4 2 5 3 8 2" xfId="26425" xr:uid="{00000000-0005-0000-0000-000081660000}"/>
    <cellStyle name="20% - Accent1 3 4 2 5 3 9" xfId="26426" xr:uid="{00000000-0005-0000-0000-000082660000}"/>
    <cellStyle name="20% - Accent1 3 4 2 5 4" xfId="26427" xr:uid="{00000000-0005-0000-0000-000083660000}"/>
    <cellStyle name="20% - Accent1 3 4 2 5 4 2" xfId="26428" xr:uid="{00000000-0005-0000-0000-000084660000}"/>
    <cellStyle name="20% - Accent1 3 4 2 5 4 2 2" xfId="26429" xr:uid="{00000000-0005-0000-0000-000085660000}"/>
    <cellStyle name="20% - Accent1 3 4 2 5 4 2 2 2" xfId="26430" xr:uid="{00000000-0005-0000-0000-000086660000}"/>
    <cellStyle name="20% - Accent1 3 4 2 5 4 2 3" xfId="26431" xr:uid="{00000000-0005-0000-0000-000087660000}"/>
    <cellStyle name="20% - Accent1 3 4 2 5 4 3" xfId="26432" xr:uid="{00000000-0005-0000-0000-000088660000}"/>
    <cellStyle name="20% - Accent1 3 4 2 5 4 3 2" xfId="26433" xr:uid="{00000000-0005-0000-0000-000089660000}"/>
    <cellStyle name="20% - Accent1 3 4 2 5 4 4" xfId="26434" xr:uid="{00000000-0005-0000-0000-00008A660000}"/>
    <cellStyle name="20% - Accent1 3 4 2 5 5" xfId="26435" xr:uid="{00000000-0005-0000-0000-00008B660000}"/>
    <cellStyle name="20% - Accent1 3 4 2 5 5 2" xfId="26436" xr:uid="{00000000-0005-0000-0000-00008C660000}"/>
    <cellStyle name="20% - Accent1 3 4 2 5 5 2 2" xfId="26437" xr:uid="{00000000-0005-0000-0000-00008D660000}"/>
    <cellStyle name="20% - Accent1 3 4 2 5 5 2 2 2" xfId="26438" xr:uid="{00000000-0005-0000-0000-00008E660000}"/>
    <cellStyle name="20% - Accent1 3 4 2 5 5 2 3" xfId="26439" xr:uid="{00000000-0005-0000-0000-00008F660000}"/>
    <cellStyle name="20% - Accent1 3 4 2 5 5 3" xfId="26440" xr:uid="{00000000-0005-0000-0000-000090660000}"/>
    <cellStyle name="20% - Accent1 3 4 2 5 5 3 2" xfId="26441" xr:uid="{00000000-0005-0000-0000-000091660000}"/>
    <cellStyle name="20% - Accent1 3 4 2 5 5 4" xfId="26442" xr:uid="{00000000-0005-0000-0000-000092660000}"/>
    <cellStyle name="20% - Accent1 3 4 2 5 6" xfId="26443" xr:uid="{00000000-0005-0000-0000-000093660000}"/>
    <cellStyle name="20% - Accent1 3 4 2 5 6 2" xfId="26444" xr:uid="{00000000-0005-0000-0000-000094660000}"/>
    <cellStyle name="20% - Accent1 3 4 2 5 6 2 2" xfId="26445" xr:uid="{00000000-0005-0000-0000-000095660000}"/>
    <cellStyle name="20% - Accent1 3 4 2 5 6 2 2 2" xfId="26446" xr:uid="{00000000-0005-0000-0000-000096660000}"/>
    <cellStyle name="20% - Accent1 3 4 2 5 6 2 3" xfId="26447" xr:uid="{00000000-0005-0000-0000-000097660000}"/>
    <cellStyle name="20% - Accent1 3 4 2 5 6 3" xfId="26448" xr:uid="{00000000-0005-0000-0000-000098660000}"/>
    <cellStyle name="20% - Accent1 3 4 2 5 6 3 2" xfId="26449" xr:uid="{00000000-0005-0000-0000-000099660000}"/>
    <cellStyle name="20% - Accent1 3 4 2 5 6 4" xfId="26450" xr:uid="{00000000-0005-0000-0000-00009A660000}"/>
    <cellStyle name="20% - Accent1 3 4 2 5 7" xfId="26451" xr:uid="{00000000-0005-0000-0000-00009B660000}"/>
    <cellStyle name="20% - Accent1 3 4 2 5 7 2" xfId="26452" xr:uid="{00000000-0005-0000-0000-00009C660000}"/>
    <cellStyle name="20% - Accent1 3 4 2 5 7 2 2" xfId="26453" xr:uid="{00000000-0005-0000-0000-00009D660000}"/>
    <cellStyle name="20% - Accent1 3 4 2 5 7 3" xfId="26454" xr:uid="{00000000-0005-0000-0000-00009E660000}"/>
    <cellStyle name="20% - Accent1 3 4 2 5 8" xfId="26455" xr:uid="{00000000-0005-0000-0000-00009F660000}"/>
    <cellStyle name="20% - Accent1 3 4 2 5 8 2" xfId="26456" xr:uid="{00000000-0005-0000-0000-0000A0660000}"/>
    <cellStyle name="20% - Accent1 3 4 2 5 8 2 2" xfId="26457" xr:uid="{00000000-0005-0000-0000-0000A1660000}"/>
    <cellStyle name="20% - Accent1 3 4 2 5 8 3" xfId="26458" xr:uid="{00000000-0005-0000-0000-0000A2660000}"/>
    <cellStyle name="20% - Accent1 3 4 2 5 9" xfId="26459" xr:uid="{00000000-0005-0000-0000-0000A3660000}"/>
    <cellStyle name="20% - Accent1 3 4 2 5 9 2" xfId="26460" xr:uid="{00000000-0005-0000-0000-0000A4660000}"/>
    <cellStyle name="20% - Accent1 3 4 2 6" xfId="26461" xr:uid="{00000000-0005-0000-0000-0000A5660000}"/>
    <cellStyle name="20% - Accent1 3 4 2 6 2" xfId="26462" xr:uid="{00000000-0005-0000-0000-0000A6660000}"/>
    <cellStyle name="20% - Accent1 3 4 2 6 2 2" xfId="26463" xr:uid="{00000000-0005-0000-0000-0000A7660000}"/>
    <cellStyle name="20% - Accent1 3 4 2 6 2 2 2" xfId="26464" xr:uid="{00000000-0005-0000-0000-0000A8660000}"/>
    <cellStyle name="20% - Accent1 3 4 2 6 2 2 2 2" xfId="26465" xr:uid="{00000000-0005-0000-0000-0000A9660000}"/>
    <cellStyle name="20% - Accent1 3 4 2 6 2 2 3" xfId="26466" xr:uid="{00000000-0005-0000-0000-0000AA660000}"/>
    <cellStyle name="20% - Accent1 3 4 2 6 2 3" xfId="26467" xr:uid="{00000000-0005-0000-0000-0000AB660000}"/>
    <cellStyle name="20% - Accent1 3 4 2 6 2 3 2" xfId="26468" xr:uid="{00000000-0005-0000-0000-0000AC660000}"/>
    <cellStyle name="20% - Accent1 3 4 2 6 2 4" xfId="26469" xr:uid="{00000000-0005-0000-0000-0000AD660000}"/>
    <cellStyle name="20% - Accent1 3 4 2 6 3" xfId="26470" xr:uid="{00000000-0005-0000-0000-0000AE660000}"/>
    <cellStyle name="20% - Accent1 3 4 2 6 3 2" xfId="26471" xr:uid="{00000000-0005-0000-0000-0000AF660000}"/>
    <cellStyle name="20% - Accent1 3 4 2 6 3 2 2" xfId="26472" xr:uid="{00000000-0005-0000-0000-0000B0660000}"/>
    <cellStyle name="20% - Accent1 3 4 2 6 3 2 2 2" xfId="26473" xr:uid="{00000000-0005-0000-0000-0000B1660000}"/>
    <cellStyle name="20% - Accent1 3 4 2 6 3 2 3" xfId="26474" xr:uid="{00000000-0005-0000-0000-0000B2660000}"/>
    <cellStyle name="20% - Accent1 3 4 2 6 3 3" xfId="26475" xr:uid="{00000000-0005-0000-0000-0000B3660000}"/>
    <cellStyle name="20% - Accent1 3 4 2 6 3 3 2" xfId="26476" xr:uid="{00000000-0005-0000-0000-0000B4660000}"/>
    <cellStyle name="20% - Accent1 3 4 2 6 3 4" xfId="26477" xr:uid="{00000000-0005-0000-0000-0000B5660000}"/>
    <cellStyle name="20% - Accent1 3 4 2 6 4" xfId="26478" xr:uid="{00000000-0005-0000-0000-0000B6660000}"/>
    <cellStyle name="20% - Accent1 3 4 2 6 4 2" xfId="26479" xr:uid="{00000000-0005-0000-0000-0000B7660000}"/>
    <cellStyle name="20% - Accent1 3 4 2 6 4 2 2" xfId="26480" xr:uid="{00000000-0005-0000-0000-0000B8660000}"/>
    <cellStyle name="20% - Accent1 3 4 2 6 4 2 2 2" xfId="26481" xr:uid="{00000000-0005-0000-0000-0000B9660000}"/>
    <cellStyle name="20% - Accent1 3 4 2 6 4 2 3" xfId="26482" xr:uid="{00000000-0005-0000-0000-0000BA660000}"/>
    <cellStyle name="20% - Accent1 3 4 2 6 4 3" xfId="26483" xr:uid="{00000000-0005-0000-0000-0000BB660000}"/>
    <cellStyle name="20% - Accent1 3 4 2 6 4 3 2" xfId="26484" xr:uid="{00000000-0005-0000-0000-0000BC660000}"/>
    <cellStyle name="20% - Accent1 3 4 2 6 4 4" xfId="26485" xr:uid="{00000000-0005-0000-0000-0000BD660000}"/>
    <cellStyle name="20% - Accent1 3 4 2 6 5" xfId="26486" xr:uid="{00000000-0005-0000-0000-0000BE660000}"/>
    <cellStyle name="20% - Accent1 3 4 2 6 5 2" xfId="26487" xr:uid="{00000000-0005-0000-0000-0000BF660000}"/>
    <cellStyle name="20% - Accent1 3 4 2 6 5 2 2" xfId="26488" xr:uid="{00000000-0005-0000-0000-0000C0660000}"/>
    <cellStyle name="20% - Accent1 3 4 2 6 5 3" xfId="26489" xr:uid="{00000000-0005-0000-0000-0000C1660000}"/>
    <cellStyle name="20% - Accent1 3 4 2 6 6" xfId="26490" xr:uid="{00000000-0005-0000-0000-0000C2660000}"/>
    <cellStyle name="20% - Accent1 3 4 2 6 6 2" xfId="26491" xr:uid="{00000000-0005-0000-0000-0000C3660000}"/>
    <cellStyle name="20% - Accent1 3 4 2 6 6 2 2" xfId="26492" xr:uid="{00000000-0005-0000-0000-0000C4660000}"/>
    <cellStyle name="20% - Accent1 3 4 2 6 6 3" xfId="26493" xr:uid="{00000000-0005-0000-0000-0000C5660000}"/>
    <cellStyle name="20% - Accent1 3 4 2 6 7" xfId="26494" xr:uid="{00000000-0005-0000-0000-0000C6660000}"/>
    <cellStyle name="20% - Accent1 3 4 2 6 7 2" xfId="26495" xr:uid="{00000000-0005-0000-0000-0000C7660000}"/>
    <cellStyle name="20% - Accent1 3 4 2 6 8" xfId="26496" xr:uid="{00000000-0005-0000-0000-0000C8660000}"/>
    <cellStyle name="20% - Accent1 3 4 2 6 8 2" xfId="26497" xr:uid="{00000000-0005-0000-0000-0000C9660000}"/>
    <cellStyle name="20% - Accent1 3 4 2 6 9" xfId="26498" xr:uid="{00000000-0005-0000-0000-0000CA660000}"/>
    <cellStyle name="20% - Accent1 3 4 2 7" xfId="26499" xr:uid="{00000000-0005-0000-0000-0000CB660000}"/>
    <cellStyle name="20% - Accent1 3 4 2 7 2" xfId="26500" xr:uid="{00000000-0005-0000-0000-0000CC660000}"/>
    <cellStyle name="20% - Accent1 3 4 2 7 2 2" xfId="26501" xr:uid="{00000000-0005-0000-0000-0000CD660000}"/>
    <cellStyle name="20% - Accent1 3 4 2 7 2 2 2" xfId="26502" xr:uid="{00000000-0005-0000-0000-0000CE660000}"/>
    <cellStyle name="20% - Accent1 3 4 2 7 2 2 2 2" xfId="26503" xr:uid="{00000000-0005-0000-0000-0000CF660000}"/>
    <cellStyle name="20% - Accent1 3 4 2 7 2 2 3" xfId="26504" xr:uid="{00000000-0005-0000-0000-0000D0660000}"/>
    <cellStyle name="20% - Accent1 3 4 2 7 2 3" xfId="26505" xr:uid="{00000000-0005-0000-0000-0000D1660000}"/>
    <cellStyle name="20% - Accent1 3 4 2 7 2 3 2" xfId="26506" xr:uid="{00000000-0005-0000-0000-0000D2660000}"/>
    <cellStyle name="20% - Accent1 3 4 2 7 2 4" xfId="26507" xr:uid="{00000000-0005-0000-0000-0000D3660000}"/>
    <cellStyle name="20% - Accent1 3 4 2 7 3" xfId="26508" xr:uid="{00000000-0005-0000-0000-0000D4660000}"/>
    <cellStyle name="20% - Accent1 3 4 2 7 3 2" xfId="26509" xr:uid="{00000000-0005-0000-0000-0000D5660000}"/>
    <cellStyle name="20% - Accent1 3 4 2 7 3 2 2" xfId="26510" xr:uid="{00000000-0005-0000-0000-0000D6660000}"/>
    <cellStyle name="20% - Accent1 3 4 2 7 3 2 2 2" xfId="26511" xr:uid="{00000000-0005-0000-0000-0000D7660000}"/>
    <cellStyle name="20% - Accent1 3 4 2 7 3 2 3" xfId="26512" xr:uid="{00000000-0005-0000-0000-0000D8660000}"/>
    <cellStyle name="20% - Accent1 3 4 2 7 3 3" xfId="26513" xr:uid="{00000000-0005-0000-0000-0000D9660000}"/>
    <cellStyle name="20% - Accent1 3 4 2 7 3 3 2" xfId="26514" xr:uid="{00000000-0005-0000-0000-0000DA660000}"/>
    <cellStyle name="20% - Accent1 3 4 2 7 3 4" xfId="26515" xr:uid="{00000000-0005-0000-0000-0000DB660000}"/>
    <cellStyle name="20% - Accent1 3 4 2 7 4" xfId="26516" xr:uid="{00000000-0005-0000-0000-0000DC660000}"/>
    <cellStyle name="20% - Accent1 3 4 2 7 4 2" xfId="26517" xr:uid="{00000000-0005-0000-0000-0000DD660000}"/>
    <cellStyle name="20% - Accent1 3 4 2 7 4 2 2" xfId="26518" xr:uid="{00000000-0005-0000-0000-0000DE660000}"/>
    <cellStyle name="20% - Accent1 3 4 2 7 4 2 2 2" xfId="26519" xr:uid="{00000000-0005-0000-0000-0000DF660000}"/>
    <cellStyle name="20% - Accent1 3 4 2 7 4 2 3" xfId="26520" xr:uid="{00000000-0005-0000-0000-0000E0660000}"/>
    <cellStyle name="20% - Accent1 3 4 2 7 4 3" xfId="26521" xr:uid="{00000000-0005-0000-0000-0000E1660000}"/>
    <cellStyle name="20% - Accent1 3 4 2 7 4 3 2" xfId="26522" xr:uid="{00000000-0005-0000-0000-0000E2660000}"/>
    <cellStyle name="20% - Accent1 3 4 2 7 4 4" xfId="26523" xr:uid="{00000000-0005-0000-0000-0000E3660000}"/>
    <cellStyle name="20% - Accent1 3 4 2 7 5" xfId="26524" xr:uid="{00000000-0005-0000-0000-0000E4660000}"/>
    <cellStyle name="20% - Accent1 3 4 2 7 5 2" xfId="26525" xr:uid="{00000000-0005-0000-0000-0000E5660000}"/>
    <cellStyle name="20% - Accent1 3 4 2 7 5 2 2" xfId="26526" xr:uid="{00000000-0005-0000-0000-0000E6660000}"/>
    <cellStyle name="20% - Accent1 3 4 2 7 5 3" xfId="26527" xr:uid="{00000000-0005-0000-0000-0000E7660000}"/>
    <cellStyle name="20% - Accent1 3 4 2 7 6" xfId="26528" xr:uid="{00000000-0005-0000-0000-0000E8660000}"/>
    <cellStyle name="20% - Accent1 3 4 2 7 6 2" xfId="26529" xr:uid="{00000000-0005-0000-0000-0000E9660000}"/>
    <cellStyle name="20% - Accent1 3 4 2 7 6 2 2" xfId="26530" xr:uid="{00000000-0005-0000-0000-0000EA660000}"/>
    <cellStyle name="20% - Accent1 3 4 2 7 6 3" xfId="26531" xr:uid="{00000000-0005-0000-0000-0000EB660000}"/>
    <cellStyle name="20% - Accent1 3 4 2 7 7" xfId="26532" xr:uid="{00000000-0005-0000-0000-0000EC660000}"/>
    <cellStyle name="20% - Accent1 3 4 2 7 7 2" xfId="26533" xr:uid="{00000000-0005-0000-0000-0000ED660000}"/>
    <cellStyle name="20% - Accent1 3 4 2 7 8" xfId="26534" xr:uid="{00000000-0005-0000-0000-0000EE660000}"/>
    <cellStyle name="20% - Accent1 3 4 2 7 8 2" xfId="26535" xr:uid="{00000000-0005-0000-0000-0000EF660000}"/>
    <cellStyle name="20% - Accent1 3 4 2 7 9" xfId="26536" xr:uid="{00000000-0005-0000-0000-0000F0660000}"/>
    <cellStyle name="20% - Accent1 3 4 2 8" xfId="26537" xr:uid="{00000000-0005-0000-0000-0000F1660000}"/>
    <cellStyle name="20% - Accent1 3 4 2 8 2" xfId="26538" xr:uid="{00000000-0005-0000-0000-0000F2660000}"/>
    <cellStyle name="20% - Accent1 3 4 2 8 2 2" xfId="26539" xr:uid="{00000000-0005-0000-0000-0000F3660000}"/>
    <cellStyle name="20% - Accent1 3 4 2 8 2 2 2" xfId="26540" xr:uid="{00000000-0005-0000-0000-0000F4660000}"/>
    <cellStyle name="20% - Accent1 3 4 2 8 2 3" xfId="26541" xr:uid="{00000000-0005-0000-0000-0000F5660000}"/>
    <cellStyle name="20% - Accent1 3 4 2 8 3" xfId="26542" xr:uid="{00000000-0005-0000-0000-0000F6660000}"/>
    <cellStyle name="20% - Accent1 3 4 2 8 3 2" xfId="26543" xr:uid="{00000000-0005-0000-0000-0000F7660000}"/>
    <cellStyle name="20% - Accent1 3 4 2 8 4" xfId="26544" xr:uid="{00000000-0005-0000-0000-0000F8660000}"/>
    <cellStyle name="20% - Accent1 3 4 2 9" xfId="26545" xr:uid="{00000000-0005-0000-0000-0000F9660000}"/>
    <cellStyle name="20% - Accent1 3 4 2 9 2" xfId="26546" xr:uid="{00000000-0005-0000-0000-0000FA660000}"/>
    <cellStyle name="20% - Accent1 3 4 2 9 2 2" xfId="26547" xr:uid="{00000000-0005-0000-0000-0000FB660000}"/>
    <cellStyle name="20% - Accent1 3 4 2 9 2 2 2" xfId="26548" xr:uid="{00000000-0005-0000-0000-0000FC660000}"/>
    <cellStyle name="20% - Accent1 3 4 2 9 2 3" xfId="26549" xr:uid="{00000000-0005-0000-0000-0000FD660000}"/>
    <cellStyle name="20% - Accent1 3 4 2 9 3" xfId="26550" xr:uid="{00000000-0005-0000-0000-0000FE660000}"/>
    <cellStyle name="20% - Accent1 3 4 2 9 3 2" xfId="26551" xr:uid="{00000000-0005-0000-0000-0000FF660000}"/>
    <cellStyle name="20% - Accent1 3 4 2 9 4" xfId="26552" xr:uid="{00000000-0005-0000-0000-000000670000}"/>
    <cellStyle name="20% - Accent1 3 4 3" xfId="26553" xr:uid="{00000000-0005-0000-0000-000001670000}"/>
    <cellStyle name="20% - Accent1 3 4 3 10" xfId="26554" xr:uid="{00000000-0005-0000-0000-000002670000}"/>
    <cellStyle name="20% - Accent1 3 4 3 10 2" xfId="26555" xr:uid="{00000000-0005-0000-0000-000003670000}"/>
    <cellStyle name="20% - Accent1 3 4 3 10 2 2" xfId="26556" xr:uid="{00000000-0005-0000-0000-000004670000}"/>
    <cellStyle name="20% - Accent1 3 4 3 10 3" xfId="26557" xr:uid="{00000000-0005-0000-0000-000005670000}"/>
    <cellStyle name="20% - Accent1 3 4 3 11" xfId="26558" xr:uid="{00000000-0005-0000-0000-000006670000}"/>
    <cellStyle name="20% - Accent1 3 4 3 11 2" xfId="26559" xr:uid="{00000000-0005-0000-0000-000007670000}"/>
    <cellStyle name="20% - Accent1 3 4 3 11 2 2" xfId="26560" xr:uid="{00000000-0005-0000-0000-000008670000}"/>
    <cellStyle name="20% - Accent1 3 4 3 11 3" xfId="26561" xr:uid="{00000000-0005-0000-0000-000009670000}"/>
    <cellStyle name="20% - Accent1 3 4 3 12" xfId="26562" xr:uid="{00000000-0005-0000-0000-00000A670000}"/>
    <cellStyle name="20% - Accent1 3 4 3 12 2" xfId="26563" xr:uid="{00000000-0005-0000-0000-00000B670000}"/>
    <cellStyle name="20% - Accent1 3 4 3 13" xfId="26564" xr:uid="{00000000-0005-0000-0000-00000C670000}"/>
    <cellStyle name="20% - Accent1 3 4 3 13 2" xfId="26565" xr:uid="{00000000-0005-0000-0000-00000D670000}"/>
    <cellStyle name="20% - Accent1 3 4 3 14" xfId="26566" xr:uid="{00000000-0005-0000-0000-00000E670000}"/>
    <cellStyle name="20% - Accent1 3 4 3 2" xfId="26567" xr:uid="{00000000-0005-0000-0000-00000F670000}"/>
    <cellStyle name="20% - Accent1 3 4 3 2 10" xfId="26568" xr:uid="{00000000-0005-0000-0000-000010670000}"/>
    <cellStyle name="20% - Accent1 3 4 3 2 10 2" xfId="26569" xr:uid="{00000000-0005-0000-0000-000011670000}"/>
    <cellStyle name="20% - Accent1 3 4 3 2 11" xfId="26570" xr:uid="{00000000-0005-0000-0000-000012670000}"/>
    <cellStyle name="20% - Accent1 3 4 3 2 2" xfId="26571" xr:uid="{00000000-0005-0000-0000-000013670000}"/>
    <cellStyle name="20% - Accent1 3 4 3 2 2 2" xfId="26572" xr:uid="{00000000-0005-0000-0000-000014670000}"/>
    <cellStyle name="20% - Accent1 3 4 3 2 2 2 2" xfId="26573" xr:uid="{00000000-0005-0000-0000-000015670000}"/>
    <cellStyle name="20% - Accent1 3 4 3 2 2 2 2 2" xfId="26574" xr:uid="{00000000-0005-0000-0000-000016670000}"/>
    <cellStyle name="20% - Accent1 3 4 3 2 2 2 2 2 2" xfId="26575" xr:uid="{00000000-0005-0000-0000-000017670000}"/>
    <cellStyle name="20% - Accent1 3 4 3 2 2 2 2 3" xfId="26576" xr:uid="{00000000-0005-0000-0000-000018670000}"/>
    <cellStyle name="20% - Accent1 3 4 3 2 2 2 3" xfId="26577" xr:uid="{00000000-0005-0000-0000-000019670000}"/>
    <cellStyle name="20% - Accent1 3 4 3 2 2 2 3 2" xfId="26578" xr:uid="{00000000-0005-0000-0000-00001A670000}"/>
    <cellStyle name="20% - Accent1 3 4 3 2 2 2 4" xfId="26579" xr:uid="{00000000-0005-0000-0000-00001B670000}"/>
    <cellStyle name="20% - Accent1 3 4 3 2 2 3" xfId="26580" xr:uid="{00000000-0005-0000-0000-00001C670000}"/>
    <cellStyle name="20% - Accent1 3 4 3 2 2 3 2" xfId="26581" xr:uid="{00000000-0005-0000-0000-00001D670000}"/>
    <cellStyle name="20% - Accent1 3 4 3 2 2 3 2 2" xfId="26582" xr:uid="{00000000-0005-0000-0000-00001E670000}"/>
    <cellStyle name="20% - Accent1 3 4 3 2 2 3 2 2 2" xfId="26583" xr:uid="{00000000-0005-0000-0000-00001F670000}"/>
    <cellStyle name="20% - Accent1 3 4 3 2 2 3 2 3" xfId="26584" xr:uid="{00000000-0005-0000-0000-000020670000}"/>
    <cellStyle name="20% - Accent1 3 4 3 2 2 3 3" xfId="26585" xr:uid="{00000000-0005-0000-0000-000021670000}"/>
    <cellStyle name="20% - Accent1 3 4 3 2 2 3 3 2" xfId="26586" xr:uid="{00000000-0005-0000-0000-000022670000}"/>
    <cellStyle name="20% - Accent1 3 4 3 2 2 3 4" xfId="26587" xr:uid="{00000000-0005-0000-0000-000023670000}"/>
    <cellStyle name="20% - Accent1 3 4 3 2 2 4" xfId="26588" xr:uid="{00000000-0005-0000-0000-000024670000}"/>
    <cellStyle name="20% - Accent1 3 4 3 2 2 4 2" xfId="26589" xr:uid="{00000000-0005-0000-0000-000025670000}"/>
    <cellStyle name="20% - Accent1 3 4 3 2 2 4 2 2" xfId="26590" xr:uid="{00000000-0005-0000-0000-000026670000}"/>
    <cellStyle name="20% - Accent1 3 4 3 2 2 4 2 2 2" xfId="26591" xr:uid="{00000000-0005-0000-0000-000027670000}"/>
    <cellStyle name="20% - Accent1 3 4 3 2 2 4 2 3" xfId="26592" xr:uid="{00000000-0005-0000-0000-000028670000}"/>
    <cellStyle name="20% - Accent1 3 4 3 2 2 4 3" xfId="26593" xr:uid="{00000000-0005-0000-0000-000029670000}"/>
    <cellStyle name="20% - Accent1 3 4 3 2 2 4 3 2" xfId="26594" xr:uid="{00000000-0005-0000-0000-00002A670000}"/>
    <cellStyle name="20% - Accent1 3 4 3 2 2 4 4" xfId="26595" xr:uid="{00000000-0005-0000-0000-00002B670000}"/>
    <cellStyle name="20% - Accent1 3 4 3 2 2 5" xfId="26596" xr:uid="{00000000-0005-0000-0000-00002C670000}"/>
    <cellStyle name="20% - Accent1 3 4 3 2 2 5 2" xfId="26597" xr:uid="{00000000-0005-0000-0000-00002D670000}"/>
    <cellStyle name="20% - Accent1 3 4 3 2 2 5 2 2" xfId="26598" xr:uid="{00000000-0005-0000-0000-00002E670000}"/>
    <cellStyle name="20% - Accent1 3 4 3 2 2 5 3" xfId="26599" xr:uid="{00000000-0005-0000-0000-00002F670000}"/>
    <cellStyle name="20% - Accent1 3 4 3 2 2 6" xfId="26600" xr:uid="{00000000-0005-0000-0000-000030670000}"/>
    <cellStyle name="20% - Accent1 3 4 3 2 2 6 2" xfId="26601" xr:uid="{00000000-0005-0000-0000-000031670000}"/>
    <cellStyle name="20% - Accent1 3 4 3 2 2 6 2 2" xfId="26602" xr:uid="{00000000-0005-0000-0000-000032670000}"/>
    <cellStyle name="20% - Accent1 3 4 3 2 2 6 3" xfId="26603" xr:uid="{00000000-0005-0000-0000-000033670000}"/>
    <cellStyle name="20% - Accent1 3 4 3 2 2 7" xfId="26604" xr:uid="{00000000-0005-0000-0000-000034670000}"/>
    <cellStyle name="20% - Accent1 3 4 3 2 2 7 2" xfId="26605" xr:uid="{00000000-0005-0000-0000-000035670000}"/>
    <cellStyle name="20% - Accent1 3 4 3 2 2 8" xfId="26606" xr:uid="{00000000-0005-0000-0000-000036670000}"/>
    <cellStyle name="20% - Accent1 3 4 3 2 2 8 2" xfId="26607" xr:uid="{00000000-0005-0000-0000-000037670000}"/>
    <cellStyle name="20% - Accent1 3 4 3 2 2 9" xfId="26608" xr:uid="{00000000-0005-0000-0000-000038670000}"/>
    <cellStyle name="20% - Accent1 3 4 3 2 3" xfId="26609" xr:uid="{00000000-0005-0000-0000-000039670000}"/>
    <cellStyle name="20% - Accent1 3 4 3 2 3 2" xfId="26610" xr:uid="{00000000-0005-0000-0000-00003A670000}"/>
    <cellStyle name="20% - Accent1 3 4 3 2 3 2 2" xfId="26611" xr:uid="{00000000-0005-0000-0000-00003B670000}"/>
    <cellStyle name="20% - Accent1 3 4 3 2 3 2 2 2" xfId="26612" xr:uid="{00000000-0005-0000-0000-00003C670000}"/>
    <cellStyle name="20% - Accent1 3 4 3 2 3 2 2 2 2" xfId="26613" xr:uid="{00000000-0005-0000-0000-00003D670000}"/>
    <cellStyle name="20% - Accent1 3 4 3 2 3 2 2 3" xfId="26614" xr:uid="{00000000-0005-0000-0000-00003E670000}"/>
    <cellStyle name="20% - Accent1 3 4 3 2 3 2 3" xfId="26615" xr:uid="{00000000-0005-0000-0000-00003F670000}"/>
    <cellStyle name="20% - Accent1 3 4 3 2 3 2 3 2" xfId="26616" xr:uid="{00000000-0005-0000-0000-000040670000}"/>
    <cellStyle name="20% - Accent1 3 4 3 2 3 2 4" xfId="26617" xr:uid="{00000000-0005-0000-0000-000041670000}"/>
    <cellStyle name="20% - Accent1 3 4 3 2 3 3" xfId="26618" xr:uid="{00000000-0005-0000-0000-000042670000}"/>
    <cellStyle name="20% - Accent1 3 4 3 2 3 3 2" xfId="26619" xr:uid="{00000000-0005-0000-0000-000043670000}"/>
    <cellStyle name="20% - Accent1 3 4 3 2 3 3 2 2" xfId="26620" xr:uid="{00000000-0005-0000-0000-000044670000}"/>
    <cellStyle name="20% - Accent1 3 4 3 2 3 3 2 2 2" xfId="26621" xr:uid="{00000000-0005-0000-0000-000045670000}"/>
    <cellStyle name="20% - Accent1 3 4 3 2 3 3 2 3" xfId="26622" xr:uid="{00000000-0005-0000-0000-000046670000}"/>
    <cellStyle name="20% - Accent1 3 4 3 2 3 3 3" xfId="26623" xr:uid="{00000000-0005-0000-0000-000047670000}"/>
    <cellStyle name="20% - Accent1 3 4 3 2 3 3 3 2" xfId="26624" xr:uid="{00000000-0005-0000-0000-000048670000}"/>
    <cellStyle name="20% - Accent1 3 4 3 2 3 3 4" xfId="26625" xr:uid="{00000000-0005-0000-0000-000049670000}"/>
    <cellStyle name="20% - Accent1 3 4 3 2 3 4" xfId="26626" xr:uid="{00000000-0005-0000-0000-00004A670000}"/>
    <cellStyle name="20% - Accent1 3 4 3 2 3 4 2" xfId="26627" xr:uid="{00000000-0005-0000-0000-00004B670000}"/>
    <cellStyle name="20% - Accent1 3 4 3 2 3 4 2 2" xfId="26628" xr:uid="{00000000-0005-0000-0000-00004C670000}"/>
    <cellStyle name="20% - Accent1 3 4 3 2 3 4 2 2 2" xfId="26629" xr:uid="{00000000-0005-0000-0000-00004D670000}"/>
    <cellStyle name="20% - Accent1 3 4 3 2 3 4 2 3" xfId="26630" xr:uid="{00000000-0005-0000-0000-00004E670000}"/>
    <cellStyle name="20% - Accent1 3 4 3 2 3 4 3" xfId="26631" xr:uid="{00000000-0005-0000-0000-00004F670000}"/>
    <cellStyle name="20% - Accent1 3 4 3 2 3 4 3 2" xfId="26632" xr:uid="{00000000-0005-0000-0000-000050670000}"/>
    <cellStyle name="20% - Accent1 3 4 3 2 3 4 4" xfId="26633" xr:uid="{00000000-0005-0000-0000-000051670000}"/>
    <cellStyle name="20% - Accent1 3 4 3 2 3 5" xfId="26634" xr:uid="{00000000-0005-0000-0000-000052670000}"/>
    <cellStyle name="20% - Accent1 3 4 3 2 3 5 2" xfId="26635" xr:uid="{00000000-0005-0000-0000-000053670000}"/>
    <cellStyle name="20% - Accent1 3 4 3 2 3 5 2 2" xfId="26636" xr:uid="{00000000-0005-0000-0000-000054670000}"/>
    <cellStyle name="20% - Accent1 3 4 3 2 3 5 3" xfId="26637" xr:uid="{00000000-0005-0000-0000-000055670000}"/>
    <cellStyle name="20% - Accent1 3 4 3 2 3 6" xfId="26638" xr:uid="{00000000-0005-0000-0000-000056670000}"/>
    <cellStyle name="20% - Accent1 3 4 3 2 3 6 2" xfId="26639" xr:uid="{00000000-0005-0000-0000-000057670000}"/>
    <cellStyle name="20% - Accent1 3 4 3 2 3 6 2 2" xfId="26640" xr:uid="{00000000-0005-0000-0000-000058670000}"/>
    <cellStyle name="20% - Accent1 3 4 3 2 3 6 3" xfId="26641" xr:uid="{00000000-0005-0000-0000-000059670000}"/>
    <cellStyle name="20% - Accent1 3 4 3 2 3 7" xfId="26642" xr:uid="{00000000-0005-0000-0000-00005A670000}"/>
    <cellStyle name="20% - Accent1 3 4 3 2 3 7 2" xfId="26643" xr:uid="{00000000-0005-0000-0000-00005B670000}"/>
    <cellStyle name="20% - Accent1 3 4 3 2 3 8" xfId="26644" xr:uid="{00000000-0005-0000-0000-00005C670000}"/>
    <cellStyle name="20% - Accent1 3 4 3 2 3 8 2" xfId="26645" xr:uid="{00000000-0005-0000-0000-00005D670000}"/>
    <cellStyle name="20% - Accent1 3 4 3 2 3 9" xfId="26646" xr:uid="{00000000-0005-0000-0000-00005E670000}"/>
    <cellStyle name="20% - Accent1 3 4 3 2 4" xfId="26647" xr:uid="{00000000-0005-0000-0000-00005F670000}"/>
    <cellStyle name="20% - Accent1 3 4 3 2 4 2" xfId="26648" xr:uid="{00000000-0005-0000-0000-000060670000}"/>
    <cellStyle name="20% - Accent1 3 4 3 2 4 2 2" xfId="26649" xr:uid="{00000000-0005-0000-0000-000061670000}"/>
    <cellStyle name="20% - Accent1 3 4 3 2 4 2 2 2" xfId="26650" xr:uid="{00000000-0005-0000-0000-000062670000}"/>
    <cellStyle name="20% - Accent1 3 4 3 2 4 2 3" xfId="26651" xr:uid="{00000000-0005-0000-0000-000063670000}"/>
    <cellStyle name="20% - Accent1 3 4 3 2 4 3" xfId="26652" xr:uid="{00000000-0005-0000-0000-000064670000}"/>
    <cellStyle name="20% - Accent1 3 4 3 2 4 3 2" xfId="26653" xr:uid="{00000000-0005-0000-0000-000065670000}"/>
    <cellStyle name="20% - Accent1 3 4 3 2 4 4" xfId="26654" xr:uid="{00000000-0005-0000-0000-000066670000}"/>
    <cellStyle name="20% - Accent1 3 4 3 2 5" xfId="26655" xr:uid="{00000000-0005-0000-0000-000067670000}"/>
    <cellStyle name="20% - Accent1 3 4 3 2 5 2" xfId="26656" xr:uid="{00000000-0005-0000-0000-000068670000}"/>
    <cellStyle name="20% - Accent1 3 4 3 2 5 2 2" xfId="26657" xr:uid="{00000000-0005-0000-0000-000069670000}"/>
    <cellStyle name="20% - Accent1 3 4 3 2 5 2 2 2" xfId="26658" xr:uid="{00000000-0005-0000-0000-00006A670000}"/>
    <cellStyle name="20% - Accent1 3 4 3 2 5 2 3" xfId="26659" xr:uid="{00000000-0005-0000-0000-00006B670000}"/>
    <cellStyle name="20% - Accent1 3 4 3 2 5 3" xfId="26660" xr:uid="{00000000-0005-0000-0000-00006C670000}"/>
    <cellStyle name="20% - Accent1 3 4 3 2 5 3 2" xfId="26661" xr:uid="{00000000-0005-0000-0000-00006D670000}"/>
    <cellStyle name="20% - Accent1 3 4 3 2 5 4" xfId="26662" xr:uid="{00000000-0005-0000-0000-00006E670000}"/>
    <cellStyle name="20% - Accent1 3 4 3 2 6" xfId="26663" xr:uid="{00000000-0005-0000-0000-00006F670000}"/>
    <cellStyle name="20% - Accent1 3 4 3 2 6 2" xfId="26664" xr:uid="{00000000-0005-0000-0000-000070670000}"/>
    <cellStyle name="20% - Accent1 3 4 3 2 6 2 2" xfId="26665" xr:uid="{00000000-0005-0000-0000-000071670000}"/>
    <cellStyle name="20% - Accent1 3 4 3 2 6 2 2 2" xfId="26666" xr:uid="{00000000-0005-0000-0000-000072670000}"/>
    <cellStyle name="20% - Accent1 3 4 3 2 6 2 3" xfId="26667" xr:uid="{00000000-0005-0000-0000-000073670000}"/>
    <cellStyle name="20% - Accent1 3 4 3 2 6 3" xfId="26668" xr:uid="{00000000-0005-0000-0000-000074670000}"/>
    <cellStyle name="20% - Accent1 3 4 3 2 6 3 2" xfId="26669" xr:uid="{00000000-0005-0000-0000-000075670000}"/>
    <cellStyle name="20% - Accent1 3 4 3 2 6 4" xfId="26670" xr:uid="{00000000-0005-0000-0000-000076670000}"/>
    <cellStyle name="20% - Accent1 3 4 3 2 7" xfId="26671" xr:uid="{00000000-0005-0000-0000-000077670000}"/>
    <cellStyle name="20% - Accent1 3 4 3 2 7 2" xfId="26672" xr:uid="{00000000-0005-0000-0000-000078670000}"/>
    <cellStyle name="20% - Accent1 3 4 3 2 7 2 2" xfId="26673" xr:uid="{00000000-0005-0000-0000-000079670000}"/>
    <cellStyle name="20% - Accent1 3 4 3 2 7 3" xfId="26674" xr:uid="{00000000-0005-0000-0000-00007A670000}"/>
    <cellStyle name="20% - Accent1 3 4 3 2 8" xfId="26675" xr:uid="{00000000-0005-0000-0000-00007B670000}"/>
    <cellStyle name="20% - Accent1 3 4 3 2 8 2" xfId="26676" xr:uid="{00000000-0005-0000-0000-00007C670000}"/>
    <cellStyle name="20% - Accent1 3 4 3 2 8 2 2" xfId="26677" xr:uid="{00000000-0005-0000-0000-00007D670000}"/>
    <cellStyle name="20% - Accent1 3 4 3 2 8 3" xfId="26678" xr:uid="{00000000-0005-0000-0000-00007E670000}"/>
    <cellStyle name="20% - Accent1 3 4 3 2 9" xfId="26679" xr:uid="{00000000-0005-0000-0000-00007F670000}"/>
    <cellStyle name="20% - Accent1 3 4 3 2 9 2" xfId="26680" xr:uid="{00000000-0005-0000-0000-000080670000}"/>
    <cellStyle name="20% - Accent1 3 4 3 3" xfId="26681" xr:uid="{00000000-0005-0000-0000-000081670000}"/>
    <cellStyle name="20% - Accent1 3 4 3 3 10" xfId="26682" xr:uid="{00000000-0005-0000-0000-000082670000}"/>
    <cellStyle name="20% - Accent1 3 4 3 3 10 2" xfId="26683" xr:uid="{00000000-0005-0000-0000-000083670000}"/>
    <cellStyle name="20% - Accent1 3 4 3 3 11" xfId="26684" xr:uid="{00000000-0005-0000-0000-000084670000}"/>
    <cellStyle name="20% - Accent1 3 4 3 3 2" xfId="26685" xr:uid="{00000000-0005-0000-0000-000085670000}"/>
    <cellStyle name="20% - Accent1 3 4 3 3 2 2" xfId="26686" xr:uid="{00000000-0005-0000-0000-000086670000}"/>
    <cellStyle name="20% - Accent1 3 4 3 3 2 2 2" xfId="26687" xr:uid="{00000000-0005-0000-0000-000087670000}"/>
    <cellStyle name="20% - Accent1 3 4 3 3 2 2 2 2" xfId="26688" xr:uid="{00000000-0005-0000-0000-000088670000}"/>
    <cellStyle name="20% - Accent1 3 4 3 3 2 2 2 2 2" xfId="26689" xr:uid="{00000000-0005-0000-0000-000089670000}"/>
    <cellStyle name="20% - Accent1 3 4 3 3 2 2 2 3" xfId="26690" xr:uid="{00000000-0005-0000-0000-00008A670000}"/>
    <cellStyle name="20% - Accent1 3 4 3 3 2 2 3" xfId="26691" xr:uid="{00000000-0005-0000-0000-00008B670000}"/>
    <cellStyle name="20% - Accent1 3 4 3 3 2 2 3 2" xfId="26692" xr:uid="{00000000-0005-0000-0000-00008C670000}"/>
    <cellStyle name="20% - Accent1 3 4 3 3 2 2 4" xfId="26693" xr:uid="{00000000-0005-0000-0000-00008D670000}"/>
    <cellStyle name="20% - Accent1 3 4 3 3 2 3" xfId="26694" xr:uid="{00000000-0005-0000-0000-00008E670000}"/>
    <cellStyle name="20% - Accent1 3 4 3 3 2 3 2" xfId="26695" xr:uid="{00000000-0005-0000-0000-00008F670000}"/>
    <cellStyle name="20% - Accent1 3 4 3 3 2 3 2 2" xfId="26696" xr:uid="{00000000-0005-0000-0000-000090670000}"/>
    <cellStyle name="20% - Accent1 3 4 3 3 2 3 2 2 2" xfId="26697" xr:uid="{00000000-0005-0000-0000-000091670000}"/>
    <cellStyle name="20% - Accent1 3 4 3 3 2 3 2 3" xfId="26698" xr:uid="{00000000-0005-0000-0000-000092670000}"/>
    <cellStyle name="20% - Accent1 3 4 3 3 2 3 3" xfId="26699" xr:uid="{00000000-0005-0000-0000-000093670000}"/>
    <cellStyle name="20% - Accent1 3 4 3 3 2 3 3 2" xfId="26700" xr:uid="{00000000-0005-0000-0000-000094670000}"/>
    <cellStyle name="20% - Accent1 3 4 3 3 2 3 4" xfId="26701" xr:uid="{00000000-0005-0000-0000-000095670000}"/>
    <cellStyle name="20% - Accent1 3 4 3 3 2 4" xfId="26702" xr:uid="{00000000-0005-0000-0000-000096670000}"/>
    <cellStyle name="20% - Accent1 3 4 3 3 2 4 2" xfId="26703" xr:uid="{00000000-0005-0000-0000-000097670000}"/>
    <cellStyle name="20% - Accent1 3 4 3 3 2 4 2 2" xfId="26704" xr:uid="{00000000-0005-0000-0000-000098670000}"/>
    <cellStyle name="20% - Accent1 3 4 3 3 2 4 2 2 2" xfId="26705" xr:uid="{00000000-0005-0000-0000-000099670000}"/>
    <cellStyle name="20% - Accent1 3 4 3 3 2 4 2 3" xfId="26706" xr:uid="{00000000-0005-0000-0000-00009A670000}"/>
    <cellStyle name="20% - Accent1 3 4 3 3 2 4 3" xfId="26707" xr:uid="{00000000-0005-0000-0000-00009B670000}"/>
    <cellStyle name="20% - Accent1 3 4 3 3 2 4 3 2" xfId="26708" xr:uid="{00000000-0005-0000-0000-00009C670000}"/>
    <cellStyle name="20% - Accent1 3 4 3 3 2 4 4" xfId="26709" xr:uid="{00000000-0005-0000-0000-00009D670000}"/>
    <cellStyle name="20% - Accent1 3 4 3 3 2 5" xfId="26710" xr:uid="{00000000-0005-0000-0000-00009E670000}"/>
    <cellStyle name="20% - Accent1 3 4 3 3 2 5 2" xfId="26711" xr:uid="{00000000-0005-0000-0000-00009F670000}"/>
    <cellStyle name="20% - Accent1 3 4 3 3 2 5 2 2" xfId="26712" xr:uid="{00000000-0005-0000-0000-0000A0670000}"/>
    <cellStyle name="20% - Accent1 3 4 3 3 2 5 3" xfId="26713" xr:uid="{00000000-0005-0000-0000-0000A1670000}"/>
    <cellStyle name="20% - Accent1 3 4 3 3 2 6" xfId="26714" xr:uid="{00000000-0005-0000-0000-0000A2670000}"/>
    <cellStyle name="20% - Accent1 3 4 3 3 2 6 2" xfId="26715" xr:uid="{00000000-0005-0000-0000-0000A3670000}"/>
    <cellStyle name="20% - Accent1 3 4 3 3 2 6 2 2" xfId="26716" xr:uid="{00000000-0005-0000-0000-0000A4670000}"/>
    <cellStyle name="20% - Accent1 3 4 3 3 2 6 3" xfId="26717" xr:uid="{00000000-0005-0000-0000-0000A5670000}"/>
    <cellStyle name="20% - Accent1 3 4 3 3 2 7" xfId="26718" xr:uid="{00000000-0005-0000-0000-0000A6670000}"/>
    <cellStyle name="20% - Accent1 3 4 3 3 2 7 2" xfId="26719" xr:uid="{00000000-0005-0000-0000-0000A7670000}"/>
    <cellStyle name="20% - Accent1 3 4 3 3 2 8" xfId="26720" xr:uid="{00000000-0005-0000-0000-0000A8670000}"/>
    <cellStyle name="20% - Accent1 3 4 3 3 2 8 2" xfId="26721" xr:uid="{00000000-0005-0000-0000-0000A9670000}"/>
    <cellStyle name="20% - Accent1 3 4 3 3 2 9" xfId="26722" xr:uid="{00000000-0005-0000-0000-0000AA670000}"/>
    <cellStyle name="20% - Accent1 3 4 3 3 3" xfId="26723" xr:uid="{00000000-0005-0000-0000-0000AB670000}"/>
    <cellStyle name="20% - Accent1 3 4 3 3 3 2" xfId="26724" xr:uid="{00000000-0005-0000-0000-0000AC670000}"/>
    <cellStyle name="20% - Accent1 3 4 3 3 3 2 2" xfId="26725" xr:uid="{00000000-0005-0000-0000-0000AD670000}"/>
    <cellStyle name="20% - Accent1 3 4 3 3 3 2 2 2" xfId="26726" xr:uid="{00000000-0005-0000-0000-0000AE670000}"/>
    <cellStyle name="20% - Accent1 3 4 3 3 3 2 2 2 2" xfId="26727" xr:uid="{00000000-0005-0000-0000-0000AF670000}"/>
    <cellStyle name="20% - Accent1 3 4 3 3 3 2 2 3" xfId="26728" xr:uid="{00000000-0005-0000-0000-0000B0670000}"/>
    <cellStyle name="20% - Accent1 3 4 3 3 3 2 3" xfId="26729" xr:uid="{00000000-0005-0000-0000-0000B1670000}"/>
    <cellStyle name="20% - Accent1 3 4 3 3 3 2 3 2" xfId="26730" xr:uid="{00000000-0005-0000-0000-0000B2670000}"/>
    <cellStyle name="20% - Accent1 3 4 3 3 3 2 4" xfId="26731" xr:uid="{00000000-0005-0000-0000-0000B3670000}"/>
    <cellStyle name="20% - Accent1 3 4 3 3 3 3" xfId="26732" xr:uid="{00000000-0005-0000-0000-0000B4670000}"/>
    <cellStyle name="20% - Accent1 3 4 3 3 3 3 2" xfId="26733" xr:uid="{00000000-0005-0000-0000-0000B5670000}"/>
    <cellStyle name="20% - Accent1 3 4 3 3 3 3 2 2" xfId="26734" xr:uid="{00000000-0005-0000-0000-0000B6670000}"/>
    <cellStyle name="20% - Accent1 3 4 3 3 3 3 2 2 2" xfId="26735" xr:uid="{00000000-0005-0000-0000-0000B7670000}"/>
    <cellStyle name="20% - Accent1 3 4 3 3 3 3 2 3" xfId="26736" xr:uid="{00000000-0005-0000-0000-0000B8670000}"/>
    <cellStyle name="20% - Accent1 3 4 3 3 3 3 3" xfId="26737" xr:uid="{00000000-0005-0000-0000-0000B9670000}"/>
    <cellStyle name="20% - Accent1 3 4 3 3 3 3 3 2" xfId="26738" xr:uid="{00000000-0005-0000-0000-0000BA670000}"/>
    <cellStyle name="20% - Accent1 3 4 3 3 3 3 4" xfId="26739" xr:uid="{00000000-0005-0000-0000-0000BB670000}"/>
    <cellStyle name="20% - Accent1 3 4 3 3 3 4" xfId="26740" xr:uid="{00000000-0005-0000-0000-0000BC670000}"/>
    <cellStyle name="20% - Accent1 3 4 3 3 3 4 2" xfId="26741" xr:uid="{00000000-0005-0000-0000-0000BD670000}"/>
    <cellStyle name="20% - Accent1 3 4 3 3 3 4 2 2" xfId="26742" xr:uid="{00000000-0005-0000-0000-0000BE670000}"/>
    <cellStyle name="20% - Accent1 3 4 3 3 3 4 2 2 2" xfId="26743" xr:uid="{00000000-0005-0000-0000-0000BF670000}"/>
    <cellStyle name="20% - Accent1 3 4 3 3 3 4 2 3" xfId="26744" xr:uid="{00000000-0005-0000-0000-0000C0670000}"/>
    <cellStyle name="20% - Accent1 3 4 3 3 3 4 3" xfId="26745" xr:uid="{00000000-0005-0000-0000-0000C1670000}"/>
    <cellStyle name="20% - Accent1 3 4 3 3 3 4 3 2" xfId="26746" xr:uid="{00000000-0005-0000-0000-0000C2670000}"/>
    <cellStyle name="20% - Accent1 3 4 3 3 3 4 4" xfId="26747" xr:uid="{00000000-0005-0000-0000-0000C3670000}"/>
    <cellStyle name="20% - Accent1 3 4 3 3 3 5" xfId="26748" xr:uid="{00000000-0005-0000-0000-0000C4670000}"/>
    <cellStyle name="20% - Accent1 3 4 3 3 3 5 2" xfId="26749" xr:uid="{00000000-0005-0000-0000-0000C5670000}"/>
    <cellStyle name="20% - Accent1 3 4 3 3 3 5 2 2" xfId="26750" xr:uid="{00000000-0005-0000-0000-0000C6670000}"/>
    <cellStyle name="20% - Accent1 3 4 3 3 3 5 3" xfId="26751" xr:uid="{00000000-0005-0000-0000-0000C7670000}"/>
    <cellStyle name="20% - Accent1 3 4 3 3 3 6" xfId="26752" xr:uid="{00000000-0005-0000-0000-0000C8670000}"/>
    <cellStyle name="20% - Accent1 3 4 3 3 3 6 2" xfId="26753" xr:uid="{00000000-0005-0000-0000-0000C9670000}"/>
    <cellStyle name="20% - Accent1 3 4 3 3 3 6 2 2" xfId="26754" xr:uid="{00000000-0005-0000-0000-0000CA670000}"/>
    <cellStyle name="20% - Accent1 3 4 3 3 3 6 3" xfId="26755" xr:uid="{00000000-0005-0000-0000-0000CB670000}"/>
    <cellStyle name="20% - Accent1 3 4 3 3 3 7" xfId="26756" xr:uid="{00000000-0005-0000-0000-0000CC670000}"/>
    <cellStyle name="20% - Accent1 3 4 3 3 3 7 2" xfId="26757" xr:uid="{00000000-0005-0000-0000-0000CD670000}"/>
    <cellStyle name="20% - Accent1 3 4 3 3 3 8" xfId="26758" xr:uid="{00000000-0005-0000-0000-0000CE670000}"/>
    <cellStyle name="20% - Accent1 3 4 3 3 3 8 2" xfId="26759" xr:uid="{00000000-0005-0000-0000-0000CF670000}"/>
    <cellStyle name="20% - Accent1 3 4 3 3 3 9" xfId="26760" xr:uid="{00000000-0005-0000-0000-0000D0670000}"/>
    <cellStyle name="20% - Accent1 3 4 3 3 4" xfId="26761" xr:uid="{00000000-0005-0000-0000-0000D1670000}"/>
    <cellStyle name="20% - Accent1 3 4 3 3 4 2" xfId="26762" xr:uid="{00000000-0005-0000-0000-0000D2670000}"/>
    <cellStyle name="20% - Accent1 3 4 3 3 4 2 2" xfId="26763" xr:uid="{00000000-0005-0000-0000-0000D3670000}"/>
    <cellStyle name="20% - Accent1 3 4 3 3 4 2 2 2" xfId="26764" xr:uid="{00000000-0005-0000-0000-0000D4670000}"/>
    <cellStyle name="20% - Accent1 3 4 3 3 4 2 3" xfId="26765" xr:uid="{00000000-0005-0000-0000-0000D5670000}"/>
    <cellStyle name="20% - Accent1 3 4 3 3 4 3" xfId="26766" xr:uid="{00000000-0005-0000-0000-0000D6670000}"/>
    <cellStyle name="20% - Accent1 3 4 3 3 4 3 2" xfId="26767" xr:uid="{00000000-0005-0000-0000-0000D7670000}"/>
    <cellStyle name="20% - Accent1 3 4 3 3 4 4" xfId="26768" xr:uid="{00000000-0005-0000-0000-0000D8670000}"/>
    <cellStyle name="20% - Accent1 3 4 3 3 5" xfId="26769" xr:uid="{00000000-0005-0000-0000-0000D9670000}"/>
    <cellStyle name="20% - Accent1 3 4 3 3 5 2" xfId="26770" xr:uid="{00000000-0005-0000-0000-0000DA670000}"/>
    <cellStyle name="20% - Accent1 3 4 3 3 5 2 2" xfId="26771" xr:uid="{00000000-0005-0000-0000-0000DB670000}"/>
    <cellStyle name="20% - Accent1 3 4 3 3 5 2 2 2" xfId="26772" xr:uid="{00000000-0005-0000-0000-0000DC670000}"/>
    <cellStyle name="20% - Accent1 3 4 3 3 5 2 3" xfId="26773" xr:uid="{00000000-0005-0000-0000-0000DD670000}"/>
    <cellStyle name="20% - Accent1 3 4 3 3 5 3" xfId="26774" xr:uid="{00000000-0005-0000-0000-0000DE670000}"/>
    <cellStyle name="20% - Accent1 3 4 3 3 5 3 2" xfId="26775" xr:uid="{00000000-0005-0000-0000-0000DF670000}"/>
    <cellStyle name="20% - Accent1 3 4 3 3 5 4" xfId="26776" xr:uid="{00000000-0005-0000-0000-0000E0670000}"/>
    <cellStyle name="20% - Accent1 3 4 3 3 6" xfId="26777" xr:uid="{00000000-0005-0000-0000-0000E1670000}"/>
    <cellStyle name="20% - Accent1 3 4 3 3 6 2" xfId="26778" xr:uid="{00000000-0005-0000-0000-0000E2670000}"/>
    <cellStyle name="20% - Accent1 3 4 3 3 6 2 2" xfId="26779" xr:uid="{00000000-0005-0000-0000-0000E3670000}"/>
    <cellStyle name="20% - Accent1 3 4 3 3 6 2 2 2" xfId="26780" xr:uid="{00000000-0005-0000-0000-0000E4670000}"/>
    <cellStyle name="20% - Accent1 3 4 3 3 6 2 3" xfId="26781" xr:uid="{00000000-0005-0000-0000-0000E5670000}"/>
    <cellStyle name="20% - Accent1 3 4 3 3 6 3" xfId="26782" xr:uid="{00000000-0005-0000-0000-0000E6670000}"/>
    <cellStyle name="20% - Accent1 3 4 3 3 6 3 2" xfId="26783" xr:uid="{00000000-0005-0000-0000-0000E7670000}"/>
    <cellStyle name="20% - Accent1 3 4 3 3 6 4" xfId="26784" xr:uid="{00000000-0005-0000-0000-0000E8670000}"/>
    <cellStyle name="20% - Accent1 3 4 3 3 7" xfId="26785" xr:uid="{00000000-0005-0000-0000-0000E9670000}"/>
    <cellStyle name="20% - Accent1 3 4 3 3 7 2" xfId="26786" xr:uid="{00000000-0005-0000-0000-0000EA670000}"/>
    <cellStyle name="20% - Accent1 3 4 3 3 7 2 2" xfId="26787" xr:uid="{00000000-0005-0000-0000-0000EB670000}"/>
    <cellStyle name="20% - Accent1 3 4 3 3 7 3" xfId="26788" xr:uid="{00000000-0005-0000-0000-0000EC670000}"/>
    <cellStyle name="20% - Accent1 3 4 3 3 8" xfId="26789" xr:uid="{00000000-0005-0000-0000-0000ED670000}"/>
    <cellStyle name="20% - Accent1 3 4 3 3 8 2" xfId="26790" xr:uid="{00000000-0005-0000-0000-0000EE670000}"/>
    <cellStyle name="20% - Accent1 3 4 3 3 8 2 2" xfId="26791" xr:uid="{00000000-0005-0000-0000-0000EF670000}"/>
    <cellStyle name="20% - Accent1 3 4 3 3 8 3" xfId="26792" xr:uid="{00000000-0005-0000-0000-0000F0670000}"/>
    <cellStyle name="20% - Accent1 3 4 3 3 9" xfId="26793" xr:uid="{00000000-0005-0000-0000-0000F1670000}"/>
    <cellStyle name="20% - Accent1 3 4 3 3 9 2" xfId="26794" xr:uid="{00000000-0005-0000-0000-0000F2670000}"/>
    <cellStyle name="20% - Accent1 3 4 3 4" xfId="26795" xr:uid="{00000000-0005-0000-0000-0000F3670000}"/>
    <cellStyle name="20% - Accent1 3 4 3 4 10" xfId="26796" xr:uid="{00000000-0005-0000-0000-0000F4670000}"/>
    <cellStyle name="20% - Accent1 3 4 3 4 10 2" xfId="26797" xr:uid="{00000000-0005-0000-0000-0000F5670000}"/>
    <cellStyle name="20% - Accent1 3 4 3 4 11" xfId="26798" xr:uid="{00000000-0005-0000-0000-0000F6670000}"/>
    <cellStyle name="20% - Accent1 3 4 3 4 2" xfId="26799" xr:uid="{00000000-0005-0000-0000-0000F7670000}"/>
    <cellStyle name="20% - Accent1 3 4 3 4 2 2" xfId="26800" xr:uid="{00000000-0005-0000-0000-0000F8670000}"/>
    <cellStyle name="20% - Accent1 3 4 3 4 2 2 2" xfId="26801" xr:uid="{00000000-0005-0000-0000-0000F9670000}"/>
    <cellStyle name="20% - Accent1 3 4 3 4 2 2 2 2" xfId="26802" xr:uid="{00000000-0005-0000-0000-0000FA670000}"/>
    <cellStyle name="20% - Accent1 3 4 3 4 2 2 2 2 2" xfId="26803" xr:uid="{00000000-0005-0000-0000-0000FB670000}"/>
    <cellStyle name="20% - Accent1 3 4 3 4 2 2 2 3" xfId="26804" xr:uid="{00000000-0005-0000-0000-0000FC670000}"/>
    <cellStyle name="20% - Accent1 3 4 3 4 2 2 3" xfId="26805" xr:uid="{00000000-0005-0000-0000-0000FD670000}"/>
    <cellStyle name="20% - Accent1 3 4 3 4 2 2 3 2" xfId="26806" xr:uid="{00000000-0005-0000-0000-0000FE670000}"/>
    <cellStyle name="20% - Accent1 3 4 3 4 2 2 4" xfId="26807" xr:uid="{00000000-0005-0000-0000-0000FF670000}"/>
    <cellStyle name="20% - Accent1 3 4 3 4 2 3" xfId="26808" xr:uid="{00000000-0005-0000-0000-000000680000}"/>
    <cellStyle name="20% - Accent1 3 4 3 4 2 3 2" xfId="26809" xr:uid="{00000000-0005-0000-0000-000001680000}"/>
    <cellStyle name="20% - Accent1 3 4 3 4 2 3 2 2" xfId="26810" xr:uid="{00000000-0005-0000-0000-000002680000}"/>
    <cellStyle name="20% - Accent1 3 4 3 4 2 3 2 2 2" xfId="26811" xr:uid="{00000000-0005-0000-0000-000003680000}"/>
    <cellStyle name="20% - Accent1 3 4 3 4 2 3 2 3" xfId="26812" xr:uid="{00000000-0005-0000-0000-000004680000}"/>
    <cellStyle name="20% - Accent1 3 4 3 4 2 3 3" xfId="26813" xr:uid="{00000000-0005-0000-0000-000005680000}"/>
    <cellStyle name="20% - Accent1 3 4 3 4 2 3 3 2" xfId="26814" xr:uid="{00000000-0005-0000-0000-000006680000}"/>
    <cellStyle name="20% - Accent1 3 4 3 4 2 3 4" xfId="26815" xr:uid="{00000000-0005-0000-0000-000007680000}"/>
    <cellStyle name="20% - Accent1 3 4 3 4 2 4" xfId="26816" xr:uid="{00000000-0005-0000-0000-000008680000}"/>
    <cellStyle name="20% - Accent1 3 4 3 4 2 4 2" xfId="26817" xr:uid="{00000000-0005-0000-0000-000009680000}"/>
    <cellStyle name="20% - Accent1 3 4 3 4 2 4 2 2" xfId="26818" xr:uid="{00000000-0005-0000-0000-00000A680000}"/>
    <cellStyle name="20% - Accent1 3 4 3 4 2 4 2 2 2" xfId="26819" xr:uid="{00000000-0005-0000-0000-00000B680000}"/>
    <cellStyle name="20% - Accent1 3 4 3 4 2 4 2 3" xfId="26820" xr:uid="{00000000-0005-0000-0000-00000C680000}"/>
    <cellStyle name="20% - Accent1 3 4 3 4 2 4 3" xfId="26821" xr:uid="{00000000-0005-0000-0000-00000D680000}"/>
    <cellStyle name="20% - Accent1 3 4 3 4 2 4 3 2" xfId="26822" xr:uid="{00000000-0005-0000-0000-00000E680000}"/>
    <cellStyle name="20% - Accent1 3 4 3 4 2 4 4" xfId="26823" xr:uid="{00000000-0005-0000-0000-00000F680000}"/>
    <cellStyle name="20% - Accent1 3 4 3 4 2 5" xfId="26824" xr:uid="{00000000-0005-0000-0000-000010680000}"/>
    <cellStyle name="20% - Accent1 3 4 3 4 2 5 2" xfId="26825" xr:uid="{00000000-0005-0000-0000-000011680000}"/>
    <cellStyle name="20% - Accent1 3 4 3 4 2 5 2 2" xfId="26826" xr:uid="{00000000-0005-0000-0000-000012680000}"/>
    <cellStyle name="20% - Accent1 3 4 3 4 2 5 3" xfId="26827" xr:uid="{00000000-0005-0000-0000-000013680000}"/>
    <cellStyle name="20% - Accent1 3 4 3 4 2 6" xfId="26828" xr:uid="{00000000-0005-0000-0000-000014680000}"/>
    <cellStyle name="20% - Accent1 3 4 3 4 2 6 2" xfId="26829" xr:uid="{00000000-0005-0000-0000-000015680000}"/>
    <cellStyle name="20% - Accent1 3 4 3 4 2 6 2 2" xfId="26830" xr:uid="{00000000-0005-0000-0000-000016680000}"/>
    <cellStyle name="20% - Accent1 3 4 3 4 2 6 3" xfId="26831" xr:uid="{00000000-0005-0000-0000-000017680000}"/>
    <cellStyle name="20% - Accent1 3 4 3 4 2 7" xfId="26832" xr:uid="{00000000-0005-0000-0000-000018680000}"/>
    <cellStyle name="20% - Accent1 3 4 3 4 2 7 2" xfId="26833" xr:uid="{00000000-0005-0000-0000-000019680000}"/>
    <cellStyle name="20% - Accent1 3 4 3 4 2 8" xfId="26834" xr:uid="{00000000-0005-0000-0000-00001A680000}"/>
    <cellStyle name="20% - Accent1 3 4 3 4 2 8 2" xfId="26835" xr:uid="{00000000-0005-0000-0000-00001B680000}"/>
    <cellStyle name="20% - Accent1 3 4 3 4 2 9" xfId="26836" xr:uid="{00000000-0005-0000-0000-00001C680000}"/>
    <cellStyle name="20% - Accent1 3 4 3 4 3" xfId="26837" xr:uid="{00000000-0005-0000-0000-00001D680000}"/>
    <cellStyle name="20% - Accent1 3 4 3 4 3 2" xfId="26838" xr:uid="{00000000-0005-0000-0000-00001E680000}"/>
    <cellStyle name="20% - Accent1 3 4 3 4 3 2 2" xfId="26839" xr:uid="{00000000-0005-0000-0000-00001F680000}"/>
    <cellStyle name="20% - Accent1 3 4 3 4 3 2 2 2" xfId="26840" xr:uid="{00000000-0005-0000-0000-000020680000}"/>
    <cellStyle name="20% - Accent1 3 4 3 4 3 2 2 2 2" xfId="26841" xr:uid="{00000000-0005-0000-0000-000021680000}"/>
    <cellStyle name="20% - Accent1 3 4 3 4 3 2 2 3" xfId="26842" xr:uid="{00000000-0005-0000-0000-000022680000}"/>
    <cellStyle name="20% - Accent1 3 4 3 4 3 2 3" xfId="26843" xr:uid="{00000000-0005-0000-0000-000023680000}"/>
    <cellStyle name="20% - Accent1 3 4 3 4 3 2 3 2" xfId="26844" xr:uid="{00000000-0005-0000-0000-000024680000}"/>
    <cellStyle name="20% - Accent1 3 4 3 4 3 2 4" xfId="26845" xr:uid="{00000000-0005-0000-0000-000025680000}"/>
    <cellStyle name="20% - Accent1 3 4 3 4 3 3" xfId="26846" xr:uid="{00000000-0005-0000-0000-000026680000}"/>
    <cellStyle name="20% - Accent1 3 4 3 4 3 3 2" xfId="26847" xr:uid="{00000000-0005-0000-0000-000027680000}"/>
    <cellStyle name="20% - Accent1 3 4 3 4 3 3 2 2" xfId="26848" xr:uid="{00000000-0005-0000-0000-000028680000}"/>
    <cellStyle name="20% - Accent1 3 4 3 4 3 3 2 2 2" xfId="26849" xr:uid="{00000000-0005-0000-0000-000029680000}"/>
    <cellStyle name="20% - Accent1 3 4 3 4 3 3 2 3" xfId="26850" xr:uid="{00000000-0005-0000-0000-00002A680000}"/>
    <cellStyle name="20% - Accent1 3 4 3 4 3 3 3" xfId="26851" xr:uid="{00000000-0005-0000-0000-00002B680000}"/>
    <cellStyle name="20% - Accent1 3 4 3 4 3 3 3 2" xfId="26852" xr:uid="{00000000-0005-0000-0000-00002C680000}"/>
    <cellStyle name="20% - Accent1 3 4 3 4 3 3 4" xfId="26853" xr:uid="{00000000-0005-0000-0000-00002D680000}"/>
    <cellStyle name="20% - Accent1 3 4 3 4 3 4" xfId="26854" xr:uid="{00000000-0005-0000-0000-00002E680000}"/>
    <cellStyle name="20% - Accent1 3 4 3 4 3 4 2" xfId="26855" xr:uid="{00000000-0005-0000-0000-00002F680000}"/>
    <cellStyle name="20% - Accent1 3 4 3 4 3 4 2 2" xfId="26856" xr:uid="{00000000-0005-0000-0000-000030680000}"/>
    <cellStyle name="20% - Accent1 3 4 3 4 3 4 2 2 2" xfId="26857" xr:uid="{00000000-0005-0000-0000-000031680000}"/>
    <cellStyle name="20% - Accent1 3 4 3 4 3 4 2 3" xfId="26858" xr:uid="{00000000-0005-0000-0000-000032680000}"/>
    <cellStyle name="20% - Accent1 3 4 3 4 3 4 3" xfId="26859" xr:uid="{00000000-0005-0000-0000-000033680000}"/>
    <cellStyle name="20% - Accent1 3 4 3 4 3 4 3 2" xfId="26860" xr:uid="{00000000-0005-0000-0000-000034680000}"/>
    <cellStyle name="20% - Accent1 3 4 3 4 3 4 4" xfId="26861" xr:uid="{00000000-0005-0000-0000-000035680000}"/>
    <cellStyle name="20% - Accent1 3 4 3 4 3 5" xfId="26862" xr:uid="{00000000-0005-0000-0000-000036680000}"/>
    <cellStyle name="20% - Accent1 3 4 3 4 3 5 2" xfId="26863" xr:uid="{00000000-0005-0000-0000-000037680000}"/>
    <cellStyle name="20% - Accent1 3 4 3 4 3 5 2 2" xfId="26864" xr:uid="{00000000-0005-0000-0000-000038680000}"/>
    <cellStyle name="20% - Accent1 3 4 3 4 3 5 3" xfId="26865" xr:uid="{00000000-0005-0000-0000-000039680000}"/>
    <cellStyle name="20% - Accent1 3 4 3 4 3 6" xfId="26866" xr:uid="{00000000-0005-0000-0000-00003A680000}"/>
    <cellStyle name="20% - Accent1 3 4 3 4 3 6 2" xfId="26867" xr:uid="{00000000-0005-0000-0000-00003B680000}"/>
    <cellStyle name="20% - Accent1 3 4 3 4 3 6 2 2" xfId="26868" xr:uid="{00000000-0005-0000-0000-00003C680000}"/>
    <cellStyle name="20% - Accent1 3 4 3 4 3 6 3" xfId="26869" xr:uid="{00000000-0005-0000-0000-00003D680000}"/>
    <cellStyle name="20% - Accent1 3 4 3 4 3 7" xfId="26870" xr:uid="{00000000-0005-0000-0000-00003E680000}"/>
    <cellStyle name="20% - Accent1 3 4 3 4 3 7 2" xfId="26871" xr:uid="{00000000-0005-0000-0000-00003F680000}"/>
    <cellStyle name="20% - Accent1 3 4 3 4 3 8" xfId="26872" xr:uid="{00000000-0005-0000-0000-000040680000}"/>
    <cellStyle name="20% - Accent1 3 4 3 4 3 8 2" xfId="26873" xr:uid="{00000000-0005-0000-0000-000041680000}"/>
    <cellStyle name="20% - Accent1 3 4 3 4 3 9" xfId="26874" xr:uid="{00000000-0005-0000-0000-000042680000}"/>
    <cellStyle name="20% - Accent1 3 4 3 4 4" xfId="26875" xr:uid="{00000000-0005-0000-0000-000043680000}"/>
    <cellStyle name="20% - Accent1 3 4 3 4 4 2" xfId="26876" xr:uid="{00000000-0005-0000-0000-000044680000}"/>
    <cellStyle name="20% - Accent1 3 4 3 4 4 2 2" xfId="26877" xr:uid="{00000000-0005-0000-0000-000045680000}"/>
    <cellStyle name="20% - Accent1 3 4 3 4 4 2 2 2" xfId="26878" xr:uid="{00000000-0005-0000-0000-000046680000}"/>
    <cellStyle name="20% - Accent1 3 4 3 4 4 2 3" xfId="26879" xr:uid="{00000000-0005-0000-0000-000047680000}"/>
    <cellStyle name="20% - Accent1 3 4 3 4 4 3" xfId="26880" xr:uid="{00000000-0005-0000-0000-000048680000}"/>
    <cellStyle name="20% - Accent1 3 4 3 4 4 3 2" xfId="26881" xr:uid="{00000000-0005-0000-0000-000049680000}"/>
    <cellStyle name="20% - Accent1 3 4 3 4 4 4" xfId="26882" xr:uid="{00000000-0005-0000-0000-00004A680000}"/>
    <cellStyle name="20% - Accent1 3 4 3 4 5" xfId="26883" xr:uid="{00000000-0005-0000-0000-00004B680000}"/>
    <cellStyle name="20% - Accent1 3 4 3 4 5 2" xfId="26884" xr:uid="{00000000-0005-0000-0000-00004C680000}"/>
    <cellStyle name="20% - Accent1 3 4 3 4 5 2 2" xfId="26885" xr:uid="{00000000-0005-0000-0000-00004D680000}"/>
    <cellStyle name="20% - Accent1 3 4 3 4 5 2 2 2" xfId="26886" xr:uid="{00000000-0005-0000-0000-00004E680000}"/>
    <cellStyle name="20% - Accent1 3 4 3 4 5 2 3" xfId="26887" xr:uid="{00000000-0005-0000-0000-00004F680000}"/>
    <cellStyle name="20% - Accent1 3 4 3 4 5 3" xfId="26888" xr:uid="{00000000-0005-0000-0000-000050680000}"/>
    <cellStyle name="20% - Accent1 3 4 3 4 5 3 2" xfId="26889" xr:uid="{00000000-0005-0000-0000-000051680000}"/>
    <cellStyle name="20% - Accent1 3 4 3 4 5 4" xfId="26890" xr:uid="{00000000-0005-0000-0000-000052680000}"/>
    <cellStyle name="20% - Accent1 3 4 3 4 6" xfId="26891" xr:uid="{00000000-0005-0000-0000-000053680000}"/>
    <cellStyle name="20% - Accent1 3 4 3 4 6 2" xfId="26892" xr:uid="{00000000-0005-0000-0000-000054680000}"/>
    <cellStyle name="20% - Accent1 3 4 3 4 6 2 2" xfId="26893" xr:uid="{00000000-0005-0000-0000-000055680000}"/>
    <cellStyle name="20% - Accent1 3 4 3 4 6 2 2 2" xfId="26894" xr:uid="{00000000-0005-0000-0000-000056680000}"/>
    <cellStyle name="20% - Accent1 3 4 3 4 6 2 3" xfId="26895" xr:uid="{00000000-0005-0000-0000-000057680000}"/>
    <cellStyle name="20% - Accent1 3 4 3 4 6 3" xfId="26896" xr:uid="{00000000-0005-0000-0000-000058680000}"/>
    <cellStyle name="20% - Accent1 3 4 3 4 6 3 2" xfId="26897" xr:uid="{00000000-0005-0000-0000-000059680000}"/>
    <cellStyle name="20% - Accent1 3 4 3 4 6 4" xfId="26898" xr:uid="{00000000-0005-0000-0000-00005A680000}"/>
    <cellStyle name="20% - Accent1 3 4 3 4 7" xfId="26899" xr:uid="{00000000-0005-0000-0000-00005B680000}"/>
    <cellStyle name="20% - Accent1 3 4 3 4 7 2" xfId="26900" xr:uid="{00000000-0005-0000-0000-00005C680000}"/>
    <cellStyle name="20% - Accent1 3 4 3 4 7 2 2" xfId="26901" xr:uid="{00000000-0005-0000-0000-00005D680000}"/>
    <cellStyle name="20% - Accent1 3 4 3 4 7 3" xfId="26902" xr:uid="{00000000-0005-0000-0000-00005E680000}"/>
    <cellStyle name="20% - Accent1 3 4 3 4 8" xfId="26903" xr:uid="{00000000-0005-0000-0000-00005F680000}"/>
    <cellStyle name="20% - Accent1 3 4 3 4 8 2" xfId="26904" xr:uid="{00000000-0005-0000-0000-000060680000}"/>
    <cellStyle name="20% - Accent1 3 4 3 4 8 2 2" xfId="26905" xr:uid="{00000000-0005-0000-0000-000061680000}"/>
    <cellStyle name="20% - Accent1 3 4 3 4 8 3" xfId="26906" xr:uid="{00000000-0005-0000-0000-000062680000}"/>
    <cellStyle name="20% - Accent1 3 4 3 4 9" xfId="26907" xr:uid="{00000000-0005-0000-0000-000063680000}"/>
    <cellStyle name="20% - Accent1 3 4 3 4 9 2" xfId="26908" xr:uid="{00000000-0005-0000-0000-000064680000}"/>
    <cellStyle name="20% - Accent1 3 4 3 5" xfId="26909" xr:uid="{00000000-0005-0000-0000-000065680000}"/>
    <cellStyle name="20% - Accent1 3 4 3 5 2" xfId="26910" xr:uid="{00000000-0005-0000-0000-000066680000}"/>
    <cellStyle name="20% - Accent1 3 4 3 5 2 2" xfId="26911" xr:uid="{00000000-0005-0000-0000-000067680000}"/>
    <cellStyle name="20% - Accent1 3 4 3 5 2 2 2" xfId="26912" xr:uid="{00000000-0005-0000-0000-000068680000}"/>
    <cellStyle name="20% - Accent1 3 4 3 5 2 2 2 2" xfId="26913" xr:uid="{00000000-0005-0000-0000-000069680000}"/>
    <cellStyle name="20% - Accent1 3 4 3 5 2 2 3" xfId="26914" xr:uid="{00000000-0005-0000-0000-00006A680000}"/>
    <cellStyle name="20% - Accent1 3 4 3 5 2 3" xfId="26915" xr:uid="{00000000-0005-0000-0000-00006B680000}"/>
    <cellStyle name="20% - Accent1 3 4 3 5 2 3 2" xfId="26916" xr:uid="{00000000-0005-0000-0000-00006C680000}"/>
    <cellStyle name="20% - Accent1 3 4 3 5 2 4" xfId="26917" xr:uid="{00000000-0005-0000-0000-00006D680000}"/>
    <cellStyle name="20% - Accent1 3 4 3 5 3" xfId="26918" xr:uid="{00000000-0005-0000-0000-00006E680000}"/>
    <cellStyle name="20% - Accent1 3 4 3 5 3 2" xfId="26919" xr:uid="{00000000-0005-0000-0000-00006F680000}"/>
    <cellStyle name="20% - Accent1 3 4 3 5 3 2 2" xfId="26920" xr:uid="{00000000-0005-0000-0000-000070680000}"/>
    <cellStyle name="20% - Accent1 3 4 3 5 3 2 2 2" xfId="26921" xr:uid="{00000000-0005-0000-0000-000071680000}"/>
    <cellStyle name="20% - Accent1 3 4 3 5 3 2 3" xfId="26922" xr:uid="{00000000-0005-0000-0000-000072680000}"/>
    <cellStyle name="20% - Accent1 3 4 3 5 3 3" xfId="26923" xr:uid="{00000000-0005-0000-0000-000073680000}"/>
    <cellStyle name="20% - Accent1 3 4 3 5 3 3 2" xfId="26924" xr:uid="{00000000-0005-0000-0000-000074680000}"/>
    <cellStyle name="20% - Accent1 3 4 3 5 3 4" xfId="26925" xr:uid="{00000000-0005-0000-0000-000075680000}"/>
    <cellStyle name="20% - Accent1 3 4 3 5 4" xfId="26926" xr:uid="{00000000-0005-0000-0000-000076680000}"/>
    <cellStyle name="20% - Accent1 3 4 3 5 4 2" xfId="26927" xr:uid="{00000000-0005-0000-0000-000077680000}"/>
    <cellStyle name="20% - Accent1 3 4 3 5 4 2 2" xfId="26928" xr:uid="{00000000-0005-0000-0000-000078680000}"/>
    <cellStyle name="20% - Accent1 3 4 3 5 4 2 2 2" xfId="26929" xr:uid="{00000000-0005-0000-0000-000079680000}"/>
    <cellStyle name="20% - Accent1 3 4 3 5 4 2 3" xfId="26930" xr:uid="{00000000-0005-0000-0000-00007A680000}"/>
    <cellStyle name="20% - Accent1 3 4 3 5 4 3" xfId="26931" xr:uid="{00000000-0005-0000-0000-00007B680000}"/>
    <cellStyle name="20% - Accent1 3 4 3 5 4 3 2" xfId="26932" xr:uid="{00000000-0005-0000-0000-00007C680000}"/>
    <cellStyle name="20% - Accent1 3 4 3 5 4 4" xfId="26933" xr:uid="{00000000-0005-0000-0000-00007D680000}"/>
    <cellStyle name="20% - Accent1 3 4 3 5 5" xfId="26934" xr:uid="{00000000-0005-0000-0000-00007E680000}"/>
    <cellStyle name="20% - Accent1 3 4 3 5 5 2" xfId="26935" xr:uid="{00000000-0005-0000-0000-00007F680000}"/>
    <cellStyle name="20% - Accent1 3 4 3 5 5 2 2" xfId="26936" xr:uid="{00000000-0005-0000-0000-000080680000}"/>
    <cellStyle name="20% - Accent1 3 4 3 5 5 3" xfId="26937" xr:uid="{00000000-0005-0000-0000-000081680000}"/>
    <cellStyle name="20% - Accent1 3 4 3 5 6" xfId="26938" xr:uid="{00000000-0005-0000-0000-000082680000}"/>
    <cellStyle name="20% - Accent1 3 4 3 5 6 2" xfId="26939" xr:uid="{00000000-0005-0000-0000-000083680000}"/>
    <cellStyle name="20% - Accent1 3 4 3 5 6 2 2" xfId="26940" xr:uid="{00000000-0005-0000-0000-000084680000}"/>
    <cellStyle name="20% - Accent1 3 4 3 5 6 3" xfId="26941" xr:uid="{00000000-0005-0000-0000-000085680000}"/>
    <cellStyle name="20% - Accent1 3 4 3 5 7" xfId="26942" xr:uid="{00000000-0005-0000-0000-000086680000}"/>
    <cellStyle name="20% - Accent1 3 4 3 5 7 2" xfId="26943" xr:uid="{00000000-0005-0000-0000-000087680000}"/>
    <cellStyle name="20% - Accent1 3 4 3 5 8" xfId="26944" xr:uid="{00000000-0005-0000-0000-000088680000}"/>
    <cellStyle name="20% - Accent1 3 4 3 5 8 2" xfId="26945" xr:uid="{00000000-0005-0000-0000-000089680000}"/>
    <cellStyle name="20% - Accent1 3 4 3 5 9" xfId="26946" xr:uid="{00000000-0005-0000-0000-00008A680000}"/>
    <cellStyle name="20% - Accent1 3 4 3 6" xfId="26947" xr:uid="{00000000-0005-0000-0000-00008B680000}"/>
    <cellStyle name="20% - Accent1 3 4 3 6 2" xfId="26948" xr:uid="{00000000-0005-0000-0000-00008C680000}"/>
    <cellStyle name="20% - Accent1 3 4 3 6 2 2" xfId="26949" xr:uid="{00000000-0005-0000-0000-00008D680000}"/>
    <cellStyle name="20% - Accent1 3 4 3 6 2 2 2" xfId="26950" xr:uid="{00000000-0005-0000-0000-00008E680000}"/>
    <cellStyle name="20% - Accent1 3 4 3 6 2 2 2 2" xfId="26951" xr:uid="{00000000-0005-0000-0000-00008F680000}"/>
    <cellStyle name="20% - Accent1 3 4 3 6 2 2 3" xfId="26952" xr:uid="{00000000-0005-0000-0000-000090680000}"/>
    <cellStyle name="20% - Accent1 3 4 3 6 2 3" xfId="26953" xr:uid="{00000000-0005-0000-0000-000091680000}"/>
    <cellStyle name="20% - Accent1 3 4 3 6 2 3 2" xfId="26954" xr:uid="{00000000-0005-0000-0000-000092680000}"/>
    <cellStyle name="20% - Accent1 3 4 3 6 2 4" xfId="26955" xr:uid="{00000000-0005-0000-0000-000093680000}"/>
    <cellStyle name="20% - Accent1 3 4 3 6 3" xfId="26956" xr:uid="{00000000-0005-0000-0000-000094680000}"/>
    <cellStyle name="20% - Accent1 3 4 3 6 3 2" xfId="26957" xr:uid="{00000000-0005-0000-0000-000095680000}"/>
    <cellStyle name="20% - Accent1 3 4 3 6 3 2 2" xfId="26958" xr:uid="{00000000-0005-0000-0000-000096680000}"/>
    <cellStyle name="20% - Accent1 3 4 3 6 3 2 2 2" xfId="26959" xr:uid="{00000000-0005-0000-0000-000097680000}"/>
    <cellStyle name="20% - Accent1 3 4 3 6 3 2 3" xfId="26960" xr:uid="{00000000-0005-0000-0000-000098680000}"/>
    <cellStyle name="20% - Accent1 3 4 3 6 3 3" xfId="26961" xr:uid="{00000000-0005-0000-0000-000099680000}"/>
    <cellStyle name="20% - Accent1 3 4 3 6 3 3 2" xfId="26962" xr:uid="{00000000-0005-0000-0000-00009A680000}"/>
    <cellStyle name="20% - Accent1 3 4 3 6 3 4" xfId="26963" xr:uid="{00000000-0005-0000-0000-00009B680000}"/>
    <cellStyle name="20% - Accent1 3 4 3 6 4" xfId="26964" xr:uid="{00000000-0005-0000-0000-00009C680000}"/>
    <cellStyle name="20% - Accent1 3 4 3 6 4 2" xfId="26965" xr:uid="{00000000-0005-0000-0000-00009D680000}"/>
    <cellStyle name="20% - Accent1 3 4 3 6 4 2 2" xfId="26966" xr:uid="{00000000-0005-0000-0000-00009E680000}"/>
    <cellStyle name="20% - Accent1 3 4 3 6 4 2 2 2" xfId="26967" xr:uid="{00000000-0005-0000-0000-00009F680000}"/>
    <cellStyle name="20% - Accent1 3 4 3 6 4 2 3" xfId="26968" xr:uid="{00000000-0005-0000-0000-0000A0680000}"/>
    <cellStyle name="20% - Accent1 3 4 3 6 4 3" xfId="26969" xr:uid="{00000000-0005-0000-0000-0000A1680000}"/>
    <cellStyle name="20% - Accent1 3 4 3 6 4 3 2" xfId="26970" xr:uid="{00000000-0005-0000-0000-0000A2680000}"/>
    <cellStyle name="20% - Accent1 3 4 3 6 4 4" xfId="26971" xr:uid="{00000000-0005-0000-0000-0000A3680000}"/>
    <cellStyle name="20% - Accent1 3 4 3 6 5" xfId="26972" xr:uid="{00000000-0005-0000-0000-0000A4680000}"/>
    <cellStyle name="20% - Accent1 3 4 3 6 5 2" xfId="26973" xr:uid="{00000000-0005-0000-0000-0000A5680000}"/>
    <cellStyle name="20% - Accent1 3 4 3 6 5 2 2" xfId="26974" xr:uid="{00000000-0005-0000-0000-0000A6680000}"/>
    <cellStyle name="20% - Accent1 3 4 3 6 5 3" xfId="26975" xr:uid="{00000000-0005-0000-0000-0000A7680000}"/>
    <cellStyle name="20% - Accent1 3 4 3 6 6" xfId="26976" xr:uid="{00000000-0005-0000-0000-0000A8680000}"/>
    <cellStyle name="20% - Accent1 3 4 3 6 6 2" xfId="26977" xr:uid="{00000000-0005-0000-0000-0000A9680000}"/>
    <cellStyle name="20% - Accent1 3 4 3 6 6 2 2" xfId="26978" xr:uid="{00000000-0005-0000-0000-0000AA680000}"/>
    <cellStyle name="20% - Accent1 3 4 3 6 6 3" xfId="26979" xr:uid="{00000000-0005-0000-0000-0000AB680000}"/>
    <cellStyle name="20% - Accent1 3 4 3 6 7" xfId="26980" xr:uid="{00000000-0005-0000-0000-0000AC680000}"/>
    <cellStyle name="20% - Accent1 3 4 3 6 7 2" xfId="26981" xr:uid="{00000000-0005-0000-0000-0000AD680000}"/>
    <cellStyle name="20% - Accent1 3 4 3 6 8" xfId="26982" xr:uid="{00000000-0005-0000-0000-0000AE680000}"/>
    <cellStyle name="20% - Accent1 3 4 3 6 8 2" xfId="26983" xr:uid="{00000000-0005-0000-0000-0000AF680000}"/>
    <cellStyle name="20% - Accent1 3 4 3 6 9" xfId="26984" xr:uid="{00000000-0005-0000-0000-0000B0680000}"/>
    <cellStyle name="20% - Accent1 3 4 3 7" xfId="26985" xr:uid="{00000000-0005-0000-0000-0000B1680000}"/>
    <cellStyle name="20% - Accent1 3 4 3 7 2" xfId="26986" xr:uid="{00000000-0005-0000-0000-0000B2680000}"/>
    <cellStyle name="20% - Accent1 3 4 3 7 2 2" xfId="26987" xr:uid="{00000000-0005-0000-0000-0000B3680000}"/>
    <cellStyle name="20% - Accent1 3 4 3 7 2 2 2" xfId="26988" xr:uid="{00000000-0005-0000-0000-0000B4680000}"/>
    <cellStyle name="20% - Accent1 3 4 3 7 2 3" xfId="26989" xr:uid="{00000000-0005-0000-0000-0000B5680000}"/>
    <cellStyle name="20% - Accent1 3 4 3 7 3" xfId="26990" xr:uid="{00000000-0005-0000-0000-0000B6680000}"/>
    <cellStyle name="20% - Accent1 3 4 3 7 3 2" xfId="26991" xr:uid="{00000000-0005-0000-0000-0000B7680000}"/>
    <cellStyle name="20% - Accent1 3 4 3 7 4" xfId="26992" xr:uid="{00000000-0005-0000-0000-0000B8680000}"/>
    <cellStyle name="20% - Accent1 3 4 3 8" xfId="26993" xr:uid="{00000000-0005-0000-0000-0000B9680000}"/>
    <cellStyle name="20% - Accent1 3 4 3 8 2" xfId="26994" xr:uid="{00000000-0005-0000-0000-0000BA680000}"/>
    <cellStyle name="20% - Accent1 3 4 3 8 2 2" xfId="26995" xr:uid="{00000000-0005-0000-0000-0000BB680000}"/>
    <cellStyle name="20% - Accent1 3 4 3 8 2 2 2" xfId="26996" xr:uid="{00000000-0005-0000-0000-0000BC680000}"/>
    <cellStyle name="20% - Accent1 3 4 3 8 2 3" xfId="26997" xr:uid="{00000000-0005-0000-0000-0000BD680000}"/>
    <cellStyle name="20% - Accent1 3 4 3 8 3" xfId="26998" xr:uid="{00000000-0005-0000-0000-0000BE680000}"/>
    <cellStyle name="20% - Accent1 3 4 3 8 3 2" xfId="26999" xr:uid="{00000000-0005-0000-0000-0000BF680000}"/>
    <cellStyle name="20% - Accent1 3 4 3 8 4" xfId="27000" xr:uid="{00000000-0005-0000-0000-0000C0680000}"/>
    <cellStyle name="20% - Accent1 3 4 3 9" xfId="27001" xr:uid="{00000000-0005-0000-0000-0000C1680000}"/>
    <cellStyle name="20% - Accent1 3 4 3 9 2" xfId="27002" xr:uid="{00000000-0005-0000-0000-0000C2680000}"/>
    <cellStyle name="20% - Accent1 3 4 3 9 2 2" xfId="27003" xr:uid="{00000000-0005-0000-0000-0000C3680000}"/>
    <cellStyle name="20% - Accent1 3 4 3 9 2 2 2" xfId="27004" xr:uid="{00000000-0005-0000-0000-0000C4680000}"/>
    <cellStyle name="20% - Accent1 3 4 3 9 2 3" xfId="27005" xr:uid="{00000000-0005-0000-0000-0000C5680000}"/>
    <cellStyle name="20% - Accent1 3 4 3 9 3" xfId="27006" xr:uid="{00000000-0005-0000-0000-0000C6680000}"/>
    <cellStyle name="20% - Accent1 3 4 3 9 3 2" xfId="27007" xr:uid="{00000000-0005-0000-0000-0000C7680000}"/>
    <cellStyle name="20% - Accent1 3 4 3 9 4" xfId="27008" xr:uid="{00000000-0005-0000-0000-0000C8680000}"/>
    <cellStyle name="20% - Accent1 3 4 4" xfId="27009" xr:uid="{00000000-0005-0000-0000-0000C9680000}"/>
    <cellStyle name="20% - Accent1 3 4 4 10" xfId="27010" xr:uid="{00000000-0005-0000-0000-0000CA680000}"/>
    <cellStyle name="20% - Accent1 3 4 4 10 2" xfId="27011" xr:uid="{00000000-0005-0000-0000-0000CB680000}"/>
    <cellStyle name="20% - Accent1 3 4 4 11" xfId="27012" xr:uid="{00000000-0005-0000-0000-0000CC680000}"/>
    <cellStyle name="20% - Accent1 3 4 4 2" xfId="27013" xr:uid="{00000000-0005-0000-0000-0000CD680000}"/>
    <cellStyle name="20% - Accent1 3 4 4 2 2" xfId="27014" xr:uid="{00000000-0005-0000-0000-0000CE680000}"/>
    <cellStyle name="20% - Accent1 3 4 4 2 2 2" xfId="27015" xr:uid="{00000000-0005-0000-0000-0000CF680000}"/>
    <cellStyle name="20% - Accent1 3 4 4 2 2 2 2" xfId="27016" xr:uid="{00000000-0005-0000-0000-0000D0680000}"/>
    <cellStyle name="20% - Accent1 3 4 4 2 2 2 2 2" xfId="27017" xr:uid="{00000000-0005-0000-0000-0000D1680000}"/>
    <cellStyle name="20% - Accent1 3 4 4 2 2 2 3" xfId="27018" xr:uid="{00000000-0005-0000-0000-0000D2680000}"/>
    <cellStyle name="20% - Accent1 3 4 4 2 2 3" xfId="27019" xr:uid="{00000000-0005-0000-0000-0000D3680000}"/>
    <cellStyle name="20% - Accent1 3 4 4 2 2 3 2" xfId="27020" xr:uid="{00000000-0005-0000-0000-0000D4680000}"/>
    <cellStyle name="20% - Accent1 3 4 4 2 2 4" xfId="27021" xr:uid="{00000000-0005-0000-0000-0000D5680000}"/>
    <cellStyle name="20% - Accent1 3 4 4 2 3" xfId="27022" xr:uid="{00000000-0005-0000-0000-0000D6680000}"/>
    <cellStyle name="20% - Accent1 3 4 4 2 3 2" xfId="27023" xr:uid="{00000000-0005-0000-0000-0000D7680000}"/>
    <cellStyle name="20% - Accent1 3 4 4 2 3 2 2" xfId="27024" xr:uid="{00000000-0005-0000-0000-0000D8680000}"/>
    <cellStyle name="20% - Accent1 3 4 4 2 3 2 2 2" xfId="27025" xr:uid="{00000000-0005-0000-0000-0000D9680000}"/>
    <cellStyle name="20% - Accent1 3 4 4 2 3 2 3" xfId="27026" xr:uid="{00000000-0005-0000-0000-0000DA680000}"/>
    <cellStyle name="20% - Accent1 3 4 4 2 3 3" xfId="27027" xr:uid="{00000000-0005-0000-0000-0000DB680000}"/>
    <cellStyle name="20% - Accent1 3 4 4 2 3 3 2" xfId="27028" xr:uid="{00000000-0005-0000-0000-0000DC680000}"/>
    <cellStyle name="20% - Accent1 3 4 4 2 3 4" xfId="27029" xr:uid="{00000000-0005-0000-0000-0000DD680000}"/>
    <cellStyle name="20% - Accent1 3 4 4 2 4" xfId="27030" xr:uid="{00000000-0005-0000-0000-0000DE680000}"/>
    <cellStyle name="20% - Accent1 3 4 4 2 4 2" xfId="27031" xr:uid="{00000000-0005-0000-0000-0000DF680000}"/>
    <cellStyle name="20% - Accent1 3 4 4 2 4 2 2" xfId="27032" xr:uid="{00000000-0005-0000-0000-0000E0680000}"/>
    <cellStyle name="20% - Accent1 3 4 4 2 4 2 2 2" xfId="27033" xr:uid="{00000000-0005-0000-0000-0000E1680000}"/>
    <cellStyle name="20% - Accent1 3 4 4 2 4 2 3" xfId="27034" xr:uid="{00000000-0005-0000-0000-0000E2680000}"/>
    <cellStyle name="20% - Accent1 3 4 4 2 4 3" xfId="27035" xr:uid="{00000000-0005-0000-0000-0000E3680000}"/>
    <cellStyle name="20% - Accent1 3 4 4 2 4 3 2" xfId="27036" xr:uid="{00000000-0005-0000-0000-0000E4680000}"/>
    <cellStyle name="20% - Accent1 3 4 4 2 4 4" xfId="27037" xr:uid="{00000000-0005-0000-0000-0000E5680000}"/>
    <cellStyle name="20% - Accent1 3 4 4 2 5" xfId="27038" xr:uid="{00000000-0005-0000-0000-0000E6680000}"/>
    <cellStyle name="20% - Accent1 3 4 4 2 5 2" xfId="27039" xr:uid="{00000000-0005-0000-0000-0000E7680000}"/>
    <cellStyle name="20% - Accent1 3 4 4 2 5 2 2" xfId="27040" xr:uid="{00000000-0005-0000-0000-0000E8680000}"/>
    <cellStyle name="20% - Accent1 3 4 4 2 5 3" xfId="27041" xr:uid="{00000000-0005-0000-0000-0000E9680000}"/>
    <cellStyle name="20% - Accent1 3 4 4 2 6" xfId="27042" xr:uid="{00000000-0005-0000-0000-0000EA680000}"/>
    <cellStyle name="20% - Accent1 3 4 4 2 6 2" xfId="27043" xr:uid="{00000000-0005-0000-0000-0000EB680000}"/>
    <cellStyle name="20% - Accent1 3 4 4 2 6 2 2" xfId="27044" xr:uid="{00000000-0005-0000-0000-0000EC680000}"/>
    <cellStyle name="20% - Accent1 3 4 4 2 6 3" xfId="27045" xr:uid="{00000000-0005-0000-0000-0000ED680000}"/>
    <cellStyle name="20% - Accent1 3 4 4 2 7" xfId="27046" xr:uid="{00000000-0005-0000-0000-0000EE680000}"/>
    <cellStyle name="20% - Accent1 3 4 4 2 7 2" xfId="27047" xr:uid="{00000000-0005-0000-0000-0000EF680000}"/>
    <cellStyle name="20% - Accent1 3 4 4 2 8" xfId="27048" xr:uid="{00000000-0005-0000-0000-0000F0680000}"/>
    <cellStyle name="20% - Accent1 3 4 4 2 8 2" xfId="27049" xr:uid="{00000000-0005-0000-0000-0000F1680000}"/>
    <cellStyle name="20% - Accent1 3 4 4 2 9" xfId="27050" xr:uid="{00000000-0005-0000-0000-0000F2680000}"/>
    <cellStyle name="20% - Accent1 3 4 4 3" xfId="27051" xr:uid="{00000000-0005-0000-0000-0000F3680000}"/>
    <cellStyle name="20% - Accent1 3 4 4 3 2" xfId="27052" xr:uid="{00000000-0005-0000-0000-0000F4680000}"/>
    <cellStyle name="20% - Accent1 3 4 4 3 2 2" xfId="27053" xr:uid="{00000000-0005-0000-0000-0000F5680000}"/>
    <cellStyle name="20% - Accent1 3 4 4 3 2 2 2" xfId="27054" xr:uid="{00000000-0005-0000-0000-0000F6680000}"/>
    <cellStyle name="20% - Accent1 3 4 4 3 2 2 2 2" xfId="27055" xr:uid="{00000000-0005-0000-0000-0000F7680000}"/>
    <cellStyle name="20% - Accent1 3 4 4 3 2 2 3" xfId="27056" xr:uid="{00000000-0005-0000-0000-0000F8680000}"/>
    <cellStyle name="20% - Accent1 3 4 4 3 2 3" xfId="27057" xr:uid="{00000000-0005-0000-0000-0000F9680000}"/>
    <cellStyle name="20% - Accent1 3 4 4 3 2 3 2" xfId="27058" xr:uid="{00000000-0005-0000-0000-0000FA680000}"/>
    <cellStyle name="20% - Accent1 3 4 4 3 2 4" xfId="27059" xr:uid="{00000000-0005-0000-0000-0000FB680000}"/>
    <cellStyle name="20% - Accent1 3 4 4 3 3" xfId="27060" xr:uid="{00000000-0005-0000-0000-0000FC680000}"/>
    <cellStyle name="20% - Accent1 3 4 4 3 3 2" xfId="27061" xr:uid="{00000000-0005-0000-0000-0000FD680000}"/>
    <cellStyle name="20% - Accent1 3 4 4 3 3 2 2" xfId="27062" xr:uid="{00000000-0005-0000-0000-0000FE680000}"/>
    <cellStyle name="20% - Accent1 3 4 4 3 3 2 2 2" xfId="27063" xr:uid="{00000000-0005-0000-0000-0000FF680000}"/>
    <cellStyle name="20% - Accent1 3 4 4 3 3 2 3" xfId="27064" xr:uid="{00000000-0005-0000-0000-000000690000}"/>
    <cellStyle name="20% - Accent1 3 4 4 3 3 3" xfId="27065" xr:uid="{00000000-0005-0000-0000-000001690000}"/>
    <cellStyle name="20% - Accent1 3 4 4 3 3 3 2" xfId="27066" xr:uid="{00000000-0005-0000-0000-000002690000}"/>
    <cellStyle name="20% - Accent1 3 4 4 3 3 4" xfId="27067" xr:uid="{00000000-0005-0000-0000-000003690000}"/>
    <cellStyle name="20% - Accent1 3 4 4 3 4" xfId="27068" xr:uid="{00000000-0005-0000-0000-000004690000}"/>
    <cellStyle name="20% - Accent1 3 4 4 3 4 2" xfId="27069" xr:uid="{00000000-0005-0000-0000-000005690000}"/>
    <cellStyle name="20% - Accent1 3 4 4 3 4 2 2" xfId="27070" xr:uid="{00000000-0005-0000-0000-000006690000}"/>
    <cellStyle name="20% - Accent1 3 4 4 3 4 2 2 2" xfId="27071" xr:uid="{00000000-0005-0000-0000-000007690000}"/>
    <cellStyle name="20% - Accent1 3 4 4 3 4 2 3" xfId="27072" xr:uid="{00000000-0005-0000-0000-000008690000}"/>
    <cellStyle name="20% - Accent1 3 4 4 3 4 3" xfId="27073" xr:uid="{00000000-0005-0000-0000-000009690000}"/>
    <cellStyle name="20% - Accent1 3 4 4 3 4 3 2" xfId="27074" xr:uid="{00000000-0005-0000-0000-00000A690000}"/>
    <cellStyle name="20% - Accent1 3 4 4 3 4 4" xfId="27075" xr:uid="{00000000-0005-0000-0000-00000B690000}"/>
    <cellStyle name="20% - Accent1 3 4 4 3 5" xfId="27076" xr:uid="{00000000-0005-0000-0000-00000C690000}"/>
    <cellStyle name="20% - Accent1 3 4 4 3 5 2" xfId="27077" xr:uid="{00000000-0005-0000-0000-00000D690000}"/>
    <cellStyle name="20% - Accent1 3 4 4 3 5 2 2" xfId="27078" xr:uid="{00000000-0005-0000-0000-00000E690000}"/>
    <cellStyle name="20% - Accent1 3 4 4 3 5 3" xfId="27079" xr:uid="{00000000-0005-0000-0000-00000F690000}"/>
    <cellStyle name="20% - Accent1 3 4 4 3 6" xfId="27080" xr:uid="{00000000-0005-0000-0000-000010690000}"/>
    <cellStyle name="20% - Accent1 3 4 4 3 6 2" xfId="27081" xr:uid="{00000000-0005-0000-0000-000011690000}"/>
    <cellStyle name="20% - Accent1 3 4 4 3 6 2 2" xfId="27082" xr:uid="{00000000-0005-0000-0000-000012690000}"/>
    <cellStyle name="20% - Accent1 3 4 4 3 6 3" xfId="27083" xr:uid="{00000000-0005-0000-0000-000013690000}"/>
    <cellStyle name="20% - Accent1 3 4 4 3 7" xfId="27084" xr:uid="{00000000-0005-0000-0000-000014690000}"/>
    <cellStyle name="20% - Accent1 3 4 4 3 7 2" xfId="27085" xr:uid="{00000000-0005-0000-0000-000015690000}"/>
    <cellStyle name="20% - Accent1 3 4 4 3 8" xfId="27086" xr:uid="{00000000-0005-0000-0000-000016690000}"/>
    <cellStyle name="20% - Accent1 3 4 4 3 8 2" xfId="27087" xr:uid="{00000000-0005-0000-0000-000017690000}"/>
    <cellStyle name="20% - Accent1 3 4 4 3 9" xfId="27088" xr:uid="{00000000-0005-0000-0000-000018690000}"/>
    <cellStyle name="20% - Accent1 3 4 4 4" xfId="27089" xr:uid="{00000000-0005-0000-0000-000019690000}"/>
    <cellStyle name="20% - Accent1 3 4 4 4 2" xfId="27090" xr:uid="{00000000-0005-0000-0000-00001A690000}"/>
    <cellStyle name="20% - Accent1 3 4 4 4 2 2" xfId="27091" xr:uid="{00000000-0005-0000-0000-00001B690000}"/>
    <cellStyle name="20% - Accent1 3 4 4 4 2 2 2" xfId="27092" xr:uid="{00000000-0005-0000-0000-00001C690000}"/>
    <cellStyle name="20% - Accent1 3 4 4 4 2 3" xfId="27093" xr:uid="{00000000-0005-0000-0000-00001D690000}"/>
    <cellStyle name="20% - Accent1 3 4 4 4 3" xfId="27094" xr:uid="{00000000-0005-0000-0000-00001E690000}"/>
    <cellStyle name="20% - Accent1 3 4 4 4 3 2" xfId="27095" xr:uid="{00000000-0005-0000-0000-00001F690000}"/>
    <cellStyle name="20% - Accent1 3 4 4 4 4" xfId="27096" xr:uid="{00000000-0005-0000-0000-000020690000}"/>
    <cellStyle name="20% - Accent1 3 4 4 5" xfId="27097" xr:uid="{00000000-0005-0000-0000-000021690000}"/>
    <cellStyle name="20% - Accent1 3 4 4 5 2" xfId="27098" xr:uid="{00000000-0005-0000-0000-000022690000}"/>
    <cellStyle name="20% - Accent1 3 4 4 5 2 2" xfId="27099" xr:uid="{00000000-0005-0000-0000-000023690000}"/>
    <cellStyle name="20% - Accent1 3 4 4 5 2 2 2" xfId="27100" xr:uid="{00000000-0005-0000-0000-000024690000}"/>
    <cellStyle name="20% - Accent1 3 4 4 5 2 3" xfId="27101" xr:uid="{00000000-0005-0000-0000-000025690000}"/>
    <cellStyle name="20% - Accent1 3 4 4 5 3" xfId="27102" xr:uid="{00000000-0005-0000-0000-000026690000}"/>
    <cellStyle name="20% - Accent1 3 4 4 5 3 2" xfId="27103" xr:uid="{00000000-0005-0000-0000-000027690000}"/>
    <cellStyle name="20% - Accent1 3 4 4 5 4" xfId="27104" xr:uid="{00000000-0005-0000-0000-000028690000}"/>
    <cellStyle name="20% - Accent1 3 4 4 6" xfId="27105" xr:uid="{00000000-0005-0000-0000-000029690000}"/>
    <cellStyle name="20% - Accent1 3 4 4 6 2" xfId="27106" xr:uid="{00000000-0005-0000-0000-00002A690000}"/>
    <cellStyle name="20% - Accent1 3 4 4 6 2 2" xfId="27107" xr:uid="{00000000-0005-0000-0000-00002B690000}"/>
    <cellStyle name="20% - Accent1 3 4 4 6 2 2 2" xfId="27108" xr:uid="{00000000-0005-0000-0000-00002C690000}"/>
    <cellStyle name="20% - Accent1 3 4 4 6 2 3" xfId="27109" xr:uid="{00000000-0005-0000-0000-00002D690000}"/>
    <cellStyle name="20% - Accent1 3 4 4 6 3" xfId="27110" xr:uid="{00000000-0005-0000-0000-00002E690000}"/>
    <cellStyle name="20% - Accent1 3 4 4 6 3 2" xfId="27111" xr:uid="{00000000-0005-0000-0000-00002F690000}"/>
    <cellStyle name="20% - Accent1 3 4 4 6 4" xfId="27112" xr:uid="{00000000-0005-0000-0000-000030690000}"/>
    <cellStyle name="20% - Accent1 3 4 4 7" xfId="27113" xr:uid="{00000000-0005-0000-0000-000031690000}"/>
    <cellStyle name="20% - Accent1 3 4 4 7 2" xfId="27114" xr:uid="{00000000-0005-0000-0000-000032690000}"/>
    <cellStyle name="20% - Accent1 3 4 4 7 2 2" xfId="27115" xr:uid="{00000000-0005-0000-0000-000033690000}"/>
    <cellStyle name="20% - Accent1 3 4 4 7 3" xfId="27116" xr:uid="{00000000-0005-0000-0000-000034690000}"/>
    <cellStyle name="20% - Accent1 3 4 4 8" xfId="27117" xr:uid="{00000000-0005-0000-0000-000035690000}"/>
    <cellStyle name="20% - Accent1 3 4 4 8 2" xfId="27118" xr:uid="{00000000-0005-0000-0000-000036690000}"/>
    <cellStyle name="20% - Accent1 3 4 4 8 2 2" xfId="27119" xr:uid="{00000000-0005-0000-0000-000037690000}"/>
    <cellStyle name="20% - Accent1 3 4 4 8 3" xfId="27120" xr:uid="{00000000-0005-0000-0000-000038690000}"/>
    <cellStyle name="20% - Accent1 3 4 4 9" xfId="27121" xr:uid="{00000000-0005-0000-0000-000039690000}"/>
    <cellStyle name="20% - Accent1 3 4 4 9 2" xfId="27122" xr:uid="{00000000-0005-0000-0000-00003A690000}"/>
    <cellStyle name="20% - Accent1 3 4 5" xfId="27123" xr:uid="{00000000-0005-0000-0000-00003B690000}"/>
    <cellStyle name="20% - Accent1 3 4 5 10" xfId="27124" xr:uid="{00000000-0005-0000-0000-00003C690000}"/>
    <cellStyle name="20% - Accent1 3 4 5 10 2" xfId="27125" xr:uid="{00000000-0005-0000-0000-00003D690000}"/>
    <cellStyle name="20% - Accent1 3 4 5 11" xfId="27126" xr:uid="{00000000-0005-0000-0000-00003E690000}"/>
    <cellStyle name="20% - Accent1 3 4 5 2" xfId="27127" xr:uid="{00000000-0005-0000-0000-00003F690000}"/>
    <cellStyle name="20% - Accent1 3 4 5 2 2" xfId="27128" xr:uid="{00000000-0005-0000-0000-000040690000}"/>
    <cellStyle name="20% - Accent1 3 4 5 2 2 2" xfId="27129" xr:uid="{00000000-0005-0000-0000-000041690000}"/>
    <cellStyle name="20% - Accent1 3 4 5 2 2 2 2" xfId="27130" xr:uid="{00000000-0005-0000-0000-000042690000}"/>
    <cellStyle name="20% - Accent1 3 4 5 2 2 2 2 2" xfId="27131" xr:uid="{00000000-0005-0000-0000-000043690000}"/>
    <cellStyle name="20% - Accent1 3 4 5 2 2 2 3" xfId="27132" xr:uid="{00000000-0005-0000-0000-000044690000}"/>
    <cellStyle name="20% - Accent1 3 4 5 2 2 3" xfId="27133" xr:uid="{00000000-0005-0000-0000-000045690000}"/>
    <cellStyle name="20% - Accent1 3 4 5 2 2 3 2" xfId="27134" xr:uid="{00000000-0005-0000-0000-000046690000}"/>
    <cellStyle name="20% - Accent1 3 4 5 2 2 4" xfId="27135" xr:uid="{00000000-0005-0000-0000-000047690000}"/>
    <cellStyle name="20% - Accent1 3 4 5 2 3" xfId="27136" xr:uid="{00000000-0005-0000-0000-000048690000}"/>
    <cellStyle name="20% - Accent1 3 4 5 2 3 2" xfId="27137" xr:uid="{00000000-0005-0000-0000-000049690000}"/>
    <cellStyle name="20% - Accent1 3 4 5 2 3 2 2" xfId="27138" xr:uid="{00000000-0005-0000-0000-00004A690000}"/>
    <cellStyle name="20% - Accent1 3 4 5 2 3 2 2 2" xfId="27139" xr:uid="{00000000-0005-0000-0000-00004B690000}"/>
    <cellStyle name="20% - Accent1 3 4 5 2 3 2 3" xfId="27140" xr:uid="{00000000-0005-0000-0000-00004C690000}"/>
    <cellStyle name="20% - Accent1 3 4 5 2 3 3" xfId="27141" xr:uid="{00000000-0005-0000-0000-00004D690000}"/>
    <cellStyle name="20% - Accent1 3 4 5 2 3 3 2" xfId="27142" xr:uid="{00000000-0005-0000-0000-00004E690000}"/>
    <cellStyle name="20% - Accent1 3 4 5 2 3 4" xfId="27143" xr:uid="{00000000-0005-0000-0000-00004F690000}"/>
    <cellStyle name="20% - Accent1 3 4 5 2 4" xfId="27144" xr:uid="{00000000-0005-0000-0000-000050690000}"/>
    <cellStyle name="20% - Accent1 3 4 5 2 4 2" xfId="27145" xr:uid="{00000000-0005-0000-0000-000051690000}"/>
    <cellStyle name="20% - Accent1 3 4 5 2 4 2 2" xfId="27146" xr:uid="{00000000-0005-0000-0000-000052690000}"/>
    <cellStyle name="20% - Accent1 3 4 5 2 4 2 2 2" xfId="27147" xr:uid="{00000000-0005-0000-0000-000053690000}"/>
    <cellStyle name="20% - Accent1 3 4 5 2 4 2 3" xfId="27148" xr:uid="{00000000-0005-0000-0000-000054690000}"/>
    <cellStyle name="20% - Accent1 3 4 5 2 4 3" xfId="27149" xr:uid="{00000000-0005-0000-0000-000055690000}"/>
    <cellStyle name="20% - Accent1 3 4 5 2 4 3 2" xfId="27150" xr:uid="{00000000-0005-0000-0000-000056690000}"/>
    <cellStyle name="20% - Accent1 3 4 5 2 4 4" xfId="27151" xr:uid="{00000000-0005-0000-0000-000057690000}"/>
    <cellStyle name="20% - Accent1 3 4 5 2 5" xfId="27152" xr:uid="{00000000-0005-0000-0000-000058690000}"/>
    <cellStyle name="20% - Accent1 3 4 5 2 5 2" xfId="27153" xr:uid="{00000000-0005-0000-0000-000059690000}"/>
    <cellStyle name="20% - Accent1 3 4 5 2 5 2 2" xfId="27154" xr:uid="{00000000-0005-0000-0000-00005A690000}"/>
    <cellStyle name="20% - Accent1 3 4 5 2 5 3" xfId="27155" xr:uid="{00000000-0005-0000-0000-00005B690000}"/>
    <cellStyle name="20% - Accent1 3 4 5 2 6" xfId="27156" xr:uid="{00000000-0005-0000-0000-00005C690000}"/>
    <cellStyle name="20% - Accent1 3 4 5 2 6 2" xfId="27157" xr:uid="{00000000-0005-0000-0000-00005D690000}"/>
    <cellStyle name="20% - Accent1 3 4 5 2 6 2 2" xfId="27158" xr:uid="{00000000-0005-0000-0000-00005E690000}"/>
    <cellStyle name="20% - Accent1 3 4 5 2 6 3" xfId="27159" xr:uid="{00000000-0005-0000-0000-00005F690000}"/>
    <cellStyle name="20% - Accent1 3 4 5 2 7" xfId="27160" xr:uid="{00000000-0005-0000-0000-000060690000}"/>
    <cellStyle name="20% - Accent1 3 4 5 2 7 2" xfId="27161" xr:uid="{00000000-0005-0000-0000-000061690000}"/>
    <cellStyle name="20% - Accent1 3 4 5 2 8" xfId="27162" xr:uid="{00000000-0005-0000-0000-000062690000}"/>
    <cellStyle name="20% - Accent1 3 4 5 2 8 2" xfId="27163" xr:uid="{00000000-0005-0000-0000-000063690000}"/>
    <cellStyle name="20% - Accent1 3 4 5 2 9" xfId="27164" xr:uid="{00000000-0005-0000-0000-000064690000}"/>
    <cellStyle name="20% - Accent1 3 4 5 3" xfId="27165" xr:uid="{00000000-0005-0000-0000-000065690000}"/>
    <cellStyle name="20% - Accent1 3 4 5 3 2" xfId="27166" xr:uid="{00000000-0005-0000-0000-000066690000}"/>
    <cellStyle name="20% - Accent1 3 4 5 3 2 2" xfId="27167" xr:uid="{00000000-0005-0000-0000-000067690000}"/>
    <cellStyle name="20% - Accent1 3 4 5 3 2 2 2" xfId="27168" xr:uid="{00000000-0005-0000-0000-000068690000}"/>
    <cellStyle name="20% - Accent1 3 4 5 3 2 2 2 2" xfId="27169" xr:uid="{00000000-0005-0000-0000-000069690000}"/>
    <cellStyle name="20% - Accent1 3 4 5 3 2 2 3" xfId="27170" xr:uid="{00000000-0005-0000-0000-00006A690000}"/>
    <cellStyle name="20% - Accent1 3 4 5 3 2 3" xfId="27171" xr:uid="{00000000-0005-0000-0000-00006B690000}"/>
    <cellStyle name="20% - Accent1 3 4 5 3 2 3 2" xfId="27172" xr:uid="{00000000-0005-0000-0000-00006C690000}"/>
    <cellStyle name="20% - Accent1 3 4 5 3 2 4" xfId="27173" xr:uid="{00000000-0005-0000-0000-00006D690000}"/>
    <cellStyle name="20% - Accent1 3 4 5 3 3" xfId="27174" xr:uid="{00000000-0005-0000-0000-00006E690000}"/>
    <cellStyle name="20% - Accent1 3 4 5 3 3 2" xfId="27175" xr:uid="{00000000-0005-0000-0000-00006F690000}"/>
    <cellStyle name="20% - Accent1 3 4 5 3 3 2 2" xfId="27176" xr:uid="{00000000-0005-0000-0000-000070690000}"/>
    <cellStyle name="20% - Accent1 3 4 5 3 3 2 2 2" xfId="27177" xr:uid="{00000000-0005-0000-0000-000071690000}"/>
    <cellStyle name="20% - Accent1 3 4 5 3 3 2 3" xfId="27178" xr:uid="{00000000-0005-0000-0000-000072690000}"/>
    <cellStyle name="20% - Accent1 3 4 5 3 3 3" xfId="27179" xr:uid="{00000000-0005-0000-0000-000073690000}"/>
    <cellStyle name="20% - Accent1 3 4 5 3 3 3 2" xfId="27180" xr:uid="{00000000-0005-0000-0000-000074690000}"/>
    <cellStyle name="20% - Accent1 3 4 5 3 3 4" xfId="27181" xr:uid="{00000000-0005-0000-0000-000075690000}"/>
    <cellStyle name="20% - Accent1 3 4 5 3 4" xfId="27182" xr:uid="{00000000-0005-0000-0000-000076690000}"/>
    <cellStyle name="20% - Accent1 3 4 5 3 4 2" xfId="27183" xr:uid="{00000000-0005-0000-0000-000077690000}"/>
    <cellStyle name="20% - Accent1 3 4 5 3 4 2 2" xfId="27184" xr:uid="{00000000-0005-0000-0000-000078690000}"/>
    <cellStyle name="20% - Accent1 3 4 5 3 4 2 2 2" xfId="27185" xr:uid="{00000000-0005-0000-0000-000079690000}"/>
    <cellStyle name="20% - Accent1 3 4 5 3 4 2 3" xfId="27186" xr:uid="{00000000-0005-0000-0000-00007A690000}"/>
    <cellStyle name="20% - Accent1 3 4 5 3 4 3" xfId="27187" xr:uid="{00000000-0005-0000-0000-00007B690000}"/>
    <cellStyle name="20% - Accent1 3 4 5 3 4 3 2" xfId="27188" xr:uid="{00000000-0005-0000-0000-00007C690000}"/>
    <cellStyle name="20% - Accent1 3 4 5 3 4 4" xfId="27189" xr:uid="{00000000-0005-0000-0000-00007D690000}"/>
    <cellStyle name="20% - Accent1 3 4 5 3 5" xfId="27190" xr:uid="{00000000-0005-0000-0000-00007E690000}"/>
    <cellStyle name="20% - Accent1 3 4 5 3 5 2" xfId="27191" xr:uid="{00000000-0005-0000-0000-00007F690000}"/>
    <cellStyle name="20% - Accent1 3 4 5 3 5 2 2" xfId="27192" xr:uid="{00000000-0005-0000-0000-000080690000}"/>
    <cellStyle name="20% - Accent1 3 4 5 3 5 3" xfId="27193" xr:uid="{00000000-0005-0000-0000-000081690000}"/>
    <cellStyle name="20% - Accent1 3 4 5 3 6" xfId="27194" xr:uid="{00000000-0005-0000-0000-000082690000}"/>
    <cellStyle name="20% - Accent1 3 4 5 3 6 2" xfId="27195" xr:uid="{00000000-0005-0000-0000-000083690000}"/>
    <cellStyle name="20% - Accent1 3 4 5 3 6 2 2" xfId="27196" xr:uid="{00000000-0005-0000-0000-000084690000}"/>
    <cellStyle name="20% - Accent1 3 4 5 3 6 3" xfId="27197" xr:uid="{00000000-0005-0000-0000-000085690000}"/>
    <cellStyle name="20% - Accent1 3 4 5 3 7" xfId="27198" xr:uid="{00000000-0005-0000-0000-000086690000}"/>
    <cellStyle name="20% - Accent1 3 4 5 3 7 2" xfId="27199" xr:uid="{00000000-0005-0000-0000-000087690000}"/>
    <cellStyle name="20% - Accent1 3 4 5 3 8" xfId="27200" xr:uid="{00000000-0005-0000-0000-000088690000}"/>
    <cellStyle name="20% - Accent1 3 4 5 3 8 2" xfId="27201" xr:uid="{00000000-0005-0000-0000-000089690000}"/>
    <cellStyle name="20% - Accent1 3 4 5 3 9" xfId="27202" xr:uid="{00000000-0005-0000-0000-00008A690000}"/>
    <cellStyle name="20% - Accent1 3 4 5 4" xfId="27203" xr:uid="{00000000-0005-0000-0000-00008B690000}"/>
    <cellStyle name="20% - Accent1 3 4 5 4 2" xfId="27204" xr:uid="{00000000-0005-0000-0000-00008C690000}"/>
    <cellStyle name="20% - Accent1 3 4 5 4 2 2" xfId="27205" xr:uid="{00000000-0005-0000-0000-00008D690000}"/>
    <cellStyle name="20% - Accent1 3 4 5 4 2 2 2" xfId="27206" xr:uid="{00000000-0005-0000-0000-00008E690000}"/>
    <cellStyle name="20% - Accent1 3 4 5 4 2 3" xfId="27207" xr:uid="{00000000-0005-0000-0000-00008F690000}"/>
    <cellStyle name="20% - Accent1 3 4 5 4 3" xfId="27208" xr:uid="{00000000-0005-0000-0000-000090690000}"/>
    <cellStyle name="20% - Accent1 3 4 5 4 3 2" xfId="27209" xr:uid="{00000000-0005-0000-0000-000091690000}"/>
    <cellStyle name="20% - Accent1 3 4 5 4 4" xfId="27210" xr:uid="{00000000-0005-0000-0000-000092690000}"/>
    <cellStyle name="20% - Accent1 3 4 5 5" xfId="27211" xr:uid="{00000000-0005-0000-0000-000093690000}"/>
    <cellStyle name="20% - Accent1 3 4 5 5 2" xfId="27212" xr:uid="{00000000-0005-0000-0000-000094690000}"/>
    <cellStyle name="20% - Accent1 3 4 5 5 2 2" xfId="27213" xr:uid="{00000000-0005-0000-0000-000095690000}"/>
    <cellStyle name="20% - Accent1 3 4 5 5 2 2 2" xfId="27214" xr:uid="{00000000-0005-0000-0000-000096690000}"/>
    <cellStyle name="20% - Accent1 3 4 5 5 2 3" xfId="27215" xr:uid="{00000000-0005-0000-0000-000097690000}"/>
    <cellStyle name="20% - Accent1 3 4 5 5 3" xfId="27216" xr:uid="{00000000-0005-0000-0000-000098690000}"/>
    <cellStyle name="20% - Accent1 3 4 5 5 3 2" xfId="27217" xr:uid="{00000000-0005-0000-0000-000099690000}"/>
    <cellStyle name="20% - Accent1 3 4 5 5 4" xfId="27218" xr:uid="{00000000-0005-0000-0000-00009A690000}"/>
    <cellStyle name="20% - Accent1 3 4 5 6" xfId="27219" xr:uid="{00000000-0005-0000-0000-00009B690000}"/>
    <cellStyle name="20% - Accent1 3 4 5 6 2" xfId="27220" xr:uid="{00000000-0005-0000-0000-00009C690000}"/>
    <cellStyle name="20% - Accent1 3 4 5 6 2 2" xfId="27221" xr:uid="{00000000-0005-0000-0000-00009D690000}"/>
    <cellStyle name="20% - Accent1 3 4 5 6 2 2 2" xfId="27222" xr:uid="{00000000-0005-0000-0000-00009E690000}"/>
    <cellStyle name="20% - Accent1 3 4 5 6 2 3" xfId="27223" xr:uid="{00000000-0005-0000-0000-00009F690000}"/>
    <cellStyle name="20% - Accent1 3 4 5 6 3" xfId="27224" xr:uid="{00000000-0005-0000-0000-0000A0690000}"/>
    <cellStyle name="20% - Accent1 3 4 5 6 3 2" xfId="27225" xr:uid="{00000000-0005-0000-0000-0000A1690000}"/>
    <cellStyle name="20% - Accent1 3 4 5 6 4" xfId="27226" xr:uid="{00000000-0005-0000-0000-0000A2690000}"/>
    <cellStyle name="20% - Accent1 3 4 5 7" xfId="27227" xr:uid="{00000000-0005-0000-0000-0000A3690000}"/>
    <cellStyle name="20% - Accent1 3 4 5 7 2" xfId="27228" xr:uid="{00000000-0005-0000-0000-0000A4690000}"/>
    <cellStyle name="20% - Accent1 3 4 5 7 2 2" xfId="27229" xr:uid="{00000000-0005-0000-0000-0000A5690000}"/>
    <cellStyle name="20% - Accent1 3 4 5 7 3" xfId="27230" xr:uid="{00000000-0005-0000-0000-0000A6690000}"/>
    <cellStyle name="20% - Accent1 3 4 5 8" xfId="27231" xr:uid="{00000000-0005-0000-0000-0000A7690000}"/>
    <cellStyle name="20% - Accent1 3 4 5 8 2" xfId="27232" xr:uid="{00000000-0005-0000-0000-0000A8690000}"/>
    <cellStyle name="20% - Accent1 3 4 5 8 2 2" xfId="27233" xr:uid="{00000000-0005-0000-0000-0000A9690000}"/>
    <cellStyle name="20% - Accent1 3 4 5 8 3" xfId="27234" xr:uid="{00000000-0005-0000-0000-0000AA690000}"/>
    <cellStyle name="20% - Accent1 3 4 5 9" xfId="27235" xr:uid="{00000000-0005-0000-0000-0000AB690000}"/>
    <cellStyle name="20% - Accent1 3 4 5 9 2" xfId="27236" xr:uid="{00000000-0005-0000-0000-0000AC690000}"/>
    <cellStyle name="20% - Accent1 3 4 6" xfId="27237" xr:uid="{00000000-0005-0000-0000-0000AD690000}"/>
    <cellStyle name="20% - Accent1 3 4 6 10" xfId="27238" xr:uid="{00000000-0005-0000-0000-0000AE690000}"/>
    <cellStyle name="20% - Accent1 3 4 6 10 2" xfId="27239" xr:uid="{00000000-0005-0000-0000-0000AF690000}"/>
    <cellStyle name="20% - Accent1 3 4 6 11" xfId="27240" xr:uid="{00000000-0005-0000-0000-0000B0690000}"/>
    <cellStyle name="20% - Accent1 3 4 6 2" xfId="27241" xr:uid="{00000000-0005-0000-0000-0000B1690000}"/>
    <cellStyle name="20% - Accent1 3 4 6 2 2" xfId="27242" xr:uid="{00000000-0005-0000-0000-0000B2690000}"/>
    <cellStyle name="20% - Accent1 3 4 6 2 2 2" xfId="27243" xr:uid="{00000000-0005-0000-0000-0000B3690000}"/>
    <cellStyle name="20% - Accent1 3 4 6 2 2 2 2" xfId="27244" xr:uid="{00000000-0005-0000-0000-0000B4690000}"/>
    <cellStyle name="20% - Accent1 3 4 6 2 2 2 2 2" xfId="27245" xr:uid="{00000000-0005-0000-0000-0000B5690000}"/>
    <cellStyle name="20% - Accent1 3 4 6 2 2 2 3" xfId="27246" xr:uid="{00000000-0005-0000-0000-0000B6690000}"/>
    <cellStyle name="20% - Accent1 3 4 6 2 2 3" xfId="27247" xr:uid="{00000000-0005-0000-0000-0000B7690000}"/>
    <cellStyle name="20% - Accent1 3 4 6 2 2 3 2" xfId="27248" xr:uid="{00000000-0005-0000-0000-0000B8690000}"/>
    <cellStyle name="20% - Accent1 3 4 6 2 2 4" xfId="27249" xr:uid="{00000000-0005-0000-0000-0000B9690000}"/>
    <cellStyle name="20% - Accent1 3 4 6 2 3" xfId="27250" xr:uid="{00000000-0005-0000-0000-0000BA690000}"/>
    <cellStyle name="20% - Accent1 3 4 6 2 3 2" xfId="27251" xr:uid="{00000000-0005-0000-0000-0000BB690000}"/>
    <cellStyle name="20% - Accent1 3 4 6 2 3 2 2" xfId="27252" xr:uid="{00000000-0005-0000-0000-0000BC690000}"/>
    <cellStyle name="20% - Accent1 3 4 6 2 3 2 2 2" xfId="27253" xr:uid="{00000000-0005-0000-0000-0000BD690000}"/>
    <cellStyle name="20% - Accent1 3 4 6 2 3 2 3" xfId="27254" xr:uid="{00000000-0005-0000-0000-0000BE690000}"/>
    <cellStyle name="20% - Accent1 3 4 6 2 3 3" xfId="27255" xr:uid="{00000000-0005-0000-0000-0000BF690000}"/>
    <cellStyle name="20% - Accent1 3 4 6 2 3 3 2" xfId="27256" xr:uid="{00000000-0005-0000-0000-0000C0690000}"/>
    <cellStyle name="20% - Accent1 3 4 6 2 3 4" xfId="27257" xr:uid="{00000000-0005-0000-0000-0000C1690000}"/>
    <cellStyle name="20% - Accent1 3 4 6 2 4" xfId="27258" xr:uid="{00000000-0005-0000-0000-0000C2690000}"/>
    <cellStyle name="20% - Accent1 3 4 6 2 4 2" xfId="27259" xr:uid="{00000000-0005-0000-0000-0000C3690000}"/>
    <cellStyle name="20% - Accent1 3 4 6 2 4 2 2" xfId="27260" xr:uid="{00000000-0005-0000-0000-0000C4690000}"/>
    <cellStyle name="20% - Accent1 3 4 6 2 4 2 2 2" xfId="27261" xr:uid="{00000000-0005-0000-0000-0000C5690000}"/>
    <cellStyle name="20% - Accent1 3 4 6 2 4 2 3" xfId="27262" xr:uid="{00000000-0005-0000-0000-0000C6690000}"/>
    <cellStyle name="20% - Accent1 3 4 6 2 4 3" xfId="27263" xr:uid="{00000000-0005-0000-0000-0000C7690000}"/>
    <cellStyle name="20% - Accent1 3 4 6 2 4 3 2" xfId="27264" xr:uid="{00000000-0005-0000-0000-0000C8690000}"/>
    <cellStyle name="20% - Accent1 3 4 6 2 4 4" xfId="27265" xr:uid="{00000000-0005-0000-0000-0000C9690000}"/>
    <cellStyle name="20% - Accent1 3 4 6 2 5" xfId="27266" xr:uid="{00000000-0005-0000-0000-0000CA690000}"/>
    <cellStyle name="20% - Accent1 3 4 6 2 5 2" xfId="27267" xr:uid="{00000000-0005-0000-0000-0000CB690000}"/>
    <cellStyle name="20% - Accent1 3 4 6 2 5 2 2" xfId="27268" xr:uid="{00000000-0005-0000-0000-0000CC690000}"/>
    <cellStyle name="20% - Accent1 3 4 6 2 5 3" xfId="27269" xr:uid="{00000000-0005-0000-0000-0000CD690000}"/>
    <cellStyle name="20% - Accent1 3 4 6 2 6" xfId="27270" xr:uid="{00000000-0005-0000-0000-0000CE690000}"/>
    <cellStyle name="20% - Accent1 3 4 6 2 6 2" xfId="27271" xr:uid="{00000000-0005-0000-0000-0000CF690000}"/>
    <cellStyle name="20% - Accent1 3 4 6 2 6 2 2" xfId="27272" xr:uid="{00000000-0005-0000-0000-0000D0690000}"/>
    <cellStyle name="20% - Accent1 3 4 6 2 6 3" xfId="27273" xr:uid="{00000000-0005-0000-0000-0000D1690000}"/>
    <cellStyle name="20% - Accent1 3 4 6 2 7" xfId="27274" xr:uid="{00000000-0005-0000-0000-0000D2690000}"/>
    <cellStyle name="20% - Accent1 3 4 6 2 7 2" xfId="27275" xr:uid="{00000000-0005-0000-0000-0000D3690000}"/>
    <cellStyle name="20% - Accent1 3 4 6 2 8" xfId="27276" xr:uid="{00000000-0005-0000-0000-0000D4690000}"/>
    <cellStyle name="20% - Accent1 3 4 6 2 8 2" xfId="27277" xr:uid="{00000000-0005-0000-0000-0000D5690000}"/>
    <cellStyle name="20% - Accent1 3 4 6 2 9" xfId="27278" xr:uid="{00000000-0005-0000-0000-0000D6690000}"/>
    <cellStyle name="20% - Accent1 3 4 6 3" xfId="27279" xr:uid="{00000000-0005-0000-0000-0000D7690000}"/>
    <cellStyle name="20% - Accent1 3 4 6 3 2" xfId="27280" xr:uid="{00000000-0005-0000-0000-0000D8690000}"/>
    <cellStyle name="20% - Accent1 3 4 6 3 2 2" xfId="27281" xr:uid="{00000000-0005-0000-0000-0000D9690000}"/>
    <cellStyle name="20% - Accent1 3 4 6 3 2 2 2" xfId="27282" xr:uid="{00000000-0005-0000-0000-0000DA690000}"/>
    <cellStyle name="20% - Accent1 3 4 6 3 2 2 2 2" xfId="27283" xr:uid="{00000000-0005-0000-0000-0000DB690000}"/>
    <cellStyle name="20% - Accent1 3 4 6 3 2 2 3" xfId="27284" xr:uid="{00000000-0005-0000-0000-0000DC690000}"/>
    <cellStyle name="20% - Accent1 3 4 6 3 2 3" xfId="27285" xr:uid="{00000000-0005-0000-0000-0000DD690000}"/>
    <cellStyle name="20% - Accent1 3 4 6 3 2 3 2" xfId="27286" xr:uid="{00000000-0005-0000-0000-0000DE690000}"/>
    <cellStyle name="20% - Accent1 3 4 6 3 2 4" xfId="27287" xr:uid="{00000000-0005-0000-0000-0000DF690000}"/>
    <cellStyle name="20% - Accent1 3 4 6 3 3" xfId="27288" xr:uid="{00000000-0005-0000-0000-0000E0690000}"/>
    <cellStyle name="20% - Accent1 3 4 6 3 3 2" xfId="27289" xr:uid="{00000000-0005-0000-0000-0000E1690000}"/>
    <cellStyle name="20% - Accent1 3 4 6 3 3 2 2" xfId="27290" xr:uid="{00000000-0005-0000-0000-0000E2690000}"/>
    <cellStyle name="20% - Accent1 3 4 6 3 3 2 2 2" xfId="27291" xr:uid="{00000000-0005-0000-0000-0000E3690000}"/>
    <cellStyle name="20% - Accent1 3 4 6 3 3 2 3" xfId="27292" xr:uid="{00000000-0005-0000-0000-0000E4690000}"/>
    <cellStyle name="20% - Accent1 3 4 6 3 3 3" xfId="27293" xr:uid="{00000000-0005-0000-0000-0000E5690000}"/>
    <cellStyle name="20% - Accent1 3 4 6 3 3 3 2" xfId="27294" xr:uid="{00000000-0005-0000-0000-0000E6690000}"/>
    <cellStyle name="20% - Accent1 3 4 6 3 3 4" xfId="27295" xr:uid="{00000000-0005-0000-0000-0000E7690000}"/>
    <cellStyle name="20% - Accent1 3 4 6 3 4" xfId="27296" xr:uid="{00000000-0005-0000-0000-0000E8690000}"/>
    <cellStyle name="20% - Accent1 3 4 6 3 4 2" xfId="27297" xr:uid="{00000000-0005-0000-0000-0000E9690000}"/>
    <cellStyle name="20% - Accent1 3 4 6 3 4 2 2" xfId="27298" xr:uid="{00000000-0005-0000-0000-0000EA690000}"/>
    <cellStyle name="20% - Accent1 3 4 6 3 4 2 2 2" xfId="27299" xr:uid="{00000000-0005-0000-0000-0000EB690000}"/>
    <cellStyle name="20% - Accent1 3 4 6 3 4 2 3" xfId="27300" xr:uid="{00000000-0005-0000-0000-0000EC690000}"/>
    <cellStyle name="20% - Accent1 3 4 6 3 4 3" xfId="27301" xr:uid="{00000000-0005-0000-0000-0000ED690000}"/>
    <cellStyle name="20% - Accent1 3 4 6 3 4 3 2" xfId="27302" xr:uid="{00000000-0005-0000-0000-0000EE690000}"/>
    <cellStyle name="20% - Accent1 3 4 6 3 4 4" xfId="27303" xr:uid="{00000000-0005-0000-0000-0000EF690000}"/>
    <cellStyle name="20% - Accent1 3 4 6 3 5" xfId="27304" xr:uid="{00000000-0005-0000-0000-0000F0690000}"/>
    <cellStyle name="20% - Accent1 3 4 6 3 5 2" xfId="27305" xr:uid="{00000000-0005-0000-0000-0000F1690000}"/>
    <cellStyle name="20% - Accent1 3 4 6 3 5 2 2" xfId="27306" xr:uid="{00000000-0005-0000-0000-0000F2690000}"/>
    <cellStyle name="20% - Accent1 3 4 6 3 5 3" xfId="27307" xr:uid="{00000000-0005-0000-0000-0000F3690000}"/>
    <cellStyle name="20% - Accent1 3 4 6 3 6" xfId="27308" xr:uid="{00000000-0005-0000-0000-0000F4690000}"/>
    <cellStyle name="20% - Accent1 3 4 6 3 6 2" xfId="27309" xr:uid="{00000000-0005-0000-0000-0000F5690000}"/>
    <cellStyle name="20% - Accent1 3 4 6 3 6 2 2" xfId="27310" xr:uid="{00000000-0005-0000-0000-0000F6690000}"/>
    <cellStyle name="20% - Accent1 3 4 6 3 6 3" xfId="27311" xr:uid="{00000000-0005-0000-0000-0000F7690000}"/>
    <cellStyle name="20% - Accent1 3 4 6 3 7" xfId="27312" xr:uid="{00000000-0005-0000-0000-0000F8690000}"/>
    <cellStyle name="20% - Accent1 3 4 6 3 7 2" xfId="27313" xr:uid="{00000000-0005-0000-0000-0000F9690000}"/>
    <cellStyle name="20% - Accent1 3 4 6 3 8" xfId="27314" xr:uid="{00000000-0005-0000-0000-0000FA690000}"/>
    <cellStyle name="20% - Accent1 3 4 6 3 8 2" xfId="27315" xr:uid="{00000000-0005-0000-0000-0000FB690000}"/>
    <cellStyle name="20% - Accent1 3 4 6 3 9" xfId="27316" xr:uid="{00000000-0005-0000-0000-0000FC690000}"/>
    <cellStyle name="20% - Accent1 3 4 6 4" xfId="27317" xr:uid="{00000000-0005-0000-0000-0000FD690000}"/>
    <cellStyle name="20% - Accent1 3 4 6 4 2" xfId="27318" xr:uid="{00000000-0005-0000-0000-0000FE690000}"/>
    <cellStyle name="20% - Accent1 3 4 6 4 2 2" xfId="27319" xr:uid="{00000000-0005-0000-0000-0000FF690000}"/>
    <cellStyle name="20% - Accent1 3 4 6 4 2 2 2" xfId="27320" xr:uid="{00000000-0005-0000-0000-0000006A0000}"/>
    <cellStyle name="20% - Accent1 3 4 6 4 2 3" xfId="27321" xr:uid="{00000000-0005-0000-0000-0000016A0000}"/>
    <cellStyle name="20% - Accent1 3 4 6 4 3" xfId="27322" xr:uid="{00000000-0005-0000-0000-0000026A0000}"/>
    <cellStyle name="20% - Accent1 3 4 6 4 3 2" xfId="27323" xr:uid="{00000000-0005-0000-0000-0000036A0000}"/>
    <cellStyle name="20% - Accent1 3 4 6 4 4" xfId="27324" xr:uid="{00000000-0005-0000-0000-0000046A0000}"/>
    <cellStyle name="20% - Accent1 3 4 6 5" xfId="27325" xr:uid="{00000000-0005-0000-0000-0000056A0000}"/>
    <cellStyle name="20% - Accent1 3 4 6 5 2" xfId="27326" xr:uid="{00000000-0005-0000-0000-0000066A0000}"/>
    <cellStyle name="20% - Accent1 3 4 6 5 2 2" xfId="27327" xr:uid="{00000000-0005-0000-0000-0000076A0000}"/>
    <cellStyle name="20% - Accent1 3 4 6 5 2 2 2" xfId="27328" xr:uid="{00000000-0005-0000-0000-0000086A0000}"/>
    <cellStyle name="20% - Accent1 3 4 6 5 2 3" xfId="27329" xr:uid="{00000000-0005-0000-0000-0000096A0000}"/>
    <cellStyle name="20% - Accent1 3 4 6 5 3" xfId="27330" xr:uid="{00000000-0005-0000-0000-00000A6A0000}"/>
    <cellStyle name="20% - Accent1 3 4 6 5 3 2" xfId="27331" xr:uid="{00000000-0005-0000-0000-00000B6A0000}"/>
    <cellStyle name="20% - Accent1 3 4 6 5 4" xfId="27332" xr:uid="{00000000-0005-0000-0000-00000C6A0000}"/>
    <cellStyle name="20% - Accent1 3 4 6 6" xfId="27333" xr:uid="{00000000-0005-0000-0000-00000D6A0000}"/>
    <cellStyle name="20% - Accent1 3 4 6 6 2" xfId="27334" xr:uid="{00000000-0005-0000-0000-00000E6A0000}"/>
    <cellStyle name="20% - Accent1 3 4 6 6 2 2" xfId="27335" xr:uid="{00000000-0005-0000-0000-00000F6A0000}"/>
    <cellStyle name="20% - Accent1 3 4 6 6 2 2 2" xfId="27336" xr:uid="{00000000-0005-0000-0000-0000106A0000}"/>
    <cellStyle name="20% - Accent1 3 4 6 6 2 3" xfId="27337" xr:uid="{00000000-0005-0000-0000-0000116A0000}"/>
    <cellStyle name="20% - Accent1 3 4 6 6 3" xfId="27338" xr:uid="{00000000-0005-0000-0000-0000126A0000}"/>
    <cellStyle name="20% - Accent1 3 4 6 6 3 2" xfId="27339" xr:uid="{00000000-0005-0000-0000-0000136A0000}"/>
    <cellStyle name="20% - Accent1 3 4 6 6 4" xfId="27340" xr:uid="{00000000-0005-0000-0000-0000146A0000}"/>
    <cellStyle name="20% - Accent1 3 4 6 7" xfId="27341" xr:uid="{00000000-0005-0000-0000-0000156A0000}"/>
    <cellStyle name="20% - Accent1 3 4 6 7 2" xfId="27342" xr:uid="{00000000-0005-0000-0000-0000166A0000}"/>
    <cellStyle name="20% - Accent1 3 4 6 7 2 2" xfId="27343" xr:uid="{00000000-0005-0000-0000-0000176A0000}"/>
    <cellStyle name="20% - Accent1 3 4 6 7 3" xfId="27344" xr:uid="{00000000-0005-0000-0000-0000186A0000}"/>
    <cellStyle name="20% - Accent1 3 4 6 8" xfId="27345" xr:uid="{00000000-0005-0000-0000-0000196A0000}"/>
    <cellStyle name="20% - Accent1 3 4 6 8 2" xfId="27346" xr:uid="{00000000-0005-0000-0000-00001A6A0000}"/>
    <cellStyle name="20% - Accent1 3 4 6 8 2 2" xfId="27347" xr:uid="{00000000-0005-0000-0000-00001B6A0000}"/>
    <cellStyle name="20% - Accent1 3 4 6 8 3" xfId="27348" xr:uid="{00000000-0005-0000-0000-00001C6A0000}"/>
    <cellStyle name="20% - Accent1 3 4 6 9" xfId="27349" xr:uid="{00000000-0005-0000-0000-00001D6A0000}"/>
    <cellStyle name="20% - Accent1 3 4 6 9 2" xfId="27350" xr:uid="{00000000-0005-0000-0000-00001E6A0000}"/>
    <cellStyle name="20% - Accent1 3 4 7" xfId="27351" xr:uid="{00000000-0005-0000-0000-00001F6A0000}"/>
    <cellStyle name="20% - Accent1 3 4 7 2" xfId="27352" xr:uid="{00000000-0005-0000-0000-0000206A0000}"/>
    <cellStyle name="20% - Accent1 3 4 7 2 2" xfId="27353" xr:uid="{00000000-0005-0000-0000-0000216A0000}"/>
    <cellStyle name="20% - Accent1 3 4 7 2 2 2" xfId="27354" xr:uid="{00000000-0005-0000-0000-0000226A0000}"/>
    <cellStyle name="20% - Accent1 3 4 7 2 2 2 2" xfId="27355" xr:uid="{00000000-0005-0000-0000-0000236A0000}"/>
    <cellStyle name="20% - Accent1 3 4 7 2 2 3" xfId="27356" xr:uid="{00000000-0005-0000-0000-0000246A0000}"/>
    <cellStyle name="20% - Accent1 3 4 7 2 3" xfId="27357" xr:uid="{00000000-0005-0000-0000-0000256A0000}"/>
    <cellStyle name="20% - Accent1 3 4 7 2 3 2" xfId="27358" xr:uid="{00000000-0005-0000-0000-0000266A0000}"/>
    <cellStyle name="20% - Accent1 3 4 7 2 4" xfId="27359" xr:uid="{00000000-0005-0000-0000-0000276A0000}"/>
    <cellStyle name="20% - Accent1 3 4 7 3" xfId="27360" xr:uid="{00000000-0005-0000-0000-0000286A0000}"/>
    <cellStyle name="20% - Accent1 3 4 7 3 2" xfId="27361" xr:uid="{00000000-0005-0000-0000-0000296A0000}"/>
    <cellStyle name="20% - Accent1 3 4 7 3 2 2" xfId="27362" xr:uid="{00000000-0005-0000-0000-00002A6A0000}"/>
    <cellStyle name="20% - Accent1 3 4 7 3 2 2 2" xfId="27363" xr:uid="{00000000-0005-0000-0000-00002B6A0000}"/>
    <cellStyle name="20% - Accent1 3 4 7 3 2 3" xfId="27364" xr:uid="{00000000-0005-0000-0000-00002C6A0000}"/>
    <cellStyle name="20% - Accent1 3 4 7 3 3" xfId="27365" xr:uid="{00000000-0005-0000-0000-00002D6A0000}"/>
    <cellStyle name="20% - Accent1 3 4 7 3 3 2" xfId="27366" xr:uid="{00000000-0005-0000-0000-00002E6A0000}"/>
    <cellStyle name="20% - Accent1 3 4 7 3 4" xfId="27367" xr:uid="{00000000-0005-0000-0000-00002F6A0000}"/>
    <cellStyle name="20% - Accent1 3 4 7 4" xfId="27368" xr:uid="{00000000-0005-0000-0000-0000306A0000}"/>
    <cellStyle name="20% - Accent1 3 4 7 4 2" xfId="27369" xr:uid="{00000000-0005-0000-0000-0000316A0000}"/>
    <cellStyle name="20% - Accent1 3 4 7 4 2 2" xfId="27370" xr:uid="{00000000-0005-0000-0000-0000326A0000}"/>
    <cellStyle name="20% - Accent1 3 4 7 4 2 2 2" xfId="27371" xr:uid="{00000000-0005-0000-0000-0000336A0000}"/>
    <cellStyle name="20% - Accent1 3 4 7 4 2 3" xfId="27372" xr:uid="{00000000-0005-0000-0000-0000346A0000}"/>
    <cellStyle name="20% - Accent1 3 4 7 4 3" xfId="27373" xr:uid="{00000000-0005-0000-0000-0000356A0000}"/>
    <cellStyle name="20% - Accent1 3 4 7 4 3 2" xfId="27374" xr:uid="{00000000-0005-0000-0000-0000366A0000}"/>
    <cellStyle name="20% - Accent1 3 4 7 4 4" xfId="27375" xr:uid="{00000000-0005-0000-0000-0000376A0000}"/>
    <cellStyle name="20% - Accent1 3 4 7 5" xfId="27376" xr:uid="{00000000-0005-0000-0000-0000386A0000}"/>
    <cellStyle name="20% - Accent1 3 4 7 5 2" xfId="27377" xr:uid="{00000000-0005-0000-0000-0000396A0000}"/>
    <cellStyle name="20% - Accent1 3 4 7 5 2 2" xfId="27378" xr:uid="{00000000-0005-0000-0000-00003A6A0000}"/>
    <cellStyle name="20% - Accent1 3 4 7 5 3" xfId="27379" xr:uid="{00000000-0005-0000-0000-00003B6A0000}"/>
    <cellStyle name="20% - Accent1 3 4 7 6" xfId="27380" xr:uid="{00000000-0005-0000-0000-00003C6A0000}"/>
    <cellStyle name="20% - Accent1 3 4 7 6 2" xfId="27381" xr:uid="{00000000-0005-0000-0000-00003D6A0000}"/>
    <cellStyle name="20% - Accent1 3 4 7 6 2 2" xfId="27382" xr:uid="{00000000-0005-0000-0000-00003E6A0000}"/>
    <cellStyle name="20% - Accent1 3 4 7 6 3" xfId="27383" xr:uid="{00000000-0005-0000-0000-00003F6A0000}"/>
    <cellStyle name="20% - Accent1 3 4 7 7" xfId="27384" xr:uid="{00000000-0005-0000-0000-0000406A0000}"/>
    <cellStyle name="20% - Accent1 3 4 7 7 2" xfId="27385" xr:uid="{00000000-0005-0000-0000-0000416A0000}"/>
    <cellStyle name="20% - Accent1 3 4 7 8" xfId="27386" xr:uid="{00000000-0005-0000-0000-0000426A0000}"/>
    <cellStyle name="20% - Accent1 3 4 7 8 2" xfId="27387" xr:uid="{00000000-0005-0000-0000-0000436A0000}"/>
    <cellStyle name="20% - Accent1 3 4 7 9" xfId="27388" xr:uid="{00000000-0005-0000-0000-0000446A0000}"/>
    <cellStyle name="20% - Accent1 3 4 8" xfId="27389" xr:uid="{00000000-0005-0000-0000-0000456A0000}"/>
    <cellStyle name="20% - Accent1 3 4 8 2" xfId="27390" xr:uid="{00000000-0005-0000-0000-0000466A0000}"/>
    <cellStyle name="20% - Accent1 3 4 8 2 2" xfId="27391" xr:uid="{00000000-0005-0000-0000-0000476A0000}"/>
    <cellStyle name="20% - Accent1 3 4 8 2 2 2" xfId="27392" xr:uid="{00000000-0005-0000-0000-0000486A0000}"/>
    <cellStyle name="20% - Accent1 3 4 8 2 2 2 2" xfId="27393" xr:uid="{00000000-0005-0000-0000-0000496A0000}"/>
    <cellStyle name="20% - Accent1 3 4 8 2 2 3" xfId="27394" xr:uid="{00000000-0005-0000-0000-00004A6A0000}"/>
    <cellStyle name="20% - Accent1 3 4 8 2 3" xfId="27395" xr:uid="{00000000-0005-0000-0000-00004B6A0000}"/>
    <cellStyle name="20% - Accent1 3 4 8 2 3 2" xfId="27396" xr:uid="{00000000-0005-0000-0000-00004C6A0000}"/>
    <cellStyle name="20% - Accent1 3 4 8 2 4" xfId="27397" xr:uid="{00000000-0005-0000-0000-00004D6A0000}"/>
    <cellStyle name="20% - Accent1 3 4 8 3" xfId="27398" xr:uid="{00000000-0005-0000-0000-00004E6A0000}"/>
    <cellStyle name="20% - Accent1 3 4 8 3 2" xfId="27399" xr:uid="{00000000-0005-0000-0000-00004F6A0000}"/>
    <cellStyle name="20% - Accent1 3 4 8 3 2 2" xfId="27400" xr:uid="{00000000-0005-0000-0000-0000506A0000}"/>
    <cellStyle name="20% - Accent1 3 4 8 3 2 2 2" xfId="27401" xr:uid="{00000000-0005-0000-0000-0000516A0000}"/>
    <cellStyle name="20% - Accent1 3 4 8 3 2 3" xfId="27402" xr:uid="{00000000-0005-0000-0000-0000526A0000}"/>
    <cellStyle name="20% - Accent1 3 4 8 3 3" xfId="27403" xr:uid="{00000000-0005-0000-0000-0000536A0000}"/>
    <cellStyle name="20% - Accent1 3 4 8 3 3 2" xfId="27404" xr:uid="{00000000-0005-0000-0000-0000546A0000}"/>
    <cellStyle name="20% - Accent1 3 4 8 3 4" xfId="27405" xr:uid="{00000000-0005-0000-0000-0000556A0000}"/>
    <cellStyle name="20% - Accent1 3 4 8 4" xfId="27406" xr:uid="{00000000-0005-0000-0000-0000566A0000}"/>
    <cellStyle name="20% - Accent1 3 4 8 4 2" xfId="27407" xr:uid="{00000000-0005-0000-0000-0000576A0000}"/>
    <cellStyle name="20% - Accent1 3 4 8 4 2 2" xfId="27408" xr:uid="{00000000-0005-0000-0000-0000586A0000}"/>
    <cellStyle name="20% - Accent1 3 4 8 4 2 2 2" xfId="27409" xr:uid="{00000000-0005-0000-0000-0000596A0000}"/>
    <cellStyle name="20% - Accent1 3 4 8 4 2 3" xfId="27410" xr:uid="{00000000-0005-0000-0000-00005A6A0000}"/>
    <cellStyle name="20% - Accent1 3 4 8 4 3" xfId="27411" xr:uid="{00000000-0005-0000-0000-00005B6A0000}"/>
    <cellStyle name="20% - Accent1 3 4 8 4 3 2" xfId="27412" xr:uid="{00000000-0005-0000-0000-00005C6A0000}"/>
    <cellStyle name="20% - Accent1 3 4 8 4 4" xfId="27413" xr:uid="{00000000-0005-0000-0000-00005D6A0000}"/>
    <cellStyle name="20% - Accent1 3 4 8 5" xfId="27414" xr:uid="{00000000-0005-0000-0000-00005E6A0000}"/>
    <cellStyle name="20% - Accent1 3 4 8 5 2" xfId="27415" xr:uid="{00000000-0005-0000-0000-00005F6A0000}"/>
    <cellStyle name="20% - Accent1 3 4 8 5 2 2" xfId="27416" xr:uid="{00000000-0005-0000-0000-0000606A0000}"/>
    <cellStyle name="20% - Accent1 3 4 8 5 3" xfId="27417" xr:uid="{00000000-0005-0000-0000-0000616A0000}"/>
    <cellStyle name="20% - Accent1 3 4 8 6" xfId="27418" xr:uid="{00000000-0005-0000-0000-0000626A0000}"/>
    <cellStyle name="20% - Accent1 3 4 8 6 2" xfId="27419" xr:uid="{00000000-0005-0000-0000-0000636A0000}"/>
    <cellStyle name="20% - Accent1 3 4 8 6 2 2" xfId="27420" xr:uid="{00000000-0005-0000-0000-0000646A0000}"/>
    <cellStyle name="20% - Accent1 3 4 8 6 3" xfId="27421" xr:uid="{00000000-0005-0000-0000-0000656A0000}"/>
    <cellStyle name="20% - Accent1 3 4 8 7" xfId="27422" xr:uid="{00000000-0005-0000-0000-0000666A0000}"/>
    <cellStyle name="20% - Accent1 3 4 8 7 2" xfId="27423" xr:uid="{00000000-0005-0000-0000-0000676A0000}"/>
    <cellStyle name="20% - Accent1 3 4 8 8" xfId="27424" xr:uid="{00000000-0005-0000-0000-0000686A0000}"/>
    <cellStyle name="20% - Accent1 3 4 8 8 2" xfId="27425" xr:uid="{00000000-0005-0000-0000-0000696A0000}"/>
    <cellStyle name="20% - Accent1 3 4 8 9" xfId="27426" xr:uid="{00000000-0005-0000-0000-00006A6A0000}"/>
    <cellStyle name="20% - Accent1 3 4 9" xfId="27427" xr:uid="{00000000-0005-0000-0000-00006B6A0000}"/>
    <cellStyle name="20% - Accent1 3 4 9 2" xfId="27428" xr:uid="{00000000-0005-0000-0000-00006C6A0000}"/>
    <cellStyle name="20% - Accent1 3 4 9 2 2" xfId="27429" xr:uid="{00000000-0005-0000-0000-00006D6A0000}"/>
    <cellStyle name="20% - Accent1 3 4 9 2 2 2" xfId="27430" xr:uid="{00000000-0005-0000-0000-00006E6A0000}"/>
    <cellStyle name="20% - Accent1 3 4 9 2 3" xfId="27431" xr:uid="{00000000-0005-0000-0000-00006F6A0000}"/>
    <cellStyle name="20% - Accent1 3 4 9 3" xfId="27432" xr:uid="{00000000-0005-0000-0000-0000706A0000}"/>
    <cellStyle name="20% - Accent1 3 4 9 3 2" xfId="27433" xr:uid="{00000000-0005-0000-0000-0000716A0000}"/>
    <cellStyle name="20% - Accent1 3 4 9 4" xfId="27434" xr:uid="{00000000-0005-0000-0000-0000726A0000}"/>
    <cellStyle name="20% - Accent1 3 5" xfId="27435" xr:uid="{00000000-0005-0000-0000-0000736A0000}"/>
    <cellStyle name="20% - Accent1 3 5 10" xfId="27436" xr:uid="{00000000-0005-0000-0000-0000746A0000}"/>
    <cellStyle name="20% - Accent1 3 5 10 2" xfId="27437" xr:uid="{00000000-0005-0000-0000-0000756A0000}"/>
    <cellStyle name="20% - Accent1 3 5 10 2 2" xfId="27438" xr:uid="{00000000-0005-0000-0000-0000766A0000}"/>
    <cellStyle name="20% - Accent1 3 5 10 2 2 2" xfId="27439" xr:uid="{00000000-0005-0000-0000-0000776A0000}"/>
    <cellStyle name="20% - Accent1 3 5 10 2 3" xfId="27440" xr:uid="{00000000-0005-0000-0000-0000786A0000}"/>
    <cellStyle name="20% - Accent1 3 5 10 3" xfId="27441" xr:uid="{00000000-0005-0000-0000-0000796A0000}"/>
    <cellStyle name="20% - Accent1 3 5 10 3 2" xfId="27442" xr:uid="{00000000-0005-0000-0000-00007A6A0000}"/>
    <cellStyle name="20% - Accent1 3 5 10 4" xfId="27443" xr:uid="{00000000-0005-0000-0000-00007B6A0000}"/>
    <cellStyle name="20% - Accent1 3 5 11" xfId="27444" xr:uid="{00000000-0005-0000-0000-00007C6A0000}"/>
    <cellStyle name="20% - Accent1 3 5 11 2" xfId="27445" xr:uid="{00000000-0005-0000-0000-00007D6A0000}"/>
    <cellStyle name="20% - Accent1 3 5 11 2 2" xfId="27446" xr:uid="{00000000-0005-0000-0000-00007E6A0000}"/>
    <cellStyle name="20% - Accent1 3 5 11 2 2 2" xfId="27447" xr:uid="{00000000-0005-0000-0000-00007F6A0000}"/>
    <cellStyle name="20% - Accent1 3 5 11 2 3" xfId="27448" xr:uid="{00000000-0005-0000-0000-0000806A0000}"/>
    <cellStyle name="20% - Accent1 3 5 11 3" xfId="27449" xr:uid="{00000000-0005-0000-0000-0000816A0000}"/>
    <cellStyle name="20% - Accent1 3 5 11 3 2" xfId="27450" xr:uid="{00000000-0005-0000-0000-0000826A0000}"/>
    <cellStyle name="20% - Accent1 3 5 11 4" xfId="27451" xr:uid="{00000000-0005-0000-0000-0000836A0000}"/>
    <cellStyle name="20% - Accent1 3 5 12" xfId="27452" xr:uid="{00000000-0005-0000-0000-0000846A0000}"/>
    <cellStyle name="20% - Accent1 3 5 12 2" xfId="27453" xr:uid="{00000000-0005-0000-0000-0000856A0000}"/>
    <cellStyle name="20% - Accent1 3 5 12 2 2" xfId="27454" xr:uid="{00000000-0005-0000-0000-0000866A0000}"/>
    <cellStyle name="20% - Accent1 3 5 12 3" xfId="27455" xr:uid="{00000000-0005-0000-0000-0000876A0000}"/>
    <cellStyle name="20% - Accent1 3 5 13" xfId="27456" xr:uid="{00000000-0005-0000-0000-0000886A0000}"/>
    <cellStyle name="20% - Accent1 3 5 13 2" xfId="27457" xr:uid="{00000000-0005-0000-0000-0000896A0000}"/>
    <cellStyle name="20% - Accent1 3 5 13 2 2" xfId="27458" xr:uid="{00000000-0005-0000-0000-00008A6A0000}"/>
    <cellStyle name="20% - Accent1 3 5 13 3" xfId="27459" xr:uid="{00000000-0005-0000-0000-00008B6A0000}"/>
    <cellStyle name="20% - Accent1 3 5 14" xfId="27460" xr:uid="{00000000-0005-0000-0000-00008C6A0000}"/>
    <cellStyle name="20% - Accent1 3 5 14 2" xfId="27461" xr:uid="{00000000-0005-0000-0000-00008D6A0000}"/>
    <cellStyle name="20% - Accent1 3 5 15" xfId="27462" xr:uid="{00000000-0005-0000-0000-00008E6A0000}"/>
    <cellStyle name="20% - Accent1 3 5 15 2" xfId="27463" xr:uid="{00000000-0005-0000-0000-00008F6A0000}"/>
    <cellStyle name="20% - Accent1 3 5 16" xfId="27464" xr:uid="{00000000-0005-0000-0000-0000906A0000}"/>
    <cellStyle name="20% - Accent1 3 5 2" xfId="27465" xr:uid="{00000000-0005-0000-0000-0000916A0000}"/>
    <cellStyle name="20% - Accent1 3 5 2 10" xfId="27466" xr:uid="{00000000-0005-0000-0000-0000926A0000}"/>
    <cellStyle name="20% - Accent1 3 5 2 10 2" xfId="27467" xr:uid="{00000000-0005-0000-0000-0000936A0000}"/>
    <cellStyle name="20% - Accent1 3 5 2 10 2 2" xfId="27468" xr:uid="{00000000-0005-0000-0000-0000946A0000}"/>
    <cellStyle name="20% - Accent1 3 5 2 10 2 2 2" xfId="27469" xr:uid="{00000000-0005-0000-0000-0000956A0000}"/>
    <cellStyle name="20% - Accent1 3 5 2 10 2 3" xfId="27470" xr:uid="{00000000-0005-0000-0000-0000966A0000}"/>
    <cellStyle name="20% - Accent1 3 5 2 10 3" xfId="27471" xr:uid="{00000000-0005-0000-0000-0000976A0000}"/>
    <cellStyle name="20% - Accent1 3 5 2 10 3 2" xfId="27472" xr:uid="{00000000-0005-0000-0000-0000986A0000}"/>
    <cellStyle name="20% - Accent1 3 5 2 10 4" xfId="27473" xr:uid="{00000000-0005-0000-0000-0000996A0000}"/>
    <cellStyle name="20% - Accent1 3 5 2 11" xfId="27474" xr:uid="{00000000-0005-0000-0000-00009A6A0000}"/>
    <cellStyle name="20% - Accent1 3 5 2 11 2" xfId="27475" xr:uid="{00000000-0005-0000-0000-00009B6A0000}"/>
    <cellStyle name="20% - Accent1 3 5 2 11 2 2" xfId="27476" xr:uid="{00000000-0005-0000-0000-00009C6A0000}"/>
    <cellStyle name="20% - Accent1 3 5 2 11 3" xfId="27477" xr:uid="{00000000-0005-0000-0000-00009D6A0000}"/>
    <cellStyle name="20% - Accent1 3 5 2 12" xfId="27478" xr:uid="{00000000-0005-0000-0000-00009E6A0000}"/>
    <cellStyle name="20% - Accent1 3 5 2 12 2" xfId="27479" xr:uid="{00000000-0005-0000-0000-00009F6A0000}"/>
    <cellStyle name="20% - Accent1 3 5 2 12 2 2" xfId="27480" xr:uid="{00000000-0005-0000-0000-0000A06A0000}"/>
    <cellStyle name="20% - Accent1 3 5 2 12 3" xfId="27481" xr:uid="{00000000-0005-0000-0000-0000A16A0000}"/>
    <cellStyle name="20% - Accent1 3 5 2 13" xfId="27482" xr:uid="{00000000-0005-0000-0000-0000A26A0000}"/>
    <cellStyle name="20% - Accent1 3 5 2 13 2" xfId="27483" xr:uid="{00000000-0005-0000-0000-0000A36A0000}"/>
    <cellStyle name="20% - Accent1 3 5 2 14" xfId="27484" xr:uid="{00000000-0005-0000-0000-0000A46A0000}"/>
    <cellStyle name="20% - Accent1 3 5 2 14 2" xfId="27485" xr:uid="{00000000-0005-0000-0000-0000A56A0000}"/>
    <cellStyle name="20% - Accent1 3 5 2 15" xfId="27486" xr:uid="{00000000-0005-0000-0000-0000A66A0000}"/>
    <cellStyle name="20% - Accent1 3 5 2 2" xfId="27487" xr:uid="{00000000-0005-0000-0000-0000A76A0000}"/>
    <cellStyle name="20% - Accent1 3 5 2 2 10" xfId="27488" xr:uid="{00000000-0005-0000-0000-0000A86A0000}"/>
    <cellStyle name="20% - Accent1 3 5 2 2 10 2" xfId="27489" xr:uid="{00000000-0005-0000-0000-0000A96A0000}"/>
    <cellStyle name="20% - Accent1 3 5 2 2 10 2 2" xfId="27490" xr:uid="{00000000-0005-0000-0000-0000AA6A0000}"/>
    <cellStyle name="20% - Accent1 3 5 2 2 10 3" xfId="27491" xr:uid="{00000000-0005-0000-0000-0000AB6A0000}"/>
    <cellStyle name="20% - Accent1 3 5 2 2 11" xfId="27492" xr:uid="{00000000-0005-0000-0000-0000AC6A0000}"/>
    <cellStyle name="20% - Accent1 3 5 2 2 11 2" xfId="27493" xr:uid="{00000000-0005-0000-0000-0000AD6A0000}"/>
    <cellStyle name="20% - Accent1 3 5 2 2 11 2 2" xfId="27494" xr:uid="{00000000-0005-0000-0000-0000AE6A0000}"/>
    <cellStyle name="20% - Accent1 3 5 2 2 11 3" xfId="27495" xr:uid="{00000000-0005-0000-0000-0000AF6A0000}"/>
    <cellStyle name="20% - Accent1 3 5 2 2 12" xfId="27496" xr:uid="{00000000-0005-0000-0000-0000B06A0000}"/>
    <cellStyle name="20% - Accent1 3 5 2 2 12 2" xfId="27497" xr:uid="{00000000-0005-0000-0000-0000B16A0000}"/>
    <cellStyle name="20% - Accent1 3 5 2 2 13" xfId="27498" xr:uid="{00000000-0005-0000-0000-0000B26A0000}"/>
    <cellStyle name="20% - Accent1 3 5 2 2 13 2" xfId="27499" xr:uid="{00000000-0005-0000-0000-0000B36A0000}"/>
    <cellStyle name="20% - Accent1 3 5 2 2 14" xfId="27500" xr:uid="{00000000-0005-0000-0000-0000B46A0000}"/>
    <cellStyle name="20% - Accent1 3 5 2 2 2" xfId="27501" xr:uid="{00000000-0005-0000-0000-0000B56A0000}"/>
    <cellStyle name="20% - Accent1 3 5 2 2 2 10" xfId="27502" xr:uid="{00000000-0005-0000-0000-0000B66A0000}"/>
    <cellStyle name="20% - Accent1 3 5 2 2 2 10 2" xfId="27503" xr:uid="{00000000-0005-0000-0000-0000B76A0000}"/>
    <cellStyle name="20% - Accent1 3 5 2 2 2 11" xfId="27504" xr:uid="{00000000-0005-0000-0000-0000B86A0000}"/>
    <cellStyle name="20% - Accent1 3 5 2 2 2 2" xfId="27505" xr:uid="{00000000-0005-0000-0000-0000B96A0000}"/>
    <cellStyle name="20% - Accent1 3 5 2 2 2 2 2" xfId="27506" xr:uid="{00000000-0005-0000-0000-0000BA6A0000}"/>
    <cellStyle name="20% - Accent1 3 5 2 2 2 2 2 2" xfId="27507" xr:uid="{00000000-0005-0000-0000-0000BB6A0000}"/>
    <cellStyle name="20% - Accent1 3 5 2 2 2 2 2 2 2" xfId="27508" xr:uid="{00000000-0005-0000-0000-0000BC6A0000}"/>
    <cellStyle name="20% - Accent1 3 5 2 2 2 2 2 2 2 2" xfId="27509" xr:uid="{00000000-0005-0000-0000-0000BD6A0000}"/>
    <cellStyle name="20% - Accent1 3 5 2 2 2 2 2 2 3" xfId="27510" xr:uid="{00000000-0005-0000-0000-0000BE6A0000}"/>
    <cellStyle name="20% - Accent1 3 5 2 2 2 2 2 3" xfId="27511" xr:uid="{00000000-0005-0000-0000-0000BF6A0000}"/>
    <cellStyle name="20% - Accent1 3 5 2 2 2 2 2 3 2" xfId="27512" xr:uid="{00000000-0005-0000-0000-0000C06A0000}"/>
    <cellStyle name="20% - Accent1 3 5 2 2 2 2 2 4" xfId="27513" xr:uid="{00000000-0005-0000-0000-0000C16A0000}"/>
    <cellStyle name="20% - Accent1 3 5 2 2 2 2 3" xfId="27514" xr:uid="{00000000-0005-0000-0000-0000C26A0000}"/>
    <cellStyle name="20% - Accent1 3 5 2 2 2 2 3 2" xfId="27515" xr:uid="{00000000-0005-0000-0000-0000C36A0000}"/>
    <cellStyle name="20% - Accent1 3 5 2 2 2 2 3 2 2" xfId="27516" xr:uid="{00000000-0005-0000-0000-0000C46A0000}"/>
    <cellStyle name="20% - Accent1 3 5 2 2 2 2 3 2 2 2" xfId="27517" xr:uid="{00000000-0005-0000-0000-0000C56A0000}"/>
    <cellStyle name="20% - Accent1 3 5 2 2 2 2 3 2 3" xfId="27518" xr:uid="{00000000-0005-0000-0000-0000C66A0000}"/>
    <cellStyle name="20% - Accent1 3 5 2 2 2 2 3 3" xfId="27519" xr:uid="{00000000-0005-0000-0000-0000C76A0000}"/>
    <cellStyle name="20% - Accent1 3 5 2 2 2 2 3 3 2" xfId="27520" xr:uid="{00000000-0005-0000-0000-0000C86A0000}"/>
    <cellStyle name="20% - Accent1 3 5 2 2 2 2 3 4" xfId="27521" xr:uid="{00000000-0005-0000-0000-0000C96A0000}"/>
    <cellStyle name="20% - Accent1 3 5 2 2 2 2 4" xfId="27522" xr:uid="{00000000-0005-0000-0000-0000CA6A0000}"/>
    <cellStyle name="20% - Accent1 3 5 2 2 2 2 4 2" xfId="27523" xr:uid="{00000000-0005-0000-0000-0000CB6A0000}"/>
    <cellStyle name="20% - Accent1 3 5 2 2 2 2 4 2 2" xfId="27524" xr:uid="{00000000-0005-0000-0000-0000CC6A0000}"/>
    <cellStyle name="20% - Accent1 3 5 2 2 2 2 4 2 2 2" xfId="27525" xr:uid="{00000000-0005-0000-0000-0000CD6A0000}"/>
    <cellStyle name="20% - Accent1 3 5 2 2 2 2 4 2 3" xfId="27526" xr:uid="{00000000-0005-0000-0000-0000CE6A0000}"/>
    <cellStyle name="20% - Accent1 3 5 2 2 2 2 4 3" xfId="27527" xr:uid="{00000000-0005-0000-0000-0000CF6A0000}"/>
    <cellStyle name="20% - Accent1 3 5 2 2 2 2 4 3 2" xfId="27528" xr:uid="{00000000-0005-0000-0000-0000D06A0000}"/>
    <cellStyle name="20% - Accent1 3 5 2 2 2 2 4 4" xfId="27529" xr:uid="{00000000-0005-0000-0000-0000D16A0000}"/>
    <cellStyle name="20% - Accent1 3 5 2 2 2 2 5" xfId="27530" xr:uid="{00000000-0005-0000-0000-0000D26A0000}"/>
    <cellStyle name="20% - Accent1 3 5 2 2 2 2 5 2" xfId="27531" xr:uid="{00000000-0005-0000-0000-0000D36A0000}"/>
    <cellStyle name="20% - Accent1 3 5 2 2 2 2 5 2 2" xfId="27532" xr:uid="{00000000-0005-0000-0000-0000D46A0000}"/>
    <cellStyle name="20% - Accent1 3 5 2 2 2 2 5 3" xfId="27533" xr:uid="{00000000-0005-0000-0000-0000D56A0000}"/>
    <cellStyle name="20% - Accent1 3 5 2 2 2 2 6" xfId="27534" xr:uid="{00000000-0005-0000-0000-0000D66A0000}"/>
    <cellStyle name="20% - Accent1 3 5 2 2 2 2 6 2" xfId="27535" xr:uid="{00000000-0005-0000-0000-0000D76A0000}"/>
    <cellStyle name="20% - Accent1 3 5 2 2 2 2 6 2 2" xfId="27536" xr:uid="{00000000-0005-0000-0000-0000D86A0000}"/>
    <cellStyle name="20% - Accent1 3 5 2 2 2 2 6 3" xfId="27537" xr:uid="{00000000-0005-0000-0000-0000D96A0000}"/>
    <cellStyle name="20% - Accent1 3 5 2 2 2 2 7" xfId="27538" xr:uid="{00000000-0005-0000-0000-0000DA6A0000}"/>
    <cellStyle name="20% - Accent1 3 5 2 2 2 2 7 2" xfId="27539" xr:uid="{00000000-0005-0000-0000-0000DB6A0000}"/>
    <cellStyle name="20% - Accent1 3 5 2 2 2 2 8" xfId="27540" xr:uid="{00000000-0005-0000-0000-0000DC6A0000}"/>
    <cellStyle name="20% - Accent1 3 5 2 2 2 2 8 2" xfId="27541" xr:uid="{00000000-0005-0000-0000-0000DD6A0000}"/>
    <cellStyle name="20% - Accent1 3 5 2 2 2 2 9" xfId="27542" xr:uid="{00000000-0005-0000-0000-0000DE6A0000}"/>
    <cellStyle name="20% - Accent1 3 5 2 2 2 3" xfId="27543" xr:uid="{00000000-0005-0000-0000-0000DF6A0000}"/>
    <cellStyle name="20% - Accent1 3 5 2 2 2 3 2" xfId="27544" xr:uid="{00000000-0005-0000-0000-0000E06A0000}"/>
    <cellStyle name="20% - Accent1 3 5 2 2 2 3 2 2" xfId="27545" xr:uid="{00000000-0005-0000-0000-0000E16A0000}"/>
    <cellStyle name="20% - Accent1 3 5 2 2 2 3 2 2 2" xfId="27546" xr:uid="{00000000-0005-0000-0000-0000E26A0000}"/>
    <cellStyle name="20% - Accent1 3 5 2 2 2 3 2 2 2 2" xfId="27547" xr:uid="{00000000-0005-0000-0000-0000E36A0000}"/>
    <cellStyle name="20% - Accent1 3 5 2 2 2 3 2 2 3" xfId="27548" xr:uid="{00000000-0005-0000-0000-0000E46A0000}"/>
    <cellStyle name="20% - Accent1 3 5 2 2 2 3 2 3" xfId="27549" xr:uid="{00000000-0005-0000-0000-0000E56A0000}"/>
    <cellStyle name="20% - Accent1 3 5 2 2 2 3 2 3 2" xfId="27550" xr:uid="{00000000-0005-0000-0000-0000E66A0000}"/>
    <cellStyle name="20% - Accent1 3 5 2 2 2 3 2 4" xfId="27551" xr:uid="{00000000-0005-0000-0000-0000E76A0000}"/>
    <cellStyle name="20% - Accent1 3 5 2 2 2 3 3" xfId="27552" xr:uid="{00000000-0005-0000-0000-0000E86A0000}"/>
    <cellStyle name="20% - Accent1 3 5 2 2 2 3 3 2" xfId="27553" xr:uid="{00000000-0005-0000-0000-0000E96A0000}"/>
    <cellStyle name="20% - Accent1 3 5 2 2 2 3 3 2 2" xfId="27554" xr:uid="{00000000-0005-0000-0000-0000EA6A0000}"/>
    <cellStyle name="20% - Accent1 3 5 2 2 2 3 3 2 2 2" xfId="27555" xr:uid="{00000000-0005-0000-0000-0000EB6A0000}"/>
    <cellStyle name="20% - Accent1 3 5 2 2 2 3 3 2 3" xfId="27556" xr:uid="{00000000-0005-0000-0000-0000EC6A0000}"/>
    <cellStyle name="20% - Accent1 3 5 2 2 2 3 3 3" xfId="27557" xr:uid="{00000000-0005-0000-0000-0000ED6A0000}"/>
    <cellStyle name="20% - Accent1 3 5 2 2 2 3 3 3 2" xfId="27558" xr:uid="{00000000-0005-0000-0000-0000EE6A0000}"/>
    <cellStyle name="20% - Accent1 3 5 2 2 2 3 3 4" xfId="27559" xr:uid="{00000000-0005-0000-0000-0000EF6A0000}"/>
    <cellStyle name="20% - Accent1 3 5 2 2 2 3 4" xfId="27560" xr:uid="{00000000-0005-0000-0000-0000F06A0000}"/>
    <cellStyle name="20% - Accent1 3 5 2 2 2 3 4 2" xfId="27561" xr:uid="{00000000-0005-0000-0000-0000F16A0000}"/>
    <cellStyle name="20% - Accent1 3 5 2 2 2 3 4 2 2" xfId="27562" xr:uid="{00000000-0005-0000-0000-0000F26A0000}"/>
    <cellStyle name="20% - Accent1 3 5 2 2 2 3 4 2 2 2" xfId="27563" xr:uid="{00000000-0005-0000-0000-0000F36A0000}"/>
    <cellStyle name="20% - Accent1 3 5 2 2 2 3 4 2 3" xfId="27564" xr:uid="{00000000-0005-0000-0000-0000F46A0000}"/>
    <cellStyle name="20% - Accent1 3 5 2 2 2 3 4 3" xfId="27565" xr:uid="{00000000-0005-0000-0000-0000F56A0000}"/>
    <cellStyle name="20% - Accent1 3 5 2 2 2 3 4 3 2" xfId="27566" xr:uid="{00000000-0005-0000-0000-0000F66A0000}"/>
    <cellStyle name="20% - Accent1 3 5 2 2 2 3 4 4" xfId="27567" xr:uid="{00000000-0005-0000-0000-0000F76A0000}"/>
    <cellStyle name="20% - Accent1 3 5 2 2 2 3 5" xfId="27568" xr:uid="{00000000-0005-0000-0000-0000F86A0000}"/>
    <cellStyle name="20% - Accent1 3 5 2 2 2 3 5 2" xfId="27569" xr:uid="{00000000-0005-0000-0000-0000F96A0000}"/>
    <cellStyle name="20% - Accent1 3 5 2 2 2 3 5 2 2" xfId="27570" xr:uid="{00000000-0005-0000-0000-0000FA6A0000}"/>
    <cellStyle name="20% - Accent1 3 5 2 2 2 3 5 3" xfId="27571" xr:uid="{00000000-0005-0000-0000-0000FB6A0000}"/>
    <cellStyle name="20% - Accent1 3 5 2 2 2 3 6" xfId="27572" xr:uid="{00000000-0005-0000-0000-0000FC6A0000}"/>
    <cellStyle name="20% - Accent1 3 5 2 2 2 3 6 2" xfId="27573" xr:uid="{00000000-0005-0000-0000-0000FD6A0000}"/>
    <cellStyle name="20% - Accent1 3 5 2 2 2 3 6 2 2" xfId="27574" xr:uid="{00000000-0005-0000-0000-0000FE6A0000}"/>
    <cellStyle name="20% - Accent1 3 5 2 2 2 3 6 3" xfId="27575" xr:uid="{00000000-0005-0000-0000-0000FF6A0000}"/>
    <cellStyle name="20% - Accent1 3 5 2 2 2 3 7" xfId="27576" xr:uid="{00000000-0005-0000-0000-0000006B0000}"/>
    <cellStyle name="20% - Accent1 3 5 2 2 2 3 7 2" xfId="27577" xr:uid="{00000000-0005-0000-0000-0000016B0000}"/>
    <cellStyle name="20% - Accent1 3 5 2 2 2 3 8" xfId="27578" xr:uid="{00000000-0005-0000-0000-0000026B0000}"/>
    <cellStyle name="20% - Accent1 3 5 2 2 2 3 8 2" xfId="27579" xr:uid="{00000000-0005-0000-0000-0000036B0000}"/>
    <cellStyle name="20% - Accent1 3 5 2 2 2 3 9" xfId="27580" xr:uid="{00000000-0005-0000-0000-0000046B0000}"/>
    <cellStyle name="20% - Accent1 3 5 2 2 2 4" xfId="27581" xr:uid="{00000000-0005-0000-0000-0000056B0000}"/>
    <cellStyle name="20% - Accent1 3 5 2 2 2 4 2" xfId="27582" xr:uid="{00000000-0005-0000-0000-0000066B0000}"/>
    <cellStyle name="20% - Accent1 3 5 2 2 2 4 2 2" xfId="27583" xr:uid="{00000000-0005-0000-0000-0000076B0000}"/>
    <cellStyle name="20% - Accent1 3 5 2 2 2 4 2 2 2" xfId="27584" xr:uid="{00000000-0005-0000-0000-0000086B0000}"/>
    <cellStyle name="20% - Accent1 3 5 2 2 2 4 2 3" xfId="27585" xr:uid="{00000000-0005-0000-0000-0000096B0000}"/>
    <cellStyle name="20% - Accent1 3 5 2 2 2 4 3" xfId="27586" xr:uid="{00000000-0005-0000-0000-00000A6B0000}"/>
    <cellStyle name="20% - Accent1 3 5 2 2 2 4 3 2" xfId="27587" xr:uid="{00000000-0005-0000-0000-00000B6B0000}"/>
    <cellStyle name="20% - Accent1 3 5 2 2 2 4 4" xfId="27588" xr:uid="{00000000-0005-0000-0000-00000C6B0000}"/>
    <cellStyle name="20% - Accent1 3 5 2 2 2 5" xfId="27589" xr:uid="{00000000-0005-0000-0000-00000D6B0000}"/>
    <cellStyle name="20% - Accent1 3 5 2 2 2 5 2" xfId="27590" xr:uid="{00000000-0005-0000-0000-00000E6B0000}"/>
    <cellStyle name="20% - Accent1 3 5 2 2 2 5 2 2" xfId="27591" xr:uid="{00000000-0005-0000-0000-00000F6B0000}"/>
    <cellStyle name="20% - Accent1 3 5 2 2 2 5 2 2 2" xfId="27592" xr:uid="{00000000-0005-0000-0000-0000106B0000}"/>
    <cellStyle name="20% - Accent1 3 5 2 2 2 5 2 3" xfId="27593" xr:uid="{00000000-0005-0000-0000-0000116B0000}"/>
    <cellStyle name="20% - Accent1 3 5 2 2 2 5 3" xfId="27594" xr:uid="{00000000-0005-0000-0000-0000126B0000}"/>
    <cellStyle name="20% - Accent1 3 5 2 2 2 5 3 2" xfId="27595" xr:uid="{00000000-0005-0000-0000-0000136B0000}"/>
    <cellStyle name="20% - Accent1 3 5 2 2 2 5 4" xfId="27596" xr:uid="{00000000-0005-0000-0000-0000146B0000}"/>
    <cellStyle name="20% - Accent1 3 5 2 2 2 6" xfId="27597" xr:uid="{00000000-0005-0000-0000-0000156B0000}"/>
    <cellStyle name="20% - Accent1 3 5 2 2 2 6 2" xfId="27598" xr:uid="{00000000-0005-0000-0000-0000166B0000}"/>
    <cellStyle name="20% - Accent1 3 5 2 2 2 6 2 2" xfId="27599" xr:uid="{00000000-0005-0000-0000-0000176B0000}"/>
    <cellStyle name="20% - Accent1 3 5 2 2 2 6 2 2 2" xfId="27600" xr:uid="{00000000-0005-0000-0000-0000186B0000}"/>
    <cellStyle name="20% - Accent1 3 5 2 2 2 6 2 3" xfId="27601" xr:uid="{00000000-0005-0000-0000-0000196B0000}"/>
    <cellStyle name="20% - Accent1 3 5 2 2 2 6 3" xfId="27602" xr:uid="{00000000-0005-0000-0000-00001A6B0000}"/>
    <cellStyle name="20% - Accent1 3 5 2 2 2 6 3 2" xfId="27603" xr:uid="{00000000-0005-0000-0000-00001B6B0000}"/>
    <cellStyle name="20% - Accent1 3 5 2 2 2 6 4" xfId="27604" xr:uid="{00000000-0005-0000-0000-00001C6B0000}"/>
    <cellStyle name="20% - Accent1 3 5 2 2 2 7" xfId="27605" xr:uid="{00000000-0005-0000-0000-00001D6B0000}"/>
    <cellStyle name="20% - Accent1 3 5 2 2 2 7 2" xfId="27606" xr:uid="{00000000-0005-0000-0000-00001E6B0000}"/>
    <cellStyle name="20% - Accent1 3 5 2 2 2 7 2 2" xfId="27607" xr:uid="{00000000-0005-0000-0000-00001F6B0000}"/>
    <cellStyle name="20% - Accent1 3 5 2 2 2 7 3" xfId="27608" xr:uid="{00000000-0005-0000-0000-0000206B0000}"/>
    <cellStyle name="20% - Accent1 3 5 2 2 2 8" xfId="27609" xr:uid="{00000000-0005-0000-0000-0000216B0000}"/>
    <cellStyle name="20% - Accent1 3 5 2 2 2 8 2" xfId="27610" xr:uid="{00000000-0005-0000-0000-0000226B0000}"/>
    <cellStyle name="20% - Accent1 3 5 2 2 2 8 2 2" xfId="27611" xr:uid="{00000000-0005-0000-0000-0000236B0000}"/>
    <cellStyle name="20% - Accent1 3 5 2 2 2 8 3" xfId="27612" xr:uid="{00000000-0005-0000-0000-0000246B0000}"/>
    <cellStyle name="20% - Accent1 3 5 2 2 2 9" xfId="27613" xr:uid="{00000000-0005-0000-0000-0000256B0000}"/>
    <cellStyle name="20% - Accent1 3 5 2 2 2 9 2" xfId="27614" xr:uid="{00000000-0005-0000-0000-0000266B0000}"/>
    <cellStyle name="20% - Accent1 3 5 2 2 3" xfId="27615" xr:uid="{00000000-0005-0000-0000-0000276B0000}"/>
    <cellStyle name="20% - Accent1 3 5 2 2 3 10" xfId="27616" xr:uid="{00000000-0005-0000-0000-0000286B0000}"/>
    <cellStyle name="20% - Accent1 3 5 2 2 3 10 2" xfId="27617" xr:uid="{00000000-0005-0000-0000-0000296B0000}"/>
    <cellStyle name="20% - Accent1 3 5 2 2 3 11" xfId="27618" xr:uid="{00000000-0005-0000-0000-00002A6B0000}"/>
    <cellStyle name="20% - Accent1 3 5 2 2 3 2" xfId="27619" xr:uid="{00000000-0005-0000-0000-00002B6B0000}"/>
    <cellStyle name="20% - Accent1 3 5 2 2 3 2 2" xfId="27620" xr:uid="{00000000-0005-0000-0000-00002C6B0000}"/>
    <cellStyle name="20% - Accent1 3 5 2 2 3 2 2 2" xfId="27621" xr:uid="{00000000-0005-0000-0000-00002D6B0000}"/>
    <cellStyle name="20% - Accent1 3 5 2 2 3 2 2 2 2" xfId="27622" xr:uid="{00000000-0005-0000-0000-00002E6B0000}"/>
    <cellStyle name="20% - Accent1 3 5 2 2 3 2 2 2 2 2" xfId="27623" xr:uid="{00000000-0005-0000-0000-00002F6B0000}"/>
    <cellStyle name="20% - Accent1 3 5 2 2 3 2 2 2 3" xfId="27624" xr:uid="{00000000-0005-0000-0000-0000306B0000}"/>
    <cellStyle name="20% - Accent1 3 5 2 2 3 2 2 3" xfId="27625" xr:uid="{00000000-0005-0000-0000-0000316B0000}"/>
    <cellStyle name="20% - Accent1 3 5 2 2 3 2 2 3 2" xfId="27626" xr:uid="{00000000-0005-0000-0000-0000326B0000}"/>
    <cellStyle name="20% - Accent1 3 5 2 2 3 2 2 4" xfId="27627" xr:uid="{00000000-0005-0000-0000-0000336B0000}"/>
    <cellStyle name="20% - Accent1 3 5 2 2 3 2 3" xfId="27628" xr:uid="{00000000-0005-0000-0000-0000346B0000}"/>
    <cellStyle name="20% - Accent1 3 5 2 2 3 2 3 2" xfId="27629" xr:uid="{00000000-0005-0000-0000-0000356B0000}"/>
    <cellStyle name="20% - Accent1 3 5 2 2 3 2 3 2 2" xfId="27630" xr:uid="{00000000-0005-0000-0000-0000366B0000}"/>
    <cellStyle name="20% - Accent1 3 5 2 2 3 2 3 2 2 2" xfId="27631" xr:uid="{00000000-0005-0000-0000-0000376B0000}"/>
    <cellStyle name="20% - Accent1 3 5 2 2 3 2 3 2 3" xfId="27632" xr:uid="{00000000-0005-0000-0000-0000386B0000}"/>
    <cellStyle name="20% - Accent1 3 5 2 2 3 2 3 3" xfId="27633" xr:uid="{00000000-0005-0000-0000-0000396B0000}"/>
    <cellStyle name="20% - Accent1 3 5 2 2 3 2 3 3 2" xfId="27634" xr:uid="{00000000-0005-0000-0000-00003A6B0000}"/>
    <cellStyle name="20% - Accent1 3 5 2 2 3 2 3 4" xfId="27635" xr:uid="{00000000-0005-0000-0000-00003B6B0000}"/>
    <cellStyle name="20% - Accent1 3 5 2 2 3 2 4" xfId="27636" xr:uid="{00000000-0005-0000-0000-00003C6B0000}"/>
    <cellStyle name="20% - Accent1 3 5 2 2 3 2 4 2" xfId="27637" xr:uid="{00000000-0005-0000-0000-00003D6B0000}"/>
    <cellStyle name="20% - Accent1 3 5 2 2 3 2 4 2 2" xfId="27638" xr:uid="{00000000-0005-0000-0000-00003E6B0000}"/>
    <cellStyle name="20% - Accent1 3 5 2 2 3 2 4 2 2 2" xfId="27639" xr:uid="{00000000-0005-0000-0000-00003F6B0000}"/>
    <cellStyle name="20% - Accent1 3 5 2 2 3 2 4 2 3" xfId="27640" xr:uid="{00000000-0005-0000-0000-0000406B0000}"/>
    <cellStyle name="20% - Accent1 3 5 2 2 3 2 4 3" xfId="27641" xr:uid="{00000000-0005-0000-0000-0000416B0000}"/>
    <cellStyle name="20% - Accent1 3 5 2 2 3 2 4 3 2" xfId="27642" xr:uid="{00000000-0005-0000-0000-0000426B0000}"/>
    <cellStyle name="20% - Accent1 3 5 2 2 3 2 4 4" xfId="27643" xr:uid="{00000000-0005-0000-0000-0000436B0000}"/>
    <cellStyle name="20% - Accent1 3 5 2 2 3 2 5" xfId="27644" xr:uid="{00000000-0005-0000-0000-0000446B0000}"/>
    <cellStyle name="20% - Accent1 3 5 2 2 3 2 5 2" xfId="27645" xr:uid="{00000000-0005-0000-0000-0000456B0000}"/>
    <cellStyle name="20% - Accent1 3 5 2 2 3 2 5 2 2" xfId="27646" xr:uid="{00000000-0005-0000-0000-0000466B0000}"/>
    <cellStyle name="20% - Accent1 3 5 2 2 3 2 5 3" xfId="27647" xr:uid="{00000000-0005-0000-0000-0000476B0000}"/>
    <cellStyle name="20% - Accent1 3 5 2 2 3 2 6" xfId="27648" xr:uid="{00000000-0005-0000-0000-0000486B0000}"/>
    <cellStyle name="20% - Accent1 3 5 2 2 3 2 6 2" xfId="27649" xr:uid="{00000000-0005-0000-0000-0000496B0000}"/>
    <cellStyle name="20% - Accent1 3 5 2 2 3 2 6 2 2" xfId="27650" xr:uid="{00000000-0005-0000-0000-00004A6B0000}"/>
    <cellStyle name="20% - Accent1 3 5 2 2 3 2 6 3" xfId="27651" xr:uid="{00000000-0005-0000-0000-00004B6B0000}"/>
    <cellStyle name="20% - Accent1 3 5 2 2 3 2 7" xfId="27652" xr:uid="{00000000-0005-0000-0000-00004C6B0000}"/>
    <cellStyle name="20% - Accent1 3 5 2 2 3 2 7 2" xfId="27653" xr:uid="{00000000-0005-0000-0000-00004D6B0000}"/>
    <cellStyle name="20% - Accent1 3 5 2 2 3 2 8" xfId="27654" xr:uid="{00000000-0005-0000-0000-00004E6B0000}"/>
    <cellStyle name="20% - Accent1 3 5 2 2 3 2 8 2" xfId="27655" xr:uid="{00000000-0005-0000-0000-00004F6B0000}"/>
    <cellStyle name="20% - Accent1 3 5 2 2 3 2 9" xfId="27656" xr:uid="{00000000-0005-0000-0000-0000506B0000}"/>
    <cellStyle name="20% - Accent1 3 5 2 2 3 3" xfId="27657" xr:uid="{00000000-0005-0000-0000-0000516B0000}"/>
    <cellStyle name="20% - Accent1 3 5 2 2 3 3 2" xfId="27658" xr:uid="{00000000-0005-0000-0000-0000526B0000}"/>
    <cellStyle name="20% - Accent1 3 5 2 2 3 3 2 2" xfId="27659" xr:uid="{00000000-0005-0000-0000-0000536B0000}"/>
    <cellStyle name="20% - Accent1 3 5 2 2 3 3 2 2 2" xfId="27660" xr:uid="{00000000-0005-0000-0000-0000546B0000}"/>
    <cellStyle name="20% - Accent1 3 5 2 2 3 3 2 2 2 2" xfId="27661" xr:uid="{00000000-0005-0000-0000-0000556B0000}"/>
    <cellStyle name="20% - Accent1 3 5 2 2 3 3 2 2 3" xfId="27662" xr:uid="{00000000-0005-0000-0000-0000566B0000}"/>
    <cellStyle name="20% - Accent1 3 5 2 2 3 3 2 3" xfId="27663" xr:uid="{00000000-0005-0000-0000-0000576B0000}"/>
    <cellStyle name="20% - Accent1 3 5 2 2 3 3 2 3 2" xfId="27664" xr:uid="{00000000-0005-0000-0000-0000586B0000}"/>
    <cellStyle name="20% - Accent1 3 5 2 2 3 3 2 4" xfId="27665" xr:uid="{00000000-0005-0000-0000-0000596B0000}"/>
    <cellStyle name="20% - Accent1 3 5 2 2 3 3 3" xfId="27666" xr:uid="{00000000-0005-0000-0000-00005A6B0000}"/>
    <cellStyle name="20% - Accent1 3 5 2 2 3 3 3 2" xfId="27667" xr:uid="{00000000-0005-0000-0000-00005B6B0000}"/>
    <cellStyle name="20% - Accent1 3 5 2 2 3 3 3 2 2" xfId="27668" xr:uid="{00000000-0005-0000-0000-00005C6B0000}"/>
    <cellStyle name="20% - Accent1 3 5 2 2 3 3 3 2 2 2" xfId="27669" xr:uid="{00000000-0005-0000-0000-00005D6B0000}"/>
    <cellStyle name="20% - Accent1 3 5 2 2 3 3 3 2 3" xfId="27670" xr:uid="{00000000-0005-0000-0000-00005E6B0000}"/>
    <cellStyle name="20% - Accent1 3 5 2 2 3 3 3 3" xfId="27671" xr:uid="{00000000-0005-0000-0000-00005F6B0000}"/>
    <cellStyle name="20% - Accent1 3 5 2 2 3 3 3 3 2" xfId="27672" xr:uid="{00000000-0005-0000-0000-0000606B0000}"/>
    <cellStyle name="20% - Accent1 3 5 2 2 3 3 3 4" xfId="27673" xr:uid="{00000000-0005-0000-0000-0000616B0000}"/>
    <cellStyle name="20% - Accent1 3 5 2 2 3 3 4" xfId="27674" xr:uid="{00000000-0005-0000-0000-0000626B0000}"/>
    <cellStyle name="20% - Accent1 3 5 2 2 3 3 4 2" xfId="27675" xr:uid="{00000000-0005-0000-0000-0000636B0000}"/>
    <cellStyle name="20% - Accent1 3 5 2 2 3 3 4 2 2" xfId="27676" xr:uid="{00000000-0005-0000-0000-0000646B0000}"/>
    <cellStyle name="20% - Accent1 3 5 2 2 3 3 4 2 2 2" xfId="27677" xr:uid="{00000000-0005-0000-0000-0000656B0000}"/>
    <cellStyle name="20% - Accent1 3 5 2 2 3 3 4 2 3" xfId="27678" xr:uid="{00000000-0005-0000-0000-0000666B0000}"/>
    <cellStyle name="20% - Accent1 3 5 2 2 3 3 4 3" xfId="27679" xr:uid="{00000000-0005-0000-0000-0000676B0000}"/>
    <cellStyle name="20% - Accent1 3 5 2 2 3 3 4 3 2" xfId="27680" xr:uid="{00000000-0005-0000-0000-0000686B0000}"/>
    <cellStyle name="20% - Accent1 3 5 2 2 3 3 4 4" xfId="27681" xr:uid="{00000000-0005-0000-0000-0000696B0000}"/>
    <cellStyle name="20% - Accent1 3 5 2 2 3 3 5" xfId="27682" xr:uid="{00000000-0005-0000-0000-00006A6B0000}"/>
    <cellStyle name="20% - Accent1 3 5 2 2 3 3 5 2" xfId="27683" xr:uid="{00000000-0005-0000-0000-00006B6B0000}"/>
    <cellStyle name="20% - Accent1 3 5 2 2 3 3 5 2 2" xfId="27684" xr:uid="{00000000-0005-0000-0000-00006C6B0000}"/>
    <cellStyle name="20% - Accent1 3 5 2 2 3 3 5 3" xfId="27685" xr:uid="{00000000-0005-0000-0000-00006D6B0000}"/>
    <cellStyle name="20% - Accent1 3 5 2 2 3 3 6" xfId="27686" xr:uid="{00000000-0005-0000-0000-00006E6B0000}"/>
    <cellStyle name="20% - Accent1 3 5 2 2 3 3 6 2" xfId="27687" xr:uid="{00000000-0005-0000-0000-00006F6B0000}"/>
    <cellStyle name="20% - Accent1 3 5 2 2 3 3 6 2 2" xfId="27688" xr:uid="{00000000-0005-0000-0000-0000706B0000}"/>
    <cellStyle name="20% - Accent1 3 5 2 2 3 3 6 3" xfId="27689" xr:uid="{00000000-0005-0000-0000-0000716B0000}"/>
    <cellStyle name="20% - Accent1 3 5 2 2 3 3 7" xfId="27690" xr:uid="{00000000-0005-0000-0000-0000726B0000}"/>
    <cellStyle name="20% - Accent1 3 5 2 2 3 3 7 2" xfId="27691" xr:uid="{00000000-0005-0000-0000-0000736B0000}"/>
    <cellStyle name="20% - Accent1 3 5 2 2 3 3 8" xfId="27692" xr:uid="{00000000-0005-0000-0000-0000746B0000}"/>
    <cellStyle name="20% - Accent1 3 5 2 2 3 3 8 2" xfId="27693" xr:uid="{00000000-0005-0000-0000-0000756B0000}"/>
    <cellStyle name="20% - Accent1 3 5 2 2 3 3 9" xfId="27694" xr:uid="{00000000-0005-0000-0000-0000766B0000}"/>
    <cellStyle name="20% - Accent1 3 5 2 2 3 4" xfId="27695" xr:uid="{00000000-0005-0000-0000-0000776B0000}"/>
    <cellStyle name="20% - Accent1 3 5 2 2 3 4 2" xfId="27696" xr:uid="{00000000-0005-0000-0000-0000786B0000}"/>
    <cellStyle name="20% - Accent1 3 5 2 2 3 4 2 2" xfId="27697" xr:uid="{00000000-0005-0000-0000-0000796B0000}"/>
    <cellStyle name="20% - Accent1 3 5 2 2 3 4 2 2 2" xfId="27698" xr:uid="{00000000-0005-0000-0000-00007A6B0000}"/>
    <cellStyle name="20% - Accent1 3 5 2 2 3 4 2 3" xfId="27699" xr:uid="{00000000-0005-0000-0000-00007B6B0000}"/>
    <cellStyle name="20% - Accent1 3 5 2 2 3 4 3" xfId="27700" xr:uid="{00000000-0005-0000-0000-00007C6B0000}"/>
    <cellStyle name="20% - Accent1 3 5 2 2 3 4 3 2" xfId="27701" xr:uid="{00000000-0005-0000-0000-00007D6B0000}"/>
    <cellStyle name="20% - Accent1 3 5 2 2 3 4 4" xfId="27702" xr:uid="{00000000-0005-0000-0000-00007E6B0000}"/>
    <cellStyle name="20% - Accent1 3 5 2 2 3 5" xfId="27703" xr:uid="{00000000-0005-0000-0000-00007F6B0000}"/>
    <cellStyle name="20% - Accent1 3 5 2 2 3 5 2" xfId="27704" xr:uid="{00000000-0005-0000-0000-0000806B0000}"/>
    <cellStyle name="20% - Accent1 3 5 2 2 3 5 2 2" xfId="27705" xr:uid="{00000000-0005-0000-0000-0000816B0000}"/>
    <cellStyle name="20% - Accent1 3 5 2 2 3 5 2 2 2" xfId="27706" xr:uid="{00000000-0005-0000-0000-0000826B0000}"/>
    <cellStyle name="20% - Accent1 3 5 2 2 3 5 2 3" xfId="27707" xr:uid="{00000000-0005-0000-0000-0000836B0000}"/>
    <cellStyle name="20% - Accent1 3 5 2 2 3 5 3" xfId="27708" xr:uid="{00000000-0005-0000-0000-0000846B0000}"/>
    <cellStyle name="20% - Accent1 3 5 2 2 3 5 3 2" xfId="27709" xr:uid="{00000000-0005-0000-0000-0000856B0000}"/>
    <cellStyle name="20% - Accent1 3 5 2 2 3 5 4" xfId="27710" xr:uid="{00000000-0005-0000-0000-0000866B0000}"/>
    <cellStyle name="20% - Accent1 3 5 2 2 3 6" xfId="27711" xr:uid="{00000000-0005-0000-0000-0000876B0000}"/>
    <cellStyle name="20% - Accent1 3 5 2 2 3 6 2" xfId="27712" xr:uid="{00000000-0005-0000-0000-0000886B0000}"/>
    <cellStyle name="20% - Accent1 3 5 2 2 3 6 2 2" xfId="27713" xr:uid="{00000000-0005-0000-0000-0000896B0000}"/>
    <cellStyle name="20% - Accent1 3 5 2 2 3 6 2 2 2" xfId="27714" xr:uid="{00000000-0005-0000-0000-00008A6B0000}"/>
    <cellStyle name="20% - Accent1 3 5 2 2 3 6 2 3" xfId="27715" xr:uid="{00000000-0005-0000-0000-00008B6B0000}"/>
    <cellStyle name="20% - Accent1 3 5 2 2 3 6 3" xfId="27716" xr:uid="{00000000-0005-0000-0000-00008C6B0000}"/>
    <cellStyle name="20% - Accent1 3 5 2 2 3 6 3 2" xfId="27717" xr:uid="{00000000-0005-0000-0000-00008D6B0000}"/>
    <cellStyle name="20% - Accent1 3 5 2 2 3 6 4" xfId="27718" xr:uid="{00000000-0005-0000-0000-00008E6B0000}"/>
    <cellStyle name="20% - Accent1 3 5 2 2 3 7" xfId="27719" xr:uid="{00000000-0005-0000-0000-00008F6B0000}"/>
    <cellStyle name="20% - Accent1 3 5 2 2 3 7 2" xfId="27720" xr:uid="{00000000-0005-0000-0000-0000906B0000}"/>
    <cellStyle name="20% - Accent1 3 5 2 2 3 7 2 2" xfId="27721" xr:uid="{00000000-0005-0000-0000-0000916B0000}"/>
    <cellStyle name="20% - Accent1 3 5 2 2 3 7 3" xfId="27722" xr:uid="{00000000-0005-0000-0000-0000926B0000}"/>
    <cellStyle name="20% - Accent1 3 5 2 2 3 8" xfId="27723" xr:uid="{00000000-0005-0000-0000-0000936B0000}"/>
    <cellStyle name="20% - Accent1 3 5 2 2 3 8 2" xfId="27724" xr:uid="{00000000-0005-0000-0000-0000946B0000}"/>
    <cellStyle name="20% - Accent1 3 5 2 2 3 8 2 2" xfId="27725" xr:uid="{00000000-0005-0000-0000-0000956B0000}"/>
    <cellStyle name="20% - Accent1 3 5 2 2 3 8 3" xfId="27726" xr:uid="{00000000-0005-0000-0000-0000966B0000}"/>
    <cellStyle name="20% - Accent1 3 5 2 2 3 9" xfId="27727" xr:uid="{00000000-0005-0000-0000-0000976B0000}"/>
    <cellStyle name="20% - Accent1 3 5 2 2 3 9 2" xfId="27728" xr:uid="{00000000-0005-0000-0000-0000986B0000}"/>
    <cellStyle name="20% - Accent1 3 5 2 2 4" xfId="27729" xr:uid="{00000000-0005-0000-0000-0000996B0000}"/>
    <cellStyle name="20% - Accent1 3 5 2 2 4 10" xfId="27730" xr:uid="{00000000-0005-0000-0000-00009A6B0000}"/>
    <cellStyle name="20% - Accent1 3 5 2 2 4 10 2" xfId="27731" xr:uid="{00000000-0005-0000-0000-00009B6B0000}"/>
    <cellStyle name="20% - Accent1 3 5 2 2 4 11" xfId="27732" xr:uid="{00000000-0005-0000-0000-00009C6B0000}"/>
    <cellStyle name="20% - Accent1 3 5 2 2 4 2" xfId="27733" xr:uid="{00000000-0005-0000-0000-00009D6B0000}"/>
    <cellStyle name="20% - Accent1 3 5 2 2 4 2 2" xfId="27734" xr:uid="{00000000-0005-0000-0000-00009E6B0000}"/>
    <cellStyle name="20% - Accent1 3 5 2 2 4 2 2 2" xfId="27735" xr:uid="{00000000-0005-0000-0000-00009F6B0000}"/>
    <cellStyle name="20% - Accent1 3 5 2 2 4 2 2 2 2" xfId="27736" xr:uid="{00000000-0005-0000-0000-0000A06B0000}"/>
    <cellStyle name="20% - Accent1 3 5 2 2 4 2 2 2 2 2" xfId="27737" xr:uid="{00000000-0005-0000-0000-0000A16B0000}"/>
    <cellStyle name="20% - Accent1 3 5 2 2 4 2 2 2 3" xfId="27738" xr:uid="{00000000-0005-0000-0000-0000A26B0000}"/>
    <cellStyle name="20% - Accent1 3 5 2 2 4 2 2 3" xfId="27739" xr:uid="{00000000-0005-0000-0000-0000A36B0000}"/>
    <cellStyle name="20% - Accent1 3 5 2 2 4 2 2 3 2" xfId="27740" xr:uid="{00000000-0005-0000-0000-0000A46B0000}"/>
    <cellStyle name="20% - Accent1 3 5 2 2 4 2 2 4" xfId="27741" xr:uid="{00000000-0005-0000-0000-0000A56B0000}"/>
    <cellStyle name="20% - Accent1 3 5 2 2 4 2 3" xfId="27742" xr:uid="{00000000-0005-0000-0000-0000A66B0000}"/>
    <cellStyle name="20% - Accent1 3 5 2 2 4 2 3 2" xfId="27743" xr:uid="{00000000-0005-0000-0000-0000A76B0000}"/>
    <cellStyle name="20% - Accent1 3 5 2 2 4 2 3 2 2" xfId="27744" xr:uid="{00000000-0005-0000-0000-0000A86B0000}"/>
    <cellStyle name="20% - Accent1 3 5 2 2 4 2 3 2 2 2" xfId="27745" xr:uid="{00000000-0005-0000-0000-0000A96B0000}"/>
    <cellStyle name="20% - Accent1 3 5 2 2 4 2 3 2 3" xfId="27746" xr:uid="{00000000-0005-0000-0000-0000AA6B0000}"/>
    <cellStyle name="20% - Accent1 3 5 2 2 4 2 3 3" xfId="27747" xr:uid="{00000000-0005-0000-0000-0000AB6B0000}"/>
    <cellStyle name="20% - Accent1 3 5 2 2 4 2 3 3 2" xfId="27748" xr:uid="{00000000-0005-0000-0000-0000AC6B0000}"/>
    <cellStyle name="20% - Accent1 3 5 2 2 4 2 3 4" xfId="27749" xr:uid="{00000000-0005-0000-0000-0000AD6B0000}"/>
    <cellStyle name="20% - Accent1 3 5 2 2 4 2 4" xfId="27750" xr:uid="{00000000-0005-0000-0000-0000AE6B0000}"/>
    <cellStyle name="20% - Accent1 3 5 2 2 4 2 4 2" xfId="27751" xr:uid="{00000000-0005-0000-0000-0000AF6B0000}"/>
    <cellStyle name="20% - Accent1 3 5 2 2 4 2 4 2 2" xfId="27752" xr:uid="{00000000-0005-0000-0000-0000B06B0000}"/>
    <cellStyle name="20% - Accent1 3 5 2 2 4 2 4 2 2 2" xfId="27753" xr:uid="{00000000-0005-0000-0000-0000B16B0000}"/>
    <cellStyle name="20% - Accent1 3 5 2 2 4 2 4 2 3" xfId="27754" xr:uid="{00000000-0005-0000-0000-0000B26B0000}"/>
    <cellStyle name="20% - Accent1 3 5 2 2 4 2 4 3" xfId="27755" xr:uid="{00000000-0005-0000-0000-0000B36B0000}"/>
    <cellStyle name="20% - Accent1 3 5 2 2 4 2 4 3 2" xfId="27756" xr:uid="{00000000-0005-0000-0000-0000B46B0000}"/>
    <cellStyle name="20% - Accent1 3 5 2 2 4 2 4 4" xfId="27757" xr:uid="{00000000-0005-0000-0000-0000B56B0000}"/>
    <cellStyle name="20% - Accent1 3 5 2 2 4 2 5" xfId="27758" xr:uid="{00000000-0005-0000-0000-0000B66B0000}"/>
    <cellStyle name="20% - Accent1 3 5 2 2 4 2 5 2" xfId="27759" xr:uid="{00000000-0005-0000-0000-0000B76B0000}"/>
    <cellStyle name="20% - Accent1 3 5 2 2 4 2 5 2 2" xfId="27760" xr:uid="{00000000-0005-0000-0000-0000B86B0000}"/>
    <cellStyle name="20% - Accent1 3 5 2 2 4 2 5 3" xfId="27761" xr:uid="{00000000-0005-0000-0000-0000B96B0000}"/>
    <cellStyle name="20% - Accent1 3 5 2 2 4 2 6" xfId="27762" xr:uid="{00000000-0005-0000-0000-0000BA6B0000}"/>
    <cellStyle name="20% - Accent1 3 5 2 2 4 2 6 2" xfId="27763" xr:uid="{00000000-0005-0000-0000-0000BB6B0000}"/>
    <cellStyle name="20% - Accent1 3 5 2 2 4 2 6 2 2" xfId="27764" xr:uid="{00000000-0005-0000-0000-0000BC6B0000}"/>
    <cellStyle name="20% - Accent1 3 5 2 2 4 2 6 3" xfId="27765" xr:uid="{00000000-0005-0000-0000-0000BD6B0000}"/>
    <cellStyle name="20% - Accent1 3 5 2 2 4 2 7" xfId="27766" xr:uid="{00000000-0005-0000-0000-0000BE6B0000}"/>
    <cellStyle name="20% - Accent1 3 5 2 2 4 2 7 2" xfId="27767" xr:uid="{00000000-0005-0000-0000-0000BF6B0000}"/>
    <cellStyle name="20% - Accent1 3 5 2 2 4 2 8" xfId="27768" xr:uid="{00000000-0005-0000-0000-0000C06B0000}"/>
    <cellStyle name="20% - Accent1 3 5 2 2 4 2 8 2" xfId="27769" xr:uid="{00000000-0005-0000-0000-0000C16B0000}"/>
    <cellStyle name="20% - Accent1 3 5 2 2 4 2 9" xfId="27770" xr:uid="{00000000-0005-0000-0000-0000C26B0000}"/>
    <cellStyle name="20% - Accent1 3 5 2 2 4 3" xfId="27771" xr:uid="{00000000-0005-0000-0000-0000C36B0000}"/>
    <cellStyle name="20% - Accent1 3 5 2 2 4 3 2" xfId="27772" xr:uid="{00000000-0005-0000-0000-0000C46B0000}"/>
    <cellStyle name="20% - Accent1 3 5 2 2 4 3 2 2" xfId="27773" xr:uid="{00000000-0005-0000-0000-0000C56B0000}"/>
    <cellStyle name="20% - Accent1 3 5 2 2 4 3 2 2 2" xfId="27774" xr:uid="{00000000-0005-0000-0000-0000C66B0000}"/>
    <cellStyle name="20% - Accent1 3 5 2 2 4 3 2 2 2 2" xfId="27775" xr:uid="{00000000-0005-0000-0000-0000C76B0000}"/>
    <cellStyle name="20% - Accent1 3 5 2 2 4 3 2 2 3" xfId="27776" xr:uid="{00000000-0005-0000-0000-0000C86B0000}"/>
    <cellStyle name="20% - Accent1 3 5 2 2 4 3 2 3" xfId="27777" xr:uid="{00000000-0005-0000-0000-0000C96B0000}"/>
    <cellStyle name="20% - Accent1 3 5 2 2 4 3 2 3 2" xfId="27778" xr:uid="{00000000-0005-0000-0000-0000CA6B0000}"/>
    <cellStyle name="20% - Accent1 3 5 2 2 4 3 2 4" xfId="27779" xr:uid="{00000000-0005-0000-0000-0000CB6B0000}"/>
    <cellStyle name="20% - Accent1 3 5 2 2 4 3 3" xfId="27780" xr:uid="{00000000-0005-0000-0000-0000CC6B0000}"/>
    <cellStyle name="20% - Accent1 3 5 2 2 4 3 3 2" xfId="27781" xr:uid="{00000000-0005-0000-0000-0000CD6B0000}"/>
    <cellStyle name="20% - Accent1 3 5 2 2 4 3 3 2 2" xfId="27782" xr:uid="{00000000-0005-0000-0000-0000CE6B0000}"/>
    <cellStyle name="20% - Accent1 3 5 2 2 4 3 3 2 2 2" xfId="27783" xr:uid="{00000000-0005-0000-0000-0000CF6B0000}"/>
    <cellStyle name="20% - Accent1 3 5 2 2 4 3 3 2 3" xfId="27784" xr:uid="{00000000-0005-0000-0000-0000D06B0000}"/>
    <cellStyle name="20% - Accent1 3 5 2 2 4 3 3 3" xfId="27785" xr:uid="{00000000-0005-0000-0000-0000D16B0000}"/>
    <cellStyle name="20% - Accent1 3 5 2 2 4 3 3 3 2" xfId="27786" xr:uid="{00000000-0005-0000-0000-0000D26B0000}"/>
    <cellStyle name="20% - Accent1 3 5 2 2 4 3 3 4" xfId="27787" xr:uid="{00000000-0005-0000-0000-0000D36B0000}"/>
    <cellStyle name="20% - Accent1 3 5 2 2 4 3 4" xfId="27788" xr:uid="{00000000-0005-0000-0000-0000D46B0000}"/>
    <cellStyle name="20% - Accent1 3 5 2 2 4 3 4 2" xfId="27789" xr:uid="{00000000-0005-0000-0000-0000D56B0000}"/>
    <cellStyle name="20% - Accent1 3 5 2 2 4 3 4 2 2" xfId="27790" xr:uid="{00000000-0005-0000-0000-0000D66B0000}"/>
    <cellStyle name="20% - Accent1 3 5 2 2 4 3 4 2 2 2" xfId="27791" xr:uid="{00000000-0005-0000-0000-0000D76B0000}"/>
    <cellStyle name="20% - Accent1 3 5 2 2 4 3 4 2 3" xfId="27792" xr:uid="{00000000-0005-0000-0000-0000D86B0000}"/>
    <cellStyle name="20% - Accent1 3 5 2 2 4 3 4 3" xfId="27793" xr:uid="{00000000-0005-0000-0000-0000D96B0000}"/>
    <cellStyle name="20% - Accent1 3 5 2 2 4 3 4 3 2" xfId="27794" xr:uid="{00000000-0005-0000-0000-0000DA6B0000}"/>
    <cellStyle name="20% - Accent1 3 5 2 2 4 3 4 4" xfId="27795" xr:uid="{00000000-0005-0000-0000-0000DB6B0000}"/>
    <cellStyle name="20% - Accent1 3 5 2 2 4 3 5" xfId="27796" xr:uid="{00000000-0005-0000-0000-0000DC6B0000}"/>
    <cellStyle name="20% - Accent1 3 5 2 2 4 3 5 2" xfId="27797" xr:uid="{00000000-0005-0000-0000-0000DD6B0000}"/>
    <cellStyle name="20% - Accent1 3 5 2 2 4 3 5 2 2" xfId="27798" xr:uid="{00000000-0005-0000-0000-0000DE6B0000}"/>
    <cellStyle name="20% - Accent1 3 5 2 2 4 3 5 3" xfId="27799" xr:uid="{00000000-0005-0000-0000-0000DF6B0000}"/>
    <cellStyle name="20% - Accent1 3 5 2 2 4 3 6" xfId="27800" xr:uid="{00000000-0005-0000-0000-0000E06B0000}"/>
    <cellStyle name="20% - Accent1 3 5 2 2 4 3 6 2" xfId="27801" xr:uid="{00000000-0005-0000-0000-0000E16B0000}"/>
    <cellStyle name="20% - Accent1 3 5 2 2 4 3 6 2 2" xfId="27802" xr:uid="{00000000-0005-0000-0000-0000E26B0000}"/>
    <cellStyle name="20% - Accent1 3 5 2 2 4 3 6 3" xfId="27803" xr:uid="{00000000-0005-0000-0000-0000E36B0000}"/>
    <cellStyle name="20% - Accent1 3 5 2 2 4 3 7" xfId="27804" xr:uid="{00000000-0005-0000-0000-0000E46B0000}"/>
    <cellStyle name="20% - Accent1 3 5 2 2 4 3 7 2" xfId="27805" xr:uid="{00000000-0005-0000-0000-0000E56B0000}"/>
    <cellStyle name="20% - Accent1 3 5 2 2 4 3 8" xfId="27806" xr:uid="{00000000-0005-0000-0000-0000E66B0000}"/>
    <cellStyle name="20% - Accent1 3 5 2 2 4 3 8 2" xfId="27807" xr:uid="{00000000-0005-0000-0000-0000E76B0000}"/>
    <cellStyle name="20% - Accent1 3 5 2 2 4 3 9" xfId="27808" xr:uid="{00000000-0005-0000-0000-0000E86B0000}"/>
    <cellStyle name="20% - Accent1 3 5 2 2 4 4" xfId="27809" xr:uid="{00000000-0005-0000-0000-0000E96B0000}"/>
    <cellStyle name="20% - Accent1 3 5 2 2 4 4 2" xfId="27810" xr:uid="{00000000-0005-0000-0000-0000EA6B0000}"/>
    <cellStyle name="20% - Accent1 3 5 2 2 4 4 2 2" xfId="27811" xr:uid="{00000000-0005-0000-0000-0000EB6B0000}"/>
    <cellStyle name="20% - Accent1 3 5 2 2 4 4 2 2 2" xfId="27812" xr:uid="{00000000-0005-0000-0000-0000EC6B0000}"/>
    <cellStyle name="20% - Accent1 3 5 2 2 4 4 2 3" xfId="27813" xr:uid="{00000000-0005-0000-0000-0000ED6B0000}"/>
    <cellStyle name="20% - Accent1 3 5 2 2 4 4 3" xfId="27814" xr:uid="{00000000-0005-0000-0000-0000EE6B0000}"/>
    <cellStyle name="20% - Accent1 3 5 2 2 4 4 3 2" xfId="27815" xr:uid="{00000000-0005-0000-0000-0000EF6B0000}"/>
    <cellStyle name="20% - Accent1 3 5 2 2 4 4 4" xfId="27816" xr:uid="{00000000-0005-0000-0000-0000F06B0000}"/>
    <cellStyle name="20% - Accent1 3 5 2 2 4 5" xfId="27817" xr:uid="{00000000-0005-0000-0000-0000F16B0000}"/>
    <cellStyle name="20% - Accent1 3 5 2 2 4 5 2" xfId="27818" xr:uid="{00000000-0005-0000-0000-0000F26B0000}"/>
    <cellStyle name="20% - Accent1 3 5 2 2 4 5 2 2" xfId="27819" xr:uid="{00000000-0005-0000-0000-0000F36B0000}"/>
    <cellStyle name="20% - Accent1 3 5 2 2 4 5 2 2 2" xfId="27820" xr:uid="{00000000-0005-0000-0000-0000F46B0000}"/>
    <cellStyle name="20% - Accent1 3 5 2 2 4 5 2 3" xfId="27821" xr:uid="{00000000-0005-0000-0000-0000F56B0000}"/>
    <cellStyle name="20% - Accent1 3 5 2 2 4 5 3" xfId="27822" xr:uid="{00000000-0005-0000-0000-0000F66B0000}"/>
    <cellStyle name="20% - Accent1 3 5 2 2 4 5 3 2" xfId="27823" xr:uid="{00000000-0005-0000-0000-0000F76B0000}"/>
    <cellStyle name="20% - Accent1 3 5 2 2 4 5 4" xfId="27824" xr:uid="{00000000-0005-0000-0000-0000F86B0000}"/>
    <cellStyle name="20% - Accent1 3 5 2 2 4 6" xfId="27825" xr:uid="{00000000-0005-0000-0000-0000F96B0000}"/>
    <cellStyle name="20% - Accent1 3 5 2 2 4 6 2" xfId="27826" xr:uid="{00000000-0005-0000-0000-0000FA6B0000}"/>
    <cellStyle name="20% - Accent1 3 5 2 2 4 6 2 2" xfId="27827" xr:uid="{00000000-0005-0000-0000-0000FB6B0000}"/>
    <cellStyle name="20% - Accent1 3 5 2 2 4 6 2 2 2" xfId="27828" xr:uid="{00000000-0005-0000-0000-0000FC6B0000}"/>
    <cellStyle name="20% - Accent1 3 5 2 2 4 6 2 3" xfId="27829" xr:uid="{00000000-0005-0000-0000-0000FD6B0000}"/>
    <cellStyle name="20% - Accent1 3 5 2 2 4 6 3" xfId="27830" xr:uid="{00000000-0005-0000-0000-0000FE6B0000}"/>
    <cellStyle name="20% - Accent1 3 5 2 2 4 6 3 2" xfId="27831" xr:uid="{00000000-0005-0000-0000-0000FF6B0000}"/>
    <cellStyle name="20% - Accent1 3 5 2 2 4 6 4" xfId="27832" xr:uid="{00000000-0005-0000-0000-0000006C0000}"/>
    <cellStyle name="20% - Accent1 3 5 2 2 4 7" xfId="27833" xr:uid="{00000000-0005-0000-0000-0000016C0000}"/>
    <cellStyle name="20% - Accent1 3 5 2 2 4 7 2" xfId="27834" xr:uid="{00000000-0005-0000-0000-0000026C0000}"/>
    <cellStyle name="20% - Accent1 3 5 2 2 4 7 2 2" xfId="27835" xr:uid="{00000000-0005-0000-0000-0000036C0000}"/>
    <cellStyle name="20% - Accent1 3 5 2 2 4 7 3" xfId="27836" xr:uid="{00000000-0005-0000-0000-0000046C0000}"/>
    <cellStyle name="20% - Accent1 3 5 2 2 4 8" xfId="27837" xr:uid="{00000000-0005-0000-0000-0000056C0000}"/>
    <cellStyle name="20% - Accent1 3 5 2 2 4 8 2" xfId="27838" xr:uid="{00000000-0005-0000-0000-0000066C0000}"/>
    <cellStyle name="20% - Accent1 3 5 2 2 4 8 2 2" xfId="27839" xr:uid="{00000000-0005-0000-0000-0000076C0000}"/>
    <cellStyle name="20% - Accent1 3 5 2 2 4 8 3" xfId="27840" xr:uid="{00000000-0005-0000-0000-0000086C0000}"/>
    <cellStyle name="20% - Accent1 3 5 2 2 4 9" xfId="27841" xr:uid="{00000000-0005-0000-0000-0000096C0000}"/>
    <cellStyle name="20% - Accent1 3 5 2 2 4 9 2" xfId="27842" xr:uid="{00000000-0005-0000-0000-00000A6C0000}"/>
    <cellStyle name="20% - Accent1 3 5 2 2 5" xfId="27843" xr:uid="{00000000-0005-0000-0000-00000B6C0000}"/>
    <cellStyle name="20% - Accent1 3 5 2 2 5 2" xfId="27844" xr:uid="{00000000-0005-0000-0000-00000C6C0000}"/>
    <cellStyle name="20% - Accent1 3 5 2 2 5 2 2" xfId="27845" xr:uid="{00000000-0005-0000-0000-00000D6C0000}"/>
    <cellStyle name="20% - Accent1 3 5 2 2 5 2 2 2" xfId="27846" xr:uid="{00000000-0005-0000-0000-00000E6C0000}"/>
    <cellStyle name="20% - Accent1 3 5 2 2 5 2 2 2 2" xfId="27847" xr:uid="{00000000-0005-0000-0000-00000F6C0000}"/>
    <cellStyle name="20% - Accent1 3 5 2 2 5 2 2 3" xfId="27848" xr:uid="{00000000-0005-0000-0000-0000106C0000}"/>
    <cellStyle name="20% - Accent1 3 5 2 2 5 2 3" xfId="27849" xr:uid="{00000000-0005-0000-0000-0000116C0000}"/>
    <cellStyle name="20% - Accent1 3 5 2 2 5 2 3 2" xfId="27850" xr:uid="{00000000-0005-0000-0000-0000126C0000}"/>
    <cellStyle name="20% - Accent1 3 5 2 2 5 2 4" xfId="27851" xr:uid="{00000000-0005-0000-0000-0000136C0000}"/>
    <cellStyle name="20% - Accent1 3 5 2 2 5 3" xfId="27852" xr:uid="{00000000-0005-0000-0000-0000146C0000}"/>
    <cellStyle name="20% - Accent1 3 5 2 2 5 3 2" xfId="27853" xr:uid="{00000000-0005-0000-0000-0000156C0000}"/>
    <cellStyle name="20% - Accent1 3 5 2 2 5 3 2 2" xfId="27854" xr:uid="{00000000-0005-0000-0000-0000166C0000}"/>
    <cellStyle name="20% - Accent1 3 5 2 2 5 3 2 2 2" xfId="27855" xr:uid="{00000000-0005-0000-0000-0000176C0000}"/>
    <cellStyle name="20% - Accent1 3 5 2 2 5 3 2 3" xfId="27856" xr:uid="{00000000-0005-0000-0000-0000186C0000}"/>
    <cellStyle name="20% - Accent1 3 5 2 2 5 3 3" xfId="27857" xr:uid="{00000000-0005-0000-0000-0000196C0000}"/>
    <cellStyle name="20% - Accent1 3 5 2 2 5 3 3 2" xfId="27858" xr:uid="{00000000-0005-0000-0000-00001A6C0000}"/>
    <cellStyle name="20% - Accent1 3 5 2 2 5 3 4" xfId="27859" xr:uid="{00000000-0005-0000-0000-00001B6C0000}"/>
    <cellStyle name="20% - Accent1 3 5 2 2 5 4" xfId="27860" xr:uid="{00000000-0005-0000-0000-00001C6C0000}"/>
    <cellStyle name="20% - Accent1 3 5 2 2 5 4 2" xfId="27861" xr:uid="{00000000-0005-0000-0000-00001D6C0000}"/>
    <cellStyle name="20% - Accent1 3 5 2 2 5 4 2 2" xfId="27862" xr:uid="{00000000-0005-0000-0000-00001E6C0000}"/>
    <cellStyle name="20% - Accent1 3 5 2 2 5 4 2 2 2" xfId="27863" xr:uid="{00000000-0005-0000-0000-00001F6C0000}"/>
    <cellStyle name="20% - Accent1 3 5 2 2 5 4 2 3" xfId="27864" xr:uid="{00000000-0005-0000-0000-0000206C0000}"/>
    <cellStyle name="20% - Accent1 3 5 2 2 5 4 3" xfId="27865" xr:uid="{00000000-0005-0000-0000-0000216C0000}"/>
    <cellStyle name="20% - Accent1 3 5 2 2 5 4 3 2" xfId="27866" xr:uid="{00000000-0005-0000-0000-0000226C0000}"/>
    <cellStyle name="20% - Accent1 3 5 2 2 5 4 4" xfId="27867" xr:uid="{00000000-0005-0000-0000-0000236C0000}"/>
    <cellStyle name="20% - Accent1 3 5 2 2 5 5" xfId="27868" xr:uid="{00000000-0005-0000-0000-0000246C0000}"/>
    <cellStyle name="20% - Accent1 3 5 2 2 5 5 2" xfId="27869" xr:uid="{00000000-0005-0000-0000-0000256C0000}"/>
    <cellStyle name="20% - Accent1 3 5 2 2 5 5 2 2" xfId="27870" xr:uid="{00000000-0005-0000-0000-0000266C0000}"/>
    <cellStyle name="20% - Accent1 3 5 2 2 5 5 3" xfId="27871" xr:uid="{00000000-0005-0000-0000-0000276C0000}"/>
    <cellStyle name="20% - Accent1 3 5 2 2 5 6" xfId="27872" xr:uid="{00000000-0005-0000-0000-0000286C0000}"/>
    <cellStyle name="20% - Accent1 3 5 2 2 5 6 2" xfId="27873" xr:uid="{00000000-0005-0000-0000-0000296C0000}"/>
    <cellStyle name="20% - Accent1 3 5 2 2 5 6 2 2" xfId="27874" xr:uid="{00000000-0005-0000-0000-00002A6C0000}"/>
    <cellStyle name="20% - Accent1 3 5 2 2 5 6 3" xfId="27875" xr:uid="{00000000-0005-0000-0000-00002B6C0000}"/>
    <cellStyle name="20% - Accent1 3 5 2 2 5 7" xfId="27876" xr:uid="{00000000-0005-0000-0000-00002C6C0000}"/>
    <cellStyle name="20% - Accent1 3 5 2 2 5 7 2" xfId="27877" xr:uid="{00000000-0005-0000-0000-00002D6C0000}"/>
    <cellStyle name="20% - Accent1 3 5 2 2 5 8" xfId="27878" xr:uid="{00000000-0005-0000-0000-00002E6C0000}"/>
    <cellStyle name="20% - Accent1 3 5 2 2 5 8 2" xfId="27879" xr:uid="{00000000-0005-0000-0000-00002F6C0000}"/>
    <cellStyle name="20% - Accent1 3 5 2 2 5 9" xfId="27880" xr:uid="{00000000-0005-0000-0000-0000306C0000}"/>
    <cellStyle name="20% - Accent1 3 5 2 2 6" xfId="27881" xr:uid="{00000000-0005-0000-0000-0000316C0000}"/>
    <cellStyle name="20% - Accent1 3 5 2 2 6 2" xfId="27882" xr:uid="{00000000-0005-0000-0000-0000326C0000}"/>
    <cellStyle name="20% - Accent1 3 5 2 2 6 2 2" xfId="27883" xr:uid="{00000000-0005-0000-0000-0000336C0000}"/>
    <cellStyle name="20% - Accent1 3 5 2 2 6 2 2 2" xfId="27884" xr:uid="{00000000-0005-0000-0000-0000346C0000}"/>
    <cellStyle name="20% - Accent1 3 5 2 2 6 2 2 2 2" xfId="27885" xr:uid="{00000000-0005-0000-0000-0000356C0000}"/>
    <cellStyle name="20% - Accent1 3 5 2 2 6 2 2 3" xfId="27886" xr:uid="{00000000-0005-0000-0000-0000366C0000}"/>
    <cellStyle name="20% - Accent1 3 5 2 2 6 2 3" xfId="27887" xr:uid="{00000000-0005-0000-0000-0000376C0000}"/>
    <cellStyle name="20% - Accent1 3 5 2 2 6 2 3 2" xfId="27888" xr:uid="{00000000-0005-0000-0000-0000386C0000}"/>
    <cellStyle name="20% - Accent1 3 5 2 2 6 2 4" xfId="27889" xr:uid="{00000000-0005-0000-0000-0000396C0000}"/>
    <cellStyle name="20% - Accent1 3 5 2 2 6 3" xfId="27890" xr:uid="{00000000-0005-0000-0000-00003A6C0000}"/>
    <cellStyle name="20% - Accent1 3 5 2 2 6 3 2" xfId="27891" xr:uid="{00000000-0005-0000-0000-00003B6C0000}"/>
    <cellStyle name="20% - Accent1 3 5 2 2 6 3 2 2" xfId="27892" xr:uid="{00000000-0005-0000-0000-00003C6C0000}"/>
    <cellStyle name="20% - Accent1 3 5 2 2 6 3 2 2 2" xfId="27893" xr:uid="{00000000-0005-0000-0000-00003D6C0000}"/>
    <cellStyle name="20% - Accent1 3 5 2 2 6 3 2 3" xfId="27894" xr:uid="{00000000-0005-0000-0000-00003E6C0000}"/>
    <cellStyle name="20% - Accent1 3 5 2 2 6 3 3" xfId="27895" xr:uid="{00000000-0005-0000-0000-00003F6C0000}"/>
    <cellStyle name="20% - Accent1 3 5 2 2 6 3 3 2" xfId="27896" xr:uid="{00000000-0005-0000-0000-0000406C0000}"/>
    <cellStyle name="20% - Accent1 3 5 2 2 6 3 4" xfId="27897" xr:uid="{00000000-0005-0000-0000-0000416C0000}"/>
    <cellStyle name="20% - Accent1 3 5 2 2 6 4" xfId="27898" xr:uid="{00000000-0005-0000-0000-0000426C0000}"/>
    <cellStyle name="20% - Accent1 3 5 2 2 6 4 2" xfId="27899" xr:uid="{00000000-0005-0000-0000-0000436C0000}"/>
    <cellStyle name="20% - Accent1 3 5 2 2 6 4 2 2" xfId="27900" xr:uid="{00000000-0005-0000-0000-0000446C0000}"/>
    <cellStyle name="20% - Accent1 3 5 2 2 6 4 2 2 2" xfId="27901" xr:uid="{00000000-0005-0000-0000-0000456C0000}"/>
    <cellStyle name="20% - Accent1 3 5 2 2 6 4 2 3" xfId="27902" xr:uid="{00000000-0005-0000-0000-0000466C0000}"/>
    <cellStyle name="20% - Accent1 3 5 2 2 6 4 3" xfId="27903" xr:uid="{00000000-0005-0000-0000-0000476C0000}"/>
    <cellStyle name="20% - Accent1 3 5 2 2 6 4 3 2" xfId="27904" xr:uid="{00000000-0005-0000-0000-0000486C0000}"/>
    <cellStyle name="20% - Accent1 3 5 2 2 6 4 4" xfId="27905" xr:uid="{00000000-0005-0000-0000-0000496C0000}"/>
    <cellStyle name="20% - Accent1 3 5 2 2 6 5" xfId="27906" xr:uid="{00000000-0005-0000-0000-00004A6C0000}"/>
    <cellStyle name="20% - Accent1 3 5 2 2 6 5 2" xfId="27907" xr:uid="{00000000-0005-0000-0000-00004B6C0000}"/>
    <cellStyle name="20% - Accent1 3 5 2 2 6 5 2 2" xfId="27908" xr:uid="{00000000-0005-0000-0000-00004C6C0000}"/>
    <cellStyle name="20% - Accent1 3 5 2 2 6 5 3" xfId="27909" xr:uid="{00000000-0005-0000-0000-00004D6C0000}"/>
    <cellStyle name="20% - Accent1 3 5 2 2 6 6" xfId="27910" xr:uid="{00000000-0005-0000-0000-00004E6C0000}"/>
    <cellStyle name="20% - Accent1 3 5 2 2 6 6 2" xfId="27911" xr:uid="{00000000-0005-0000-0000-00004F6C0000}"/>
    <cellStyle name="20% - Accent1 3 5 2 2 6 6 2 2" xfId="27912" xr:uid="{00000000-0005-0000-0000-0000506C0000}"/>
    <cellStyle name="20% - Accent1 3 5 2 2 6 6 3" xfId="27913" xr:uid="{00000000-0005-0000-0000-0000516C0000}"/>
    <cellStyle name="20% - Accent1 3 5 2 2 6 7" xfId="27914" xr:uid="{00000000-0005-0000-0000-0000526C0000}"/>
    <cellStyle name="20% - Accent1 3 5 2 2 6 7 2" xfId="27915" xr:uid="{00000000-0005-0000-0000-0000536C0000}"/>
    <cellStyle name="20% - Accent1 3 5 2 2 6 8" xfId="27916" xr:uid="{00000000-0005-0000-0000-0000546C0000}"/>
    <cellStyle name="20% - Accent1 3 5 2 2 6 8 2" xfId="27917" xr:uid="{00000000-0005-0000-0000-0000556C0000}"/>
    <cellStyle name="20% - Accent1 3 5 2 2 6 9" xfId="27918" xr:uid="{00000000-0005-0000-0000-0000566C0000}"/>
    <cellStyle name="20% - Accent1 3 5 2 2 7" xfId="27919" xr:uid="{00000000-0005-0000-0000-0000576C0000}"/>
    <cellStyle name="20% - Accent1 3 5 2 2 7 2" xfId="27920" xr:uid="{00000000-0005-0000-0000-0000586C0000}"/>
    <cellStyle name="20% - Accent1 3 5 2 2 7 2 2" xfId="27921" xr:uid="{00000000-0005-0000-0000-0000596C0000}"/>
    <cellStyle name="20% - Accent1 3 5 2 2 7 2 2 2" xfId="27922" xr:uid="{00000000-0005-0000-0000-00005A6C0000}"/>
    <cellStyle name="20% - Accent1 3 5 2 2 7 2 3" xfId="27923" xr:uid="{00000000-0005-0000-0000-00005B6C0000}"/>
    <cellStyle name="20% - Accent1 3 5 2 2 7 3" xfId="27924" xr:uid="{00000000-0005-0000-0000-00005C6C0000}"/>
    <cellStyle name="20% - Accent1 3 5 2 2 7 3 2" xfId="27925" xr:uid="{00000000-0005-0000-0000-00005D6C0000}"/>
    <cellStyle name="20% - Accent1 3 5 2 2 7 4" xfId="27926" xr:uid="{00000000-0005-0000-0000-00005E6C0000}"/>
    <cellStyle name="20% - Accent1 3 5 2 2 8" xfId="27927" xr:uid="{00000000-0005-0000-0000-00005F6C0000}"/>
    <cellStyle name="20% - Accent1 3 5 2 2 8 2" xfId="27928" xr:uid="{00000000-0005-0000-0000-0000606C0000}"/>
    <cellStyle name="20% - Accent1 3 5 2 2 8 2 2" xfId="27929" xr:uid="{00000000-0005-0000-0000-0000616C0000}"/>
    <cellStyle name="20% - Accent1 3 5 2 2 8 2 2 2" xfId="27930" xr:uid="{00000000-0005-0000-0000-0000626C0000}"/>
    <cellStyle name="20% - Accent1 3 5 2 2 8 2 3" xfId="27931" xr:uid="{00000000-0005-0000-0000-0000636C0000}"/>
    <cellStyle name="20% - Accent1 3 5 2 2 8 3" xfId="27932" xr:uid="{00000000-0005-0000-0000-0000646C0000}"/>
    <cellStyle name="20% - Accent1 3 5 2 2 8 3 2" xfId="27933" xr:uid="{00000000-0005-0000-0000-0000656C0000}"/>
    <cellStyle name="20% - Accent1 3 5 2 2 8 4" xfId="27934" xr:uid="{00000000-0005-0000-0000-0000666C0000}"/>
    <cellStyle name="20% - Accent1 3 5 2 2 9" xfId="27935" xr:uid="{00000000-0005-0000-0000-0000676C0000}"/>
    <cellStyle name="20% - Accent1 3 5 2 2 9 2" xfId="27936" xr:uid="{00000000-0005-0000-0000-0000686C0000}"/>
    <cellStyle name="20% - Accent1 3 5 2 2 9 2 2" xfId="27937" xr:uid="{00000000-0005-0000-0000-0000696C0000}"/>
    <cellStyle name="20% - Accent1 3 5 2 2 9 2 2 2" xfId="27938" xr:uid="{00000000-0005-0000-0000-00006A6C0000}"/>
    <cellStyle name="20% - Accent1 3 5 2 2 9 2 3" xfId="27939" xr:uid="{00000000-0005-0000-0000-00006B6C0000}"/>
    <cellStyle name="20% - Accent1 3 5 2 2 9 3" xfId="27940" xr:uid="{00000000-0005-0000-0000-00006C6C0000}"/>
    <cellStyle name="20% - Accent1 3 5 2 2 9 3 2" xfId="27941" xr:uid="{00000000-0005-0000-0000-00006D6C0000}"/>
    <cellStyle name="20% - Accent1 3 5 2 2 9 4" xfId="27942" xr:uid="{00000000-0005-0000-0000-00006E6C0000}"/>
    <cellStyle name="20% - Accent1 3 5 2 3" xfId="27943" xr:uid="{00000000-0005-0000-0000-00006F6C0000}"/>
    <cellStyle name="20% - Accent1 3 5 2 3 10" xfId="27944" xr:uid="{00000000-0005-0000-0000-0000706C0000}"/>
    <cellStyle name="20% - Accent1 3 5 2 3 10 2" xfId="27945" xr:uid="{00000000-0005-0000-0000-0000716C0000}"/>
    <cellStyle name="20% - Accent1 3 5 2 3 11" xfId="27946" xr:uid="{00000000-0005-0000-0000-0000726C0000}"/>
    <cellStyle name="20% - Accent1 3 5 2 3 2" xfId="27947" xr:uid="{00000000-0005-0000-0000-0000736C0000}"/>
    <cellStyle name="20% - Accent1 3 5 2 3 2 2" xfId="27948" xr:uid="{00000000-0005-0000-0000-0000746C0000}"/>
    <cellStyle name="20% - Accent1 3 5 2 3 2 2 2" xfId="27949" xr:uid="{00000000-0005-0000-0000-0000756C0000}"/>
    <cellStyle name="20% - Accent1 3 5 2 3 2 2 2 2" xfId="27950" xr:uid="{00000000-0005-0000-0000-0000766C0000}"/>
    <cellStyle name="20% - Accent1 3 5 2 3 2 2 2 2 2" xfId="27951" xr:uid="{00000000-0005-0000-0000-0000776C0000}"/>
    <cellStyle name="20% - Accent1 3 5 2 3 2 2 2 3" xfId="27952" xr:uid="{00000000-0005-0000-0000-0000786C0000}"/>
    <cellStyle name="20% - Accent1 3 5 2 3 2 2 3" xfId="27953" xr:uid="{00000000-0005-0000-0000-0000796C0000}"/>
    <cellStyle name="20% - Accent1 3 5 2 3 2 2 3 2" xfId="27954" xr:uid="{00000000-0005-0000-0000-00007A6C0000}"/>
    <cellStyle name="20% - Accent1 3 5 2 3 2 2 4" xfId="27955" xr:uid="{00000000-0005-0000-0000-00007B6C0000}"/>
    <cellStyle name="20% - Accent1 3 5 2 3 2 3" xfId="27956" xr:uid="{00000000-0005-0000-0000-00007C6C0000}"/>
    <cellStyle name="20% - Accent1 3 5 2 3 2 3 2" xfId="27957" xr:uid="{00000000-0005-0000-0000-00007D6C0000}"/>
    <cellStyle name="20% - Accent1 3 5 2 3 2 3 2 2" xfId="27958" xr:uid="{00000000-0005-0000-0000-00007E6C0000}"/>
    <cellStyle name="20% - Accent1 3 5 2 3 2 3 2 2 2" xfId="27959" xr:uid="{00000000-0005-0000-0000-00007F6C0000}"/>
    <cellStyle name="20% - Accent1 3 5 2 3 2 3 2 3" xfId="27960" xr:uid="{00000000-0005-0000-0000-0000806C0000}"/>
    <cellStyle name="20% - Accent1 3 5 2 3 2 3 3" xfId="27961" xr:uid="{00000000-0005-0000-0000-0000816C0000}"/>
    <cellStyle name="20% - Accent1 3 5 2 3 2 3 3 2" xfId="27962" xr:uid="{00000000-0005-0000-0000-0000826C0000}"/>
    <cellStyle name="20% - Accent1 3 5 2 3 2 3 4" xfId="27963" xr:uid="{00000000-0005-0000-0000-0000836C0000}"/>
    <cellStyle name="20% - Accent1 3 5 2 3 2 4" xfId="27964" xr:uid="{00000000-0005-0000-0000-0000846C0000}"/>
    <cellStyle name="20% - Accent1 3 5 2 3 2 4 2" xfId="27965" xr:uid="{00000000-0005-0000-0000-0000856C0000}"/>
    <cellStyle name="20% - Accent1 3 5 2 3 2 4 2 2" xfId="27966" xr:uid="{00000000-0005-0000-0000-0000866C0000}"/>
    <cellStyle name="20% - Accent1 3 5 2 3 2 4 2 2 2" xfId="27967" xr:uid="{00000000-0005-0000-0000-0000876C0000}"/>
    <cellStyle name="20% - Accent1 3 5 2 3 2 4 2 3" xfId="27968" xr:uid="{00000000-0005-0000-0000-0000886C0000}"/>
    <cellStyle name="20% - Accent1 3 5 2 3 2 4 3" xfId="27969" xr:uid="{00000000-0005-0000-0000-0000896C0000}"/>
    <cellStyle name="20% - Accent1 3 5 2 3 2 4 3 2" xfId="27970" xr:uid="{00000000-0005-0000-0000-00008A6C0000}"/>
    <cellStyle name="20% - Accent1 3 5 2 3 2 4 4" xfId="27971" xr:uid="{00000000-0005-0000-0000-00008B6C0000}"/>
    <cellStyle name="20% - Accent1 3 5 2 3 2 5" xfId="27972" xr:uid="{00000000-0005-0000-0000-00008C6C0000}"/>
    <cellStyle name="20% - Accent1 3 5 2 3 2 5 2" xfId="27973" xr:uid="{00000000-0005-0000-0000-00008D6C0000}"/>
    <cellStyle name="20% - Accent1 3 5 2 3 2 5 2 2" xfId="27974" xr:uid="{00000000-0005-0000-0000-00008E6C0000}"/>
    <cellStyle name="20% - Accent1 3 5 2 3 2 5 3" xfId="27975" xr:uid="{00000000-0005-0000-0000-00008F6C0000}"/>
    <cellStyle name="20% - Accent1 3 5 2 3 2 6" xfId="27976" xr:uid="{00000000-0005-0000-0000-0000906C0000}"/>
    <cellStyle name="20% - Accent1 3 5 2 3 2 6 2" xfId="27977" xr:uid="{00000000-0005-0000-0000-0000916C0000}"/>
    <cellStyle name="20% - Accent1 3 5 2 3 2 6 2 2" xfId="27978" xr:uid="{00000000-0005-0000-0000-0000926C0000}"/>
    <cellStyle name="20% - Accent1 3 5 2 3 2 6 3" xfId="27979" xr:uid="{00000000-0005-0000-0000-0000936C0000}"/>
    <cellStyle name="20% - Accent1 3 5 2 3 2 7" xfId="27980" xr:uid="{00000000-0005-0000-0000-0000946C0000}"/>
    <cellStyle name="20% - Accent1 3 5 2 3 2 7 2" xfId="27981" xr:uid="{00000000-0005-0000-0000-0000956C0000}"/>
    <cellStyle name="20% - Accent1 3 5 2 3 2 8" xfId="27982" xr:uid="{00000000-0005-0000-0000-0000966C0000}"/>
    <cellStyle name="20% - Accent1 3 5 2 3 2 8 2" xfId="27983" xr:uid="{00000000-0005-0000-0000-0000976C0000}"/>
    <cellStyle name="20% - Accent1 3 5 2 3 2 9" xfId="27984" xr:uid="{00000000-0005-0000-0000-0000986C0000}"/>
    <cellStyle name="20% - Accent1 3 5 2 3 3" xfId="27985" xr:uid="{00000000-0005-0000-0000-0000996C0000}"/>
    <cellStyle name="20% - Accent1 3 5 2 3 3 2" xfId="27986" xr:uid="{00000000-0005-0000-0000-00009A6C0000}"/>
    <cellStyle name="20% - Accent1 3 5 2 3 3 2 2" xfId="27987" xr:uid="{00000000-0005-0000-0000-00009B6C0000}"/>
    <cellStyle name="20% - Accent1 3 5 2 3 3 2 2 2" xfId="27988" xr:uid="{00000000-0005-0000-0000-00009C6C0000}"/>
    <cellStyle name="20% - Accent1 3 5 2 3 3 2 2 2 2" xfId="27989" xr:uid="{00000000-0005-0000-0000-00009D6C0000}"/>
    <cellStyle name="20% - Accent1 3 5 2 3 3 2 2 3" xfId="27990" xr:uid="{00000000-0005-0000-0000-00009E6C0000}"/>
    <cellStyle name="20% - Accent1 3 5 2 3 3 2 3" xfId="27991" xr:uid="{00000000-0005-0000-0000-00009F6C0000}"/>
    <cellStyle name="20% - Accent1 3 5 2 3 3 2 3 2" xfId="27992" xr:uid="{00000000-0005-0000-0000-0000A06C0000}"/>
    <cellStyle name="20% - Accent1 3 5 2 3 3 2 4" xfId="27993" xr:uid="{00000000-0005-0000-0000-0000A16C0000}"/>
    <cellStyle name="20% - Accent1 3 5 2 3 3 3" xfId="27994" xr:uid="{00000000-0005-0000-0000-0000A26C0000}"/>
    <cellStyle name="20% - Accent1 3 5 2 3 3 3 2" xfId="27995" xr:uid="{00000000-0005-0000-0000-0000A36C0000}"/>
    <cellStyle name="20% - Accent1 3 5 2 3 3 3 2 2" xfId="27996" xr:uid="{00000000-0005-0000-0000-0000A46C0000}"/>
    <cellStyle name="20% - Accent1 3 5 2 3 3 3 2 2 2" xfId="27997" xr:uid="{00000000-0005-0000-0000-0000A56C0000}"/>
    <cellStyle name="20% - Accent1 3 5 2 3 3 3 2 3" xfId="27998" xr:uid="{00000000-0005-0000-0000-0000A66C0000}"/>
    <cellStyle name="20% - Accent1 3 5 2 3 3 3 3" xfId="27999" xr:uid="{00000000-0005-0000-0000-0000A76C0000}"/>
    <cellStyle name="20% - Accent1 3 5 2 3 3 3 3 2" xfId="28000" xr:uid="{00000000-0005-0000-0000-0000A86C0000}"/>
    <cellStyle name="20% - Accent1 3 5 2 3 3 3 4" xfId="28001" xr:uid="{00000000-0005-0000-0000-0000A96C0000}"/>
    <cellStyle name="20% - Accent1 3 5 2 3 3 4" xfId="28002" xr:uid="{00000000-0005-0000-0000-0000AA6C0000}"/>
    <cellStyle name="20% - Accent1 3 5 2 3 3 4 2" xfId="28003" xr:uid="{00000000-0005-0000-0000-0000AB6C0000}"/>
    <cellStyle name="20% - Accent1 3 5 2 3 3 4 2 2" xfId="28004" xr:uid="{00000000-0005-0000-0000-0000AC6C0000}"/>
    <cellStyle name="20% - Accent1 3 5 2 3 3 4 2 2 2" xfId="28005" xr:uid="{00000000-0005-0000-0000-0000AD6C0000}"/>
    <cellStyle name="20% - Accent1 3 5 2 3 3 4 2 3" xfId="28006" xr:uid="{00000000-0005-0000-0000-0000AE6C0000}"/>
    <cellStyle name="20% - Accent1 3 5 2 3 3 4 3" xfId="28007" xr:uid="{00000000-0005-0000-0000-0000AF6C0000}"/>
    <cellStyle name="20% - Accent1 3 5 2 3 3 4 3 2" xfId="28008" xr:uid="{00000000-0005-0000-0000-0000B06C0000}"/>
    <cellStyle name="20% - Accent1 3 5 2 3 3 4 4" xfId="28009" xr:uid="{00000000-0005-0000-0000-0000B16C0000}"/>
    <cellStyle name="20% - Accent1 3 5 2 3 3 5" xfId="28010" xr:uid="{00000000-0005-0000-0000-0000B26C0000}"/>
    <cellStyle name="20% - Accent1 3 5 2 3 3 5 2" xfId="28011" xr:uid="{00000000-0005-0000-0000-0000B36C0000}"/>
    <cellStyle name="20% - Accent1 3 5 2 3 3 5 2 2" xfId="28012" xr:uid="{00000000-0005-0000-0000-0000B46C0000}"/>
    <cellStyle name="20% - Accent1 3 5 2 3 3 5 3" xfId="28013" xr:uid="{00000000-0005-0000-0000-0000B56C0000}"/>
    <cellStyle name="20% - Accent1 3 5 2 3 3 6" xfId="28014" xr:uid="{00000000-0005-0000-0000-0000B66C0000}"/>
    <cellStyle name="20% - Accent1 3 5 2 3 3 6 2" xfId="28015" xr:uid="{00000000-0005-0000-0000-0000B76C0000}"/>
    <cellStyle name="20% - Accent1 3 5 2 3 3 6 2 2" xfId="28016" xr:uid="{00000000-0005-0000-0000-0000B86C0000}"/>
    <cellStyle name="20% - Accent1 3 5 2 3 3 6 3" xfId="28017" xr:uid="{00000000-0005-0000-0000-0000B96C0000}"/>
    <cellStyle name="20% - Accent1 3 5 2 3 3 7" xfId="28018" xr:uid="{00000000-0005-0000-0000-0000BA6C0000}"/>
    <cellStyle name="20% - Accent1 3 5 2 3 3 7 2" xfId="28019" xr:uid="{00000000-0005-0000-0000-0000BB6C0000}"/>
    <cellStyle name="20% - Accent1 3 5 2 3 3 8" xfId="28020" xr:uid="{00000000-0005-0000-0000-0000BC6C0000}"/>
    <cellStyle name="20% - Accent1 3 5 2 3 3 8 2" xfId="28021" xr:uid="{00000000-0005-0000-0000-0000BD6C0000}"/>
    <cellStyle name="20% - Accent1 3 5 2 3 3 9" xfId="28022" xr:uid="{00000000-0005-0000-0000-0000BE6C0000}"/>
    <cellStyle name="20% - Accent1 3 5 2 3 4" xfId="28023" xr:uid="{00000000-0005-0000-0000-0000BF6C0000}"/>
    <cellStyle name="20% - Accent1 3 5 2 3 4 2" xfId="28024" xr:uid="{00000000-0005-0000-0000-0000C06C0000}"/>
    <cellStyle name="20% - Accent1 3 5 2 3 4 2 2" xfId="28025" xr:uid="{00000000-0005-0000-0000-0000C16C0000}"/>
    <cellStyle name="20% - Accent1 3 5 2 3 4 2 2 2" xfId="28026" xr:uid="{00000000-0005-0000-0000-0000C26C0000}"/>
    <cellStyle name="20% - Accent1 3 5 2 3 4 2 3" xfId="28027" xr:uid="{00000000-0005-0000-0000-0000C36C0000}"/>
    <cellStyle name="20% - Accent1 3 5 2 3 4 3" xfId="28028" xr:uid="{00000000-0005-0000-0000-0000C46C0000}"/>
    <cellStyle name="20% - Accent1 3 5 2 3 4 3 2" xfId="28029" xr:uid="{00000000-0005-0000-0000-0000C56C0000}"/>
    <cellStyle name="20% - Accent1 3 5 2 3 4 4" xfId="28030" xr:uid="{00000000-0005-0000-0000-0000C66C0000}"/>
    <cellStyle name="20% - Accent1 3 5 2 3 5" xfId="28031" xr:uid="{00000000-0005-0000-0000-0000C76C0000}"/>
    <cellStyle name="20% - Accent1 3 5 2 3 5 2" xfId="28032" xr:uid="{00000000-0005-0000-0000-0000C86C0000}"/>
    <cellStyle name="20% - Accent1 3 5 2 3 5 2 2" xfId="28033" xr:uid="{00000000-0005-0000-0000-0000C96C0000}"/>
    <cellStyle name="20% - Accent1 3 5 2 3 5 2 2 2" xfId="28034" xr:uid="{00000000-0005-0000-0000-0000CA6C0000}"/>
    <cellStyle name="20% - Accent1 3 5 2 3 5 2 3" xfId="28035" xr:uid="{00000000-0005-0000-0000-0000CB6C0000}"/>
    <cellStyle name="20% - Accent1 3 5 2 3 5 3" xfId="28036" xr:uid="{00000000-0005-0000-0000-0000CC6C0000}"/>
    <cellStyle name="20% - Accent1 3 5 2 3 5 3 2" xfId="28037" xr:uid="{00000000-0005-0000-0000-0000CD6C0000}"/>
    <cellStyle name="20% - Accent1 3 5 2 3 5 4" xfId="28038" xr:uid="{00000000-0005-0000-0000-0000CE6C0000}"/>
    <cellStyle name="20% - Accent1 3 5 2 3 6" xfId="28039" xr:uid="{00000000-0005-0000-0000-0000CF6C0000}"/>
    <cellStyle name="20% - Accent1 3 5 2 3 6 2" xfId="28040" xr:uid="{00000000-0005-0000-0000-0000D06C0000}"/>
    <cellStyle name="20% - Accent1 3 5 2 3 6 2 2" xfId="28041" xr:uid="{00000000-0005-0000-0000-0000D16C0000}"/>
    <cellStyle name="20% - Accent1 3 5 2 3 6 2 2 2" xfId="28042" xr:uid="{00000000-0005-0000-0000-0000D26C0000}"/>
    <cellStyle name="20% - Accent1 3 5 2 3 6 2 3" xfId="28043" xr:uid="{00000000-0005-0000-0000-0000D36C0000}"/>
    <cellStyle name="20% - Accent1 3 5 2 3 6 3" xfId="28044" xr:uid="{00000000-0005-0000-0000-0000D46C0000}"/>
    <cellStyle name="20% - Accent1 3 5 2 3 6 3 2" xfId="28045" xr:uid="{00000000-0005-0000-0000-0000D56C0000}"/>
    <cellStyle name="20% - Accent1 3 5 2 3 6 4" xfId="28046" xr:uid="{00000000-0005-0000-0000-0000D66C0000}"/>
    <cellStyle name="20% - Accent1 3 5 2 3 7" xfId="28047" xr:uid="{00000000-0005-0000-0000-0000D76C0000}"/>
    <cellStyle name="20% - Accent1 3 5 2 3 7 2" xfId="28048" xr:uid="{00000000-0005-0000-0000-0000D86C0000}"/>
    <cellStyle name="20% - Accent1 3 5 2 3 7 2 2" xfId="28049" xr:uid="{00000000-0005-0000-0000-0000D96C0000}"/>
    <cellStyle name="20% - Accent1 3 5 2 3 7 3" xfId="28050" xr:uid="{00000000-0005-0000-0000-0000DA6C0000}"/>
    <cellStyle name="20% - Accent1 3 5 2 3 8" xfId="28051" xr:uid="{00000000-0005-0000-0000-0000DB6C0000}"/>
    <cellStyle name="20% - Accent1 3 5 2 3 8 2" xfId="28052" xr:uid="{00000000-0005-0000-0000-0000DC6C0000}"/>
    <cellStyle name="20% - Accent1 3 5 2 3 8 2 2" xfId="28053" xr:uid="{00000000-0005-0000-0000-0000DD6C0000}"/>
    <cellStyle name="20% - Accent1 3 5 2 3 8 3" xfId="28054" xr:uid="{00000000-0005-0000-0000-0000DE6C0000}"/>
    <cellStyle name="20% - Accent1 3 5 2 3 9" xfId="28055" xr:uid="{00000000-0005-0000-0000-0000DF6C0000}"/>
    <cellStyle name="20% - Accent1 3 5 2 3 9 2" xfId="28056" xr:uid="{00000000-0005-0000-0000-0000E06C0000}"/>
    <cellStyle name="20% - Accent1 3 5 2 4" xfId="28057" xr:uid="{00000000-0005-0000-0000-0000E16C0000}"/>
    <cellStyle name="20% - Accent1 3 5 2 4 10" xfId="28058" xr:uid="{00000000-0005-0000-0000-0000E26C0000}"/>
    <cellStyle name="20% - Accent1 3 5 2 4 10 2" xfId="28059" xr:uid="{00000000-0005-0000-0000-0000E36C0000}"/>
    <cellStyle name="20% - Accent1 3 5 2 4 11" xfId="28060" xr:uid="{00000000-0005-0000-0000-0000E46C0000}"/>
    <cellStyle name="20% - Accent1 3 5 2 4 2" xfId="28061" xr:uid="{00000000-0005-0000-0000-0000E56C0000}"/>
    <cellStyle name="20% - Accent1 3 5 2 4 2 2" xfId="28062" xr:uid="{00000000-0005-0000-0000-0000E66C0000}"/>
    <cellStyle name="20% - Accent1 3 5 2 4 2 2 2" xfId="28063" xr:uid="{00000000-0005-0000-0000-0000E76C0000}"/>
    <cellStyle name="20% - Accent1 3 5 2 4 2 2 2 2" xfId="28064" xr:uid="{00000000-0005-0000-0000-0000E86C0000}"/>
    <cellStyle name="20% - Accent1 3 5 2 4 2 2 2 2 2" xfId="28065" xr:uid="{00000000-0005-0000-0000-0000E96C0000}"/>
    <cellStyle name="20% - Accent1 3 5 2 4 2 2 2 3" xfId="28066" xr:uid="{00000000-0005-0000-0000-0000EA6C0000}"/>
    <cellStyle name="20% - Accent1 3 5 2 4 2 2 3" xfId="28067" xr:uid="{00000000-0005-0000-0000-0000EB6C0000}"/>
    <cellStyle name="20% - Accent1 3 5 2 4 2 2 3 2" xfId="28068" xr:uid="{00000000-0005-0000-0000-0000EC6C0000}"/>
    <cellStyle name="20% - Accent1 3 5 2 4 2 2 4" xfId="28069" xr:uid="{00000000-0005-0000-0000-0000ED6C0000}"/>
    <cellStyle name="20% - Accent1 3 5 2 4 2 3" xfId="28070" xr:uid="{00000000-0005-0000-0000-0000EE6C0000}"/>
    <cellStyle name="20% - Accent1 3 5 2 4 2 3 2" xfId="28071" xr:uid="{00000000-0005-0000-0000-0000EF6C0000}"/>
    <cellStyle name="20% - Accent1 3 5 2 4 2 3 2 2" xfId="28072" xr:uid="{00000000-0005-0000-0000-0000F06C0000}"/>
    <cellStyle name="20% - Accent1 3 5 2 4 2 3 2 2 2" xfId="28073" xr:uid="{00000000-0005-0000-0000-0000F16C0000}"/>
    <cellStyle name="20% - Accent1 3 5 2 4 2 3 2 3" xfId="28074" xr:uid="{00000000-0005-0000-0000-0000F26C0000}"/>
    <cellStyle name="20% - Accent1 3 5 2 4 2 3 3" xfId="28075" xr:uid="{00000000-0005-0000-0000-0000F36C0000}"/>
    <cellStyle name="20% - Accent1 3 5 2 4 2 3 3 2" xfId="28076" xr:uid="{00000000-0005-0000-0000-0000F46C0000}"/>
    <cellStyle name="20% - Accent1 3 5 2 4 2 3 4" xfId="28077" xr:uid="{00000000-0005-0000-0000-0000F56C0000}"/>
    <cellStyle name="20% - Accent1 3 5 2 4 2 4" xfId="28078" xr:uid="{00000000-0005-0000-0000-0000F66C0000}"/>
    <cellStyle name="20% - Accent1 3 5 2 4 2 4 2" xfId="28079" xr:uid="{00000000-0005-0000-0000-0000F76C0000}"/>
    <cellStyle name="20% - Accent1 3 5 2 4 2 4 2 2" xfId="28080" xr:uid="{00000000-0005-0000-0000-0000F86C0000}"/>
    <cellStyle name="20% - Accent1 3 5 2 4 2 4 2 2 2" xfId="28081" xr:uid="{00000000-0005-0000-0000-0000F96C0000}"/>
    <cellStyle name="20% - Accent1 3 5 2 4 2 4 2 3" xfId="28082" xr:uid="{00000000-0005-0000-0000-0000FA6C0000}"/>
    <cellStyle name="20% - Accent1 3 5 2 4 2 4 3" xfId="28083" xr:uid="{00000000-0005-0000-0000-0000FB6C0000}"/>
    <cellStyle name="20% - Accent1 3 5 2 4 2 4 3 2" xfId="28084" xr:uid="{00000000-0005-0000-0000-0000FC6C0000}"/>
    <cellStyle name="20% - Accent1 3 5 2 4 2 4 4" xfId="28085" xr:uid="{00000000-0005-0000-0000-0000FD6C0000}"/>
    <cellStyle name="20% - Accent1 3 5 2 4 2 5" xfId="28086" xr:uid="{00000000-0005-0000-0000-0000FE6C0000}"/>
    <cellStyle name="20% - Accent1 3 5 2 4 2 5 2" xfId="28087" xr:uid="{00000000-0005-0000-0000-0000FF6C0000}"/>
    <cellStyle name="20% - Accent1 3 5 2 4 2 5 2 2" xfId="28088" xr:uid="{00000000-0005-0000-0000-0000006D0000}"/>
    <cellStyle name="20% - Accent1 3 5 2 4 2 5 3" xfId="28089" xr:uid="{00000000-0005-0000-0000-0000016D0000}"/>
    <cellStyle name="20% - Accent1 3 5 2 4 2 6" xfId="28090" xr:uid="{00000000-0005-0000-0000-0000026D0000}"/>
    <cellStyle name="20% - Accent1 3 5 2 4 2 6 2" xfId="28091" xr:uid="{00000000-0005-0000-0000-0000036D0000}"/>
    <cellStyle name="20% - Accent1 3 5 2 4 2 6 2 2" xfId="28092" xr:uid="{00000000-0005-0000-0000-0000046D0000}"/>
    <cellStyle name="20% - Accent1 3 5 2 4 2 6 3" xfId="28093" xr:uid="{00000000-0005-0000-0000-0000056D0000}"/>
    <cellStyle name="20% - Accent1 3 5 2 4 2 7" xfId="28094" xr:uid="{00000000-0005-0000-0000-0000066D0000}"/>
    <cellStyle name="20% - Accent1 3 5 2 4 2 7 2" xfId="28095" xr:uid="{00000000-0005-0000-0000-0000076D0000}"/>
    <cellStyle name="20% - Accent1 3 5 2 4 2 8" xfId="28096" xr:uid="{00000000-0005-0000-0000-0000086D0000}"/>
    <cellStyle name="20% - Accent1 3 5 2 4 2 8 2" xfId="28097" xr:uid="{00000000-0005-0000-0000-0000096D0000}"/>
    <cellStyle name="20% - Accent1 3 5 2 4 2 9" xfId="28098" xr:uid="{00000000-0005-0000-0000-00000A6D0000}"/>
    <cellStyle name="20% - Accent1 3 5 2 4 3" xfId="28099" xr:uid="{00000000-0005-0000-0000-00000B6D0000}"/>
    <cellStyle name="20% - Accent1 3 5 2 4 3 2" xfId="28100" xr:uid="{00000000-0005-0000-0000-00000C6D0000}"/>
    <cellStyle name="20% - Accent1 3 5 2 4 3 2 2" xfId="28101" xr:uid="{00000000-0005-0000-0000-00000D6D0000}"/>
    <cellStyle name="20% - Accent1 3 5 2 4 3 2 2 2" xfId="28102" xr:uid="{00000000-0005-0000-0000-00000E6D0000}"/>
    <cellStyle name="20% - Accent1 3 5 2 4 3 2 2 2 2" xfId="28103" xr:uid="{00000000-0005-0000-0000-00000F6D0000}"/>
    <cellStyle name="20% - Accent1 3 5 2 4 3 2 2 3" xfId="28104" xr:uid="{00000000-0005-0000-0000-0000106D0000}"/>
    <cellStyle name="20% - Accent1 3 5 2 4 3 2 3" xfId="28105" xr:uid="{00000000-0005-0000-0000-0000116D0000}"/>
    <cellStyle name="20% - Accent1 3 5 2 4 3 2 3 2" xfId="28106" xr:uid="{00000000-0005-0000-0000-0000126D0000}"/>
    <cellStyle name="20% - Accent1 3 5 2 4 3 2 4" xfId="28107" xr:uid="{00000000-0005-0000-0000-0000136D0000}"/>
    <cellStyle name="20% - Accent1 3 5 2 4 3 3" xfId="28108" xr:uid="{00000000-0005-0000-0000-0000146D0000}"/>
    <cellStyle name="20% - Accent1 3 5 2 4 3 3 2" xfId="28109" xr:uid="{00000000-0005-0000-0000-0000156D0000}"/>
    <cellStyle name="20% - Accent1 3 5 2 4 3 3 2 2" xfId="28110" xr:uid="{00000000-0005-0000-0000-0000166D0000}"/>
    <cellStyle name="20% - Accent1 3 5 2 4 3 3 2 2 2" xfId="28111" xr:uid="{00000000-0005-0000-0000-0000176D0000}"/>
    <cellStyle name="20% - Accent1 3 5 2 4 3 3 2 3" xfId="28112" xr:uid="{00000000-0005-0000-0000-0000186D0000}"/>
    <cellStyle name="20% - Accent1 3 5 2 4 3 3 3" xfId="28113" xr:uid="{00000000-0005-0000-0000-0000196D0000}"/>
    <cellStyle name="20% - Accent1 3 5 2 4 3 3 3 2" xfId="28114" xr:uid="{00000000-0005-0000-0000-00001A6D0000}"/>
    <cellStyle name="20% - Accent1 3 5 2 4 3 3 4" xfId="28115" xr:uid="{00000000-0005-0000-0000-00001B6D0000}"/>
    <cellStyle name="20% - Accent1 3 5 2 4 3 4" xfId="28116" xr:uid="{00000000-0005-0000-0000-00001C6D0000}"/>
    <cellStyle name="20% - Accent1 3 5 2 4 3 4 2" xfId="28117" xr:uid="{00000000-0005-0000-0000-00001D6D0000}"/>
    <cellStyle name="20% - Accent1 3 5 2 4 3 4 2 2" xfId="28118" xr:uid="{00000000-0005-0000-0000-00001E6D0000}"/>
    <cellStyle name="20% - Accent1 3 5 2 4 3 4 2 2 2" xfId="28119" xr:uid="{00000000-0005-0000-0000-00001F6D0000}"/>
    <cellStyle name="20% - Accent1 3 5 2 4 3 4 2 3" xfId="28120" xr:uid="{00000000-0005-0000-0000-0000206D0000}"/>
    <cellStyle name="20% - Accent1 3 5 2 4 3 4 3" xfId="28121" xr:uid="{00000000-0005-0000-0000-0000216D0000}"/>
    <cellStyle name="20% - Accent1 3 5 2 4 3 4 3 2" xfId="28122" xr:uid="{00000000-0005-0000-0000-0000226D0000}"/>
    <cellStyle name="20% - Accent1 3 5 2 4 3 4 4" xfId="28123" xr:uid="{00000000-0005-0000-0000-0000236D0000}"/>
    <cellStyle name="20% - Accent1 3 5 2 4 3 5" xfId="28124" xr:uid="{00000000-0005-0000-0000-0000246D0000}"/>
    <cellStyle name="20% - Accent1 3 5 2 4 3 5 2" xfId="28125" xr:uid="{00000000-0005-0000-0000-0000256D0000}"/>
    <cellStyle name="20% - Accent1 3 5 2 4 3 5 2 2" xfId="28126" xr:uid="{00000000-0005-0000-0000-0000266D0000}"/>
    <cellStyle name="20% - Accent1 3 5 2 4 3 5 3" xfId="28127" xr:uid="{00000000-0005-0000-0000-0000276D0000}"/>
    <cellStyle name="20% - Accent1 3 5 2 4 3 6" xfId="28128" xr:uid="{00000000-0005-0000-0000-0000286D0000}"/>
    <cellStyle name="20% - Accent1 3 5 2 4 3 6 2" xfId="28129" xr:uid="{00000000-0005-0000-0000-0000296D0000}"/>
    <cellStyle name="20% - Accent1 3 5 2 4 3 6 2 2" xfId="28130" xr:uid="{00000000-0005-0000-0000-00002A6D0000}"/>
    <cellStyle name="20% - Accent1 3 5 2 4 3 6 3" xfId="28131" xr:uid="{00000000-0005-0000-0000-00002B6D0000}"/>
    <cellStyle name="20% - Accent1 3 5 2 4 3 7" xfId="28132" xr:uid="{00000000-0005-0000-0000-00002C6D0000}"/>
    <cellStyle name="20% - Accent1 3 5 2 4 3 7 2" xfId="28133" xr:uid="{00000000-0005-0000-0000-00002D6D0000}"/>
    <cellStyle name="20% - Accent1 3 5 2 4 3 8" xfId="28134" xr:uid="{00000000-0005-0000-0000-00002E6D0000}"/>
    <cellStyle name="20% - Accent1 3 5 2 4 3 8 2" xfId="28135" xr:uid="{00000000-0005-0000-0000-00002F6D0000}"/>
    <cellStyle name="20% - Accent1 3 5 2 4 3 9" xfId="28136" xr:uid="{00000000-0005-0000-0000-0000306D0000}"/>
    <cellStyle name="20% - Accent1 3 5 2 4 4" xfId="28137" xr:uid="{00000000-0005-0000-0000-0000316D0000}"/>
    <cellStyle name="20% - Accent1 3 5 2 4 4 2" xfId="28138" xr:uid="{00000000-0005-0000-0000-0000326D0000}"/>
    <cellStyle name="20% - Accent1 3 5 2 4 4 2 2" xfId="28139" xr:uid="{00000000-0005-0000-0000-0000336D0000}"/>
    <cellStyle name="20% - Accent1 3 5 2 4 4 2 2 2" xfId="28140" xr:uid="{00000000-0005-0000-0000-0000346D0000}"/>
    <cellStyle name="20% - Accent1 3 5 2 4 4 2 3" xfId="28141" xr:uid="{00000000-0005-0000-0000-0000356D0000}"/>
    <cellStyle name="20% - Accent1 3 5 2 4 4 3" xfId="28142" xr:uid="{00000000-0005-0000-0000-0000366D0000}"/>
    <cellStyle name="20% - Accent1 3 5 2 4 4 3 2" xfId="28143" xr:uid="{00000000-0005-0000-0000-0000376D0000}"/>
    <cellStyle name="20% - Accent1 3 5 2 4 4 4" xfId="28144" xr:uid="{00000000-0005-0000-0000-0000386D0000}"/>
    <cellStyle name="20% - Accent1 3 5 2 4 5" xfId="28145" xr:uid="{00000000-0005-0000-0000-0000396D0000}"/>
    <cellStyle name="20% - Accent1 3 5 2 4 5 2" xfId="28146" xr:uid="{00000000-0005-0000-0000-00003A6D0000}"/>
    <cellStyle name="20% - Accent1 3 5 2 4 5 2 2" xfId="28147" xr:uid="{00000000-0005-0000-0000-00003B6D0000}"/>
    <cellStyle name="20% - Accent1 3 5 2 4 5 2 2 2" xfId="28148" xr:uid="{00000000-0005-0000-0000-00003C6D0000}"/>
    <cellStyle name="20% - Accent1 3 5 2 4 5 2 3" xfId="28149" xr:uid="{00000000-0005-0000-0000-00003D6D0000}"/>
    <cellStyle name="20% - Accent1 3 5 2 4 5 3" xfId="28150" xr:uid="{00000000-0005-0000-0000-00003E6D0000}"/>
    <cellStyle name="20% - Accent1 3 5 2 4 5 3 2" xfId="28151" xr:uid="{00000000-0005-0000-0000-00003F6D0000}"/>
    <cellStyle name="20% - Accent1 3 5 2 4 5 4" xfId="28152" xr:uid="{00000000-0005-0000-0000-0000406D0000}"/>
    <cellStyle name="20% - Accent1 3 5 2 4 6" xfId="28153" xr:uid="{00000000-0005-0000-0000-0000416D0000}"/>
    <cellStyle name="20% - Accent1 3 5 2 4 6 2" xfId="28154" xr:uid="{00000000-0005-0000-0000-0000426D0000}"/>
    <cellStyle name="20% - Accent1 3 5 2 4 6 2 2" xfId="28155" xr:uid="{00000000-0005-0000-0000-0000436D0000}"/>
    <cellStyle name="20% - Accent1 3 5 2 4 6 2 2 2" xfId="28156" xr:uid="{00000000-0005-0000-0000-0000446D0000}"/>
    <cellStyle name="20% - Accent1 3 5 2 4 6 2 3" xfId="28157" xr:uid="{00000000-0005-0000-0000-0000456D0000}"/>
    <cellStyle name="20% - Accent1 3 5 2 4 6 3" xfId="28158" xr:uid="{00000000-0005-0000-0000-0000466D0000}"/>
    <cellStyle name="20% - Accent1 3 5 2 4 6 3 2" xfId="28159" xr:uid="{00000000-0005-0000-0000-0000476D0000}"/>
    <cellStyle name="20% - Accent1 3 5 2 4 6 4" xfId="28160" xr:uid="{00000000-0005-0000-0000-0000486D0000}"/>
    <cellStyle name="20% - Accent1 3 5 2 4 7" xfId="28161" xr:uid="{00000000-0005-0000-0000-0000496D0000}"/>
    <cellStyle name="20% - Accent1 3 5 2 4 7 2" xfId="28162" xr:uid="{00000000-0005-0000-0000-00004A6D0000}"/>
    <cellStyle name="20% - Accent1 3 5 2 4 7 2 2" xfId="28163" xr:uid="{00000000-0005-0000-0000-00004B6D0000}"/>
    <cellStyle name="20% - Accent1 3 5 2 4 7 3" xfId="28164" xr:uid="{00000000-0005-0000-0000-00004C6D0000}"/>
    <cellStyle name="20% - Accent1 3 5 2 4 8" xfId="28165" xr:uid="{00000000-0005-0000-0000-00004D6D0000}"/>
    <cellStyle name="20% - Accent1 3 5 2 4 8 2" xfId="28166" xr:uid="{00000000-0005-0000-0000-00004E6D0000}"/>
    <cellStyle name="20% - Accent1 3 5 2 4 8 2 2" xfId="28167" xr:uid="{00000000-0005-0000-0000-00004F6D0000}"/>
    <cellStyle name="20% - Accent1 3 5 2 4 8 3" xfId="28168" xr:uid="{00000000-0005-0000-0000-0000506D0000}"/>
    <cellStyle name="20% - Accent1 3 5 2 4 9" xfId="28169" xr:uid="{00000000-0005-0000-0000-0000516D0000}"/>
    <cellStyle name="20% - Accent1 3 5 2 4 9 2" xfId="28170" xr:uid="{00000000-0005-0000-0000-0000526D0000}"/>
    <cellStyle name="20% - Accent1 3 5 2 5" xfId="28171" xr:uid="{00000000-0005-0000-0000-0000536D0000}"/>
    <cellStyle name="20% - Accent1 3 5 2 5 10" xfId="28172" xr:uid="{00000000-0005-0000-0000-0000546D0000}"/>
    <cellStyle name="20% - Accent1 3 5 2 5 10 2" xfId="28173" xr:uid="{00000000-0005-0000-0000-0000556D0000}"/>
    <cellStyle name="20% - Accent1 3 5 2 5 11" xfId="28174" xr:uid="{00000000-0005-0000-0000-0000566D0000}"/>
    <cellStyle name="20% - Accent1 3 5 2 5 2" xfId="28175" xr:uid="{00000000-0005-0000-0000-0000576D0000}"/>
    <cellStyle name="20% - Accent1 3 5 2 5 2 2" xfId="28176" xr:uid="{00000000-0005-0000-0000-0000586D0000}"/>
    <cellStyle name="20% - Accent1 3 5 2 5 2 2 2" xfId="28177" xr:uid="{00000000-0005-0000-0000-0000596D0000}"/>
    <cellStyle name="20% - Accent1 3 5 2 5 2 2 2 2" xfId="28178" xr:uid="{00000000-0005-0000-0000-00005A6D0000}"/>
    <cellStyle name="20% - Accent1 3 5 2 5 2 2 2 2 2" xfId="28179" xr:uid="{00000000-0005-0000-0000-00005B6D0000}"/>
    <cellStyle name="20% - Accent1 3 5 2 5 2 2 2 3" xfId="28180" xr:uid="{00000000-0005-0000-0000-00005C6D0000}"/>
    <cellStyle name="20% - Accent1 3 5 2 5 2 2 3" xfId="28181" xr:uid="{00000000-0005-0000-0000-00005D6D0000}"/>
    <cellStyle name="20% - Accent1 3 5 2 5 2 2 3 2" xfId="28182" xr:uid="{00000000-0005-0000-0000-00005E6D0000}"/>
    <cellStyle name="20% - Accent1 3 5 2 5 2 2 4" xfId="28183" xr:uid="{00000000-0005-0000-0000-00005F6D0000}"/>
    <cellStyle name="20% - Accent1 3 5 2 5 2 3" xfId="28184" xr:uid="{00000000-0005-0000-0000-0000606D0000}"/>
    <cellStyle name="20% - Accent1 3 5 2 5 2 3 2" xfId="28185" xr:uid="{00000000-0005-0000-0000-0000616D0000}"/>
    <cellStyle name="20% - Accent1 3 5 2 5 2 3 2 2" xfId="28186" xr:uid="{00000000-0005-0000-0000-0000626D0000}"/>
    <cellStyle name="20% - Accent1 3 5 2 5 2 3 2 2 2" xfId="28187" xr:uid="{00000000-0005-0000-0000-0000636D0000}"/>
    <cellStyle name="20% - Accent1 3 5 2 5 2 3 2 3" xfId="28188" xr:uid="{00000000-0005-0000-0000-0000646D0000}"/>
    <cellStyle name="20% - Accent1 3 5 2 5 2 3 3" xfId="28189" xr:uid="{00000000-0005-0000-0000-0000656D0000}"/>
    <cellStyle name="20% - Accent1 3 5 2 5 2 3 3 2" xfId="28190" xr:uid="{00000000-0005-0000-0000-0000666D0000}"/>
    <cellStyle name="20% - Accent1 3 5 2 5 2 3 4" xfId="28191" xr:uid="{00000000-0005-0000-0000-0000676D0000}"/>
    <cellStyle name="20% - Accent1 3 5 2 5 2 4" xfId="28192" xr:uid="{00000000-0005-0000-0000-0000686D0000}"/>
    <cellStyle name="20% - Accent1 3 5 2 5 2 4 2" xfId="28193" xr:uid="{00000000-0005-0000-0000-0000696D0000}"/>
    <cellStyle name="20% - Accent1 3 5 2 5 2 4 2 2" xfId="28194" xr:uid="{00000000-0005-0000-0000-00006A6D0000}"/>
    <cellStyle name="20% - Accent1 3 5 2 5 2 4 2 2 2" xfId="28195" xr:uid="{00000000-0005-0000-0000-00006B6D0000}"/>
    <cellStyle name="20% - Accent1 3 5 2 5 2 4 2 3" xfId="28196" xr:uid="{00000000-0005-0000-0000-00006C6D0000}"/>
    <cellStyle name="20% - Accent1 3 5 2 5 2 4 3" xfId="28197" xr:uid="{00000000-0005-0000-0000-00006D6D0000}"/>
    <cellStyle name="20% - Accent1 3 5 2 5 2 4 3 2" xfId="28198" xr:uid="{00000000-0005-0000-0000-00006E6D0000}"/>
    <cellStyle name="20% - Accent1 3 5 2 5 2 4 4" xfId="28199" xr:uid="{00000000-0005-0000-0000-00006F6D0000}"/>
    <cellStyle name="20% - Accent1 3 5 2 5 2 5" xfId="28200" xr:uid="{00000000-0005-0000-0000-0000706D0000}"/>
    <cellStyle name="20% - Accent1 3 5 2 5 2 5 2" xfId="28201" xr:uid="{00000000-0005-0000-0000-0000716D0000}"/>
    <cellStyle name="20% - Accent1 3 5 2 5 2 5 2 2" xfId="28202" xr:uid="{00000000-0005-0000-0000-0000726D0000}"/>
    <cellStyle name="20% - Accent1 3 5 2 5 2 5 3" xfId="28203" xr:uid="{00000000-0005-0000-0000-0000736D0000}"/>
    <cellStyle name="20% - Accent1 3 5 2 5 2 6" xfId="28204" xr:uid="{00000000-0005-0000-0000-0000746D0000}"/>
    <cellStyle name="20% - Accent1 3 5 2 5 2 6 2" xfId="28205" xr:uid="{00000000-0005-0000-0000-0000756D0000}"/>
    <cellStyle name="20% - Accent1 3 5 2 5 2 6 2 2" xfId="28206" xr:uid="{00000000-0005-0000-0000-0000766D0000}"/>
    <cellStyle name="20% - Accent1 3 5 2 5 2 6 3" xfId="28207" xr:uid="{00000000-0005-0000-0000-0000776D0000}"/>
    <cellStyle name="20% - Accent1 3 5 2 5 2 7" xfId="28208" xr:uid="{00000000-0005-0000-0000-0000786D0000}"/>
    <cellStyle name="20% - Accent1 3 5 2 5 2 7 2" xfId="28209" xr:uid="{00000000-0005-0000-0000-0000796D0000}"/>
    <cellStyle name="20% - Accent1 3 5 2 5 2 8" xfId="28210" xr:uid="{00000000-0005-0000-0000-00007A6D0000}"/>
    <cellStyle name="20% - Accent1 3 5 2 5 2 8 2" xfId="28211" xr:uid="{00000000-0005-0000-0000-00007B6D0000}"/>
    <cellStyle name="20% - Accent1 3 5 2 5 2 9" xfId="28212" xr:uid="{00000000-0005-0000-0000-00007C6D0000}"/>
    <cellStyle name="20% - Accent1 3 5 2 5 3" xfId="28213" xr:uid="{00000000-0005-0000-0000-00007D6D0000}"/>
    <cellStyle name="20% - Accent1 3 5 2 5 3 2" xfId="28214" xr:uid="{00000000-0005-0000-0000-00007E6D0000}"/>
    <cellStyle name="20% - Accent1 3 5 2 5 3 2 2" xfId="28215" xr:uid="{00000000-0005-0000-0000-00007F6D0000}"/>
    <cellStyle name="20% - Accent1 3 5 2 5 3 2 2 2" xfId="28216" xr:uid="{00000000-0005-0000-0000-0000806D0000}"/>
    <cellStyle name="20% - Accent1 3 5 2 5 3 2 2 2 2" xfId="28217" xr:uid="{00000000-0005-0000-0000-0000816D0000}"/>
    <cellStyle name="20% - Accent1 3 5 2 5 3 2 2 3" xfId="28218" xr:uid="{00000000-0005-0000-0000-0000826D0000}"/>
    <cellStyle name="20% - Accent1 3 5 2 5 3 2 3" xfId="28219" xr:uid="{00000000-0005-0000-0000-0000836D0000}"/>
    <cellStyle name="20% - Accent1 3 5 2 5 3 2 3 2" xfId="28220" xr:uid="{00000000-0005-0000-0000-0000846D0000}"/>
    <cellStyle name="20% - Accent1 3 5 2 5 3 2 4" xfId="28221" xr:uid="{00000000-0005-0000-0000-0000856D0000}"/>
    <cellStyle name="20% - Accent1 3 5 2 5 3 3" xfId="28222" xr:uid="{00000000-0005-0000-0000-0000866D0000}"/>
    <cellStyle name="20% - Accent1 3 5 2 5 3 3 2" xfId="28223" xr:uid="{00000000-0005-0000-0000-0000876D0000}"/>
    <cellStyle name="20% - Accent1 3 5 2 5 3 3 2 2" xfId="28224" xr:uid="{00000000-0005-0000-0000-0000886D0000}"/>
    <cellStyle name="20% - Accent1 3 5 2 5 3 3 2 2 2" xfId="28225" xr:uid="{00000000-0005-0000-0000-0000896D0000}"/>
    <cellStyle name="20% - Accent1 3 5 2 5 3 3 2 3" xfId="28226" xr:uid="{00000000-0005-0000-0000-00008A6D0000}"/>
    <cellStyle name="20% - Accent1 3 5 2 5 3 3 3" xfId="28227" xr:uid="{00000000-0005-0000-0000-00008B6D0000}"/>
    <cellStyle name="20% - Accent1 3 5 2 5 3 3 3 2" xfId="28228" xr:uid="{00000000-0005-0000-0000-00008C6D0000}"/>
    <cellStyle name="20% - Accent1 3 5 2 5 3 3 4" xfId="28229" xr:uid="{00000000-0005-0000-0000-00008D6D0000}"/>
    <cellStyle name="20% - Accent1 3 5 2 5 3 4" xfId="28230" xr:uid="{00000000-0005-0000-0000-00008E6D0000}"/>
    <cellStyle name="20% - Accent1 3 5 2 5 3 4 2" xfId="28231" xr:uid="{00000000-0005-0000-0000-00008F6D0000}"/>
    <cellStyle name="20% - Accent1 3 5 2 5 3 4 2 2" xfId="28232" xr:uid="{00000000-0005-0000-0000-0000906D0000}"/>
    <cellStyle name="20% - Accent1 3 5 2 5 3 4 2 2 2" xfId="28233" xr:uid="{00000000-0005-0000-0000-0000916D0000}"/>
    <cellStyle name="20% - Accent1 3 5 2 5 3 4 2 3" xfId="28234" xr:uid="{00000000-0005-0000-0000-0000926D0000}"/>
    <cellStyle name="20% - Accent1 3 5 2 5 3 4 3" xfId="28235" xr:uid="{00000000-0005-0000-0000-0000936D0000}"/>
    <cellStyle name="20% - Accent1 3 5 2 5 3 4 3 2" xfId="28236" xr:uid="{00000000-0005-0000-0000-0000946D0000}"/>
    <cellStyle name="20% - Accent1 3 5 2 5 3 4 4" xfId="28237" xr:uid="{00000000-0005-0000-0000-0000956D0000}"/>
    <cellStyle name="20% - Accent1 3 5 2 5 3 5" xfId="28238" xr:uid="{00000000-0005-0000-0000-0000966D0000}"/>
    <cellStyle name="20% - Accent1 3 5 2 5 3 5 2" xfId="28239" xr:uid="{00000000-0005-0000-0000-0000976D0000}"/>
    <cellStyle name="20% - Accent1 3 5 2 5 3 5 2 2" xfId="28240" xr:uid="{00000000-0005-0000-0000-0000986D0000}"/>
    <cellStyle name="20% - Accent1 3 5 2 5 3 5 3" xfId="28241" xr:uid="{00000000-0005-0000-0000-0000996D0000}"/>
    <cellStyle name="20% - Accent1 3 5 2 5 3 6" xfId="28242" xr:uid="{00000000-0005-0000-0000-00009A6D0000}"/>
    <cellStyle name="20% - Accent1 3 5 2 5 3 6 2" xfId="28243" xr:uid="{00000000-0005-0000-0000-00009B6D0000}"/>
    <cellStyle name="20% - Accent1 3 5 2 5 3 6 2 2" xfId="28244" xr:uid="{00000000-0005-0000-0000-00009C6D0000}"/>
    <cellStyle name="20% - Accent1 3 5 2 5 3 6 3" xfId="28245" xr:uid="{00000000-0005-0000-0000-00009D6D0000}"/>
    <cellStyle name="20% - Accent1 3 5 2 5 3 7" xfId="28246" xr:uid="{00000000-0005-0000-0000-00009E6D0000}"/>
    <cellStyle name="20% - Accent1 3 5 2 5 3 7 2" xfId="28247" xr:uid="{00000000-0005-0000-0000-00009F6D0000}"/>
    <cellStyle name="20% - Accent1 3 5 2 5 3 8" xfId="28248" xr:uid="{00000000-0005-0000-0000-0000A06D0000}"/>
    <cellStyle name="20% - Accent1 3 5 2 5 3 8 2" xfId="28249" xr:uid="{00000000-0005-0000-0000-0000A16D0000}"/>
    <cellStyle name="20% - Accent1 3 5 2 5 3 9" xfId="28250" xr:uid="{00000000-0005-0000-0000-0000A26D0000}"/>
    <cellStyle name="20% - Accent1 3 5 2 5 4" xfId="28251" xr:uid="{00000000-0005-0000-0000-0000A36D0000}"/>
    <cellStyle name="20% - Accent1 3 5 2 5 4 2" xfId="28252" xr:uid="{00000000-0005-0000-0000-0000A46D0000}"/>
    <cellStyle name="20% - Accent1 3 5 2 5 4 2 2" xfId="28253" xr:uid="{00000000-0005-0000-0000-0000A56D0000}"/>
    <cellStyle name="20% - Accent1 3 5 2 5 4 2 2 2" xfId="28254" xr:uid="{00000000-0005-0000-0000-0000A66D0000}"/>
    <cellStyle name="20% - Accent1 3 5 2 5 4 2 3" xfId="28255" xr:uid="{00000000-0005-0000-0000-0000A76D0000}"/>
    <cellStyle name="20% - Accent1 3 5 2 5 4 3" xfId="28256" xr:uid="{00000000-0005-0000-0000-0000A86D0000}"/>
    <cellStyle name="20% - Accent1 3 5 2 5 4 3 2" xfId="28257" xr:uid="{00000000-0005-0000-0000-0000A96D0000}"/>
    <cellStyle name="20% - Accent1 3 5 2 5 4 4" xfId="28258" xr:uid="{00000000-0005-0000-0000-0000AA6D0000}"/>
    <cellStyle name="20% - Accent1 3 5 2 5 5" xfId="28259" xr:uid="{00000000-0005-0000-0000-0000AB6D0000}"/>
    <cellStyle name="20% - Accent1 3 5 2 5 5 2" xfId="28260" xr:uid="{00000000-0005-0000-0000-0000AC6D0000}"/>
    <cellStyle name="20% - Accent1 3 5 2 5 5 2 2" xfId="28261" xr:uid="{00000000-0005-0000-0000-0000AD6D0000}"/>
    <cellStyle name="20% - Accent1 3 5 2 5 5 2 2 2" xfId="28262" xr:uid="{00000000-0005-0000-0000-0000AE6D0000}"/>
    <cellStyle name="20% - Accent1 3 5 2 5 5 2 3" xfId="28263" xr:uid="{00000000-0005-0000-0000-0000AF6D0000}"/>
    <cellStyle name="20% - Accent1 3 5 2 5 5 3" xfId="28264" xr:uid="{00000000-0005-0000-0000-0000B06D0000}"/>
    <cellStyle name="20% - Accent1 3 5 2 5 5 3 2" xfId="28265" xr:uid="{00000000-0005-0000-0000-0000B16D0000}"/>
    <cellStyle name="20% - Accent1 3 5 2 5 5 4" xfId="28266" xr:uid="{00000000-0005-0000-0000-0000B26D0000}"/>
    <cellStyle name="20% - Accent1 3 5 2 5 6" xfId="28267" xr:uid="{00000000-0005-0000-0000-0000B36D0000}"/>
    <cellStyle name="20% - Accent1 3 5 2 5 6 2" xfId="28268" xr:uid="{00000000-0005-0000-0000-0000B46D0000}"/>
    <cellStyle name="20% - Accent1 3 5 2 5 6 2 2" xfId="28269" xr:uid="{00000000-0005-0000-0000-0000B56D0000}"/>
    <cellStyle name="20% - Accent1 3 5 2 5 6 2 2 2" xfId="28270" xr:uid="{00000000-0005-0000-0000-0000B66D0000}"/>
    <cellStyle name="20% - Accent1 3 5 2 5 6 2 3" xfId="28271" xr:uid="{00000000-0005-0000-0000-0000B76D0000}"/>
    <cellStyle name="20% - Accent1 3 5 2 5 6 3" xfId="28272" xr:uid="{00000000-0005-0000-0000-0000B86D0000}"/>
    <cellStyle name="20% - Accent1 3 5 2 5 6 3 2" xfId="28273" xr:uid="{00000000-0005-0000-0000-0000B96D0000}"/>
    <cellStyle name="20% - Accent1 3 5 2 5 6 4" xfId="28274" xr:uid="{00000000-0005-0000-0000-0000BA6D0000}"/>
    <cellStyle name="20% - Accent1 3 5 2 5 7" xfId="28275" xr:uid="{00000000-0005-0000-0000-0000BB6D0000}"/>
    <cellStyle name="20% - Accent1 3 5 2 5 7 2" xfId="28276" xr:uid="{00000000-0005-0000-0000-0000BC6D0000}"/>
    <cellStyle name="20% - Accent1 3 5 2 5 7 2 2" xfId="28277" xr:uid="{00000000-0005-0000-0000-0000BD6D0000}"/>
    <cellStyle name="20% - Accent1 3 5 2 5 7 3" xfId="28278" xr:uid="{00000000-0005-0000-0000-0000BE6D0000}"/>
    <cellStyle name="20% - Accent1 3 5 2 5 8" xfId="28279" xr:uid="{00000000-0005-0000-0000-0000BF6D0000}"/>
    <cellStyle name="20% - Accent1 3 5 2 5 8 2" xfId="28280" xr:uid="{00000000-0005-0000-0000-0000C06D0000}"/>
    <cellStyle name="20% - Accent1 3 5 2 5 8 2 2" xfId="28281" xr:uid="{00000000-0005-0000-0000-0000C16D0000}"/>
    <cellStyle name="20% - Accent1 3 5 2 5 8 3" xfId="28282" xr:uid="{00000000-0005-0000-0000-0000C26D0000}"/>
    <cellStyle name="20% - Accent1 3 5 2 5 9" xfId="28283" xr:uid="{00000000-0005-0000-0000-0000C36D0000}"/>
    <cellStyle name="20% - Accent1 3 5 2 5 9 2" xfId="28284" xr:uid="{00000000-0005-0000-0000-0000C46D0000}"/>
    <cellStyle name="20% - Accent1 3 5 2 6" xfId="28285" xr:uid="{00000000-0005-0000-0000-0000C56D0000}"/>
    <cellStyle name="20% - Accent1 3 5 2 6 2" xfId="28286" xr:uid="{00000000-0005-0000-0000-0000C66D0000}"/>
    <cellStyle name="20% - Accent1 3 5 2 6 2 2" xfId="28287" xr:uid="{00000000-0005-0000-0000-0000C76D0000}"/>
    <cellStyle name="20% - Accent1 3 5 2 6 2 2 2" xfId="28288" xr:uid="{00000000-0005-0000-0000-0000C86D0000}"/>
    <cellStyle name="20% - Accent1 3 5 2 6 2 2 2 2" xfId="28289" xr:uid="{00000000-0005-0000-0000-0000C96D0000}"/>
    <cellStyle name="20% - Accent1 3 5 2 6 2 2 3" xfId="28290" xr:uid="{00000000-0005-0000-0000-0000CA6D0000}"/>
    <cellStyle name="20% - Accent1 3 5 2 6 2 3" xfId="28291" xr:uid="{00000000-0005-0000-0000-0000CB6D0000}"/>
    <cellStyle name="20% - Accent1 3 5 2 6 2 3 2" xfId="28292" xr:uid="{00000000-0005-0000-0000-0000CC6D0000}"/>
    <cellStyle name="20% - Accent1 3 5 2 6 2 4" xfId="28293" xr:uid="{00000000-0005-0000-0000-0000CD6D0000}"/>
    <cellStyle name="20% - Accent1 3 5 2 6 3" xfId="28294" xr:uid="{00000000-0005-0000-0000-0000CE6D0000}"/>
    <cellStyle name="20% - Accent1 3 5 2 6 3 2" xfId="28295" xr:uid="{00000000-0005-0000-0000-0000CF6D0000}"/>
    <cellStyle name="20% - Accent1 3 5 2 6 3 2 2" xfId="28296" xr:uid="{00000000-0005-0000-0000-0000D06D0000}"/>
    <cellStyle name="20% - Accent1 3 5 2 6 3 2 2 2" xfId="28297" xr:uid="{00000000-0005-0000-0000-0000D16D0000}"/>
    <cellStyle name="20% - Accent1 3 5 2 6 3 2 3" xfId="28298" xr:uid="{00000000-0005-0000-0000-0000D26D0000}"/>
    <cellStyle name="20% - Accent1 3 5 2 6 3 3" xfId="28299" xr:uid="{00000000-0005-0000-0000-0000D36D0000}"/>
    <cellStyle name="20% - Accent1 3 5 2 6 3 3 2" xfId="28300" xr:uid="{00000000-0005-0000-0000-0000D46D0000}"/>
    <cellStyle name="20% - Accent1 3 5 2 6 3 4" xfId="28301" xr:uid="{00000000-0005-0000-0000-0000D56D0000}"/>
    <cellStyle name="20% - Accent1 3 5 2 6 4" xfId="28302" xr:uid="{00000000-0005-0000-0000-0000D66D0000}"/>
    <cellStyle name="20% - Accent1 3 5 2 6 4 2" xfId="28303" xr:uid="{00000000-0005-0000-0000-0000D76D0000}"/>
    <cellStyle name="20% - Accent1 3 5 2 6 4 2 2" xfId="28304" xr:uid="{00000000-0005-0000-0000-0000D86D0000}"/>
    <cellStyle name="20% - Accent1 3 5 2 6 4 2 2 2" xfId="28305" xr:uid="{00000000-0005-0000-0000-0000D96D0000}"/>
    <cellStyle name="20% - Accent1 3 5 2 6 4 2 3" xfId="28306" xr:uid="{00000000-0005-0000-0000-0000DA6D0000}"/>
    <cellStyle name="20% - Accent1 3 5 2 6 4 3" xfId="28307" xr:uid="{00000000-0005-0000-0000-0000DB6D0000}"/>
    <cellStyle name="20% - Accent1 3 5 2 6 4 3 2" xfId="28308" xr:uid="{00000000-0005-0000-0000-0000DC6D0000}"/>
    <cellStyle name="20% - Accent1 3 5 2 6 4 4" xfId="28309" xr:uid="{00000000-0005-0000-0000-0000DD6D0000}"/>
    <cellStyle name="20% - Accent1 3 5 2 6 5" xfId="28310" xr:uid="{00000000-0005-0000-0000-0000DE6D0000}"/>
    <cellStyle name="20% - Accent1 3 5 2 6 5 2" xfId="28311" xr:uid="{00000000-0005-0000-0000-0000DF6D0000}"/>
    <cellStyle name="20% - Accent1 3 5 2 6 5 2 2" xfId="28312" xr:uid="{00000000-0005-0000-0000-0000E06D0000}"/>
    <cellStyle name="20% - Accent1 3 5 2 6 5 3" xfId="28313" xr:uid="{00000000-0005-0000-0000-0000E16D0000}"/>
    <cellStyle name="20% - Accent1 3 5 2 6 6" xfId="28314" xr:uid="{00000000-0005-0000-0000-0000E26D0000}"/>
    <cellStyle name="20% - Accent1 3 5 2 6 6 2" xfId="28315" xr:uid="{00000000-0005-0000-0000-0000E36D0000}"/>
    <cellStyle name="20% - Accent1 3 5 2 6 6 2 2" xfId="28316" xr:uid="{00000000-0005-0000-0000-0000E46D0000}"/>
    <cellStyle name="20% - Accent1 3 5 2 6 6 3" xfId="28317" xr:uid="{00000000-0005-0000-0000-0000E56D0000}"/>
    <cellStyle name="20% - Accent1 3 5 2 6 7" xfId="28318" xr:uid="{00000000-0005-0000-0000-0000E66D0000}"/>
    <cellStyle name="20% - Accent1 3 5 2 6 7 2" xfId="28319" xr:uid="{00000000-0005-0000-0000-0000E76D0000}"/>
    <cellStyle name="20% - Accent1 3 5 2 6 8" xfId="28320" xr:uid="{00000000-0005-0000-0000-0000E86D0000}"/>
    <cellStyle name="20% - Accent1 3 5 2 6 8 2" xfId="28321" xr:uid="{00000000-0005-0000-0000-0000E96D0000}"/>
    <cellStyle name="20% - Accent1 3 5 2 6 9" xfId="28322" xr:uid="{00000000-0005-0000-0000-0000EA6D0000}"/>
    <cellStyle name="20% - Accent1 3 5 2 7" xfId="28323" xr:uid="{00000000-0005-0000-0000-0000EB6D0000}"/>
    <cellStyle name="20% - Accent1 3 5 2 7 2" xfId="28324" xr:uid="{00000000-0005-0000-0000-0000EC6D0000}"/>
    <cellStyle name="20% - Accent1 3 5 2 7 2 2" xfId="28325" xr:uid="{00000000-0005-0000-0000-0000ED6D0000}"/>
    <cellStyle name="20% - Accent1 3 5 2 7 2 2 2" xfId="28326" xr:uid="{00000000-0005-0000-0000-0000EE6D0000}"/>
    <cellStyle name="20% - Accent1 3 5 2 7 2 2 2 2" xfId="28327" xr:uid="{00000000-0005-0000-0000-0000EF6D0000}"/>
    <cellStyle name="20% - Accent1 3 5 2 7 2 2 3" xfId="28328" xr:uid="{00000000-0005-0000-0000-0000F06D0000}"/>
    <cellStyle name="20% - Accent1 3 5 2 7 2 3" xfId="28329" xr:uid="{00000000-0005-0000-0000-0000F16D0000}"/>
    <cellStyle name="20% - Accent1 3 5 2 7 2 3 2" xfId="28330" xr:uid="{00000000-0005-0000-0000-0000F26D0000}"/>
    <cellStyle name="20% - Accent1 3 5 2 7 2 4" xfId="28331" xr:uid="{00000000-0005-0000-0000-0000F36D0000}"/>
    <cellStyle name="20% - Accent1 3 5 2 7 3" xfId="28332" xr:uid="{00000000-0005-0000-0000-0000F46D0000}"/>
    <cellStyle name="20% - Accent1 3 5 2 7 3 2" xfId="28333" xr:uid="{00000000-0005-0000-0000-0000F56D0000}"/>
    <cellStyle name="20% - Accent1 3 5 2 7 3 2 2" xfId="28334" xr:uid="{00000000-0005-0000-0000-0000F66D0000}"/>
    <cellStyle name="20% - Accent1 3 5 2 7 3 2 2 2" xfId="28335" xr:uid="{00000000-0005-0000-0000-0000F76D0000}"/>
    <cellStyle name="20% - Accent1 3 5 2 7 3 2 3" xfId="28336" xr:uid="{00000000-0005-0000-0000-0000F86D0000}"/>
    <cellStyle name="20% - Accent1 3 5 2 7 3 3" xfId="28337" xr:uid="{00000000-0005-0000-0000-0000F96D0000}"/>
    <cellStyle name="20% - Accent1 3 5 2 7 3 3 2" xfId="28338" xr:uid="{00000000-0005-0000-0000-0000FA6D0000}"/>
    <cellStyle name="20% - Accent1 3 5 2 7 3 4" xfId="28339" xr:uid="{00000000-0005-0000-0000-0000FB6D0000}"/>
    <cellStyle name="20% - Accent1 3 5 2 7 4" xfId="28340" xr:uid="{00000000-0005-0000-0000-0000FC6D0000}"/>
    <cellStyle name="20% - Accent1 3 5 2 7 4 2" xfId="28341" xr:uid="{00000000-0005-0000-0000-0000FD6D0000}"/>
    <cellStyle name="20% - Accent1 3 5 2 7 4 2 2" xfId="28342" xr:uid="{00000000-0005-0000-0000-0000FE6D0000}"/>
    <cellStyle name="20% - Accent1 3 5 2 7 4 2 2 2" xfId="28343" xr:uid="{00000000-0005-0000-0000-0000FF6D0000}"/>
    <cellStyle name="20% - Accent1 3 5 2 7 4 2 3" xfId="28344" xr:uid="{00000000-0005-0000-0000-0000006E0000}"/>
    <cellStyle name="20% - Accent1 3 5 2 7 4 3" xfId="28345" xr:uid="{00000000-0005-0000-0000-0000016E0000}"/>
    <cellStyle name="20% - Accent1 3 5 2 7 4 3 2" xfId="28346" xr:uid="{00000000-0005-0000-0000-0000026E0000}"/>
    <cellStyle name="20% - Accent1 3 5 2 7 4 4" xfId="28347" xr:uid="{00000000-0005-0000-0000-0000036E0000}"/>
    <cellStyle name="20% - Accent1 3 5 2 7 5" xfId="28348" xr:uid="{00000000-0005-0000-0000-0000046E0000}"/>
    <cellStyle name="20% - Accent1 3 5 2 7 5 2" xfId="28349" xr:uid="{00000000-0005-0000-0000-0000056E0000}"/>
    <cellStyle name="20% - Accent1 3 5 2 7 5 2 2" xfId="28350" xr:uid="{00000000-0005-0000-0000-0000066E0000}"/>
    <cellStyle name="20% - Accent1 3 5 2 7 5 3" xfId="28351" xr:uid="{00000000-0005-0000-0000-0000076E0000}"/>
    <cellStyle name="20% - Accent1 3 5 2 7 6" xfId="28352" xr:uid="{00000000-0005-0000-0000-0000086E0000}"/>
    <cellStyle name="20% - Accent1 3 5 2 7 6 2" xfId="28353" xr:uid="{00000000-0005-0000-0000-0000096E0000}"/>
    <cellStyle name="20% - Accent1 3 5 2 7 6 2 2" xfId="28354" xr:uid="{00000000-0005-0000-0000-00000A6E0000}"/>
    <cellStyle name="20% - Accent1 3 5 2 7 6 3" xfId="28355" xr:uid="{00000000-0005-0000-0000-00000B6E0000}"/>
    <cellStyle name="20% - Accent1 3 5 2 7 7" xfId="28356" xr:uid="{00000000-0005-0000-0000-00000C6E0000}"/>
    <cellStyle name="20% - Accent1 3 5 2 7 7 2" xfId="28357" xr:uid="{00000000-0005-0000-0000-00000D6E0000}"/>
    <cellStyle name="20% - Accent1 3 5 2 7 8" xfId="28358" xr:uid="{00000000-0005-0000-0000-00000E6E0000}"/>
    <cellStyle name="20% - Accent1 3 5 2 7 8 2" xfId="28359" xr:uid="{00000000-0005-0000-0000-00000F6E0000}"/>
    <cellStyle name="20% - Accent1 3 5 2 7 9" xfId="28360" xr:uid="{00000000-0005-0000-0000-0000106E0000}"/>
    <cellStyle name="20% - Accent1 3 5 2 8" xfId="28361" xr:uid="{00000000-0005-0000-0000-0000116E0000}"/>
    <cellStyle name="20% - Accent1 3 5 2 8 2" xfId="28362" xr:uid="{00000000-0005-0000-0000-0000126E0000}"/>
    <cellStyle name="20% - Accent1 3 5 2 8 2 2" xfId="28363" xr:uid="{00000000-0005-0000-0000-0000136E0000}"/>
    <cellStyle name="20% - Accent1 3 5 2 8 2 2 2" xfId="28364" xr:uid="{00000000-0005-0000-0000-0000146E0000}"/>
    <cellStyle name="20% - Accent1 3 5 2 8 2 3" xfId="28365" xr:uid="{00000000-0005-0000-0000-0000156E0000}"/>
    <cellStyle name="20% - Accent1 3 5 2 8 3" xfId="28366" xr:uid="{00000000-0005-0000-0000-0000166E0000}"/>
    <cellStyle name="20% - Accent1 3 5 2 8 3 2" xfId="28367" xr:uid="{00000000-0005-0000-0000-0000176E0000}"/>
    <cellStyle name="20% - Accent1 3 5 2 8 4" xfId="28368" xr:uid="{00000000-0005-0000-0000-0000186E0000}"/>
    <cellStyle name="20% - Accent1 3 5 2 9" xfId="28369" xr:uid="{00000000-0005-0000-0000-0000196E0000}"/>
    <cellStyle name="20% - Accent1 3 5 2 9 2" xfId="28370" xr:uid="{00000000-0005-0000-0000-00001A6E0000}"/>
    <cellStyle name="20% - Accent1 3 5 2 9 2 2" xfId="28371" xr:uid="{00000000-0005-0000-0000-00001B6E0000}"/>
    <cellStyle name="20% - Accent1 3 5 2 9 2 2 2" xfId="28372" xr:uid="{00000000-0005-0000-0000-00001C6E0000}"/>
    <cellStyle name="20% - Accent1 3 5 2 9 2 3" xfId="28373" xr:uid="{00000000-0005-0000-0000-00001D6E0000}"/>
    <cellStyle name="20% - Accent1 3 5 2 9 3" xfId="28374" xr:uid="{00000000-0005-0000-0000-00001E6E0000}"/>
    <cellStyle name="20% - Accent1 3 5 2 9 3 2" xfId="28375" xr:uid="{00000000-0005-0000-0000-00001F6E0000}"/>
    <cellStyle name="20% - Accent1 3 5 2 9 4" xfId="28376" xr:uid="{00000000-0005-0000-0000-0000206E0000}"/>
    <cellStyle name="20% - Accent1 3 5 3" xfId="28377" xr:uid="{00000000-0005-0000-0000-0000216E0000}"/>
    <cellStyle name="20% - Accent1 3 5 3 10" xfId="28378" xr:uid="{00000000-0005-0000-0000-0000226E0000}"/>
    <cellStyle name="20% - Accent1 3 5 3 10 2" xfId="28379" xr:uid="{00000000-0005-0000-0000-0000236E0000}"/>
    <cellStyle name="20% - Accent1 3 5 3 10 2 2" xfId="28380" xr:uid="{00000000-0005-0000-0000-0000246E0000}"/>
    <cellStyle name="20% - Accent1 3 5 3 10 3" xfId="28381" xr:uid="{00000000-0005-0000-0000-0000256E0000}"/>
    <cellStyle name="20% - Accent1 3 5 3 11" xfId="28382" xr:uid="{00000000-0005-0000-0000-0000266E0000}"/>
    <cellStyle name="20% - Accent1 3 5 3 11 2" xfId="28383" xr:uid="{00000000-0005-0000-0000-0000276E0000}"/>
    <cellStyle name="20% - Accent1 3 5 3 11 2 2" xfId="28384" xr:uid="{00000000-0005-0000-0000-0000286E0000}"/>
    <cellStyle name="20% - Accent1 3 5 3 11 3" xfId="28385" xr:uid="{00000000-0005-0000-0000-0000296E0000}"/>
    <cellStyle name="20% - Accent1 3 5 3 12" xfId="28386" xr:uid="{00000000-0005-0000-0000-00002A6E0000}"/>
    <cellStyle name="20% - Accent1 3 5 3 12 2" xfId="28387" xr:uid="{00000000-0005-0000-0000-00002B6E0000}"/>
    <cellStyle name="20% - Accent1 3 5 3 13" xfId="28388" xr:uid="{00000000-0005-0000-0000-00002C6E0000}"/>
    <cellStyle name="20% - Accent1 3 5 3 13 2" xfId="28389" xr:uid="{00000000-0005-0000-0000-00002D6E0000}"/>
    <cellStyle name="20% - Accent1 3 5 3 14" xfId="28390" xr:uid="{00000000-0005-0000-0000-00002E6E0000}"/>
    <cellStyle name="20% - Accent1 3 5 3 2" xfId="28391" xr:uid="{00000000-0005-0000-0000-00002F6E0000}"/>
    <cellStyle name="20% - Accent1 3 5 3 2 10" xfId="28392" xr:uid="{00000000-0005-0000-0000-0000306E0000}"/>
    <cellStyle name="20% - Accent1 3 5 3 2 10 2" xfId="28393" xr:uid="{00000000-0005-0000-0000-0000316E0000}"/>
    <cellStyle name="20% - Accent1 3 5 3 2 11" xfId="28394" xr:uid="{00000000-0005-0000-0000-0000326E0000}"/>
    <cellStyle name="20% - Accent1 3 5 3 2 2" xfId="28395" xr:uid="{00000000-0005-0000-0000-0000336E0000}"/>
    <cellStyle name="20% - Accent1 3 5 3 2 2 2" xfId="28396" xr:uid="{00000000-0005-0000-0000-0000346E0000}"/>
    <cellStyle name="20% - Accent1 3 5 3 2 2 2 2" xfId="28397" xr:uid="{00000000-0005-0000-0000-0000356E0000}"/>
    <cellStyle name="20% - Accent1 3 5 3 2 2 2 2 2" xfId="28398" xr:uid="{00000000-0005-0000-0000-0000366E0000}"/>
    <cellStyle name="20% - Accent1 3 5 3 2 2 2 2 2 2" xfId="28399" xr:uid="{00000000-0005-0000-0000-0000376E0000}"/>
    <cellStyle name="20% - Accent1 3 5 3 2 2 2 2 3" xfId="28400" xr:uid="{00000000-0005-0000-0000-0000386E0000}"/>
    <cellStyle name="20% - Accent1 3 5 3 2 2 2 3" xfId="28401" xr:uid="{00000000-0005-0000-0000-0000396E0000}"/>
    <cellStyle name="20% - Accent1 3 5 3 2 2 2 3 2" xfId="28402" xr:uid="{00000000-0005-0000-0000-00003A6E0000}"/>
    <cellStyle name="20% - Accent1 3 5 3 2 2 2 4" xfId="28403" xr:uid="{00000000-0005-0000-0000-00003B6E0000}"/>
    <cellStyle name="20% - Accent1 3 5 3 2 2 3" xfId="28404" xr:uid="{00000000-0005-0000-0000-00003C6E0000}"/>
    <cellStyle name="20% - Accent1 3 5 3 2 2 3 2" xfId="28405" xr:uid="{00000000-0005-0000-0000-00003D6E0000}"/>
    <cellStyle name="20% - Accent1 3 5 3 2 2 3 2 2" xfId="28406" xr:uid="{00000000-0005-0000-0000-00003E6E0000}"/>
    <cellStyle name="20% - Accent1 3 5 3 2 2 3 2 2 2" xfId="28407" xr:uid="{00000000-0005-0000-0000-00003F6E0000}"/>
    <cellStyle name="20% - Accent1 3 5 3 2 2 3 2 3" xfId="28408" xr:uid="{00000000-0005-0000-0000-0000406E0000}"/>
    <cellStyle name="20% - Accent1 3 5 3 2 2 3 3" xfId="28409" xr:uid="{00000000-0005-0000-0000-0000416E0000}"/>
    <cellStyle name="20% - Accent1 3 5 3 2 2 3 3 2" xfId="28410" xr:uid="{00000000-0005-0000-0000-0000426E0000}"/>
    <cellStyle name="20% - Accent1 3 5 3 2 2 3 4" xfId="28411" xr:uid="{00000000-0005-0000-0000-0000436E0000}"/>
    <cellStyle name="20% - Accent1 3 5 3 2 2 4" xfId="28412" xr:uid="{00000000-0005-0000-0000-0000446E0000}"/>
    <cellStyle name="20% - Accent1 3 5 3 2 2 4 2" xfId="28413" xr:uid="{00000000-0005-0000-0000-0000456E0000}"/>
    <cellStyle name="20% - Accent1 3 5 3 2 2 4 2 2" xfId="28414" xr:uid="{00000000-0005-0000-0000-0000466E0000}"/>
    <cellStyle name="20% - Accent1 3 5 3 2 2 4 2 2 2" xfId="28415" xr:uid="{00000000-0005-0000-0000-0000476E0000}"/>
    <cellStyle name="20% - Accent1 3 5 3 2 2 4 2 3" xfId="28416" xr:uid="{00000000-0005-0000-0000-0000486E0000}"/>
    <cellStyle name="20% - Accent1 3 5 3 2 2 4 3" xfId="28417" xr:uid="{00000000-0005-0000-0000-0000496E0000}"/>
    <cellStyle name="20% - Accent1 3 5 3 2 2 4 3 2" xfId="28418" xr:uid="{00000000-0005-0000-0000-00004A6E0000}"/>
    <cellStyle name="20% - Accent1 3 5 3 2 2 4 4" xfId="28419" xr:uid="{00000000-0005-0000-0000-00004B6E0000}"/>
    <cellStyle name="20% - Accent1 3 5 3 2 2 5" xfId="28420" xr:uid="{00000000-0005-0000-0000-00004C6E0000}"/>
    <cellStyle name="20% - Accent1 3 5 3 2 2 5 2" xfId="28421" xr:uid="{00000000-0005-0000-0000-00004D6E0000}"/>
    <cellStyle name="20% - Accent1 3 5 3 2 2 5 2 2" xfId="28422" xr:uid="{00000000-0005-0000-0000-00004E6E0000}"/>
    <cellStyle name="20% - Accent1 3 5 3 2 2 5 3" xfId="28423" xr:uid="{00000000-0005-0000-0000-00004F6E0000}"/>
    <cellStyle name="20% - Accent1 3 5 3 2 2 6" xfId="28424" xr:uid="{00000000-0005-0000-0000-0000506E0000}"/>
    <cellStyle name="20% - Accent1 3 5 3 2 2 6 2" xfId="28425" xr:uid="{00000000-0005-0000-0000-0000516E0000}"/>
    <cellStyle name="20% - Accent1 3 5 3 2 2 6 2 2" xfId="28426" xr:uid="{00000000-0005-0000-0000-0000526E0000}"/>
    <cellStyle name="20% - Accent1 3 5 3 2 2 6 3" xfId="28427" xr:uid="{00000000-0005-0000-0000-0000536E0000}"/>
    <cellStyle name="20% - Accent1 3 5 3 2 2 7" xfId="28428" xr:uid="{00000000-0005-0000-0000-0000546E0000}"/>
    <cellStyle name="20% - Accent1 3 5 3 2 2 7 2" xfId="28429" xr:uid="{00000000-0005-0000-0000-0000556E0000}"/>
    <cellStyle name="20% - Accent1 3 5 3 2 2 8" xfId="28430" xr:uid="{00000000-0005-0000-0000-0000566E0000}"/>
    <cellStyle name="20% - Accent1 3 5 3 2 2 8 2" xfId="28431" xr:uid="{00000000-0005-0000-0000-0000576E0000}"/>
    <cellStyle name="20% - Accent1 3 5 3 2 2 9" xfId="28432" xr:uid="{00000000-0005-0000-0000-0000586E0000}"/>
    <cellStyle name="20% - Accent1 3 5 3 2 3" xfId="28433" xr:uid="{00000000-0005-0000-0000-0000596E0000}"/>
    <cellStyle name="20% - Accent1 3 5 3 2 3 2" xfId="28434" xr:uid="{00000000-0005-0000-0000-00005A6E0000}"/>
    <cellStyle name="20% - Accent1 3 5 3 2 3 2 2" xfId="28435" xr:uid="{00000000-0005-0000-0000-00005B6E0000}"/>
    <cellStyle name="20% - Accent1 3 5 3 2 3 2 2 2" xfId="28436" xr:uid="{00000000-0005-0000-0000-00005C6E0000}"/>
    <cellStyle name="20% - Accent1 3 5 3 2 3 2 2 2 2" xfId="28437" xr:uid="{00000000-0005-0000-0000-00005D6E0000}"/>
    <cellStyle name="20% - Accent1 3 5 3 2 3 2 2 3" xfId="28438" xr:uid="{00000000-0005-0000-0000-00005E6E0000}"/>
    <cellStyle name="20% - Accent1 3 5 3 2 3 2 3" xfId="28439" xr:uid="{00000000-0005-0000-0000-00005F6E0000}"/>
    <cellStyle name="20% - Accent1 3 5 3 2 3 2 3 2" xfId="28440" xr:uid="{00000000-0005-0000-0000-0000606E0000}"/>
    <cellStyle name="20% - Accent1 3 5 3 2 3 2 4" xfId="28441" xr:uid="{00000000-0005-0000-0000-0000616E0000}"/>
    <cellStyle name="20% - Accent1 3 5 3 2 3 3" xfId="28442" xr:uid="{00000000-0005-0000-0000-0000626E0000}"/>
    <cellStyle name="20% - Accent1 3 5 3 2 3 3 2" xfId="28443" xr:uid="{00000000-0005-0000-0000-0000636E0000}"/>
    <cellStyle name="20% - Accent1 3 5 3 2 3 3 2 2" xfId="28444" xr:uid="{00000000-0005-0000-0000-0000646E0000}"/>
    <cellStyle name="20% - Accent1 3 5 3 2 3 3 2 2 2" xfId="28445" xr:uid="{00000000-0005-0000-0000-0000656E0000}"/>
    <cellStyle name="20% - Accent1 3 5 3 2 3 3 2 3" xfId="28446" xr:uid="{00000000-0005-0000-0000-0000666E0000}"/>
    <cellStyle name="20% - Accent1 3 5 3 2 3 3 3" xfId="28447" xr:uid="{00000000-0005-0000-0000-0000676E0000}"/>
    <cellStyle name="20% - Accent1 3 5 3 2 3 3 3 2" xfId="28448" xr:uid="{00000000-0005-0000-0000-0000686E0000}"/>
    <cellStyle name="20% - Accent1 3 5 3 2 3 3 4" xfId="28449" xr:uid="{00000000-0005-0000-0000-0000696E0000}"/>
    <cellStyle name="20% - Accent1 3 5 3 2 3 4" xfId="28450" xr:uid="{00000000-0005-0000-0000-00006A6E0000}"/>
    <cellStyle name="20% - Accent1 3 5 3 2 3 4 2" xfId="28451" xr:uid="{00000000-0005-0000-0000-00006B6E0000}"/>
    <cellStyle name="20% - Accent1 3 5 3 2 3 4 2 2" xfId="28452" xr:uid="{00000000-0005-0000-0000-00006C6E0000}"/>
    <cellStyle name="20% - Accent1 3 5 3 2 3 4 2 2 2" xfId="28453" xr:uid="{00000000-0005-0000-0000-00006D6E0000}"/>
    <cellStyle name="20% - Accent1 3 5 3 2 3 4 2 3" xfId="28454" xr:uid="{00000000-0005-0000-0000-00006E6E0000}"/>
    <cellStyle name="20% - Accent1 3 5 3 2 3 4 3" xfId="28455" xr:uid="{00000000-0005-0000-0000-00006F6E0000}"/>
    <cellStyle name="20% - Accent1 3 5 3 2 3 4 3 2" xfId="28456" xr:uid="{00000000-0005-0000-0000-0000706E0000}"/>
    <cellStyle name="20% - Accent1 3 5 3 2 3 4 4" xfId="28457" xr:uid="{00000000-0005-0000-0000-0000716E0000}"/>
    <cellStyle name="20% - Accent1 3 5 3 2 3 5" xfId="28458" xr:uid="{00000000-0005-0000-0000-0000726E0000}"/>
    <cellStyle name="20% - Accent1 3 5 3 2 3 5 2" xfId="28459" xr:uid="{00000000-0005-0000-0000-0000736E0000}"/>
    <cellStyle name="20% - Accent1 3 5 3 2 3 5 2 2" xfId="28460" xr:uid="{00000000-0005-0000-0000-0000746E0000}"/>
    <cellStyle name="20% - Accent1 3 5 3 2 3 5 3" xfId="28461" xr:uid="{00000000-0005-0000-0000-0000756E0000}"/>
    <cellStyle name="20% - Accent1 3 5 3 2 3 6" xfId="28462" xr:uid="{00000000-0005-0000-0000-0000766E0000}"/>
    <cellStyle name="20% - Accent1 3 5 3 2 3 6 2" xfId="28463" xr:uid="{00000000-0005-0000-0000-0000776E0000}"/>
    <cellStyle name="20% - Accent1 3 5 3 2 3 6 2 2" xfId="28464" xr:uid="{00000000-0005-0000-0000-0000786E0000}"/>
    <cellStyle name="20% - Accent1 3 5 3 2 3 6 3" xfId="28465" xr:uid="{00000000-0005-0000-0000-0000796E0000}"/>
    <cellStyle name="20% - Accent1 3 5 3 2 3 7" xfId="28466" xr:uid="{00000000-0005-0000-0000-00007A6E0000}"/>
    <cellStyle name="20% - Accent1 3 5 3 2 3 7 2" xfId="28467" xr:uid="{00000000-0005-0000-0000-00007B6E0000}"/>
    <cellStyle name="20% - Accent1 3 5 3 2 3 8" xfId="28468" xr:uid="{00000000-0005-0000-0000-00007C6E0000}"/>
    <cellStyle name="20% - Accent1 3 5 3 2 3 8 2" xfId="28469" xr:uid="{00000000-0005-0000-0000-00007D6E0000}"/>
    <cellStyle name="20% - Accent1 3 5 3 2 3 9" xfId="28470" xr:uid="{00000000-0005-0000-0000-00007E6E0000}"/>
    <cellStyle name="20% - Accent1 3 5 3 2 4" xfId="28471" xr:uid="{00000000-0005-0000-0000-00007F6E0000}"/>
    <cellStyle name="20% - Accent1 3 5 3 2 4 2" xfId="28472" xr:uid="{00000000-0005-0000-0000-0000806E0000}"/>
    <cellStyle name="20% - Accent1 3 5 3 2 4 2 2" xfId="28473" xr:uid="{00000000-0005-0000-0000-0000816E0000}"/>
    <cellStyle name="20% - Accent1 3 5 3 2 4 2 2 2" xfId="28474" xr:uid="{00000000-0005-0000-0000-0000826E0000}"/>
    <cellStyle name="20% - Accent1 3 5 3 2 4 2 3" xfId="28475" xr:uid="{00000000-0005-0000-0000-0000836E0000}"/>
    <cellStyle name="20% - Accent1 3 5 3 2 4 3" xfId="28476" xr:uid="{00000000-0005-0000-0000-0000846E0000}"/>
    <cellStyle name="20% - Accent1 3 5 3 2 4 3 2" xfId="28477" xr:uid="{00000000-0005-0000-0000-0000856E0000}"/>
    <cellStyle name="20% - Accent1 3 5 3 2 4 4" xfId="28478" xr:uid="{00000000-0005-0000-0000-0000866E0000}"/>
    <cellStyle name="20% - Accent1 3 5 3 2 5" xfId="28479" xr:uid="{00000000-0005-0000-0000-0000876E0000}"/>
    <cellStyle name="20% - Accent1 3 5 3 2 5 2" xfId="28480" xr:uid="{00000000-0005-0000-0000-0000886E0000}"/>
    <cellStyle name="20% - Accent1 3 5 3 2 5 2 2" xfId="28481" xr:uid="{00000000-0005-0000-0000-0000896E0000}"/>
    <cellStyle name="20% - Accent1 3 5 3 2 5 2 2 2" xfId="28482" xr:uid="{00000000-0005-0000-0000-00008A6E0000}"/>
    <cellStyle name="20% - Accent1 3 5 3 2 5 2 3" xfId="28483" xr:uid="{00000000-0005-0000-0000-00008B6E0000}"/>
    <cellStyle name="20% - Accent1 3 5 3 2 5 3" xfId="28484" xr:uid="{00000000-0005-0000-0000-00008C6E0000}"/>
    <cellStyle name="20% - Accent1 3 5 3 2 5 3 2" xfId="28485" xr:uid="{00000000-0005-0000-0000-00008D6E0000}"/>
    <cellStyle name="20% - Accent1 3 5 3 2 5 4" xfId="28486" xr:uid="{00000000-0005-0000-0000-00008E6E0000}"/>
    <cellStyle name="20% - Accent1 3 5 3 2 6" xfId="28487" xr:uid="{00000000-0005-0000-0000-00008F6E0000}"/>
    <cellStyle name="20% - Accent1 3 5 3 2 6 2" xfId="28488" xr:uid="{00000000-0005-0000-0000-0000906E0000}"/>
    <cellStyle name="20% - Accent1 3 5 3 2 6 2 2" xfId="28489" xr:uid="{00000000-0005-0000-0000-0000916E0000}"/>
    <cellStyle name="20% - Accent1 3 5 3 2 6 2 2 2" xfId="28490" xr:uid="{00000000-0005-0000-0000-0000926E0000}"/>
    <cellStyle name="20% - Accent1 3 5 3 2 6 2 3" xfId="28491" xr:uid="{00000000-0005-0000-0000-0000936E0000}"/>
    <cellStyle name="20% - Accent1 3 5 3 2 6 3" xfId="28492" xr:uid="{00000000-0005-0000-0000-0000946E0000}"/>
    <cellStyle name="20% - Accent1 3 5 3 2 6 3 2" xfId="28493" xr:uid="{00000000-0005-0000-0000-0000956E0000}"/>
    <cellStyle name="20% - Accent1 3 5 3 2 6 4" xfId="28494" xr:uid="{00000000-0005-0000-0000-0000966E0000}"/>
    <cellStyle name="20% - Accent1 3 5 3 2 7" xfId="28495" xr:uid="{00000000-0005-0000-0000-0000976E0000}"/>
    <cellStyle name="20% - Accent1 3 5 3 2 7 2" xfId="28496" xr:uid="{00000000-0005-0000-0000-0000986E0000}"/>
    <cellStyle name="20% - Accent1 3 5 3 2 7 2 2" xfId="28497" xr:uid="{00000000-0005-0000-0000-0000996E0000}"/>
    <cellStyle name="20% - Accent1 3 5 3 2 7 3" xfId="28498" xr:uid="{00000000-0005-0000-0000-00009A6E0000}"/>
    <cellStyle name="20% - Accent1 3 5 3 2 8" xfId="28499" xr:uid="{00000000-0005-0000-0000-00009B6E0000}"/>
    <cellStyle name="20% - Accent1 3 5 3 2 8 2" xfId="28500" xr:uid="{00000000-0005-0000-0000-00009C6E0000}"/>
    <cellStyle name="20% - Accent1 3 5 3 2 8 2 2" xfId="28501" xr:uid="{00000000-0005-0000-0000-00009D6E0000}"/>
    <cellStyle name="20% - Accent1 3 5 3 2 8 3" xfId="28502" xr:uid="{00000000-0005-0000-0000-00009E6E0000}"/>
    <cellStyle name="20% - Accent1 3 5 3 2 9" xfId="28503" xr:uid="{00000000-0005-0000-0000-00009F6E0000}"/>
    <cellStyle name="20% - Accent1 3 5 3 2 9 2" xfId="28504" xr:uid="{00000000-0005-0000-0000-0000A06E0000}"/>
    <cellStyle name="20% - Accent1 3 5 3 3" xfId="28505" xr:uid="{00000000-0005-0000-0000-0000A16E0000}"/>
    <cellStyle name="20% - Accent1 3 5 3 3 10" xfId="28506" xr:uid="{00000000-0005-0000-0000-0000A26E0000}"/>
    <cellStyle name="20% - Accent1 3 5 3 3 10 2" xfId="28507" xr:uid="{00000000-0005-0000-0000-0000A36E0000}"/>
    <cellStyle name="20% - Accent1 3 5 3 3 11" xfId="28508" xr:uid="{00000000-0005-0000-0000-0000A46E0000}"/>
    <cellStyle name="20% - Accent1 3 5 3 3 2" xfId="28509" xr:uid="{00000000-0005-0000-0000-0000A56E0000}"/>
    <cellStyle name="20% - Accent1 3 5 3 3 2 2" xfId="28510" xr:uid="{00000000-0005-0000-0000-0000A66E0000}"/>
    <cellStyle name="20% - Accent1 3 5 3 3 2 2 2" xfId="28511" xr:uid="{00000000-0005-0000-0000-0000A76E0000}"/>
    <cellStyle name="20% - Accent1 3 5 3 3 2 2 2 2" xfId="28512" xr:uid="{00000000-0005-0000-0000-0000A86E0000}"/>
    <cellStyle name="20% - Accent1 3 5 3 3 2 2 2 2 2" xfId="28513" xr:uid="{00000000-0005-0000-0000-0000A96E0000}"/>
    <cellStyle name="20% - Accent1 3 5 3 3 2 2 2 3" xfId="28514" xr:uid="{00000000-0005-0000-0000-0000AA6E0000}"/>
    <cellStyle name="20% - Accent1 3 5 3 3 2 2 3" xfId="28515" xr:uid="{00000000-0005-0000-0000-0000AB6E0000}"/>
    <cellStyle name="20% - Accent1 3 5 3 3 2 2 3 2" xfId="28516" xr:uid="{00000000-0005-0000-0000-0000AC6E0000}"/>
    <cellStyle name="20% - Accent1 3 5 3 3 2 2 4" xfId="28517" xr:uid="{00000000-0005-0000-0000-0000AD6E0000}"/>
    <cellStyle name="20% - Accent1 3 5 3 3 2 3" xfId="28518" xr:uid="{00000000-0005-0000-0000-0000AE6E0000}"/>
    <cellStyle name="20% - Accent1 3 5 3 3 2 3 2" xfId="28519" xr:uid="{00000000-0005-0000-0000-0000AF6E0000}"/>
    <cellStyle name="20% - Accent1 3 5 3 3 2 3 2 2" xfId="28520" xr:uid="{00000000-0005-0000-0000-0000B06E0000}"/>
    <cellStyle name="20% - Accent1 3 5 3 3 2 3 2 2 2" xfId="28521" xr:uid="{00000000-0005-0000-0000-0000B16E0000}"/>
    <cellStyle name="20% - Accent1 3 5 3 3 2 3 2 3" xfId="28522" xr:uid="{00000000-0005-0000-0000-0000B26E0000}"/>
    <cellStyle name="20% - Accent1 3 5 3 3 2 3 3" xfId="28523" xr:uid="{00000000-0005-0000-0000-0000B36E0000}"/>
    <cellStyle name="20% - Accent1 3 5 3 3 2 3 3 2" xfId="28524" xr:uid="{00000000-0005-0000-0000-0000B46E0000}"/>
    <cellStyle name="20% - Accent1 3 5 3 3 2 3 4" xfId="28525" xr:uid="{00000000-0005-0000-0000-0000B56E0000}"/>
    <cellStyle name="20% - Accent1 3 5 3 3 2 4" xfId="28526" xr:uid="{00000000-0005-0000-0000-0000B66E0000}"/>
    <cellStyle name="20% - Accent1 3 5 3 3 2 4 2" xfId="28527" xr:uid="{00000000-0005-0000-0000-0000B76E0000}"/>
    <cellStyle name="20% - Accent1 3 5 3 3 2 4 2 2" xfId="28528" xr:uid="{00000000-0005-0000-0000-0000B86E0000}"/>
    <cellStyle name="20% - Accent1 3 5 3 3 2 4 2 2 2" xfId="28529" xr:uid="{00000000-0005-0000-0000-0000B96E0000}"/>
    <cellStyle name="20% - Accent1 3 5 3 3 2 4 2 3" xfId="28530" xr:uid="{00000000-0005-0000-0000-0000BA6E0000}"/>
    <cellStyle name="20% - Accent1 3 5 3 3 2 4 3" xfId="28531" xr:uid="{00000000-0005-0000-0000-0000BB6E0000}"/>
    <cellStyle name="20% - Accent1 3 5 3 3 2 4 3 2" xfId="28532" xr:uid="{00000000-0005-0000-0000-0000BC6E0000}"/>
    <cellStyle name="20% - Accent1 3 5 3 3 2 4 4" xfId="28533" xr:uid="{00000000-0005-0000-0000-0000BD6E0000}"/>
    <cellStyle name="20% - Accent1 3 5 3 3 2 5" xfId="28534" xr:uid="{00000000-0005-0000-0000-0000BE6E0000}"/>
    <cellStyle name="20% - Accent1 3 5 3 3 2 5 2" xfId="28535" xr:uid="{00000000-0005-0000-0000-0000BF6E0000}"/>
    <cellStyle name="20% - Accent1 3 5 3 3 2 5 2 2" xfId="28536" xr:uid="{00000000-0005-0000-0000-0000C06E0000}"/>
    <cellStyle name="20% - Accent1 3 5 3 3 2 5 3" xfId="28537" xr:uid="{00000000-0005-0000-0000-0000C16E0000}"/>
    <cellStyle name="20% - Accent1 3 5 3 3 2 6" xfId="28538" xr:uid="{00000000-0005-0000-0000-0000C26E0000}"/>
    <cellStyle name="20% - Accent1 3 5 3 3 2 6 2" xfId="28539" xr:uid="{00000000-0005-0000-0000-0000C36E0000}"/>
    <cellStyle name="20% - Accent1 3 5 3 3 2 6 2 2" xfId="28540" xr:uid="{00000000-0005-0000-0000-0000C46E0000}"/>
    <cellStyle name="20% - Accent1 3 5 3 3 2 6 3" xfId="28541" xr:uid="{00000000-0005-0000-0000-0000C56E0000}"/>
    <cellStyle name="20% - Accent1 3 5 3 3 2 7" xfId="28542" xr:uid="{00000000-0005-0000-0000-0000C66E0000}"/>
    <cellStyle name="20% - Accent1 3 5 3 3 2 7 2" xfId="28543" xr:uid="{00000000-0005-0000-0000-0000C76E0000}"/>
    <cellStyle name="20% - Accent1 3 5 3 3 2 8" xfId="28544" xr:uid="{00000000-0005-0000-0000-0000C86E0000}"/>
    <cellStyle name="20% - Accent1 3 5 3 3 2 8 2" xfId="28545" xr:uid="{00000000-0005-0000-0000-0000C96E0000}"/>
    <cellStyle name="20% - Accent1 3 5 3 3 2 9" xfId="28546" xr:uid="{00000000-0005-0000-0000-0000CA6E0000}"/>
    <cellStyle name="20% - Accent1 3 5 3 3 3" xfId="28547" xr:uid="{00000000-0005-0000-0000-0000CB6E0000}"/>
    <cellStyle name="20% - Accent1 3 5 3 3 3 2" xfId="28548" xr:uid="{00000000-0005-0000-0000-0000CC6E0000}"/>
    <cellStyle name="20% - Accent1 3 5 3 3 3 2 2" xfId="28549" xr:uid="{00000000-0005-0000-0000-0000CD6E0000}"/>
    <cellStyle name="20% - Accent1 3 5 3 3 3 2 2 2" xfId="28550" xr:uid="{00000000-0005-0000-0000-0000CE6E0000}"/>
    <cellStyle name="20% - Accent1 3 5 3 3 3 2 2 2 2" xfId="28551" xr:uid="{00000000-0005-0000-0000-0000CF6E0000}"/>
    <cellStyle name="20% - Accent1 3 5 3 3 3 2 2 3" xfId="28552" xr:uid="{00000000-0005-0000-0000-0000D06E0000}"/>
    <cellStyle name="20% - Accent1 3 5 3 3 3 2 3" xfId="28553" xr:uid="{00000000-0005-0000-0000-0000D16E0000}"/>
    <cellStyle name="20% - Accent1 3 5 3 3 3 2 3 2" xfId="28554" xr:uid="{00000000-0005-0000-0000-0000D26E0000}"/>
    <cellStyle name="20% - Accent1 3 5 3 3 3 2 4" xfId="28555" xr:uid="{00000000-0005-0000-0000-0000D36E0000}"/>
    <cellStyle name="20% - Accent1 3 5 3 3 3 3" xfId="28556" xr:uid="{00000000-0005-0000-0000-0000D46E0000}"/>
    <cellStyle name="20% - Accent1 3 5 3 3 3 3 2" xfId="28557" xr:uid="{00000000-0005-0000-0000-0000D56E0000}"/>
    <cellStyle name="20% - Accent1 3 5 3 3 3 3 2 2" xfId="28558" xr:uid="{00000000-0005-0000-0000-0000D66E0000}"/>
    <cellStyle name="20% - Accent1 3 5 3 3 3 3 2 2 2" xfId="28559" xr:uid="{00000000-0005-0000-0000-0000D76E0000}"/>
    <cellStyle name="20% - Accent1 3 5 3 3 3 3 2 3" xfId="28560" xr:uid="{00000000-0005-0000-0000-0000D86E0000}"/>
    <cellStyle name="20% - Accent1 3 5 3 3 3 3 3" xfId="28561" xr:uid="{00000000-0005-0000-0000-0000D96E0000}"/>
    <cellStyle name="20% - Accent1 3 5 3 3 3 3 3 2" xfId="28562" xr:uid="{00000000-0005-0000-0000-0000DA6E0000}"/>
    <cellStyle name="20% - Accent1 3 5 3 3 3 3 4" xfId="28563" xr:uid="{00000000-0005-0000-0000-0000DB6E0000}"/>
    <cellStyle name="20% - Accent1 3 5 3 3 3 4" xfId="28564" xr:uid="{00000000-0005-0000-0000-0000DC6E0000}"/>
    <cellStyle name="20% - Accent1 3 5 3 3 3 4 2" xfId="28565" xr:uid="{00000000-0005-0000-0000-0000DD6E0000}"/>
    <cellStyle name="20% - Accent1 3 5 3 3 3 4 2 2" xfId="28566" xr:uid="{00000000-0005-0000-0000-0000DE6E0000}"/>
    <cellStyle name="20% - Accent1 3 5 3 3 3 4 2 2 2" xfId="28567" xr:uid="{00000000-0005-0000-0000-0000DF6E0000}"/>
    <cellStyle name="20% - Accent1 3 5 3 3 3 4 2 3" xfId="28568" xr:uid="{00000000-0005-0000-0000-0000E06E0000}"/>
    <cellStyle name="20% - Accent1 3 5 3 3 3 4 3" xfId="28569" xr:uid="{00000000-0005-0000-0000-0000E16E0000}"/>
    <cellStyle name="20% - Accent1 3 5 3 3 3 4 3 2" xfId="28570" xr:uid="{00000000-0005-0000-0000-0000E26E0000}"/>
    <cellStyle name="20% - Accent1 3 5 3 3 3 4 4" xfId="28571" xr:uid="{00000000-0005-0000-0000-0000E36E0000}"/>
    <cellStyle name="20% - Accent1 3 5 3 3 3 5" xfId="28572" xr:uid="{00000000-0005-0000-0000-0000E46E0000}"/>
    <cellStyle name="20% - Accent1 3 5 3 3 3 5 2" xfId="28573" xr:uid="{00000000-0005-0000-0000-0000E56E0000}"/>
    <cellStyle name="20% - Accent1 3 5 3 3 3 5 2 2" xfId="28574" xr:uid="{00000000-0005-0000-0000-0000E66E0000}"/>
    <cellStyle name="20% - Accent1 3 5 3 3 3 5 3" xfId="28575" xr:uid="{00000000-0005-0000-0000-0000E76E0000}"/>
    <cellStyle name="20% - Accent1 3 5 3 3 3 6" xfId="28576" xr:uid="{00000000-0005-0000-0000-0000E86E0000}"/>
    <cellStyle name="20% - Accent1 3 5 3 3 3 6 2" xfId="28577" xr:uid="{00000000-0005-0000-0000-0000E96E0000}"/>
    <cellStyle name="20% - Accent1 3 5 3 3 3 6 2 2" xfId="28578" xr:uid="{00000000-0005-0000-0000-0000EA6E0000}"/>
    <cellStyle name="20% - Accent1 3 5 3 3 3 6 3" xfId="28579" xr:uid="{00000000-0005-0000-0000-0000EB6E0000}"/>
    <cellStyle name="20% - Accent1 3 5 3 3 3 7" xfId="28580" xr:uid="{00000000-0005-0000-0000-0000EC6E0000}"/>
    <cellStyle name="20% - Accent1 3 5 3 3 3 7 2" xfId="28581" xr:uid="{00000000-0005-0000-0000-0000ED6E0000}"/>
    <cellStyle name="20% - Accent1 3 5 3 3 3 8" xfId="28582" xr:uid="{00000000-0005-0000-0000-0000EE6E0000}"/>
    <cellStyle name="20% - Accent1 3 5 3 3 3 8 2" xfId="28583" xr:uid="{00000000-0005-0000-0000-0000EF6E0000}"/>
    <cellStyle name="20% - Accent1 3 5 3 3 3 9" xfId="28584" xr:uid="{00000000-0005-0000-0000-0000F06E0000}"/>
    <cellStyle name="20% - Accent1 3 5 3 3 4" xfId="28585" xr:uid="{00000000-0005-0000-0000-0000F16E0000}"/>
    <cellStyle name="20% - Accent1 3 5 3 3 4 2" xfId="28586" xr:uid="{00000000-0005-0000-0000-0000F26E0000}"/>
    <cellStyle name="20% - Accent1 3 5 3 3 4 2 2" xfId="28587" xr:uid="{00000000-0005-0000-0000-0000F36E0000}"/>
    <cellStyle name="20% - Accent1 3 5 3 3 4 2 2 2" xfId="28588" xr:uid="{00000000-0005-0000-0000-0000F46E0000}"/>
    <cellStyle name="20% - Accent1 3 5 3 3 4 2 3" xfId="28589" xr:uid="{00000000-0005-0000-0000-0000F56E0000}"/>
    <cellStyle name="20% - Accent1 3 5 3 3 4 3" xfId="28590" xr:uid="{00000000-0005-0000-0000-0000F66E0000}"/>
    <cellStyle name="20% - Accent1 3 5 3 3 4 3 2" xfId="28591" xr:uid="{00000000-0005-0000-0000-0000F76E0000}"/>
    <cellStyle name="20% - Accent1 3 5 3 3 4 4" xfId="28592" xr:uid="{00000000-0005-0000-0000-0000F86E0000}"/>
    <cellStyle name="20% - Accent1 3 5 3 3 5" xfId="28593" xr:uid="{00000000-0005-0000-0000-0000F96E0000}"/>
    <cellStyle name="20% - Accent1 3 5 3 3 5 2" xfId="28594" xr:uid="{00000000-0005-0000-0000-0000FA6E0000}"/>
    <cellStyle name="20% - Accent1 3 5 3 3 5 2 2" xfId="28595" xr:uid="{00000000-0005-0000-0000-0000FB6E0000}"/>
    <cellStyle name="20% - Accent1 3 5 3 3 5 2 2 2" xfId="28596" xr:uid="{00000000-0005-0000-0000-0000FC6E0000}"/>
    <cellStyle name="20% - Accent1 3 5 3 3 5 2 3" xfId="28597" xr:uid="{00000000-0005-0000-0000-0000FD6E0000}"/>
    <cellStyle name="20% - Accent1 3 5 3 3 5 3" xfId="28598" xr:uid="{00000000-0005-0000-0000-0000FE6E0000}"/>
    <cellStyle name="20% - Accent1 3 5 3 3 5 3 2" xfId="28599" xr:uid="{00000000-0005-0000-0000-0000FF6E0000}"/>
    <cellStyle name="20% - Accent1 3 5 3 3 5 4" xfId="28600" xr:uid="{00000000-0005-0000-0000-0000006F0000}"/>
    <cellStyle name="20% - Accent1 3 5 3 3 6" xfId="28601" xr:uid="{00000000-0005-0000-0000-0000016F0000}"/>
    <cellStyle name="20% - Accent1 3 5 3 3 6 2" xfId="28602" xr:uid="{00000000-0005-0000-0000-0000026F0000}"/>
    <cellStyle name="20% - Accent1 3 5 3 3 6 2 2" xfId="28603" xr:uid="{00000000-0005-0000-0000-0000036F0000}"/>
    <cellStyle name="20% - Accent1 3 5 3 3 6 2 2 2" xfId="28604" xr:uid="{00000000-0005-0000-0000-0000046F0000}"/>
    <cellStyle name="20% - Accent1 3 5 3 3 6 2 3" xfId="28605" xr:uid="{00000000-0005-0000-0000-0000056F0000}"/>
    <cellStyle name="20% - Accent1 3 5 3 3 6 3" xfId="28606" xr:uid="{00000000-0005-0000-0000-0000066F0000}"/>
    <cellStyle name="20% - Accent1 3 5 3 3 6 3 2" xfId="28607" xr:uid="{00000000-0005-0000-0000-0000076F0000}"/>
    <cellStyle name="20% - Accent1 3 5 3 3 6 4" xfId="28608" xr:uid="{00000000-0005-0000-0000-0000086F0000}"/>
    <cellStyle name="20% - Accent1 3 5 3 3 7" xfId="28609" xr:uid="{00000000-0005-0000-0000-0000096F0000}"/>
    <cellStyle name="20% - Accent1 3 5 3 3 7 2" xfId="28610" xr:uid="{00000000-0005-0000-0000-00000A6F0000}"/>
    <cellStyle name="20% - Accent1 3 5 3 3 7 2 2" xfId="28611" xr:uid="{00000000-0005-0000-0000-00000B6F0000}"/>
    <cellStyle name="20% - Accent1 3 5 3 3 7 3" xfId="28612" xr:uid="{00000000-0005-0000-0000-00000C6F0000}"/>
    <cellStyle name="20% - Accent1 3 5 3 3 8" xfId="28613" xr:uid="{00000000-0005-0000-0000-00000D6F0000}"/>
    <cellStyle name="20% - Accent1 3 5 3 3 8 2" xfId="28614" xr:uid="{00000000-0005-0000-0000-00000E6F0000}"/>
    <cellStyle name="20% - Accent1 3 5 3 3 8 2 2" xfId="28615" xr:uid="{00000000-0005-0000-0000-00000F6F0000}"/>
    <cellStyle name="20% - Accent1 3 5 3 3 8 3" xfId="28616" xr:uid="{00000000-0005-0000-0000-0000106F0000}"/>
    <cellStyle name="20% - Accent1 3 5 3 3 9" xfId="28617" xr:uid="{00000000-0005-0000-0000-0000116F0000}"/>
    <cellStyle name="20% - Accent1 3 5 3 3 9 2" xfId="28618" xr:uid="{00000000-0005-0000-0000-0000126F0000}"/>
    <cellStyle name="20% - Accent1 3 5 3 4" xfId="28619" xr:uid="{00000000-0005-0000-0000-0000136F0000}"/>
    <cellStyle name="20% - Accent1 3 5 3 4 10" xfId="28620" xr:uid="{00000000-0005-0000-0000-0000146F0000}"/>
    <cellStyle name="20% - Accent1 3 5 3 4 10 2" xfId="28621" xr:uid="{00000000-0005-0000-0000-0000156F0000}"/>
    <cellStyle name="20% - Accent1 3 5 3 4 11" xfId="28622" xr:uid="{00000000-0005-0000-0000-0000166F0000}"/>
    <cellStyle name="20% - Accent1 3 5 3 4 2" xfId="28623" xr:uid="{00000000-0005-0000-0000-0000176F0000}"/>
    <cellStyle name="20% - Accent1 3 5 3 4 2 2" xfId="28624" xr:uid="{00000000-0005-0000-0000-0000186F0000}"/>
    <cellStyle name="20% - Accent1 3 5 3 4 2 2 2" xfId="28625" xr:uid="{00000000-0005-0000-0000-0000196F0000}"/>
    <cellStyle name="20% - Accent1 3 5 3 4 2 2 2 2" xfId="28626" xr:uid="{00000000-0005-0000-0000-00001A6F0000}"/>
    <cellStyle name="20% - Accent1 3 5 3 4 2 2 2 2 2" xfId="28627" xr:uid="{00000000-0005-0000-0000-00001B6F0000}"/>
    <cellStyle name="20% - Accent1 3 5 3 4 2 2 2 3" xfId="28628" xr:uid="{00000000-0005-0000-0000-00001C6F0000}"/>
    <cellStyle name="20% - Accent1 3 5 3 4 2 2 3" xfId="28629" xr:uid="{00000000-0005-0000-0000-00001D6F0000}"/>
    <cellStyle name="20% - Accent1 3 5 3 4 2 2 3 2" xfId="28630" xr:uid="{00000000-0005-0000-0000-00001E6F0000}"/>
    <cellStyle name="20% - Accent1 3 5 3 4 2 2 4" xfId="28631" xr:uid="{00000000-0005-0000-0000-00001F6F0000}"/>
    <cellStyle name="20% - Accent1 3 5 3 4 2 3" xfId="28632" xr:uid="{00000000-0005-0000-0000-0000206F0000}"/>
    <cellStyle name="20% - Accent1 3 5 3 4 2 3 2" xfId="28633" xr:uid="{00000000-0005-0000-0000-0000216F0000}"/>
    <cellStyle name="20% - Accent1 3 5 3 4 2 3 2 2" xfId="28634" xr:uid="{00000000-0005-0000-0000-0000226F0000}"/>
    <cellStyle name="20% - Accent1 3 5 3 4 2 3 2 2 2" xfId="28635" xr:uid="{00000000-0005-0000-0000-0000236F0000}"/>
    <cellStyle name="20% - Accent1 3 5 3 4 2 3 2 3" xfId="28636" xr:uid="{00000000-0005-0000-0000-0000246F0000}"/>
    <cellStyle name="20% - Accent1 3 5 3 4 2 3 3" xfId="28637" xr:uid="{00000000-0005-0000-0000-0000256F0000}"/>
    <cellStyle name="20% - Accent1 3 5 3 4 2 3 3 2" xfId="28638" xr:uid="{00000000-0005-0000-0000-0000266F0000}"/>
    <cellStyle name="20% - Accent1 3 5 3 4 2 3 4" xfId="28639" xr:uid="{00000000-0005-0000-0000-0000276F0000}"/>
    <cellStyle name="20% - Accent1 3 5 3 4 2 4" xfId="28640" xr:uid="{00000000-0005-0000-0000-0000286F0000}"/>
    <cellStyle name="20% - Accent1 3 5 3 4 2 4 2" xfId="28641" xr:uid="{00000000-0005-0000-0000-0000296F0000}"/>
    <cellStyle name="20% - Accent1 3 5 3 4 2 4 2 2" xfId="28642" xr:uid="{00000000-0005-0000-0000-00002A6F0000}"/>
    <cellStyle name="20% - Accent1 3 5 3 4 2 4 2 2 2" xfId="28643" xr:uid="{00000000-0005-0000-0000-00002B6F0000}"/>
    <cellStyle name="20% - Accent1 3 5 3 4 2 4 2 3" xfId="28644" xr:uid="{00000000-0005-0000-0000-00002C6F0000}"/>
    <cellStyle name="20% - Accent1 3 5 3 4 2 4 3" xfId="28645" xr:uid="{00000000-0005-0000-0000-00002D6F0000}"/>
    <cellStyle name="20% - Accent1 3 5 3 4 2 4 3 2" xfId="28646" xr:uid="{00000000-0005-0000-0000-00002E6F0000}"/>
    <cellStyle name="20% - Accent1 3 5 3 4 2 4 4" xfId="28647" xr:uid="{00000000-0005-0000-0000-00002F6F0000}"/>
    <cellStyle name="20% - Accent1 3 5 3 4 2 5" xfId="28648" xr:uid="{00000000-0005-0000-0000-0000306F0000}"/>
    <cellStyle name="20% - Accent1 3 5 3 4 2 5 2" xfId="28649" xr:uid="{00000000-0005-0000-0000-0000316F0000}"/>
    <cellStyle name="20% - Accent1 3 5 3 4 2 5 2 2" xfId="28650" xr:uid="{00000000-0005-0000-0000-0000326F0000}"/>
    <cellStyle name="20% - Accent1 3 5 3 4 2 5 3" xfId="28651" xr:uid="{00000000-0005-0000-0000-0000336F0000}"/>
    <cellStyle name="20% - Accent1 3 5 3 4 2 6" xfId="28652" xr:uid="{00000000-0005-0000-0000-0000346F0000}"/>
    <cellStyle name="20% - Accent1 3 5 3 4 2 6 2" xfId="28653" xr:uid="{00000000-0005-0000-0000-0000356F0000}"/>
    <cellStyle name="20% - Accent1 3 5 3 4 2 6 2 2" xfId="28654" xr:uid="{00000000-0005-0000-0000-0000366F0000}"/>
    <cellStyle name="20% - Accent1 3 5 3 4 2 6 3" xfId="28655" xr:uid="{00000000-0005-0000-0000-0000376F0000}"/>
    <cellStyle name="20% - Accent1 3 5 3 4 2 7" xfId="28656" xr:uid="{00000000-0005-0000-0000-0000386F0000}"/>
    <cellStyle name="20% - Accent1 3 5 3 4 2 7 2" xfId="28657" xr:uid="{00000000-0005-0000-0000-0000396F0000}"/>
    <cellStyle name="20% - Accent1 3 5 3 4 2 8" xfId="28658" xr:uid="{00000000-0005-0000-0000-00003A6F0000}"/>
    <cellStyle name="20% - Accent1 3 5 3 4 2 8 2" xfId="28659" xr:uid="{00000000-0005-0000-0000-00003B6F0000}"/>
    <cellStyle name="20% - Accent1 3 5 3 4 2 9" xfId="28660" xr:uid="{00000000-0005-0000-0000-00003C6F0000}"/>
    <cellStyle name="20% - Accent1 3 5 3 4 3" xfId="28661" xr:uid="{00000000-0005-0000-0000-00003D6F0000}"/>
    <cellStyle name="20% - Accent1 3 5 3 4 3 2" xfId="28662" xr:uid="{00000000-0005-0000-0000-00003E6F0000}"/>
    <cellStyle name="20% - Accent1 3 5 3 4 3 2 2" xfId="28663" xr:uid="{00000000-0005-0000-0000-00003F6F0000}"/>
    <cellStyle name="20% - Accent1 3 5 3 4 3 2 2 2" xfId="28664" xr:uid="{00000000-0005-0000-0000-0000406F0000}"/>
    <cellStyle name="20% - Accent1 3 5 3 4 3 2 2 2 2" xfId="28665" xr:uid="{00000000-0005-0000-0000-0000416F0000}"/>
    <cellStyle name="20% - Accent1 3 5 3 4 3 2 2 3" xfId="28666" xr:uid="{00000000-0005-0000-0000-0000426F0000}"/>
    <cellStyle name="20% - Accent1 3 5 3 4 3 2 3" xfId="28667" xr:uid="{00000000-0005-0000-0000-0000436F0000}"/>
    <cellStyle name="20% - Accent1 3 5 3 4 3 2 3 2" xfId="28668" xr:uid="{00000000-0005-0000-0000-0000446F0000}"/>
    <cellStyle name="20% - Accent1 3 5 3 4 3 2 4" xfId="28669" xr:uid="{00000000-0005-0000-0000-0000456F0000}"/>
    <cellStyle name="20% - Accent1 3 5 3 4 3 3" xfId="28670" xr:uid="{00000000-0005-0000-0000-0000466F0000}"/>
    <cellStyle name="20% - Accent1 3 5 3 4 3 3 2" xfId="28671" xr:uid="{00000000-0005-0000-0000-0000476F0000}"/>
    <cellStyle name="20% - Accent1 3 5 3 4 3 3 2 2" xfId="28672" xr:uid="{00000000-0005-0000-0000-0000486F0000}"/>
    <cellStyle name="20% - Accent1 3 5 3 4 3 3 2 2 2" xfId="28673" xr:uid="{00000000-0005-0000-0000-0000496F0000}"/>
    <cellStyle name="20% - Accent1 3 5 3 4 3 3 2 3" xfId="28674" xr:uid="{00000000-0005-0000-0000-00004A6F0000}"/>
    <cellStyle name="20% - Accent1 3 5 3 4 3 3 3" xfId="28675" xr:uid="{00000000-0005-0000-0000-00004B6F0000}"/>
    <cellStyle name="20% - Accent1 3 5 3 4 3 3 3 2" xfId="28676" xr:uid="{00000000-0005-0000-0000-00004C6F0000}"/>
    <cellStyle name="20% - Accent1 3 5 3 4 3 3 4" xfId="28677" xr:uid="{00000000-0005-0000-0000-00004D6F0000}"/>
    <cellStyle name="20% - Accent1 3 5 3 4 3 4" xfId="28678" xr:uid="{00000000-0005-0000-0000-00004E6F0000}"/>
    <cellStyle name="20% - Accent1 3 5 3 4 3 4 2" xfId="28679" xr:uid="{00000000-0005-0000-0000-00004F6F0000}"/>
    <cellStyle name="20% - Accent1 3 5 3 4 3 4 2 2" xfId="28680" xr:uid="{00000000-0005-0000-0000-0000506F0000}"/>
    <cellStyle name="20% - Accent1 3 5 3 4 3 4 2 2 2" xfId="28681" xr:uid="{00000000-0005-0000-0000-0000516F0000}"/>
    <cellStyle name="20% - Accent1 3 5 3 4 3 4 2 3" xfId="28682" xr:uid="{00000000-0005-0000-0000-0000526F0000}"/>
    <cellStyle name="20% - Accent1 3 5 3 4 3 4 3" xfId="28683" xr:uid="{00000000-0005-0000-0000-0000536F0000}"/>
    <cellStyle name="20% - Accent1 3 5 3 4 3 4 3 2" xfId="28684" xr:uid="{00000000-0005-0000-0000-0000546F0000}"/>
    <cellStyle name="20% - Accent1 3 5 3 4 3 4 4" xfId="28685" xr:uid="{00000000-0005-0000-0000-0000556F0000}"/>
    <cellStyle name="20% - Accent1 3 5 3 4 3 5" xfId="28686" xr:uid="{00000000-0005-0000-0000-0000566F0000}"/>
    <cellStyle name="20% - Accent1 3 5 3 4 3 5 2" xfId="28687" xr:uid="{00000000-0005-0000-0000-0000576F0000}"/>
    <cellStyle name="20% - Accent1 3 5 3 4 3 5 2 2" xfId="28688" xr:uid="{00000000-0005-0000-0000-0000586F0000}"/>
    <cellStyle name="20% - Accent1 3 5 3 4 3 5 3" xfId="28689" xr:uid="{00000000-0005-0000-0000-0000596F0000}"/>
    <cellStyle name="20% - Accent1 3 5 3 4 3 6" xfId="28690" xr:uid="{00000000-0005-0000-0000-00005A6F0000}"/>
    <cellStyle name="20% - Accent1 3 5 3 4 3 6 2" xfId="28691" xr:uid="{00000000-0005-0000-0000-00005B6F0000}"/>
    <cellStyle name="20% - Accent1 3 5 3 4 3 6 2 2" xfId="28692" xr:uid="{00000000-0005-0000-0000-00005C6F0000}"/>
    <cellStyle name="20% - Accent1 3 5 3 4 3 6 3" xfId="28693" xr:uid="{00000000-0005-0000-0000-00005D6F0000}"/>
    <cellStyle name="20% - Accent1 3 5 3 4 3 7" xfId="28694" xr:uid="{00000000-0005-0000-0000-00005E6F0000}"/>
    <cellStyle name="20% - Accent1 3 5 3 4 3 7 2" xfId="28695" xr:uid="{00000000-0005-0000-0000-00005F6F0000}"/>
    <cellStyle name="20% - Accent1 3 5 3 4 3 8" xfId="28696" xr:uid="{00000000-0005-0000-0000-0000606F0000}"/>
    <cellStyle name="20% - Accent1 3 5 3 4 3 8 2" xfId="28697" xr:uid="{00000000-0005-0000-0000-0000616F0000}"/>
    <cellStyle name="20% - Accent1 3 5 3 4 3 9" xfId="28698" xr:uid="{00000000-0005-0000-0000-0000626F0000}"/>
    <cellStyle name="20% - Accent1 3 5 3 4 4" xfId="28699" xr:uid="{00000000-0005-0000-0000-0000636F0000}"/>
    <cellStyle name="20% - Accent1 3 5 3 4 4 2" xfId="28700" xr:uid="{00000000-0005-0000-0000-0000646F0000}"/>
    <cellStyle name="20% - Accent1 3 5 3 4 4 2 2" xfId="28701" xr:uid="{00000000-0005-0000-0000-0000656F0000}"/>
    <cellStyle name="20% - Accent1 3 5 3 4 4 2 2 2" xfId="28702" xr:uid="{00000000-0005-0000-0000-0000666F0000}"/>
    <cellStyle name="20% - Accent1 3 5 3 4 4 2 3" xfId="28703" xr:uid="{00000000-0005-0000-0000-0000676F0000}"/>
    <cellStyle name="20% - Accent1 3 5 3 4 4 3" xfId="28704" xr:uid="{00000000-0005-0000-0000-0000686F0000}"/>
    <cellStyle name="20% - Accent1 3 5 3 4 4 3 2" xfId="28705" xr:uid="{00000000-0005-0000-0000-0000696F0000}"/>
    <cellStyle name="20% - Accent1 3 5 3 4 4 4" xfId="28706" xr:uid="{00000000-0005-0000-0000-00006A6F0000}"/>
    <cellStyle name="20% - Accent1 3 5 3 4 5" xfId="28707" xr:uid="{00000000-0005-0000-0000-00006B6F0000}"/>
    <cellStyle name="20% - Accent1 3 5 3 4 5 2" xfId="28708" xr:uid="{00000000-0005-0000-0000-00006C6F0000}"/>
    <cellStyle name="20% - Accent1 3 5 3 4 5 2 2" xfId="28709" xr:uid="{00000000-0005-0000-0000-00006D6F0000}"/>
    <cellStyle name="20% - Accent1 3 5 3 4 5 2 2 2" xfId="28710" xr:uid="{00000000-0005-0000-0000-00006E6F0000}"/>
    <cellStyle name="20% - Accent1 3 5 3 4 5 2 3" xfId="28711" xr:uid="{00000000-0005-0000-0000-00006F6F0000}"/>
    <cellStyle name="20% - Accent1 3 5 3 4 5 3" xfId="28712" xr:uid="{00000000-0005-0000-0000-0000706F0000}"/>
    <cellStyle name="20% - Accent1 3 5 3 4 5 3 2" xfId="28713" xr:uid="{00000000-0005-0000-0000-0000716F0000}"/>
    <cellStyle name="20% - Accent1 3 5 3 4 5 4" xfId="28714" xr:uid="{00000000-0005-0000-0000-0000726F0000}"/>
    <cellStyle name="20% - Accent1 3 5 3 4 6" xfId="28715" xr:uid="{00000000-0005-0000-0000-0000736F0000}"/>
    <cellStyle name="20% - Accent1 3 5 3 4 6 2" xfId="28716" xr:uid="{00000000-0005-0000-0000-0000746F0000}"/>
    <cellStyle name="20% - Accent1 3 5 3 4 6 2 2" xfId="28717" xr:uid="{00000000-0005-0000-0000-0000756F0000}"/>
    <cellStyle name="20% - Accent1 3 5 3 4 6 2 2 2" xfId="28718" xr:uid="{00000000-0005-0000-0000-0000766F0000}"/>
    <cellStyle name="20% - Accent1 3 5 3 4 6 2 3" xfId="28719" xr:uid="{00000000-0005-0000-0000-0000776F0000}"/>
    <cellStyle name="20% - Accent1 3 5 3 4 6 3" xfId="28720" xr:uid="{00000000-0005-0000-0000-0000786F0000}"/>
    <cellStyle name="20% - Accent1 3 5 3 4 6 3 2" xfId="28721" xr:uid="{00000000-0005-0000-0000-0000796F0000}"/>
    <cellStyle name="20% - Accent1 3 5 3 4 6 4" xfId="28722" xr:uid="{00000000-0005-0000-0000-00007A6F0000}"/>
    <cellStyle name="20% - Accent1 3 5 3 4 7" xfId="28723" xr:uid="{00000000-0005-0000-0000-00007B6F0000}"/>
    <cellStyle name="20% - Accent1 3 5 3 4 7 2" xfId="28724" xr:uid="{00000000-0005-0000-0000-00007C6F0000}"/>
    <cellStyle name="20% - Accent1 3 5 3 4 7 2 2" xfId="28725" xr:uid="{00000000-0005-0000-0000-00007D6F0000}"/>
    <cellStyle name="20% - Accent1 3 5 3 4 7 3" xfId="28726" xr:uid="{00000000-0005-0000-0000-00007E6F0000}"/>
    <cellStyle name="20% - Accent1 3 5 3 4 8" xfId="28727" xr:uid="{00000000-0005-0000-0000-00007F6F0000}"/>
    <cellStyle name="20% - Accent1 3 5 3 4 8 2" xfId="28728" xr:uid="{00000000-0005-0000-0000-0000806F0000}"/>
    <cellStyle name="20% - Accent1 3 5 3 4 8 2 2" xfId="28729" xr:uid="{00000000-0005-0000-0000-0000816F0000}"/>
    <cellStyle name="20% - Accent1 3 5 3 4 8 3" xfId="28730" xr:uid="{00000000-0005-0000-0000-0000826F0000}"/>
    <cellStyle name="20% - Accent1 3 5 3 4 9" xfId="28731" xr:uid="{00000000-0005-0000-0000-0000836F0000}"/>
    <cellStyle name="20% - Accent1 3 5 3 4 9 2" xfId="28732" xr:uid="{00000000-0005-0000-0000-0000846F0000}"/>
    <cellStyle name="20% - Accent1 3 5 3 5" xfId="28733" xr:uid="{00000000-0005-0000-0000-0000856F0000}"/>
    <cellStyle name="20% - Accent1 3 5 3 5 2" xfId="28734" xr:uid="{00000000-0005-0000-0000-0000866F0000}"/>
    <cellStyle name="20% - Accent1 3 5 3 5 2 2" xfId="28735" xr:uid="{00000000-0005-0000-0000-0000876F0000}"/>
    <cellStyle name="20% - Accent1 3 5 3 5 2 2 2" xfId="28736" xr:uid="{00000000-0005-0000-0000-0000886F0000}"/>
    <cellStyle name="20% - Accent1 3 5 3 5 2 2 2 2" xfId="28737" xr:uid="{00000000-0005-0000-0000-0000896F0000}"/>
    <cellStyle name="20% - Accent1 3 5 3 5 2 2 3" xfId="28738" xr:uid="{00000000-0005-0000-0000-00008A6F0000}"/>
    <cellStyle name="20% - Accent1 3 5 3 5 2 3" xfId="28739" xr:uid="{00000000-0005-0000-0000-00008B6F0000}"/>
    <cellStyle name="20% - Accent1 3 5 3 5 2 3 2" xfId="28740" xr:uid="{00000000-0005-0000-0000-00008C6F0000}"/>
    <cellStyle name="20% - Accent1 3 5 3 5 2 4" xfId="28741" xr:uid="{00000000-0005-0000-0000-00008D6F0000}"/>
    <cellStyle name="20% - Accent1 3 5 3 5 3" xfId="28742" xr:uid="{00000000-0005-0000-0000-00008E6F0000}"/>
    <cellStyle name="20% - Accent1 3 5 3 5 3 2" xfId="28743" xr:uid="{00000000-0005-0000-0000-00008F6F0000}"/>
    <cellStyle name="20% - Accent1 3 5 3 5 3 2 2" xfId="28744" xr:uid="{00000000-0005-0000-0000-0000906F0000}"/>
    <cellStyle name="20% - Accent1 3 5 3 5 3 2 2 2" xfId="28745" xr:uid="{00000000-0005-0000-0000-0000916F0000}"/>
    <cellStyle name="20% - Accent1 3 5 3 5 3 2 3" xfId="28746" xr:uid="{00000000-0005-0000-0000-0000926F0000}"/>
    <cellStyle name="20% - Accent1 3 5 3 5 3 3" xfId="28747" xr:uid="{00000000-0005-0000-0000-0000936F0000}"/>
    <cellStyle name="20% - Accent1 3 5 3 5 3 3 2" xfId="28748" xr:uid="{00000000-0005-0000-0000-0000946F0000}"/>
    <cellStyle name="20% - Accent1 3 5 3 5 3 4" xfId="28749" xr:uid="{00000000-0005-0000-0000-0000956F0000}"/>
    <cellStyle name="20% - Accent1 3 5 3 5 4" xfId="28750" xr:uid="{00000000-0005-0000-0000-0000966F0000}"/>
    <cellStyle name="20% - Accent1 3 5 3 5 4 2" xfId="28751" xr:uid="{00000000-0005-0000-0000-0000976F0000}"/>
    <cellStyle name="20% - Accent1 3 5 3 5 4 2 2" xfId="28752" xr:uid="{00000000-0005-0000-0000-0000986F0000}"/>
    <cellStyle name="20% - Accent1 3 5 3 5 4 2 2 2" xfId="28753" xr:uid="{00000000-0005-0000-0000-0000996F0000}"/>
    <cellStyle name="20% - Accent1 3 5 3 5 4 2 3" xfId="28754" xr:uid="{00000000-0005-0000-0000-00009A6F0000}"/>
    <cellStyle name="20% - Accent1 3 5 3 5 4 3" xfId="28755" xr:uid="{00000000-0005-0000-0000-00009B6F0000}"/>
    <cellStyle name="20% - Accent1 3 5 3 5 4 3 2" xfId="28756" xr:uid="{00000000-0005-0000-0000-00009C6F0000}"/>
    <cellStyle name="20% - Accent1 3 5 3 5 4 4" xfId="28757" xr:uid="{00000000-0005-0000-0000-00009D6F0000}"/>
    <cellStyle name="20% - Accent1 3 5 3 5 5" xfId="28758" xr:uid="{00000000-0005-0000-0000-00009E6F0000}"/>
    <cellStyle name="20% - Accent1 3 5 3 5 5 2" xfId="28759" xr:uid="{00000000-0005-0000-0000-00009F6F0000}"/>
    <cellStyle name="20% - Accent1 3 5 3 5 5 2 2" xfId="28760" xr:uid="{00000000-0005-0000-0000-0000A06F0000}"/>
    <cellStyle name="20% - Accent1 3 5 3 5 5 3" xfId="28761" xr:uid="{00000000-0005-0000-0000-0000A16F0000}"/>
    <cellStyle name="20% - Accent1 3 5 3 5 6" xfId="28762" xr:uid="{00000000-0005-0000-0000-0000A26F0000}"/>
    <cellStyle name="20% - Accent1 3 5 3 5 6 2" xfId="28763" xr:uid="{00000000-0005-0000-0000-0000A36F0000}"/>
    <cellStyle name="20% - Accent1 3 5 3 5 6 2 2" xfId="28764" xr:uid="{00000000-0005-0000-0000-0000A46F0000}"/>
    <cellStyle name="20% - Accent1 3 5 3 5 6 3" xfId="28765" xr:uid="{00000000-0005-0000-0000-0000A56F0000}"/>
    <cellStyle name="20% - Accent1 3 5 3 5 7" xfId="28766" xr:uid="{00000000-0005-0000-0000-0000A66F0000}"/>
    <cellStyle name="20% - Accent1 3 5 3 5 7 2" xfId="28767" xr:uid="{00000000-0005-0000-0000-0000A76F0000}"/>
    <cellStyle name="20% - Accent1 3 5 3 5 8" xfId="28768" xr:uid="{00000000-0005-0000-0000-0000A86F0000}"/>
    <cellStyle name="20% - Accent1 3 5 3 5 8 2" xfId="28769" xr:uid="{00000000-0005-0000-0000-0000A96F0000}"/>
    <cellStyle name="20% - Accent1 3 5 3 5 9" xfId="28770" xr:uid="{00000000-0005-0000-0000-0000AA6F0000}"/>
    <cellStyle name="20% - Accent1 3 5 3 6" xfId="28771" xr:uid="{00000000-0005-0000-0000-0000AB6F0000}"/>
    <cellStyle name="20% - Accent1 3 5 3 6 2" xfId="28772" xr:uid="{00000000-0005-0000-0000-0000AC6F0000}"/>
    <cellStyle name="20% - Accent1 3 5 3 6 2 2" xfId="28773" xr:uid="{00000000-0005-0000-0000-0000AD6F0000}"/>
    <cellStyle name="20% - Accent1 3 5 3 6 2 2 2" xfId="28774" xr:uid="{00000000-0005-0000-0000-0000AE6F0000}"/>
    <cellStyle name="20% - Accent1 3 5 3 6 2 2 2 2" xfId="28775" xr:uid="{00000000-0005-0000-0000-0000AF6F0000}"/>
    <cellStyle name="20% - Accent1 3 5 3 6 2 2 3" xfId="28776" xr:uid="{00000000-0005-0000-0000-0000B06F0000}"/>
    <cellStyle name="20% - Accent1 3 5 3 6 2 3" xfId="28777" xr:uid="{00000000-0005-0000-0000-0000B16F0000}"/>
    <cellStyle name="20% - Accent1 3 5 3 6 2 3 2" xfId="28778" xr:uid="{00000000-0005-0000-0000-0000B26F0000}"/>
    <cellStyle name="20% - Accent1 3 5 3 6 2 4" xfId="28779" xr:uid="{00000000-0005-0000-0000-0000B36F0000}"/>
    <cellStyle name="20% - Accent1 3 5 3 6 3" xfId="28780" xr:uid="{00000000-0005-0000-0000-0000B46F0000}"/>
    <cellStyle name="20% - Accent1 3 5 3 6 3 2" xfId="28781" xr:uid="{00000000-0005-0000-0000-0000B56F0000}"/>
    <cellStyle name="20% - Accent1 3 5 3 6 3 2 2" xfId="28782" xr:uid="{00000000-0005-0000-0000-0000B66F0000}"/>
    <cellStyle name="20% - Accent1 3 5 3 6 3 2 2 2" xfId="28783" xr:uid="{00000000-0005-0000-0000-0000B76F0000}"/>
    <cellStyle name="20% - Accent1 3 5 3 6 3 2 3" xfId="28784" xr:uid="{00000000-0005-0000-0000-0000B86F0000}"/>
    <cellStyle name="20% - Accent1 3 5 3 6 3 3" xfId="28785" xr:uid="{00000000-0005-0000-0000-0000B96F0000}"/>
    <cellStyle name="20% - Accent1 3 5 3 6 3 3 2" xfId="28786" xr:uid="{00000000-0005-0000-0000-0000BA6F0000}"/>
    <cellStyle name="20% - Accent1 3 5 3 6 3 4" xfId="28787" xr:uid="{00000000-0005-0000-0000-0000BB6F0000}"/>
    <cellStyle name="20% - Accent1 3 5 3 6 4" xfId="28788" xr:uid="{00000000-0005-0000-0000-0000BC6F0000}"/>
    <cellStyle name="20% - Accent1 3 5 3 6 4 2" xfId="28789" xr:uid="{00000000-0005-0000-0000-0000BD6F0000}"/>
    <cellStyle name="20% - Accent1 3 5 3 6 4 2 2" xfId="28790" xr:uid="{00000000-0005-0000-0000-0000BE6F0000}"/>
    <cellStyle name="20% - Accent1 3 5 3 6 4 2 2 2" xfId="28791" xr:uid="{00000000-0005-0000-0000-0000BF6F0000}"/>
    <cellStyle name="20% - Accent1 3 5 3 6 4 2 3" xfId="28792" xr:uid="{00000000-0005-0000-0000-0000C06F0000}"/>
    <cellStyle name="20% - Accent1 3 5 3 6 4 3" xfId="28793" xr:uid="{00000000-0005-0000-0000-0000C16F0000}"/>
    <cellStyle name="20% - Accent1 3 5 3 6 4 3 2" xfId="28794" xr:uid="{00000000-0005-0000-0000-0000C26F0000}"/>
    <cellStyle name="20% - Accent1 3 5 3 6 4 4" xfId="28795" xr:uid="{00000000-0005-0000-0000-0000C36F0000}"/>
    <cellStyle name="20% - Accent1 3 5 3 6 5" xfId="28796" xr:uid="{00000000-0005-0000-0000-0000C46F0000}"/>
    <cellStyle name="20% - Accent1 3 5 3 6 5 2" xfId="28797" xr:uid="{00000000-0005-0000-0000-0000C56F0000}"/>
    <cellStyle name="20% - Accent1 3 5 3 6 5 2 2" xfId="28798" xr:uid="{00000000-0005-0000-0000-0000C66F0000}"/>
    <cellStyle name="20% - Accent1 3 5 3 6 5 3" xfId="28799" xr:uid="{00000000-0005-0000-0000-0000C76F0000}"/>
    <cellStyle name="20% - Accent1 3 5 3 6 6" xfId="28800" xr:uid="{00000000-0005-0000-0000-0000C86F0000}"/>
    <cellStyle name="20% - Accent1 3 5 3 6 6 2" xfId="28801" xr:uid="{00000000-0005-0000-0000-0000C96F0000}"/>
    <cellStyle name="20% - Accent1 3 5 3 6 6 2 2" xfId="28802" xr:uid="{00000000-0005-0000-0000-0000CA6F0000}"/>
    <cellStyle name="20% - Accent1 3 5 3 6 6 3" xfId="28803" xr:uid="{00000000-0005-0000-0000-0000CB6F0000}"/>
    <cellStyle name="20% - Accent1 3 5 3 6 7" xfId="28804" xr:uid="{00000000-0005-0000-0000-0000CC6F0000}"/>
    <cellStyle name="20% - Accent1 3 5 3 6 7 2" xfId="28805" xr:uid="{00000000-0005-0000-0000-0000CD6F0000}"/>
    <cellStyle name="20% - Accent1 3 5 3 6 8" xfId="28806" xr:uid="{00000000-0005-0000-0000-0000CE6F0000}"/>
    <cellStyle name="20% - Accent1 3 5 3 6 8 2" xfId="28807" xr:uid="{00000000-0005-0000-0000-0000CF6F0000}"/>
    <cellStyle name="20% - Accent1 3 5 3 6 9" xfId="28808" xr:uid="{00000000-0005-0000-0000-0000D06F0000}"/>
    <cellStyle name="20% - Accent1 3 5 3 7" xfId="28809" xr:uid="{00000000-0005-0000-0000-0000D16F0000}"/>
    <cellStyle name="20% - Accent1 3 5 3 7 2" xfId="28810" xr:uid="{00000000-0005-0000-0000-0000D26F0000}"/>
    <cellStyle name="20% - Accent1 3 5 3 7 2 2" xfId="28811" xr:uid="{00000000-0005-0000-0000-0000D36F0000}"/>
    <cellStyle name="20% - Accent1 3 5 3 7 2 2 2" xfId="28812" xr:uid="{00000000-0005-0000-0000-0000D46F0000}"/>
    <cellStyle name="20% - Accent1 3 5 3 7 2 3" xfId="28813" xr:uid="{00000000-0005-0000-0000-0000D56F0000}"/>
    <cellStyle name="20% - Accent1 3 5 3 7 3" xfId="28814" xr:uid="{00000000-0005-0000-0000-0000D66F0000}"/>
    <cellStyle name="20% - Accent1 3 5 3 7 3 2" xfId="28815" xr:uid="{00000000-0005-0000-0000-0000D76F0000}"/>
    <cellStyle name="20% - Accent1 3 5 3 7 4" xfId="28816" xr:uid="{00000000-0005-0000-0000-0000D86F0000}"/>
    <cellStyle name="20% - Accent1 3 5 3 8" xfId="28817" xr:uid="{00000000-0005-0000-0000-0000D96F0000}"/>
    <cellStyle name="20% - Accent1 3 5 3 8 2" xfId="28818" xr:uid="{00000000-0005-0000-0000-0000DA6F0000}"/>
    <cellStyle name="20% - Accent1 3 5 3 8 2 2" xfId="28819" xr:uid="{00000000-0005-0000-0000-0000DB6F0000}"/>
    <cellStyle name="20% - Accent1 3 5 3 8 2 2 2" xfId="28820" xr:uid="{00000000-0005-0000-0000-0000DC6F0000}"/>
    <cellStyle name="20% - Accent1 3 5 3 8 2 3" xfId="28821" xr:uid="{00000000-0005-0000-0000-0000DD6F0000}"/>
    <cellStyle name="20% - Accent1 3 5 3 8 3" xfId="28822" xr:uid="{00000000-0005-0000-0000-0000DE6F0000}"/>
    <cellStyle name="20% - Accent1 3 5 3 8 3 2" xfId="28823" xr:uid="{00000000-0005-0000-0000-0000DF6F0000}"/>
    <cellStyle name="20% - Accent1 3 5 3 8 4" xfId="28824" xr:uid="{00000000-0005-0000-0000-0000E06F0000}"/>
    <cellStyle name="20% - Accent1 3 5 3 9" xfId="28825" xr:uid="{00000000-0005-0000-0000-0000E16F0000}"/>
    <cellStyle name="20% - Accent1 3 5 3 9 2" xfId="28826" xr:uid="{00000000-0005-0000-0000-0000E26F0000}"/>
    <cellStyle name="20% - Accent1 3 5 3 9 2 2" xfId="28827" xr:uid="{00000000-0005-0000-0000-0000E36F0000}"/>
    <cellStyle name="20% - Accent1 3 5 3 9 2 2 2" xfId="28828" xr:uid="{00000000-0005-0000-0000-0000E46F0000}"/>
    <cellStyle name="20% - Accent1 3 5 3 9 2 3" xfId="28829" xr:uid="{00000000-0005-0000-0000-0000E56F0000}"/>
    <cellStyle name="20% - Accent1 3 5 3 9 3" xfId="28830" xr:uid="{00000000-0005-0000-0000-0000E66F0000}"/>
    <cellStyle name="20% - Accent1 3 5 3 9 3 2" xfId="28831" xr:uid="{00000000-0005-0000-0000-0000E76F0000}"/>
    <cellStyle name="20% - Accent1 3 5 3 9 4" xfId="28832" xr:uid="{00000000-0005-0000-0000-0000E86F0000}"/>
    <cellStyle name="20% - Accent1 3 5 4" xfId="28833" xr:uid="{00000000-0005-0000-0000-0000E96F0000}"/>
    <cellStyle name="20% - Accent1 3 5 4 10" xfId="28834" xr:uid="{00000000-0005-0000-0000-0000EA6F0000}"/>
    <cellStyle name="20% - Accent1 3 5 4 10 2" xfId="28835" xr:uid="{00000000-0005-0000-0000-0000EB6F0000}"/>
    <cellStyle name="20% - Accent1 3 5 4 11" xfId="28836" xr:uid="{00000000-0005-0000-0000-0000EC6F0000}"/>
    <cellStyle name="20% - Accent1 3 5 4 2" xfId="28837" xr:uid="{00000000-0005-0000-0000-0000ED6F0000}"/>
    <cellStyle name="20% - Accent1 3 5 4 2 2" xfId="28838" xr:uid="{00000000-0005-0000-0000-0000EE6F0000}"/>
    <cellStyle name="20% - Accent1 3 5 4 2 2 2" xfId="28839" xr:uid="{00000000-0005-0000-0000-0000EF6F0000}"/>
    <cellStyle name="20% - Accent1 3 5 4 2 2 2 2" xfId="28840" xr:uid="{00000000-0005-0000-0000-0000F06F0000}"/>
    <cellStyle name="20% - Accent1 3 5 4 2 2 2 2 2" xfId="28841" xr:uid="{00000000-0005-0000-0000-0000F16F0000}"/>
    <cellStyle name="20% - Accent1 3 5 4 2 2 2 3" xfId="28842" xr:uid="{00000000-0005-0000-0000-0000F26F0000}"/>
    <cellStyle name="20% - Accent1 3 5 4 2 2 3" xfId="28843" xr:uid="{00000000-0005-0000-0000-0000F36F0000}"/>
    <cellStyle name="20% - Accent1 3 5 4 2 2 3 2" xfId="28844" xr:uid="{00000000-0005-0000-0000-0000F46F0000}"/>
    <cellStyle name="20% - Accent1 3 5 4 2 2 4" xfId="28845" xr:uid="{00000000-0005-0000-0000-0000F56F0000}"/>
    <cellStyle name="20% - Accent1 3 5 4 2 3" xfId="28846" xr:uid="{00000000-0005-0000-0000-0000F66F0000}"/>
    <cellStyle name="20% - Accent1 3 5 4 2 3 2" xfId="28847" xr:uid="{00000000-0005-0000-0000-0000F76F0000}"/>
    <cellStyle name="20% - Accent1 3 5 4 2 3 2 2" xfId="28848" xr:uid="{00000000-0005-0000-0000-0000F86F0000}"/>
    <cellStyle name="20% - Accent1 3 5 4 2 3 2 2 2" xfId="28849" xr:uid="{00000000-0005-0000-0000-0000F96F0000}"/>
    <cellStyle name="20% - Accent1 3 5 4 2 3 2 3" xfId="28850" xr:uid="{00000000-0005-0000-0000-0000FA6F0000}"/>
    <cellStyle name="20% - Accent1 3 5 4 2 3 3" xfId="28851" xr:uid="{00000000-0005-0000-0000-0000FB6F0000}"/>
    <cellStyle name="20% - Accent1 3 5 4 2 3 3 2" xfId="28852" xr:uid="{00000000-0005-0000-0000-0000FC6F0000}"/>
    <cellStyle name="20% - Accent1 3 5 4 2 3 4" xfId="28853" xr:uid="{00000000-0005-0000-0000-0000FD6F0000}"/>
    <cellStyle name="20% - Accent1 3 5 4 2 4" xfId="28854" xr:uid="{00000000-0005-0000-0000-0000FE6F0000}"/>
    <cellStyle name="20% - Accent1 3 5 4 2 4 2" xfId="28855" xr:uid="{00000000-0005-0000-0000-0000FF6F0000}"/>
    <cellStyle name="20% - Accent1 3 5 4 2 4 2 2" xfId="28856" xr:uid="{00000000-0005-0000-0000-000000700000}"/>
    <cellStyle name="20% - Accent1 3 5 4 2 4 2 2 2" xfId="28857" xr:uid="{00000000-0005-0000-0000-000001700000}"/>
    <cellStyle name="20% - Accent1 3 5 4 2 4 2 3" xfId="28858" xr:uid="{00000000-0005-0000-0000-000002700000}"/>
    <cellStyle name="20% - Accent1 3 5 4 2 4 3" xfId="28859" xr:uid="{00000000-0005-0000-0000-000003700000}"/>
    <cellStyle name="20% - Accent1 3 5 4 2 4 3 2" xfId="28860" xr:uid="{00000000-0005-0000-0000-000004700000}"/>
    <cellStyle name="20% - Accent1 3 5 4 2 4 4" xfId="28861" xr:uid="{00000000-0005-0000-0000-000005700000}"/>
    <cellStyle name="20% - Accent1 3 5 4 2 5" xfId="28862" xr:uid="{00000000-0005-0000-0000-000006700000}"/>
    <cellStyle name="20% - Accent1 3 5 4 2 5 2" xfId="28863" xr:uid="{00000000-0005-0000-0000-000007700000}"/>
    <cellStyle name="20% - Accent1 3 5 4 2 5 2 2" xfId="28864" xr:uid="{00000000-0005-0000-0000-000008700000}"/>
    <cellStyle name="20% - Accent1 3 5 4 2 5 3" xfId="28865" xr:uid="{00000000-0005-0000-0000-000009700000}"/>
    <cellStyle name="20% - Accent1 3 5 4 2 6" xfId="28866" xr:uid="{00000000-0005-0000-0000-00000A700000}"/>
    <cellStyle name="20% - Accent1 3 5 4 2 6 2" xfId="28867" xr:uid="{00000000-0005-0000-0000-00000B700000}"/>
    <cellStyle name="20% - Accent1 3 5 4 2 6 2 2" xfId="28868" xr:uid="{00000000-0005-0000-0000-00000C700000}"/>
    <cellStyle name="20% - Accent1 3 5 4 2 6 3" xfId="28869" xr:uid="{00000000-0005-0000-0000-00000D700000}"/>
    <cellStyle name="20% - Accent1 3 5 4 2 7" xfId="28870" xr:uid="{00000000-0005-0000-0000-00000E700000}"/>
    <cellStyle name="20% - Accent1 3 5 4 2 7 2" xfId="28871" xr:uid="{00000000-0005-0000-0000-00000F700000}"/>
    <cellStyle name="20% - Accent1 3 5 4 2 8" xfId="28872" xr:uid="{00000000-0005-0000-0000-000010700000}"/>
    <cellStyle name="20% - Accent1 3 5 4 2 8 2" xfId="28873" xr:uid="{00000000-0005-0000-0000-000011700000}"/>
    <cellStyle name="20% - Accent1 3 5 4 2 9" xfId="28874" xr:uid="{00000000-0005-0000-0000-000012700000}"/>
    <cellStyle name="20% - Accent1 3 5 4 3" xfId="28875" xr:uid="{00000000-0005-0000-0000-000013700000}"/>
    <cellStyle name="20% - Accent1 3 5 4 3 2" xfId="28876" xr:uid="{00000000-0005-0000-0000-000014700000}"/>
    <cellStyle name="20% - Accent1 3 5 4 3 2 2" xfId="28877" xr:uid="{00000000-0005-0000-0000-000015700000}"/>
    <cellStyle name="20% - Accent1 3 5 4 3 2 2 2" xfId="28878" xr:uid="{00000000-0005-0000-0000-000016700000}"/>
    <cellStyle name="20% - Accent1 3 5 4 3 2 2 2 2" xfId="28879" xr:uid="{00000000-0005-0000-0000-000017700000}"/>
    <cellStyle name="20% - Accent1 3 5 4 3 2 2 3" xfId="28880" xr:uid="{00000000-0005-0000-0000-000018700000}"/>
    <cellStyle name="20% - Accent1 3 5 4 3 2 3" xfId="28881" xr:uid="{00000000-0005-0000-0000-000019700000}"/>
    <cellStyle name="20% - Accent1 3 5 4 3 2 3 2" xfId="28882" xr:uid="{00000000-0005-0000-0000-00001A700000}"/>
    <cellStyle name="20% - Accent1 3 5 4 3 2 4" xfId="28883" xr:uid="{00000000-0005-0000-0000-00001B700000}"/>
    <cellStyle name="20% - Accent1 3 5 4 3 3" xfId="28884" xr:uid="{00000000-0005-0000-0000-00001C700000}"/>
    <cellStyle name="20% - Accent1 3 5 4 3 3 2" xfId="28885" xr:uid="{00000000-0005-0000-0000-00001D700000}"/>
    <cellStyle name="20% - Accent1 3 5 4 3 3 2 2" xfId="28886" xr:uid="{00000000-0005-0000-0000-00001E700000}"/>
    <cellStyle name="20% - Accent1 3 5 4 3 3 2 2 2" xfId="28887" xr:uid="{00000000-0005-0000-0000-00001F700000}"/>
    <cellStyle name="20% - Accent1 3 5 4 3 3 2 3" xfId="28888" xr:uid="{00000000-0005-0000-0000-000020700000}"/>
    <cellStyle name="20% - Accent1 3 5 4 3 3 3" xfId="28889" xr:uid="{00000000-0005-0000-0000-000021700000}"/>
    <cellStyle name="20% - Accent1 3 5 4 3 3 3 2" xfId="28890" xr:uid="{00000000-0005-0000-0000-000022700000}"/>
    <cellStyle name="20% - Accent1 3 5 4 3 3 4" xfId="28891" xr:uid="{00000000-0005-0000-0000-000023700000}"/>
    <cellStyle name="20% - Accent1 3 5 4 3 4" xfId="28892" xr:uid="{00000000-0005-0000-0000-000024700000}"/>
    <cellStyle name="20% - Accent1 3 5 4 3 4 2" xfId="28893" xr:uid="{00000000-0005-0000-0000-000025700000}"/>
    <cellStyle name="20% - Accent1 3 5 4 3 4 2 2" xfId="28894" xr:uid="{00000000-0005-0000-0000-000026700000}"/>
    <cellStyle name="20% - Accent1 3 5 4 3 4 2 2 2" xfId="28895" xr:uid="{00000000-0005-0000-0000-000027700000}"/>
    <cellStyle name="20% - Accent1 3 5 4 3 4 2 3" xfId="28896" xr:uid="{00000000-0005-0000-0000-000028700000}"/>
    <cellStyle name="20% - Accent1 3 5 4 3 4 3" xfId="28897" xr:uid="{00000000-0005-0000-0000-000029700000}"/>
    <cellStyle name="20% - Accent1 3 5 4 3 4 3 2" xfId="28898" xr:uid="{00000000-0005-0000-0000-00002A700000}"/>
    <cellStyle name="20% - Accent1 3 5 4 3 4 4" xfId="28899" xr:uid="{00000000-0005-0000-0000-00002B700000}"/>
    <cellStyle name="20% - Accent1 3 5 4 3 5" xfId="28900" xr:uid="{00000000-0005-0000-0000-00002C700000}"/>
    <cellStyle name="20% - Accent1 3 5 4 3 5 2" xfId="28901" xr:uid="{00000000-0005-0000-0000-00002D700000}"/>
    <cellStyle name="20% - Accent1 3 5 4 3 5 2 2" xfId="28902" xr:uid="{00000000-0005-0000-0000-00002E700000}"/>
    <cellStyle name="20% - Accent1 3 5 4 3 5 3" xfId="28903" xr:uid="{00000000-0005-0000-0000-00002F700000}"/>
    <cellStyle name="20% - Accent1 3 5 4 3 6" xfId="28904" xr:uid="{00000000-0005-0000-0000-000030700000}"/>
    <cellStyle name="20% - Accent1 3 5 4 3 6 2" xfId="28905" xr:uid="{00000000-0005-0000-0000-000031700000}"/>
    <cellStyle name="20% - Accent1 3 5 4 3 6 2 2" xfId="28906" xr:uid="{00000000-0005-0000-0000-000032700000}"/>
    <cellStyle name="20% - Accent1 3 5 4 3 6 3" xfId="28907" xr:uid="{00000000-0005-0000-0000-000033700000}"/>
    <cellStyle name="20% - Accent1 3 5 4 3 7" xfId="28908" xr:uid="{00000000-0005-0000-0000-000034700000}"/>
    <cellStyle name="20% - Accent1 3 5 4 3 7 2" xfId="28909" xr:uid="{00000000-0005-0000-0000-000035700000}"/>
    <cellStyle name="20% - Accent1 3 5 4 3 8" xfId="28910" xr:uid="{00000000-0005-0000-0000-000036700000}"/>
    <cellStyle name="20% - Accent1 3 5 4 3 8 2" xfId="28911" xr:uid="{00000000-0005-0000-0000-000037700000}"/>
    <cellStyle name="20% - Accent1 3 5 4 3 9" xfId="28912" xr:uid="{00000000-0005-0000-0000-000038700000}"/>
    <cellStyle name="20% - Accent1 3 5 4 4" xfId="28913" xr:uid="{00000000-0005-0000-0000-000039700000}"/>
    <cellStyle name="20% - Accent1 3 5 4 4 2" xfId="28914" xr:uid="{00000000-0005-0000-0000-00003A700000}"/>
    <cellStyle name="20% - Accent1 3 5 4 4 2 2" xfId="28915" xr:uid="{00000000-0005-0000-0000-00003B700000}"/>
    <cellStyle name="20% - Accent1 3 5 4 4 2 2 2" xfId="28916" xr:uid="{00000000-0005-0000-0000-00003C700000}"/>
    <cellStyle name="20% - Accent1 3 5 4 4 2 3" xfId="28917" xr:uid="{00000000-0005-0000-0000-00003D700000}"/>
    <cellStyle name="20% - Accent1 3 5 4 4 3" xfId="28918" xr:uid="{00000000-0005-0000-0000-00003E700000}"/>
    <cellStyle name="20% - Accent1 3 5 4 4 3 2" xfId="28919" xr:uid="{00000000-0005-0000-0000-00003F700000}"/>
    <cellStyle name="20% - Accent1 3 5 4 4 4" xfId="28920" xr:uid="{00000000-0005-0000-0000-000040700000}"/>
    <cellStyle name="20% - Accent1 3 5 4 5" xfId="28921" xr:uid="{00000000-0005-0000-0000-000041700000}"/>
    <cellStyle name="20% - Accent1 3 5 4 5 2" xfId="28922" xr:uid="{00000000-0005-0000-0000-000042700000}"/>
    <cellStyle name="20% - Accent1 3 5 4 5 2 2" xfId="28923" xr:uid="{00000000-0005-0000-0000-000043700000}"/>
    <cellStyle name="20% - Accent1 3 5 4 5 2 2 2" xfId="28924" xr:uid="{00000000-0005-0000-0000-000044700000}"/>
    <cellStyle name="20% - Accent1 3 5 4 5 2 3" xfId="28925" xr:uid="{00000000-0005-0000-0000-000045700000}"/>
    <cellStyle name="20% - Accent1 3 5 4 5 3" xfId="28926" xr:uid="{00000000-0005-0000-0000-000046700000}"/>
    <cellStyle name="20% - Accent1 3 5 4 5 3 2" xfId="28927" xr:uid="{00000000-0005-0000-0000-000047700000}"/>
    <cellStyle name="20% - Accent1 3 5 4 5 4" xfId="28928" xr:uid="{00000000-0005-0000-0000-000048700000}"/>
    <cellStyle name="20% - Accent1 3 5 4 6" xfId="28929" xr:uid="{00000000-0005-0000-0000-000049700000}"/>
    <cellStyle name="20% - Accent1 3 5 4 6 2" xfId="28930" xr:uid="{00000000-0005-0000-0000-00004A700000}"/>
    <cellStyle name="20% - Accent1 3 5 4 6 2 2" xfId="28931" xr:uid="{00000000-0005-0000-0000-00004B700000}"/>
    <cellStyle name="20% - Accent1 3 5 4 6 2 2 2" xfId="28932" xr:uid="{00000000-0005-0000-0000-00004C700000}"/>
    <cellStyle name="20% - Accent1 3 5 4 6 2 3" xfId="28933" xr:uid="{00000000-0005-0000-0000-00004D700000}"/>
    <cellStyle name="20% - Accent1 3 5 4 6 3" xfId="28934" xr:uid="{00000000-0005-0000-0000-00004E700000}"/>
    <cellStyle name="20% - Accent1 3 5 4 6 3 2" xfId="28935" xr:uid="{00000000-0005-0000-0000-00004F700000}"/>
    <cellStyle name="20% - Accent1 3 5 4 6 4" xfId="28936" xr:uid="{00000000-0005-0000-0000-000050700000}"/>
    <cellStyle name="20% - Accent1 3 5 4 7" xfId="28937" xr:uid="{00000000-0005-0000-0000-000051700000}"/>
    <cellStyle name="20% - Accent1 3 5 4 7 2" xfId="28938" xr:uid="{00000000-0005-0000-0000-000052700000}"/>
    <cellStyle name="20% - Accent1 3 5 4 7 2 2" xfId="28939" xr:uid="{00000000-0005-0000-0000-000053700000}"/>
    <cellStyle name="20% - Accent1 3 5 4 7 3" xfId="28940" xr:uid="{00000000-0005-0000-0000-000054700000}"/>
    <cellStyle name="20% - Accent1 3 5 4 8" xfId="28941" xr:uid="{00000000-0005-0000-0000-000055700000}"/>
    <cellStyle name="20% - Accent1 3 5 4 8 2" xfId="28942" xr:uid="{00000000-0005-0000-0000-000056700000}"/>
    <cellStyle name="20% - Accent1 3 5 4 8 2 2" xfId="28943" xr:uid="{00000000-0005-0000-0000-000057700000}"/>
    <cellStyle name="20% - Accent1 3 5 4 8 3" xfId="28944" xr:uid="{00000000-0005-0000-0000-000058700000}"/>
    <cellStyle name="20% - Accent1 3 5 4 9" xfId="28945" xr:uid="{00000000-0005-0000-0000-000059700000}"/>
    <cellStyle name="20% - Accent1 3 5 4 9 2" xfId="28946" xr:uid="{00000000-0005-0000-0000-00005A700000}"/>
    <cellStyle name="20% - Accent1 3 5 5" xfId="28947" xr:uid="{00000000-0005-0000-0000-00005B700000}"/>
    <cellStyle name="20% - Accent1 3 5 5 10" xfId="28948" xr:uid="{00000000-0005-0000-0000-00005C700000}"/>
    <cellStyle name="20% - Accent1 3 5 5 10 2" xfId="28949" xr:uid="{00000000-0005-0000-0000-00005D700000}"/>
    <cellStyle name="20% - Accent1 3 5 5 11" xfId="28950" xr:uid="{00000000-0005-0000-0000-00005E700000}"/>
    <cellStyle name="20% - Accent1 3 5 5 2" xfId="28951" xr:uid="{00000000-0005-0000-0000-00005F700000}"/>
    <cellStyle name="20% - Accent1 3 5 5 2 2" xfId="28952" xr:uid="{00000000-0005-0000-0000-000060700000}"/>
    <cellStyle name="20% - Accent1 3 5 5 2 2 2" xfId="28953" xr:uid="{00000000-0005-0000-0000-000061700000}"/>
    <cellStyle name="20% - Accent1 3 5 5 2 2 2 2" xfId="28954" xr:uid="{00000000-0005-0000-0000-000062700000}"/>
    <cellStyle name="20% - Accent1 3 5 5 2 2 2 2 2" xfId="28955" xr:uid="{00000000-0005-0000-0000-000063700000}"/>
    <cellStyle name="20% - Accent1 3 5 5 2 2 2 3" xfId="28956" xr:uid="{00000000-0005-0000-0000-000064700000}"/>
    <cellStyle name="20% - Accent1 3 5 5 2 2 3" xfId="28957" xr:uid="{00000000-0005-0000-0000-000065700000}"/>
    <cellStyle name="20% - Accent1 3 5 5 2 2 3 2" xfId="28958" xr:uid="{00000000-0005-0000-0000-000066700000}"/>
    <cellStyle name="20% - Accent1 3 5 5 2 2 4" xfId="28959" xr:uid="{00000000-0005-0000-0000-000067700000}"/>
    <cellStyle name="20% - Accent1 3 5 5 2 3" xfId="28960" xr:uid="{00000000-0005-0000-0000-000068700000}"/>
    <cellStyle name="20% - Accent1 3 5 5 2 3 2" xfId="28961" xr:uid="{00000000-0005-0000-0000-000069700000}"/>
    <cellStyle name="20% - Accent1 3 5 5 2 3 2 2" xfId="28962" xr:uid="{00000000-0005-0000-0000-00006A700000}"/>
    <cellStyle name="20% - Accent1 3 5 5 2 3 2 2 2" xfId="28963" xr:uid="{00000000-0005-0000-0000-00006B700000}"/>
    <cellStyle name="20% - Accent1 3 5 5 2 3 2 3" xfId="28964" xr:uid="{00000000-0005-0000-0000-00006C700000}"/>
    <cellStyle name="20% - Accent1 3 5 5 2 3 3" xfId="28965" xr:uid="{00000000-0005-0000-0000-00006D700000}"/>
    <cellStyle name="20% - Accent1 3 5 5 2 3 3 2" xfId="28966" xr:uid="{00000000-0005-0000-0000-00006E700000}"/>
    <cellStyle name="20% - Accent1 3 5 5 2 3 4" xfId="28967" xr:uid="{00000000-0005-0000-0000-00006F700000}"/>
    <cellStyle name="20% - Accent1 3 5 5 2 4" xfId="28968" xr:uid="{00000000-0005-0000-0000-000070700000}"/>
    <cellStyle name="20% - Accent1 3 5 5 2 4 2" xfId="28969" xr:uid="{00000000-0005-0000-0000-000071700000}"/>
    <cellStyle name="20% - Accent1 3 5 5 2 4 2 2" xfId="28970" xr:uid="{00000000-0005-0000-0000-000072700000}"/>
    <cellStyle name="20% - Accent1 3 5 5 2 4 2 2 2" xfId="28971" xr:uid="{00000000-0005-0000-0000-000073700000}"/>
    <cellStyle name="20% - Accent1 3 5 5 2 4 2 3" xfId="28972" xr:uid="{00000000-0005-0000-0000-000074700000}"/>
    <cellStyle name="20% - Accent1 3 5 5 2 4 3" xfId="28973" xr:uid="{00000000-0005-0000-0000-000075700000}"/>
    <cellStyle name="20% - Accent1 3 5 5 2 4 3 2" xfId="28974" xr:uid="{00000000-0005-0000-0000-000076700000}"/>
    <cellStyle name="20% - Accent1 3 5 5 2 4 4" xfId="28975" xr:uid="{00000000-0005-0000-0000-000077700000}"/>
    <cellStyle name="20% - Accent1 3 5 5 2 5" xfId="28976" xr:uid="{00000000-0005-0000-0000-000078700000}"/>
    <cellStyle name="20% - Accent1 3 5 5 2 5 2" xfId="28977" xr:uid="{00000000-0005-0000-0000-000079700000}"/>
    <cellStyle name="20% - Accent1 3 5 5 2 5 2 2" xfId="28978" xr:uid="{00000000-0005-0000-0000-00007A700000}"/>
    <cellStyle name="20% - Accent1 3 5 5 2 5 3" xfId="28979" xr:uid="{00000000-0005-0000-0000-00007B700000}"/>
    <cellStyle name="20% - Accent1 3 5 5 2 6" xfId="28980" xr:uid="{00000000-0005-0000-0000-00007C700000}"/>
    <cellStyle name="20% - Accent1 3 5 5 2 6 2" xfId="28981" xr:uid="{00000000-0005-0000-0000-00007D700000}"/>
    <cellStyle name="20% - Accent1 3 5 5 2 6 2 2" xfId="28982" xr:uid="{00000000-0005-0000-0000-00007E700000}"/>
    <cellStyle name="20% - Accent1 3 5 5 2 6 3" xfId="28983" xr:uid="{00000000-0005-0000-0000-00007F700000}"/>
    <cellStyle name="20% - Accent1 3 5 5 2 7" xfId="28984" xr:uid="{00000000-0005-0000-0000-000080700000}"/>
    <cellStyle name="20% - Accent1 3 5 5 2 7 2" xfId="28985" xr:uid="{00000000-0005-0000-0000-000081700000}"/>
    <cellStyle name="20% - Accent1 3 5 5 2 8" xfId="28986" xr:uid="{00000000-0005-0000-0000-000082700000}"/>
    <cellStyle name="20% - Accent1 3 5 5 2 8 2" xfId="28987" xr:uid="{00000000-0005-0000-0000-000083700000}"/>
    <cellStyle name="20% - Accent1 3 5 5 2 9" xfId="28988" xr:uid="{00000000-0005-0000-0000-000084700000}"/>
    <cellStyle name="20% - Accent1 3 5 5 3" xfId="28989" xr:uid="{00000000-0005-0000-0000-000085700000}"/>
    <cellStyle name="20% - Accent1 3 5 5 3 2" xfId="28990" xr:uid="{00000000-0005-0000-0000-000086700000}"/>
    <cellStyle name="20% - Accent1 3 5 5 3 2 2" xfId="28991" xr:uid="{00000000-0005-0000-0000-000087700000}"/>
    <cellStyle name="20% - Accent1 3 5 5 3 2 2 2" xfId="28992" xr:uid="{00000000-0005-0000-0000-000088700000}"/>
    <cellStyle name="20% - Accent1 3 5 5 3 2 2 2 2" xfId="28993" xr:uid="{00000000-0005-0000-0000-000089700000}"/>
    <cellStyle name="20% - Accent1 3 5 5 3 2 2 3" xfId="28994" xr:uid="{00000000-0005-0000-0000-00008A700000}"/>
    <cellStyle name="20% - Accent1 3 5 5 3 2 3" xfId="28995" xr:uid="{00000000-0005-0000-0000-00008B700000}"/>
    <cellStyle name="20% - Accent1 3 5 5 3 2 3 2" xfId="28996" xr:uid="{00000000-0005-0000-0000-00008C700000}"/>
    <cellStyle name="20% - Accent1 3 5 5 3 2 4" xfId="28997" xr:uid="{00000000-0005-0000-0000-00008D700000}"/>
    <cellStyle name="20% - Accent1 3 5 5 3 3" xfId="28998" xr:uid="{00000000-0005-0000-0000-00008E700000}"/>
    <cellStyle name="20% - Accent1 3 5 5 3 3 2" xfId="28999" xr:uid="{00000000-0005-0000-0000-00008F700000}"/>
    <cellStyle name="20% - Accent1 3 5 5 3 3 2 2" xfId="29000" xr:uid="{00000000-0005-0000-0000-000090700000}"/>
    <cellStyle name="20% - Accent1 3 5 5 3 3 2 2 2" xfId="29001" xr:uid="{00000000-0005-0000-0000-000091700000}"/>
    <cellStyle name="20% - Accent1 3 5 5 3 3 2 3" xfId="29002" xr:uid="{00000000-0005-0000-0000-000092700000}"/>
    <cellStyle name="20% - Accent1 3 5 5 3 3 3" xfId="29003" xr:uid="{00000000-0005-0000-0000-000093700000}"/>
    <cellStyle name="20% - Accent1 3 5 5 3 3 3 2" xfId="29004" xr:uid="{00000000-0005-0000-0000-000094700000}"/>
    <cellStyle name="20% - Accent1 3 5 5 3 3 4" xfId="29005" xr:uid="{00000000-0005-0000-0000-000095700000}"/>
    <cellStyle name="20% - Accent1 3 5 5 3 4" xfId="29006" xr:uid="{00000000-0005-0000-0000-000096700000}"/>
    <cellStyle name="20% - Accent1 3 5 5 3 4 2" xfId="29007" xr:uid="{00000000-0005-0000-0000-000097700000}"/>
    <cellStyle name="20% - Accent1 3 5 5 3 4 2 2" xfId="29008" xr:uid="{00000000-0005-0000-0000-000098700000}"/>
    <cellStyle name="20% - Accent1 3 5 5 3 4 2 2 2" xfId="29009" xr:uid="{00000000-0005-0000-0000-000099700000}"/>
    <cellStyle name="20% - Accent1 3 5 5 3 4 2 3" xfId="29010" xr:uid="{00000000-0005-0000-0000-00009A700000}"/>
    <cellStyle name="20% - Accent1 3 5 5 3 4 3" xfId="29011" xr:uid="{00000000-0005-0000-0000-00009B700000}"/>
    <cellStyle name="20% - Accent1 3 5 5 3 4 3 2" xfId="29012" xr:uid="{00000000-0005-0000-0000-00009C700000}"/>
    <cellStyle name="20% - Accent1 3 5 5 3 4 4" xfId="29013" xr:uid="{00000000-0005-0000-0000-00009D700000}"/>
    <cellStyle name="20% - Accent1 3 5 5 3 5" xfId="29014" xr:uid="{00000000-0005-0000-0000-00009E700000}"/>
    <cellStyle name="20% - Accent1 3 5 5 3 5 2" xfId="29015" xr:uid="{00000000-0005-0000-0000-00009F700000}"/>
    <cellStyle name="20% - Accent1 3 5 5 3 5 2 2" xfId="29016" xr:uid="{00000000-0005-0000-0000-0000A0700000}"/>
    <cellStyle name="20% - Accent1 3 5 5 3 5 3" xfId="29017" xr:uid="{00000000-0005-0000-0000-0000A1700000}"/>
    <cellStyle name="20% - Accent1 3 5 5 3 6" xfId="29018" xr:uid="{00000000-0005-0000-0000-0000A2700000}"/>
    <cellStyle name="20% - Accent1 3 5 5 3 6 2" xfId="29019" xr:uid="{00000000-0005-0000-0000-0000A3700000}"/>
    <cellStyle name="20% - Accent1 3 5 5 3 6 2 2" xfId="29020" xr:uid="{00000000-0005-0000-0000-0000A4700000}"/>
    <cellStyle name="20% - Accent1 3 5 5 3 6 3" xfId="29021" xr:uid="{00000000-0005-0000-0000-0000A5700000}"/>
    <cellStyle name="20% - Accent1 3 5 5 3 7" xfId="29022" xr:uid="{00000000-0005-0000-0000-0000A6700000}"/>
    <cellStyle name="20% - Accent1 3 5 5 3 7 2" xfId="29023" xr:uid="{00000000-0005-0000-0000-0000A7700000}"/>
    <cellStyle name="20% - Accent1 3 5 5 3 8" xfId="29024" xr:uid="{00000000-0005-0000-0000-0000A8700000}"/>
    <cellStyle name="20% - Accent1 3 5 5 3 8 2" xfId="29025" xr:uid="{00000000-0005-0000-0000-0000A9700000}"/>
    <cellStyle name="20% - Accent1 3 5 5 3 9" xfId="29026" xr:uid="{00000000-0005-0000-0000-0000AA700000}"/>
    <cellStyle name="20% - Accent1 3 5 5 4" xfId="29027" xr:uid="{00000000-0005-0000-0000-0000AB700000}"/>
    <cellStyle name="20% - Accent1 3 5 5 4 2" xfId="29028" xr:uid="{00000000-0005-0000-0000-0000AC700000}"/>
    <cellStyle name="20% - Accent1 3 5 5 4 2 2" xfId="29029" xr:uid="{00000000-0005-0000-0000-0000AD700000}"/>
    <cellStyle name="20% - Accent1 3 5 5 4 2 2 2" xfId="29030" xr:uid="{00000000-0005-0000-0000-0000AE700000}"/>
    <cellStyle name="20% - Accent1 3 5 5 4 2 3" xfId="29031" xr:uid="{00000000-0005-0000-0000-0000AF700000}"/>
    <cellStyle name="20% - Accent1 3 5 5 4 3" xfId="29032" xr:uid="{00000000-0005-0000-0000-0000B0700000}"/>
    <cellStyle name="20% - Accent1 3 5 5 4 3 2" xfId="29033" xr:uid="{00000000-0005-0000-0000-0000B1700000}"/>
    <cellStyle name="20% - Accent1 3 5 5 4 4" xfId="29034" xr:uid="{00000000-0005-0000-0000-0000B2700000}"/>
    <cellStyle name="20% - Accent1 3 5 5 5" xfId="29035" xr:uid="{00000000-0005-0000-0000-0000B3700000}"/>
    <cellStyle name="20% - Accent1 3 5 5 5 2" xfId="29036" xr:uid="{00000000-0005-0000-0000-0000B4700000}"/>
    <cellStyle name="20% - Accent1 3 5 5 5 2 2" xfId="29037" xr:uid="{00000000-0005-0000-0000-0000B5700000}"/>
    <cellStyle name="20% - Accent1 3 5 5 5 2 2 2" xfId="29038" xr:uid="{00000000-0005-0000-0000-0000B6700000}"/>
    <cellStyle name="20% - Accent1 3 5 5 5 2 3" xfId="29039" xr:uid="{00000000-0005-0000-0000-0000B7700000}"/>
    <cellStyle name="20% - Accent1 3 5 5 5 3" xfId="29040" xr:uid="{00000000-0005-0000-0000-0000B8700000}"/>
    <cellStyle name="20% - Accent1 3 5 5 5 3 2" xfId="29041" xr:uid="{00000000-0005-0000-0000-0000B9700000}"/>
    <cellStyle name="20% - Accent1 3 5 5 5 4" xfId="29042" xr:uid="{00000000-0005-0000-0000-0000BA700000}"/>
    <cellStyle name="20% - Accent1 3 5 5 6" xfId="29043" xr:uid="{00000000-0005-0000-0000-0000BB700000}"/>
    <cellStyle name="20% - Accent1 3 5 5 6 2" xfId="29044" xr:uid="{00000000-0005-0000-0000-0000BC700000}"/>
    <cellStyle name="20% - Accent1 3 5 5 6 2 2" xfId="29045" xr:uid="{00000000-0005-0000-0000-0000BD700000}"/>
    <cellStyle name="20% - Accent1 3 5 5 6 2 2 2" xfId="29046" xr:uid="{00000000-0005-0000-0000-0000BE700000}"/>
    <cellStyle name="20% - Accent1 3 5 5 6 2 3" xfId="29047" xr:uid="{00000000-0005-0000-0000-0000BF700000}"/>
    <cellStyle name="20% - Accent1 3 5 5 6 3" xfId="29048" xr:uid="{00000000-0005-0000-0000-0000C0700000}"/>
    <cellStyle name="20% - Accent1 3 5 5 6 3 2" xfId="29049" xr:uid="{00000000-0005-0000-0000-0000C1700000}"/>
    <cellStyle name="20% - Accent1 3 5 5 6 4" xfId="29050" xr:uid="{00000000-0005-0000-0000-0000C2700000}"/>
    <cellStyle name="20% - Accent1 3 5 5 7" xfId="29051" xr:uid="{00000000-0005-0000-0000-0000C3700000}"/>
    <cellStyle name="20% - Accent1 3 5 5 7 2" xfId="29052" xr:uid="{00000000-0005-0000-0000-0000C4700000}"/>
    <cellStyle name="20% - Accent1 3 5 5 7 2 2" xfId="29053" xr:uid="{00000000-0005-0000-0000-0000C5700000}"/>
    <cellStyle name="20% - Accent1 3 5 5 7 3" xfId="29054" xr:uid="{00000000-0005-0000-0000-0000C6700000}"/>
    <cellStyle name="20% - Accent1 3 5 5 8" xfId="29055" xr:uid="{00000000-0005-0000-0000-0000C7700000}"/>
    <cellStyle name="20% - Accent1 3 5 5 8 2" xfId="29056" xr:uid="{00000000-0005-0000-0000-0000C8700000}"/>
    <cellStyle name="20% - Accent1 3 5 5 8 2 2" xfId="29057" xr:uid="{00000000-0005-0000-0000-0000C9700000}"/>
    <cellStyle name="20% - Accent1 3 5 5 8 3" xfId="29058" xr:uid="{00000000-0005-0000-0000-0000CA700000}"/>
    <cellStyle name="20% - Accent1 3 5 5 9" xfId="29059" xr:uid="{00000000-0005-0000-0000-0000CB700000}"/>
    <cellStyle name="20% - Accent1 3 5 5 9 2" xfId="29060" xr:uid="{00000000-0005-0000-0000-0000CC700000}"/>
    <cellStyle name="20% - Accent1 3 5 6" xfId="29061" xr:uid="{00000000-0005-0000-0000-0000CD700000}"/>
    <cellStyle name="20% - Accent1 3 5 6 10" xfId="29062" xr:uid="{00000000-0005-0000-0000-0000CE700000}"/>
    <cellStyle name="20% - Accent1 3 5 6 10 2" xfId="29063" xr:uid="{00000000-0005-0000-0000-0000CF700000}"/>
    <cellStyle name="20% - Accent1 3 5 6 11" xfId="29064" xr:uid="{00000000-0005-0000-0000-0000D0700000}"/>
    <cellStyle name="20% - Accent1 3 5 6 2" xfId="29065" xr:uid="{00000000-0005-0000-0000-0000D1700000}"/>
    <cellStyle name="20% - Accent1 3 5 6 2 2" xfId="29066" xr:uid="{00000000-0005-0000-0000-0000D2700000}"/>
    <cellStyle name="20% - Accent1 3 5 6 2 2 2" xfId="29067" xr:uid="{00000000-0005-0000-0000-0000D3700000}"/>
    <cellStyle name="20% - Accent1 3 5 6 2 2 2 2" xfId="29068" xr:uid="{00000000-0005-0000-0000-0000D4700000}"/>
    <cellStyle name="20% - Accent1 3 5 6 2 2 2 2 2" xfId="29069" xr:uid="{00000000-0005-0000-0000-0000D5700000}"/>
    <cellStyle name="20% - Accent1 3 5 6 2 2 2 3" xfId="29070" xr:uid="{00000000-0005-0000-0000-0000D6700000}"/>
    <cellStyle name="20% - Accent1 3 5 6 2 2 3" xfId="29071" xr:uid="{00000000-0005-0000-0000-0000D7700000}"/>
    <cellStyle name="20% - Accent1 3 5 6 2 2 3 2" xfId="29072" xr:uid="{00000000-0005-0000-0000-0000D8700000}"/>
    <cellStyle name="20% - Accent1 3 5 6 2 2 4" xfId="29073" xr:uid="{00000000-0005-0000-0000-0000D9700000}"/>
    <cellStyle name="20% - Accent1 3 5 6 2 3" xfId="29074" xr:uid="{00000000-0005-0000-0000-0000DA700000}"/>
    <cellStyle name="20% - Accent1 3 5 6 2 3 2" xfId="29075" xr:uid="{00000000-0005-0000-0000-0000DB700000}"/>
    <cellStyle name="20% - Accent1 3 5 6 2 3 2 2" xfId="29076" xr:uid="{00000000-0005-0000-0000-0000DC700000}"/>
    <cellStyle name="20% - Accent1 3 5 6 2 3 2 2 2" xfId="29077" xr:uid="{00000000-0005-0000-0000-0000DD700000}"/>
    <cellStyle name="20% - Accent1 3 5 6 2 3 2 3" xfId="29078" xr:uid="{00000000-0005-0000-0000-0000DE700000}"/>
    <cellStyle name="20% - Accent1 3 5 6 2 3 3" xfId="29079" xr:uid="{00000000-0005-0000-0000-0000DF700000}"/>
    <cellStyle name="20% - Accent1 3 5 6 2 3 3 2" xfId="29080" xr:uid="{00000000-0005-0000-0000-0000E0700000}"/>
    <cellStyle name="20% - Accent1 3 5 6 2 3 4" xfId="29081" xr:uid="{00000000-0005-0000-0000-0000E1700000}"/>
    <cellStyle name="20% - Accent1 3 5 6 2 4" xfId="29082" xr:uid="{00000000-0005-0000-0000-0000E2700000}"/>
    <cellStyle name="20% - Accent1 3 5 6 2 4 2" xfId="29083" xr:uid="{00000000-0005-0000-0000-0000E3700000}"/>
    <cellStyle name="20% - Accent1 3 5 6 2 4 2 2" xfId="29084" xr:uid="{00000000-0005-0000-0000-0000E4700000}"/>
    <cellStyle name="20% - Accent1 3 5 6 2 4 2 2 2" xfId="29085" xr:uid="{00000000-0005-0000-0000-0000E5700000}"/>
    <cellStyle name="20% - Accent1 3 5 6 2 4 2 3" xfId="29086" xr:uid="{00000000-0005-0000-0000-0000E6700000}"/>
    <cellStyle name="20% - Accent1 3 5 6 2 4 3" xfId="29087" xr:uid="{00000000-0005-0000-0000-0000E7700000}"/>
    <cellStyle name="20% - Accent1 3 5 6 2 4 3 2" xfId="29088" xr:uid="{00000000-0005-0000-0000-0000E8700000}"/>
    <cellStyle name="20% - Accent1 3 5 6 2 4 4" xfId="29089" xr:uid="{00000000-0005-0000-0000-0000E9700000}"/>
    <cellStyle name="20% - Accent1 3 5 6 2 5" xfId="29090" xr:uid="{00000000-0005-0000-0000-0000EA700000}"/>
    <cellStyle name="20% - Accent1 3 5 6 2 5 2" xfId="29091" xr:uid="{00000000-0005-0000-0000-0000EB700000}"/>
    <cellStyle name="20% - Accent1 3 5 6 2 5 2 2" xfId="29092" xr:uid="{00000000-0005-0000-0000-0000EC700000}"/>
    <cellStyle name="20% - Accent1 3 5 6 2 5 3" xfId="29093" xr:uid="{00000000-0005-0000-0000-0000ED700000}"/>
    <cellStyle name="20% - Accent1 3 5 6 2 6" xfId="29094" xr:uid="{00000000-0005-0000-0000-0000EE700000}"/>
    <cellStyle name="20% - Accent1 3 5 6 2 6 2" xfId="29095" xr:uid="{00000000-0005-0000-0000-0000EF700000}"/>
    <cellStyle name="20% - Accent1 3 5 6 2 6 2 2" xfId="29096" xr:uid="{00000000-0005-0000-0000-0000F0700000}"/>
    <cellStyle name="20% - Accent1 3 5 6 2 6 3" xfId="29097" xr:uid="{00000000-0005-0000-0000-0000F1700000}"/>
    <cellStyle name="20% - Accent1 3 5 6 2 7" xfId="29098" xr:uid="{00000000-0005-0000-0000-0000F2700000}"/>
    <cellStyle name="20% - Accent1 3 5 6 2 7 2" xfId="29099" xr:uid="{00000000-0005-0000-0000-0000F3700000}"/>
    <cellStyle name="20% - Accent1 3 5 6 2 8" xfId="29100" xr:uid="{00000000-0005-0000-0000-0000F4700000}"/>
    <cellStyle name="20% - Accent1 3 5 6 2 8 2" xfId="29101" xr:uid="{00000000-0005-0000-0000-0000F5700000}"/>
    <cellStyle name="20% - Accent1 3 5 6 2 9" xfId="29102" xr:uid="{00000000-0005-0000-0000-0000F6700000}"/>
    <cellStyle name="20% - Accent1 3 5 6 3" xfId="29103" xr:uid="{00000000-0005-0000-0000-0000F7700000}"/>
    <cellStyle name="20% - Accent1 3 5 6 3 2" xfId="29104" xr:uid="{00000000-0005-0000-0000-0000F8700000}"/>
    <cellStyle name="20% - Accent1 3 5 6 3 2 2" xfId="29105" xr:uid="{00000000-0005-0000-0000-0000F9700000}"/>
    <cellStyle name="20% - Accent1 3 5 6 3 2 2 2" xfId="29106" xr:uid="{00000000-0005-0000-0000-0000FA700000}"/>
    <cellStyle name="20% - Accent1 3 5 6 3 2 2 2 2" xfId="29107" xr:uid="{00000000-0005-0000-0000-0000FB700000}"/>
    <cellStyle name="20% - Accent1 3 5 6 3 2 2 3" xfId="29108" xr:uid="{00000000-0005-0000-0000-0000FC700000}"/>
    <cellStyle name="20% - Accent1 3 5 6 3 2 3" xfId="29109" xr:uid="{00000000-0005-0000-0000-0000FD700000}"/>
    <cellStyle name="20% - Accent1 3 5 6 3 2 3 2" xfId="29110" xr:uid="{00000000-0005-0000-0000-0000FE700000}"/>
    <cellStyle name="20% - Accent1 3 5 6 3 2 4" xfId="29111" xr:uid="{00000000-0005-0000-0000-0000FF700000}"/>
    <cellStyle name="20% - Accent1 3 5 6 3 3" xfId="29112" xr:uid="{00000000-0005-0000-0000-000000710000}"/>
    <cellStyle name="20% - Accent1 3 5 6 3 3 2" xfId="29113" xr:uid="{00000000-0005-0000-0000-000001710000}"/>
    <cellStyle name="20% - Accent1 3 5 6 3 3 2 2" xfId="29114" xr:uid="{00000000-0005-0000-0000-000002710000}"/>
    <cellStyle name="20% - Accent1 3 5 6 3 3 2 2 2" xfId="29115" xr:uid="{00000000-0005-0000-0000-000003710000}"/>
    <cellStyle name="20% - Accent1 3 5 6 3 3 2 3" xfId="29116" xr:uid="{00000000-0005-0000-0000-000004710000}"/>
    <cellStyle name="20% - Accent1 3 5 6 3 3 3" xfId="29117" xr:uid="{00000000-0005-0000-0000-000005710000}"/>
    <cellStyle name="20% - Accent1 3 5 6 3 3 3 2" xfId="29118" xr:uid="{00000000-0005-0000-0000-000006710000}"/>
    <cellStyle name="20% - Accent1 3 5 6 3 3 4" xfId="29119" xr:uid="{00000000-0005-0000-0000-000007710000}"/>
    <cellStyle name="20% - Accent1 3 5 6 3 4" xfId="29120" xr:uid="{00000000-0005-0000-0000-000008710000}"/>
    <cellStyle name="20% - Accent1 3 5 6 3 4 2" xfId="29121" xr:uid="{00000000-0005-0000-0000-000009710000}"/>
    <cellStyle name="20% - Accent1 3 5 6 3 4 2 2" xfId="29122" xr:uid="{00000000-0005-0000-0000-00000A710000}"/>
    <cellStyle name="20% - Accent1 3 5 6 3 4 2 2 2" xfId="29123" xr:uid="{00000000-0005-0000-0000-00000B710000}"/>
    <cellStyle name="20% - Accent1 3 5 6 3 4 2 3" xfId="29124" xr:uid="{00000000-0005-0000-0000-00000C710000}"/>
    <cellStyle name="20% - Accent1 3 5 6 3 4 3" xfId="29125" xr:uid="{00000000-0005-0000-0000-00000D710000}"/>
    <cellStyle name="20% - Accent1 3 5 6 3 4 3 2" xfId="29126" xr:uid="{00000000-0005-0000-0000-00000E710000}"/>
    <cellStyle name="20% - Accent1 3 5 6 3 4 4" xfId="29127" xr:uid="{00000000-0005-0000-0000-00000F710000}"/>
    <cellStyle name="20% - Accent1 3 5 6 3 5" xfId="29128" xr:uid="{00000000-0005-0000-0000-000010710000}"/>
    <cellStyle name="20% - Accent1 3 5 6 3 5 2" xfId="29129" xr:uid="{00000000-0005-0000-0000-000011710000}"/>
    <cellStyle name="20% - Accent1 3 5 6 3 5 2 2" xfId="29130" xr:uid="{00000000-0005-0000-0000-000012710000}"/>
    <cellStyle name="20% - Accent1 3 5 6 3 5 3" xfId="29131" xr:uid="{00000000-0005-0000-0000-000013710000}"/>
    <cellStyle name="20% - Accent1 3 5 6 3 6" xfId="29132" xr:uid="{00000000-0005-0000-0000-000014710000}"/>
    <cellStyle name="20% - Accent1 3 5 6 3 6 2" xfId="29133" xr:uid="{00000000-0005-0000-0000-000015710000}"/>
    <cellStyle name="20% - Accent1 3 5 6 3 6 2 2" xfId="29134" xr:uid="{00000000-0005-0000-0000-000016710000}"/>
    <cellStyle name="20% - Accent1 3 5 6 3 6 3" xfId="29135" xr:uid="{00000000-0005-0000-0000-000017710000}"/>
    <cellStyle name="20% - Accent1 3 5 6 3 7" xfId="29136" xr:uid="{00000000-0005-0000-0000-000018710000}"/>
    <cellStyle name="20% - Accent1 3 5 6 3 7 2" xfId="29137" xr:uid="{00000000-0005-0000-0000-000019710000}"/>
    <cellStyle name="20% - Accent1 3 5 6 3 8" xfId="29138" xr:uid="{00000000-0005-0000-0000-00001A710000}"/>
    <cellStyle name="20% - Accent1 3 5 6 3 8 2" xfId="29139" xr:uid="{00000000-0005-0000-0000-00001B710000}"/>
    <cellStyle name="20% - Accent1 3 5 6 3 9" xfId="29140" xr:uid="{00000000-0005-0000-0000-00001C710000}"/>
    <cellStyle name="20% - Accent1 3 5 6 4" xfId="29141" xr:uid="{00000000-0005-0000-0000-00001D710000}"/>
    <cellStyle name="20% - Accent1 3 5 6 4 2" xfId="29142" xr:uid="{00000000-0005-0000-0000-00001E710000}"/>
    <cellStyle name="20% - Accent1 3 5 6 4 2 2" xfId="29143" xr:uid="{00000000-0005-0000-0000-00001F710000}"/>
    <cellStyle name="20% - Accent1 3 5 6 4 2 2 2" xfId="29144" xr:uid="{00000000-0005-0000-0000-000020710000}"/>
    <cellStyle name="20% - Accent1 3 5 6 4 2 3" xfId="29145" xr:uid="{00000000-0005-0000-0000-000021710000}"/>
    <cellStyle name="20% - Accent1 3 5 6 4 3" xfId="29146" xr:uid="{00000000-0005-0000-0000-000022710000}"/>
    <cellStyle name="20% - Accent1 3 5 6 4 3 2" xfId="29147" xr:uid="{00000000-0005-0000-0000-000023710000}"/>
    <cellStyle name="20% - Accent1 3 5 6 4 4" xfId="29148" xr:uid="{00000000-0005-0000-0000-000024710000}"/>
    <cellStyle name="20% - Accent1 3 5 6 5" xfId="29149" xr:uid="{00000000-0005-0000-0000-000025710000}"/>
    <cellStyle name="20% - Accent1 3 5 6 5 2" xfId="29150" xr:uid="{00000000-0005-0000-0000-000026710000}"/>
    <cellStyle name="20% - Accent1 3 5 6 5 2 2" xfId="29151" xr:uid="{00000000-0005-0000-0000-000027710000}"/>
    <cellStyle name="20% - Accent1 3 5 6 5 2 2 2" xfId="29152" xr:uid="{00000000-0005-0000-0000-000028710000}"/>
    <cellStyle name="20% - Accent1 3 5 6 5 2 3" xfId="29153" xr:uid="{00000000-0005-0000-0000-000029710000}"/>
    <cellStyle name="20% - Accent1 3 5 6 5 3" xfId="29154" xr:uid="{00000000-0005-0000-0000-00002A710000}"/>
    <cellStyle name="20% - Accent1 3 5 6 5 3 2" xfId="29155" xr:uid="{00000000-0005-0000-0000-00002B710000}"/>
    <cellStyle name="20% - Accent1 3 5 6 5 4" xfId="29156" xr:uid="{00000000-0005-0000-0000-00002C710000}"/>
    <cellStyle name="20% - Accent1 3 5 6 6" xfId="29157" xr:uid="{00000000-0005-0000-0000-00002D710000}"/>
    <cellStyle name="20% - Accent1 3 5 6 6 2" xfId="29158" xr:uid="{00000000-0005-0000-0000-00002E710000}"/>
    <cellStyle name="20% - Accent1 3 5 6 6 2 2" xfId="29159" xr:uid="{00000000-0005-0000-0000-00002F710000}"/>
    <cellStyle name="20% - Accent1 3 5 6 6 2 2 2" xfId="29160" xr:uid="{00000000-0005-0000-0000-000030710000}"/>
    <cellStyle name="20% - Accent1 3 5 6 6 2 3" xfId="29161" xr:uid="{00000000-0005-0000-0000-000031710000}"/>
    <cellStyle name="20% - Accent1 3 5 6 6 3" xfId="29162" xr:uid="{00000000-0005-0000-0000-000032710000}"/>
    <cellStyle name="20% - Accent1 3 5 6 6 3 2" xfId="29163" xr:uid="{00000000-0005-0000-0000-000033710000}"/>
    <cellStyle name="20% - Accent1 3 5 6 6 4" xfId="29164" xr:uid="{00000000-0005-0000-0000-000034710000}"/>
    <cellStyle name="20% - Accent1 3 5 6 7" xfId="29165" xr:uid="{00000000-0005-0000-0000-000035710000}"/>
    <cellStyle name="20% - Accent1 3 5 6 7 2" xfId="29166" xr:uid="{00000000-0005-0000-0000-000036710000}"/>
    <cellStyle name="20% - Accent1 3 5 6 7 2 2" xfId="29167" xr:uid="{00000000-0005-0000-0000-000037710000}"/>
    <cellStyle name="20% - Accent1 3 5 6 7 3" xfId="29168" xr:uid="{00000000-0005-0000-0000-000038710000}"/>
    <cellStyle name="20% - Accent1 3 5 6 8" xfId="29169" xr:uid="{00000000-0005-0000-0000-000039710000}"/>
    <cellStyle name="20% - Accent1 3 5 6 8 2" xfId="29170" xr:uid="{00000000-0005-0000-0000-00003A710000}"/>
    <cellStyle name="20% - Accent1 3 5 6 8 2 2" xfId="29171" xr:uid="{00000000-0005-0000-0000-00003B710000}"/>
    <cellStyle name="20% - Accent1 3 5 6 8 3" xfId="29172" xr:uid="{00000000-0005-0000-0000-00003C710000}"/>
    <cellStyle name="20% - Accent1 3 5 6 9" xfId="29173" xr:uid="{00000000-0005-0000-0000-00003D710000}"/>
    <cellStyle name="20% - Accent1 3 5 6 9 2" xfId="29174" xr:uid="{00000000-0005-0000-0000-00003E710000}"/>
    <cellStyle name="20% - Accent1 3 5 7" xfId="29175" xr:uid="{00000000-0005-0000-0000-00003F710000}"/>
    <cellStyle name="20% - Accent1 3 5 7 2" xfId="29176" xr:uid="{00000000-0005-0000-0000-000040710000}"/>
    <cellStyle name="20% - Accent1 3 5 7 2 2" xfId="29177" xr:uid="{00000000-0005-0000-0000-000041710000}"/>
    <cellStyle name="20% - Accent1 3 5 7 2 2 2" xfId="29178" xr:uid="{00000000-0005-0000-0000-000042710000}"/>
    <cellStyle name="20% - Accent1 3 5 7 2 2 2 2" xfId="29179" xr:uid="{00000000-0005-0000-0000-000043710000}"/>
    <cellStyle name="20% - Accent1 3 5 7 2 2 3" xfId="29180" xr:uid="{00000000-0005-0000-0000-000044710000}"/>
    <cellStyle name="20% - Accent1 3 5 7 2 3" xfId="29181" xr:uid="{00000000-0005-0000-0000-000045710000}"/>
    <cellStyle name="20% - Accent1 3 5 7 2 3 2" xfId="29182" xr:uid="{00000000-0005-0000-0000-000046710000}"/>
    <cellStyle name="20% - Accent1 3 5 7 2 4" xfId="29183" xr:uid="{00000000-0005-0000-0000-000047710000}"/>
    <cellStyle name="20% - Accent1 3 5 7 3" xfId="29184" xr:uid="{00000000-0005-0000-0000-000048710000}"/>
    <cellStyle name="20% - Accent1 3 5 7 3 2" xfId="29185" xr:uid="{00000000-0005-0000-0000-000049710000}"/>
    <cellStyle name="20% - Accent1 3 5 7 3 2 2" xfId="29186" xr:uid="{00000000-0005-0000-0000-00004A710000}"/>
    <cellStyle name="20% - Accent1 3 5 7 3 2 2 2" xfId="29187" xr:uid="{00000000-0005-0000-0000-00004B710000}"/>
    <cellStyle name="20% - Accent1 3 5 7 3 2 3" xfId="29188" xr:uid="{00000000-0005-0000-0000-00004C710000}"/>
    <cellStyle name="20% - Accent1 3 5 7 3 3" xfId="29189" xr:uid="{00000000-0005-0000-0000-00004D710000}"/>
    <cellStyle name="20% - Accent1 3 5 7 3 3 2" xfId="29190" xr:uid="{00000000-0005-0000-0000-00004E710000}"/>
    <cellStyle name="20% - Accent1 3 5 7 3 4" xfId="29191" xr:uid="{00000000-0005-0000-0000-00004F710000}"/>
    <cellStyle name="20% - Accent1 3 5 7 4" xfId="29192" xr:uid="{00000000-0005-0000-0000-000050710000}"/>
    <cellStyle name="20% - Accent1 3 5 7 4 2" xfId="29193" xr:uid="{00000000-0005-0000-0000-000051710000}"/>
    <cellStyle name="20% - Accent1 3 5 7 4 2 2" xfId="29194" xr:uid="{00000000-0005-0000-0000-000052710000}"/>
    <cellStyle name="20% - Accent1 3 5 7 4 2 2 2" xfId="29195" xr:uid="{00000000-0005-0000-0000-000053710000}"/>
    <cellStyle name="20% - Accent1 3 5 7 4 2 3" xfId="29196" xr:uid="{00000000-0005-0000-0000-000054710000}"/>
    <cellStyle name="20% - Accent1 3 5 7 4 3" xfId="29197" xr:uid="{00000000-0005-0000-0000-000055710000}"/>
    <cellStyle name="20% - Accent1 3 5 7 4 3 2" xfId="29198" xr:uid="{00000000-0005-0000-0000-000056710000}"/>
    <cellStyle name="20% - Accent1 3 5 7 4 4" xfId="29199" xr:uid="{00000000-0005-0000-0000-000057710000}"/>
    <cellStyle name="20% - Accent1 3 5 7 5" xfId="29200" xr:uid="{00000000-0005-0000-0000-000058710000}"/>
    <cellStyle name="20% - Accent1 3 5 7 5 2" xfId="29201" xr:uid="{00000000-0005-0000-0000-000059710000}"/>
    <cellStyle name="20% - Accent1 3 5 7 5 2 2" xfId="29202" xr:uid="{00000000-0005-0000-0000-00005A710000}"/>
    <cellStyle name="20% - Accent1 3 5 7 5 3" xfId="29203" xr:uid="{00000000-0005-0000-0000-00005B710000}"/>
    <cellStyle name="20% - Accent1 3 5 7 6" xfId="29204" xr:uid="{00000000-0005-0000-0000-00005C710000}"/>
    <cellStyle name="20% - Accent1 3 5 7 6 2" xfId="29205" xr:uid="{00000000-0005-0000-0000-00005D710000}"/>
    <cellStyle name="20% - Accent1 3 5 7 6 2 2" xfId="29206" xr:uid="{00000000-0005-0000-0000-00005E710000}"/>
    <cellStyle name="20% - Accent1 3 5 7 6 3" xfId="29207" xr:uid="{00000000-0005-0000-0000-00005F710000}"/>
    <cellStyle name="20% - Accent1 3 5 7 7" xfId="29208" xr:uid="{00000000-0005-0000-0000-000060710000}"/>
    <cellStyle name="20% - Accent1 3 5 7 7 2" xfId="29209" xr:uid="{00000000-0005-0000-0000-000061710000}"/>
    <cellStyle name="20% - Accent1 3 5 7 8" xfId="29210" xr:uid="{00000000-0005-0000-0000-000062710000}"/>
    <cellStyle name="20% - Accent1 3 5 7 8 2" xfId="29211" xr:uid="{00000000-0005-0000-0000-000063710000}"/>
    <cellStyle name="20% - Accent1 3 5 7 9" xfId="29212" xr:uid="{00000000-0005-0000-0000-000064710000}"/>
    <cellStyle name="20% - Accent1 3 5 8" xfId="29213" xr:uid="{00000000-0005-0000-0000-000065710000}"/>
    <cellStyle name="20% - Accent1 3 5 8 2" xfId="29214" xr:uid="{00000000-0005-0000-0000-000066710000}"/>
    <cellStyle name="20% - Accent1 3 5 8 2 2" xfId="29215" xr:uid="{00000000-0005-0000-0000-000067710000}"/>
    <cellStyle name="20% - Accent1 3 5 8 2 2 2" xfId="29216" xr:uid="{00000000-0005-0000-0000-000068710000}"/>
    <cellStyle name="20% - Accent1 3 5 8 2 2 2 2" xfId="29217" xr:uid="{00000000-0005-0000-0000-000069710000}"/>
    <cellStyle name="20% - Accent1 3 5 8 2 2 3" xfId="29218" xr:uid="{00000000-0005-0000-0000-00006A710000}"/>
    <cellStyle name="20% - Accent1 3 5 8 2 3" xfId="29219" xr:uid="{00000000-0005-0000-0000-00006B710000}"/>
    <cellStyle name="20% - Accent1 3 5 8 2 3 2" xfId="29220" xr:uid="{00000000-0005-0000-0000-00006C710000}"/>
    <cellStyle name="20% - Accent1 3 5 8 2 4" xfId="29221" xr:uid="{00000000-0005-0000-0000-00006D710000}"/>
    <cellStyle name="20% - Accent1 3 5 8 3" xfId="29222" xr:uid="{00000000-0005-0000-0000-00006E710000}"/>
    <cellStyle name="20% - Accent1 3 5 8 3 2" xfId="29223" xr:uid="{00000000-0005-0000-0000-00006F710000}"/>
    <cellStyle name="20% - Accent1 3 5 8 3 2 2" xfId="29224" xr:uid="{00000000-0005-0000-0000-000070710000}"/>
    <cellStyle name="20% - Accent1 3 5 8 3 2 2 2" xfId="29225" xr:uid="{00000000-0005-0000-0000-000071710000}"/>
    <cellStyle name="20% - Accent1 3 5 8 3 2 3" xfId="29226" xr:uid="{00000000-0005-0000-0000-000072710000}"/>
    <cellStyle name="20% - Accent1 3 5 8 3 3" xfId="29227" xr:uid="{00000000-0005-0000-0000-000073710000}"/>
    <cellStyle name="20% - Accent1 3 5 8 3 3 2" xfId="29228" xr:uid="{00000000-0005-0000-0000-000074710000}"/>
    <cellStyle name="20% - Accent1 3 5 8 3 4" xfId="29229" xr:uid="{00000000-0005-0000-0000-000075710000}"/>
    <cellStyle name="20% - Accent1 3 5 8 4" xfId="29230" xr:uid="{00000000-0005-0000-0000-000076710000}"/>
    <cellStyle name="20% - Accent1 3 5 8 4 2" xfId="29231" xr:uid="{00000000-0005-0000-0000-000077710000}"/>
    <cellStyle name="20% - Accent1 3 5 8 4 2 2" xfId="29232" xr:uid="{00000000-0005-0000-0000-000078710000}"/>
    <cellStyle name="20% - Accent1 3 5 8 4 2 2 2" xfId="29233" xr:uid="{00000000-0005-0000-0000-000079710000}"/>
    <cellStyle name="20% - Accent1 3 5 8 4 2 3" xfId="29234" xr:uid="{00000000-0005-0000-0000-00007A710000}"/>
    <cellStyle name="20% - Accent1 3 5 8 4 3" xfId="29235" xr:uid="{00000000-0005-0000-0000-00007B710000}"/>
    <cellStyle name="20% - Accent1 3 5 8 4 3 2" xfId="29236" xr:uid="{00000000-0005-0000-0000-00007C710000}"/>
    <cellStyle name="20% - Accent1 3 5 8 4 4" xfId="29237" xr:uid="{00000000-0005-0000-0000-00007D710000}"/>
    <cellStyle name="20% - Accent1 3 5 8 5" xfId="29238" xr:uid="{00000000-0005-0000-0000-00007E710000}"/>
    <cellStyle name="20% - Accent1 3 5 8 5 2" xfId="29239" xr:uid="{00000000-0005-0000-0000-00007F710000}"/>
    <cellStyle name="20% - Accent1 3 5 8 5 2 2" xfId="29240" xr:uid="{00000000-0005-0000-0000-000080710000}"/>
    <cellStyle name="20% - Accent1 3 5 8 5 3" xfId="29241" xr:uid="{00000000-0005-0000-0000-000081710000}"/>
    <cellStyle name="20% - Accent1 3 5 8 6" xfId="29242" xr:uid="{00000000-0005-0000-0000-000082710000}"/>
    <cellStyle name="20% - Accent1 3 5 8 6 2" xfId="29243" xr:uid="{00000000-0005-0000-0000-000083710000}"/>
    <cellStyle name="20% - Accent1 3 5 8 6 2 2" xfId="29244" xr:uid="{00000000-0005-0000-0000-000084710000}"/>
    <cellStyle name="20% - Accent1 3 5 8 6 3" xfId="29245" xr:uid="{00000000-0005-0000-0000-000085710000}"/>
    <cellStyle name="20% - Accent1 3 5 8 7" xfId="29246" xr:uid="{00000000-0005-0000-0000-000086710000}"/>
    <cellStyle name="20% - Accent1 3 5 8 7 2" xfId="29247" xr:uid="{00000000-0005-0000-0000-000087710000}"/>
    <cellStyle name="20% - Accent1 3 5 8 8" xfId="29248" xr:uid="{00000000-0005-0000-0000-000088710000}"/>
    <cellStyle name="20% - Accent1 3 5 8 8 2" xfId="29249" xr:uid="{00000000-0005-0000-0000-000089710000}"/>
    <cellStyle name="20% - Accent1 3 5 8 9" xfId="29250" xr:uid="{00000000-0005-0000-0000-00008A710000}"/>
    <cellStyle name="20% - Accent1 3 5 9" xfId="29251" xr:uid="{00000000-0005-0000-0000-00008B710000}"/>
    <cellStyle name="20% - Accent1 3 5 9 2" xfId="29252" xr:uid="{00000000-0005-0000-0000-00008C710000}"/>
    <cellStyle name="20% - Accent1 3 5 9 2 2" xfId="29253" xr:uid="{00000000-0005-0000-0000-00008D710000}"/>
    <cellStyle name="20% - Accent1 3 5 9 2 2 2" xfId="29254" xr:uid="{00000000-0005-0000-0000-00008E710000}"/>
    <cellStyle name="20% - Accent1 3 5 9 2 3" xfId="29255" xr:uid="{00000000-0005-0000-0000-00008F710000}"/>
    <cellStyle name="20% - Accent1 3 5 9 3" xfId="29256" xr:uid="{00000000-0005-0000-0000-000090710000}"/>
    <cellStyle name="20% - Accent1 3 5 9 3 2" xfId="29257" xr:uid="{00000000-0005-0000-0000-000091710000}"/>
    <cellStyle name="20% - Accent1 3 5 9 4" xfId="29258" xr:uid="{00000000-0005-0000-0000-000092710000}"/>
    <cellStyle name="20% - Accent1 3 6" xfId="29259" xr:uid="{00000000-0005-0000-0000-000093710000}"/>
    <cellStyle name="20% - Accent1 3 6 10" xfId="29260" xr:uid="{00000000-0005-0000-0000-000094710000}"/>
    <cellStyle name="20% - Accent1 3 6 10 2" xfId="29261" xr:uid="{00000000-0005-0000-0000-000095710000}"/>
    <cellStyle name="20% - Accent1 3 6 10 2 2" xfId="29262" xr:uid="{00000000-0005-0000-0000-000096710000}"/>
    <cellStyle name="20% - Accent1 3 6 10 2 2 2" xfId="29263" xr:uid="{00000000-0005-0000-0000-000097710000}"/>
    <cellStyle name="20% - Accent1 3 6 10 2 3" xfId="29264" xr:uid="{00000000-0005-0000-0000-000098710000}"/>
    <cellStyle name="20% - Accent1 3 6 10 3" xfId="29265" xr:uid="{00000000-0005-0000-0000-000099710000}"/>
    <cellStyle name="20% - Accent1 3 6 10 3 2" xfId="29266" xr:uid="{00000000-0005-0000-0000-00009A710000}"/>
    <cellStyle name="20% - Accent1 3 6 10 4" xfId="29267" xr:uid="{00000000-0005-0000-0000-00009B710000}"/>
    <cellStyle name="20% - Accent1 3 6 11" xfId="29268" xr:uid="{00000000-0005-0000-0000-00009C710000}"/>
    <cellStyle name="20% - Accent1 3 6 11 2" xfId="29269" xr:uid="{00000000-0005-0000-0000-00009D710000}"/>
    <cellStyle name="20% - Accent1 3 6 11 2 2" xfId="29270" xr:uid="{00000000-0005-0000-0000-00009E710000}"/>
    <cellStyle name="20% - Accent1 3 6 11 3" xfId="29271" xr:uid="{00000000-0005-0000-0000-00009F710000}"/>
    <cellStyle name="20% - Accent1 3 6 12" xfId="29272" xr:uid="{00000000-0005-0000-0000-0000A0710000}"/>
    <cellStyle name="20% - Accent1 3 6 12 2" xfId="29273" xr:uid="{00000000-0005-0000-0000-0000A1710000}"/>
    <cellStyle name="20% - Accent1 3 6 12 2 2" xfId="29274" xr:uid="{00000000-0005-0000-0000-0000A2710000}"/>
    <cellStyle name="20% - Accent1 3 6 12 3" xfId="29275" xr:uid="{00000000-0005-0000-0000-0000A3710000}"/>
    <cellStyle name="20% - Accent1 3 6 13" xfId="29276" xr:uid="{00000000-0005-0000-0000-0000A4710000}"/>
    <cellStyle name="20% - Accent1 3 6 13 2" xfId="29277" xr:uid="{00000000-0005-0000-0000-0000A5710000}"/>
    <cellStyle name="20% - Accent1 3 6 14" xfId="29278" xr:uid="{00000000-0005-0000-0000-0000A6710000}"/>
    <cellStyle name="20% - Accent1 3 6 14 2" xfId="29279" xr:uid="{00000000-0005-0000-0000-0000A7710000}"/>
    <cellStyle name="20% - Accent1 3 6 15" xfId="29280" xr:uid="{00000000-0005-0000-0000-0000A8710000}"/>
    <cellStyle name="20% - Accent1 3 6 2" xfId="29281" xr:uid="{00000000-0005-0000-0000-0000A9710000}"/>
    <cellStyle name="20% - Accent1 3 6 2 10" xfId="29282" xr:uid="{00000000-0005-0000-0000-0000AA710000}"/>
    <cellStyle name="20% - Accent1 3 6 2 10 2" xfId="29283" xr:uid="{00000000-0005-0000-0000-0000AB710000}"/>
    <cellStyle name="20% - Accent1 3 6 2 10 2 2" xfId="29284" xr:uid="{00000000-0005-0000-0000-0000AC710000}"/>
    <cellStyle name="20% - Accent1 3 6 2 10 3" xfId="29285" xr:uid="{00000000-0005-0000-0000-0000AD710000}"/>
    <cellStyle name="20% - Accent1 3 6 2 11" xfId="29286" xr:uid="{00000000-0005-0000-0000-0000AE710000}"/>
    <cellStyle name="20% - Accent1 3 6 2 11 2" xfId="29287" xr:uid="{00000000-0005-0000-0000-0000AF710000}"/>
    <cellStyle name="20% - Accent1 3 6 2 11 2 2" xfId="29288" xr:uid="{00000000-0005-0000-0000-0000B0710000}"/>
    <cellStyle name="20% - Accent1 3 6 2 11 3" xfId="29289" xr:uid="{00000000-0005-0000-0000-0000B1710000}"/>
    <cellStyle name="20% - Accent1 3 6 2 12" xfId="29290" xr:uid="{00000000-0005-0000-0000-0000B2710000}"/>
    <cellStyle name="20% - Accent1 3 6 2 12 2" xfId="29291" xr:uid="{00000000-0005-0000-0000-0000B3710000}"/>
    <cellStyle name="20% - Accent1 3 6 2 13" xfId="29292" xr:uid="{00000000-0005-0000-0000-0000B4710000}"/>
    <cellStyle name="20% - Accent1 3 6 2 13 2" xfId="29293" xr:uid="{00000000-0005-0000-0000-0000B5710000}"/>
    <cellStyle name="20% - Accent1 3 6 2 14" xfId="29294" xr:uid="{00000000-0005-0000-0000-0000B6710000}"/>
    <cellStyle name="20% - Accent1 3 6 2 2" xfId="29295" xr:uid="{00000000-0005-0000-0000-0000B7710000}"/>
    <cellStyle name="20% - Accent1 3 6 2 2 10" xfId="29296" xr:uid="{00000000-0005-0000-0000-0000B8710000}"/>
    <cellStyle name="20% - Accent1 3 6 2 2 10 2" xfId="29297" xr:uid="{00000000-0005-0000-0000-0000B9710000}"/>
    <cellStyle name="20% - Accent1 3 6 2 2 11" xfId="29298" xr:uid="{00000000-0005-0000-0000-0000BA710000}"/>
    <cellStyle name="20% - Accent1 3 6 2 2 2" xfId="29299" xr:uid="{00000000-0005-0000-0000-0000BB710000}"/>
    <cellStyle name="20% - Accent1 3 6 2 2 2 2" xfId="29300" xr:uid="{00000000-0005-0000-0000-0000BC710000}"/>
    <cellStyle name="20% - Accent1 3 6 2 2 2 2 2" xfId="29301" xr:uid="{00000000-0005-0000-0000-0000BD710000}"/>
    <cellStyle name="20% - Accent1 3 6 2 2 2 2 2 2" xfId="29302" xr:uid="{00000000-0005-0000-0000-0000BE710000}"/>
    <cellStyle name="20% - Accent1 3 6 2 2 2 2 2 2 2" xfId="29303" xr:uid="{00000000-0005-0000-0000-0000BF710000}"/>
    <cellStyle name="20% - Accent1 3 6 2 2 2 2 2 3" xfId="29304" xr:uid="{00000000-0005-0000-0000-0000C0710000}"/>
    <cellStyle name="20% - Accent1 3 6 2 2 2 2 3" xfId="29305" xr:uid="{00000000-0005-0000-0000-0000C1710000}"/>
    <cellStyle name="20% - Accent1 3 6 2 2 2 2 3 2" xfId="29306" xr:uid="{00000000-0005-0000-0000-0000C2710000}"/>
    <cellStyle name="20% - Accent1 3 6 2 2 2 2 4" xfId="29307" xr:uid="{00000000-0005-0000-0000-0000C3710000}"/>
    <cellStyle name="20% - Accent1 3 6 2 2 2 3" xfId="29308" xr:uid="{00000000-0005-0000-0000-0000C4710000}"/>
    <cellStyle name="20% - Accent1 3 6 2 2 2 3 2" xfId="29309" xr:uid="{00000000-0005-0000-0000-0000C5710000}"/>
    <cellStyle name="20% - Accent1 3 6 2 2 2 3 2 2" xfId="29310" xr:uid="{00000000-0005-0000-0000-0000C6710000}"/>
    <cellStyle name="20% - Accent1 3 6 2 2 2 3 2 2 2" xfId="29311" xr:uid="{00000000-0005-0000-0000-0000C7710000}"/>
    <cellStyle name="20% - Accent1 3 6 2 2 2 3 2 3" xfId="29312" xr:uid="{00000000-0005-0000-0000-0000C8710000}"/>
    <cellStyle name="20% - Accent1 3 6 2 2 2 3 3" xfId="29313" xr:uid="{00000000-0005-0000-0000-0000C9710000}"/>
    <cellStyle name="20% - Accent1 3 6 2 2 2 3 3 2" xfId="29314" xr:uid="{00000000-0005-0000-0000-0000CA710000}"/>
    <cellStyle name="20% - Accent1 3 6 2 2 2 3 4" xfId="29315" xr:uid="{00000000-0005-0000-0000-0000CB710000}"/>
    <cellStyle name="20% - Accent1 3 6 2 2 2 4" xfId="29316" xr:uid="{00000000-0005-0000-0000-0000CC710000}"/>
    <cellStyle name="20% - Accent1 3 6 2 2 2 4 2" xfId="29317" xr:uid="{00000000-0005-0000-0000-0000CD710000}"/>
    <cellStyle name="20% - Accent1 3 6 2 2 2 4 2 2" xfId="29318" xr:uid="{00000000-0005-0000-0000-0000CE710000}"/>
    <cellStyle name="20% - Accent1 3 6 2 2 2 4 2 2 2" xfId="29319" xr:uid="{00000000-0005-0000-0000-0000CF710000}"/>
    <cellStyle name="20% - Accent1 3 6 2 2 2 4 2 3" xfId="29320" xr:uid="{00000000-0005-0000-0000-0000D0710000}"/>
    <cellStyle name="20% - Accent1 3 6 2 2 2 4 3" xfId="29321" xr:uid="{00000000-0005-0000-0000-0000D1710000}"/>
    <cellStyle name="20% - Accent1 3 6 2 2 2 4 3 2" xfId="29322" xr:uid="{00000000-0005-0000-0000-0000D2710000}"/>
    <cellStyle name="20% - Accent1 3 6 2 2 2 4 4" xfId="29323" xr:uid="{00000000-0005-0000-0000-0000D3710000}"/>
    <cellStyle name="20% - Accent1 3 6 2 2 2 5" xfId="29324" xr:uid="{00000000-0005-0000-0000-0000D4710000}"/>
    <cellStyle name="20% - Accent1 3 6 2 2 2 5 2" xfId="29325" xr:uid="{00000000-0005-0000-0000-0000D5710000}"/>
    <cellStyle name="20% - Accent1 3 6 2 2 2 5 2 2" xfId="29326" xr:uid="{00000000-0005-0000-0000-0000D6710000}"/>
    <cellStyle name="20% - Accent1 3 6 2 2 2 5 3" xfId="29327" xr:uid="{00000000-0005-0000-0000-0000D7710000}"/>
    <cellStyle name="20% - Accent1 3 6 2 2 2 6" xfId="29328" xr:uid="{00000000-0005-0000-0000-0000D8710000}"/>
    <cellStyle name="20% - Accent1 3 6 2 2 2 6 2" xfId="29329" xr:uid="{00000000-0005-0000-0000-0000D9710000}"/>
    <cellStyle name="20% - Accent1 3 6 2 2 2 6 2 2" xfId="29330" xr:uid="{00000000-0005-0000-0000-0000DA710000}"/>
    <cellStyle name="20% - Accent1 3 6 2 2 2 6 3" xfId="29331" xr:uid="{00000000-0005-0000-0000-0000DB710000}"/>
    <cellStyle name="20% - Accent1 3 6 2 2 2 7" xfId="29332" xr:uid="{00000000-0005-0000-0000-0000DC710000}"/>
    <cellStyle name="20% - Accent1 3 6 2 2 2 7 2" xfId="29333" xr:uid="{00000000-0005-0000-0000-0000DD710000}"/>
    <cellStyle name="20% - Accent1 3 6 2 2 2 8" xfId="29334" xr:uid="{00000000-0005-0000-0000-0000DE710000}"/>
    <cellStyle name="20% - Accent1 3 6 2 2 2 8 2" xfId="29335" xr:uid="{00000000-0005-0000-0000-0000DF710000}"/>
    <cellStyle name="20% - Accent1 3 6 2 2 2 9" xfId="29336" xr:uid="{00000000-0005-0000-0000-0000E0710000}"/>
    <cellStyle name="20% - Accent1 3 6 2 2 3" xfId="29337" xr:uid="{00000000-0005-0000-0000-0000E1710000}"/>
    <cellStyle name="20% - Accent1 3 6 2 2 3 2" xfId="29338" xr:uid="{00000000-0005-0000-0000-0000E2710000}"/>
    <cellStyle name="20% - Accent1 3 6 2 2 3 2 2" xfId="29339" xr:uid="{00000000-0005-0000-0000-0000E3710000}"/>
    <cellStyle name="20% - Accent1 3 6 2 2 3 2 2 2" xfId="29340" xr:uid="{00000000-0005-0000-0000-0000E4710000}"/>
    <cellStyle name="20% - Accent1 3 6 2 2 3 2 2 2 2" xfId="29341" xr:uid="{00000000-0005-0000-0000-0000E5710000}"/>
    <cellStyle name="20% - Accent1 3 6 2 2 3 2 2 3" xfId="29342" xr:uid="{00000000-0005-0000-0000-0000E6710000}"/>
    <cellStyle name="20% - Accent1 3 6 2 2 3 2 3" xfId="29343" xr:uid="{00000000-0005-0000-0000-0000E7710000}"/>
    <cellStyle name="20% - Accent1 3 6 2 2 3 2 3 2" xfId="29344" xr:uid="{00000000-0005-0000-0000-0000E8710000}"/>
    <cellStyle name="20% - Accent1 3 6 2 2 3 2 4" xfId="29345" xr:uid="{00000000-0005-0000-0000-0000E9710000}"/>
    <cellStyle name="20% - Accent1 3 6 2 2 3 3" xfId="29346" xr:uid="{00000000-0005-0000-0000-0000EA710000}"/>
    <cellStyle name="20% - Accent1 3 6 2 2 3 3 2" xfId="29347" xr:uid="{00000000-0005-0000-0000-0000EB710000}"/>
    <cellStyle name="20% - Accent1 3 6 2 2 3 3 2 2" xfId="29348" xr:uid="{00000000-0005-0000-0000-0000EC710000}"/>
    <cellStyle name="20% - Accent1 3 6 2 2 3 3 2 2 2" xfId="29349" xr:uid="{00000000-0005-0000-0000-0000ED710000}"/>
    <cellStyle name="20% - Accent1 3 6 2 2 3 3 2 3" xfId="29350" xr:uid="{00000000-0005-0000-0000-0000EE710000}"/>
    <cellStyle name="20% - Accent1 3 6 2 2 3 3 3" xfId="29351" xr:uid="{00000000-0005-0000-0000-0000EF710000}"/>
    <cellStyle name="20% - Accent1 3 6 2 2 3 3 3 2" xfId="29352" xr:uid="{00000000-0005-0000-0000-0000F0710000}"/>
    <cellStyle name="20% - Accent1 3 6 2 2 3 3 4" xfId="29353" xr:uid="{00000000-0005-0000-0000-0000F1710000}"/>
    <cellStyle name="20% - Accent1 3 6 2 2 3 4" xfId="29354" xr:uid="{00000000-0005-0000-0000-0000F2710000}"/>
    <cellStyle name="20% - Accent1 3 6 2 2 3 4 2" xfId="29355" xr:uid="{00000000-0005-0000-0000-0000F3710000}"/>
    <cellStyle name="20% - Accent1 3 6 2 2 3 4 2 2" xfId="29356" xr:uid="{00000000-0005-0000-0000-0000F4710000}"/>
    <cellStyle name="20% - Accent1 3 6 2 2 3 4 2 2 2" xfId="29357" xr:uid="{00000000-0005-0000-0000-0000F5710000}"/>
    <cellStyle name="20% - Accent1 3 6 2 2 3 4 2 3" xfId="29358" xr:uid="{00000000-0005-0000-0000-0000F6710000}"/>
    <cellStyle name="20% - Accent1 3 6 2 2 3 4 3" xfId="29359" xr:uid="{00000000-0005-0000-0000-0000F7710000}"/>
    <cellStyle name="20% - Accent1 3 6 2 2 3 4 3 2" xfId="29360" xr:uid="{00000000-0005-0000-0000-0000F8710000}"/>
    <cellStyle name="20% - Accent1 3 6 2 2 3 4 4" xfId="29361" xr:uid="{00000000-0005-0000-0000-0000F9710000}"/>
    <cellStyle name="20% - Accent1 3 6 2 2 3 5" xfId="29362" xr:uid="{00000000-0005-0000-0000-0000FA710000}"/>
    <cellStyle name="20% - Accent1 3 6 2 2 3 5 2" xfId="29363" xr:uid="{00000000-0005-0000-0000-0000FB710000}"/>
    <cellStyle name="20% - Accent1 3 6 2 2 3 5 2 2" xfId="29364" xr:uid="{00000000-0005-0000-0000-0000FC710000}"/>
    <cellStyle name="20% - Accent1 3 6 2 2 3 5 3" xfId="29365" xr:uid="{00000000-0005-0000-0000-0000FD710000}"/>
    <cellStyle name="20% - Accent1 3 6 2 2 3 6" xfId="29366" xr:uid="{00000000-0005-0000-0000-0000FE710000}"/>
    <cellStyle name="20% - Accent1 3 6 2 2 3 6 2" xfId="29367" xr:uid="{00000000-0005-0000-0000-0000FF710000}"/>
    <cellStyle name="20% - Accent1 3 6 2 2 3 6 2 2" xfId="29368" xr:uid="{00000000-0005-0000-0000-000000720000}"/>
    <cellStyle name="20% - Accent1 3 6 2 2 3 6 3" xfId="29369" xr:uid="{00000000-0005-0000-0000-000001720000}"/>
    <cellStyle name="20% - Accent1 3 6 2 2 3 7" xfId="29370" xr:uid="{00000000-0005-0000-0000-000002720000}"/>
    <cellStyle name="20% - Accent1 3 6 2 2 3 7 2" xfId="29371" xr:uid="{00000000-0005-0000-0000-000003720000}"/>
    <cellStyle name="20% - Accent1 3 6 2 2 3 8" xfId="29372" xr:uid="{00000000-0005-0000-0000-000004720000}"/>
    <cellStyle name="20% - Accent1 3 6 2 2 3 8 2" xfId="29373" xr:uid="{00000000-0005-0000-0000-000005720000}"/>
    <cellStyle name="20% - Accent1 3 6 2 2 3 9" xfId="29374" xr:uid="{00000000-0005-0000-0000-000006720000}"/>
    <cellStyle name="20% - Accent1 3 6 2 2 4" xfId="29375" xr:uid="{00000000-0005-0000-0000-000007720000}"/>
    <cellStyle name="20% - Accent1 3 6 2 2 4 2" xfId="29376" xr:uid="{00000000-0005-0000-0000-000008720000}"/>
    <cellStyle name="20% - Accent1 3 6 2 2 4 2 2" xfId="29377" xr:uid="{00000000-0005-0000-0000-000009720000}"/>
    <cellStyle name="20% - Accent1 3 6 2 2 4 2 2 2" xfId="29378" xr:uid="{00000000-0005-0000-0000-00000A720000}"/>
    <cellStyle name="20% - Accent1 3 6 2 2 4 2 3" xfId="29379" xr:uid="{00000000-0005-0000-0000-00000B720000}"/>
    <cellStyle name="20% - Accent1 3 6 2 2 4 3" xfId="29380" xr:uid="{00000000-0005-0000-0000-00000C720000}"/>
    <cellStyle name="20% - Accent1 3 6 2 2 4 3 2" xfId="29381" xr:uid="{00000000-0005-0000-0000-00000D720000}"/>
    <cellStyle name="20% - Accent1 3 6 2 2 4 4" xfId="29382" xr:uid="{00000000-0005-0000-0000-00000E720000}"/>
    <cellStyle name="20% - Accent1 3 6 2 2 5" xfId="29383" xr:uid="{00000000-0005-0000-0000-00000F720000}"/>
    <cellStyle name="20% - Accent1 3 6 2 2 5 2" xfId="29384" xr:uid="{00000000-0005-0000-0000-000010720000}"/>
    <cellStyle name="20% - Accent1 3 6 2 2 5 2 2" xfId="29385" xr:uid="{00000000-0005-0000-0000-000011720000}"/>
    <cellStyle name="20% - Accent1 3 6 2 2 5 2 2 2" xfId="29386" xr:uid="{00000000-0005-0000-0000-000012720000}"/>
    <cellStyle name="20% - Accent1 3 6 2 2 5 2 3" xfId="29387" xr:uid="{00000000-0005-0000-0000-000013720000}"/>
    <cellStyle name="20% - Accent1 3 6 2 2 5 3" xfId="29388" xr:uid="{00000000-0005-0000-0000-000014720000}"/>
    <cellStyle name="20% - Accent1 3 6 2 2 5 3 2" xfId="29389" xr:uid="{00000000-0005-0000-0000-000015720000}"/>
    <cellStyle name="20% - Accent1 3 6 2 2 5 4" xfId="29390" xr:uid="{00000000-0005-0000-0000-000016720000}"/>
    <cellStyle name="20% - Accent1 3 6 2 2 6" xfId="29391" xr:uid="{00000000-0005-0000-0000-000017720000}"/>
    <cellStyle name="20% - Accent1 3 6 2 2 6 2" xfId="29392" xr:uid="{00000000-0005-0000-0000-000018720000}"/>
    <cellStyle name="20% - Accent1 3 6 2 2 6 2 2" xfId="29393" xr:uid="{00000000-0005-0000-0000-000019720000}"/>
    <cellStyle name="20% - Accent1 3 6 2 2 6 2 2 2" xfId="29394" xr:uid="{00000000-0005-0000-0000-00001A720000}"/>
    <cellStyle name="20% - Accent1 3 6 2 2 6 2 3" xfId="29395" xr:uid="{00000000-0005-0000-0000-00001B720000}"/>
    <cellStyle name="20% - Accent1 3 6 2 2 6 3" xfId="29396" xr:uid="{00000000-0005-0000-0000-00001C720000}"/>
    <cellStyle name="20% - Accent1 3 6 2 2 6 3 2" xfId="29397" xr:uid="{00000000-0005-0000-0000-00001D720000}"/>
    <cellStyle name="20% - Accent1 3 6 2 2 6 4" xfId="29398" xr:uid="{00000000-0005-0000-0000-00001E720000}"/>
    <cellStyle name="20% - Accent1 3 6 2 2 7" xfId="29399" xr:uid="{00000000-0005-0000-0000-00001F720000}"/>
    <cellStyle name="20% - Accent1 3 6 2 2 7 2" xfId="29400" xr:uid="{00000000-0005-0000-0000-000020720000}"/>
    <cellStyle name="20% - Accent1 3 6 2 2 7 2 2" xfId="29401" xr:uid="{00000000-0005-0000-0000-000021720000}"/>
    <cellStyle name="20% - Accent1 3 6 2 2 7 3" xfId="29402" xr:uid="{00000000-0005-0000-0000-000022720000}"/>
    <cellStyle name="20% - Accent1 3 6 2 2 8" xfId="29403" xr:uid="{00000000-0005-0000-0000-000023720000}"/>
    <cellStyle name="20% - Accent1 3 6 2 2 8 2" xfId="29404" xr:uid="{00000000-0005-0000-0000-000024720000}"/>
    <cellStyle name="20% - Accent1 3 6 2 2 8 2 2" xfId="29405" xr:uid="{00000000-0005-0000-0000-000025720000}"/>
    <cellStyle name="20% - Accent1 3 6 2 2 8 3" xfId="29406" xr:uid="{00000000-0005-0000-0000-000026720000}"/>
    <cellStyle name="20% - Accent1 3 6 2 2 9" xfId="29407" xr:uid="{00000000-0005-0000-0000-000027720000}"/>
    <cellStyle name="20% - Accent1 3 6 2 2 9 2" xfId="29408" xr:uid="{00000000-0005-0000-0000-000028720000}"/>
    <cellStyle name="20% - Accent1 3 6 2 3" xfId="29409" xr:uid="{00000000-0005-0000-0000-000029720000}"/>
    <cellStyle name="20% - Accent1 3 6 2 3 10" xfId="29410" xr:uid="{00000000-0005-0000-0000-00002A720000}"/>
    <cellStyle name="20% - Accent1 3 6 2 3 10 2" xfId="29411" xr:uid="{00000000-0005-0000-0000-00002B720000}"/>
    <cellStyle name="20% - Accent1 3 6 2 3 11" xfId="29412" xr:uid="{00000000-0005-0000-0000-00002C720000}"/>
    <cellStyle name="20% - Accent1 3 6 2 3 2" xfId="29413" xr:uid="{00000000-0005-0000-0000-00002D720000}"/>
    <cellStyle name="20% - Accent1 3 6 2 3 2 2" xfId="29414" xr:uid="{00000000-0005-0000-0000-00002E720000}"/>
    <cellStyle name="20% - Accent1 3 6 2 3 2 2 2" xfId="29415" xr:uid="{00000000-0005-0000-0000-00002F720000}"/>
    <cellStyle name="20% - Accent1 3 6 2 3 2 2 2 2" xfId="29416" xr:uid="{00000000-0005-0000-0000-000030720000}"/>
    <cellStyle name="20% - Accent1 3 6 2 3 2 2 2 2 2" xfId="29417" xr:uid="{00000000-0005-0000-0000-000031720000}"/>
    <cellStyle name="20% - Accent1 3 6 2 3 2 2 2 3" xfId="29418" xr:uid="{00000000-0005-0000-0000-000032720000}"/>
    <cellStyle name="20% - Accent1 3 6 2 3 2 2 3" xfId="29419" xr:uid="{00000000-0005-0000-0000-000033720000}"/>
    <cellStyle name="20% - Accent1 3 6 2 3 2 2 3 2" xfId="29420" xr:uid="{00000000-0005-0000-0000-000034720000}"/>
    <cellStyle name="20% - Accent1 3 6 2 3 2 2 4" xfId="29421" xr:uid="{00000000-0005-0000-0000-000035720000}"/>
    <cellStyle name="20% - Accent1 3 6 2 3 2 3" xfId="29422" xr:uid="{00000000-0005-0000-0000-000036720000}"/>
    <cellStyle name="20% - Accent1 3 6 2 3 2 3 2" xfId="29423" xr:uid="{00000000-0005-0000-0000-000037720000}"/>
    <cellStyle name="20% - Accent1 3 6 2 3 2 3 2 2" xfId="29424" xr:uid="{00000000-0005-0000-0000-000038720000}"/>
    <cellStyle name="20% - Accent1 3 6 2 3 2 3 2 2 2" xfId="29425" xr:uid="{00000000-0005-0000-0000-000039720000}"/>
    <cellStyle name="20% - Accent1 3 6 2 3 2 3 2 3" xfId="29426" xr:uid="{00000000-0005-0000-0000-00003A720000}"/>
    <cellStyle name="20% - Accent1 3 6 2 3 2 3 3" xfId="29427" xr:uid="{00000000-0005-0000-0000-00003B720000}"/>
    <cellStyle name="20% - Accent1 3 6 2 3 2 3 3 2" xfId="29428" xr:uid="{00000000-0005-0000-0000-00003C720000}"/>
    <cellStyle name="20% - Accent1 3 6 2 3 2 3 4" xfId="29429" xr:uid="{00000000-0005-0000-0000-00003D720000}"/>
    <cellStyle name="20% - Accent1 3 6 2 3 2 4" xfId="29430" xr:uid="{00000000-0005-0000-0000-00003E720000}"/>
    <cellStyle name="20% - Accent1 3 6 2 3 2 4 2" xfId="29431" xr:uid="{00000000-0005-0000-0000-00003F720000}"/>
    <cellStyle name="20% - Accent1 3 6 2 3 2 4 2 2" xfId="29432" xr:uid="{00000000-0005-0000-0000-000040720000}"/>
    <cellStyle name="20% - Accent1 3 6 2 3 2 4 2 2 2" xfId="29433" xr:uid="{00000000-0005-0000-0000-000041720000}"/>
    <cellStyle name="20% - Accent1 3 6 2 3 2 4 2 3" xfId="29434" xr:uid="{00000000-0005-0000-0000-000042720000}"/>
    <cellStyle name="20% - Accent1 3 6 2 3 2 4 3" xfId="29435" xr:uid="{00000000-0005-0000-0000-000043720000}"/>
    <cellStyle name="20% - Accent1 3 6 2 3 2 4 3 2" xfId="29436" xr:uid="{00000000-0005-0000-0000-000044720000}"/>
    <cellStyle name="20% - Accent1 3 6 2 3 2 4 4" xfId="29437" xr:uid="{00000000-0005-0000-0000-000045720000}"/>
    <cellStyle name="20% - Accent1 3 6 2 3 2 5" xfId="29438" xr:uid="{00000000-0005-0000-0000-000046720000}"/>
    <cellStyle name="20% - Accent1 3 6 2 3 2 5 2" xfId="29439" xr:uid="{00000000-0005-0000-0000-000047720000}"/>
    <cellStyle name="20% - Accent1 3 6 2 3 2 5 2 2" xfId="29440" xr:uid="{00000000-0005-0000-0000-000048720000}"/>
    <cellStyle name="20% - Accent1 3 6 2 3 2 5 3" xfId="29441" xr:uid="{00000000-0005-0000-0000-000049720000}"/>
    <cellStyle name="20% - Accent1 3 6 2 3 2 6" xfId="29442" xr:uid="{00000000-0005-0000-0000-00004A720000}"/>
    <cellStyle name="20% - Accent1 3 6 2 3 2 6 2" xfId="29443" xr:uid="{00000000-0005-0000-0000-00004B720000}"/>
    <cellStyle name="20% - Accent1 3 6 2 3 2 6 2 2" xfId="29444" xr:uid="{00000000-0005-0000-0000-00004C720000}"/>
    <cellStyle name="20% - Accent1 3 6 2 3 2 6 3" xfId="29445" xr:uid="{00000000-0005-0000-0000-00004D720000}"/>
    <cellStyle name="20% - Accent1 3 6 2 3 2 7" xfId="29446" xr:uid="{00000000-0005-0000-0000-00004E720000}"/>
    <cellStyle name="20% - Accent1 3 6 2 3 2 7 2" xfId="29447" xr:uid="{00000000-0005-0000-0000-00004F720000}"/>
    <cellStyle name="20% - Accent1 3 6 2 3 2 8" xfId="29448" xr:uid="{00000000-0005-0000-0000-000050720000}"/>
    <cellStyle name="20% - Accent1 3 6 2 3 2 8 2" xfId="29449" xr:uid="{00000000-0005-0000-0000-000051720000}"/>
    <cellStyle name="20% - Accent1 3 6 2 3 2 9" xfId="29450" xr:uid="{00000000-0005-0000-0000-000052720000}"/>
    <cellStyle name="20% - Accent1 3 6 2 3 3" xfId="29451" xr:uid="{00000000-0005-0000-0000-000053720000}"/>
    <cellStyle name="20% - Accent1 3 6 2 3 3 2" xfId="29452" xr:uid="{00000000-0005-0000-0000-000054720000}"/>
    <cellStyle name="20% - Accent1 3 6 2 3 3 2 2" xfId="29453" xr:uid="{00000000-0005-0000-0000-000055720000}"/>
    <cellStyle name="20% - Accent1 3 6 2 3 3 2 2 2" xfId="29454" xr:uid="{00000000-0005-0000-0000-000056720000}"/>
    <cellStyle name="20% - Accent1 3 6 2 3 3 2 2 2 2" xfId="29455" xr:uid="{00000000-0005-0000-0000-000057720000}"/>
    <cellStyle name="20% - Accent1 3 6 2 3 3 2 2 3" xfId="29456" xr:uid="{00000000-0005-0000-0000-000058720000}"/>
    <cellStyle name="20% - Accent1 3 6 2 3 3 2 3" xfId="29457" xr:uid="{00000000-0005-0000-0000-000059720000}"/>
    <cellStyle name="20% - Accent1 3 6 2 3 3 2 3 2" xfId="29458" xr:uid="{00000000-0005-0000-0000-00005A720000}"/>
    <cellStyle name="20% - Accent1 3 6 2 3 3 2 4" xfId="29459" xr:uid="{00000000-0005-0000-0000-00005B720000}"/>
    <cellStyle name="20% - Accent1 3 6 2 3 3 3" xfId="29460" xr:uid="{00000000-0005-0000-0000-00005C720000}"/>
    <cellStyle name="20% - Accent1 3 6 2 3 3 3 2" xfId="29461" xr:uid="{00000000-0005-0000-0000-00005D720000}"/>
    <cellStyle name="20% - Accent1 3 6 2 3 3 3 2 2" xfId="29462" xr:uid="{00000000-0005-0000-0000-00005E720000}"/>
    <cellStyle name="20% - Accent1 3 6 2 3 3 3 2 2 2" xfId="29463" xr:uid="{00000000-0005-0000-0000-00005F720000}"/>
    <cellStyle name="20% - Accent1 3 6 2 3 3 3 2 3" xfId="29464" xr:uid="{00000000-0005-0000-0000-000060720000}"/>
    <cellStyle name="20% - Accent1 3 6 2 3 3 3 3" xfId="29465" xr:uid="{00000000-0005-0000-0000-000061720000}"/>
    <cellStyle name="20% - Accent1 3 6 2 3 3 3 3 2" xfId="29466" xr:uid="{00000000-0005-0000-0000-000062720000}"/>
    <cellStyle name="20% - Accent1 3 6 2 3 3 3 4" xfId="29467" xr:uid="{00000000-0005-0000-0000-000063720000}"/>
    <cellStyle name="20% - Accent1 3 6 2 3 3 4" xfId="29468" xr:uid="{00000000-0005-0000-0000-000064720000}"/>
    <cellStyle name="20% - Accent1 3 6 2 3 3 4 2" xfId="29469" xr:uid="{00000000-0005-0000-0000-000065720000}"/>
    <cellStyle name="20% - Accent1 3 6 2 3 3 4 2 2" xfId="29470" xr:uid="{00000000-0005-0000-0000-000066720000}"/>
    <cellStyle name="20% - Accent1 3 6 2 3 3 4 2 2 2" xfId="29471" xr:uid="{00000000-0005-0000-0000-000067720000}"/>
    <cellStyle name="20% - Accent1 3 6 2 3 3 4 2 3" xfId="29472" xr:uid="{00000000-0005-0000-0000-000068720000}"/>
    <cellStyle name="20% - Accent1 3 6 2 3 3 4 3" xfId="29473" xr:uid="{00000000-0005-0000-0000-000069720000}"/>
    <cellStyle name="20% - Accent1 3 6 2 3 3 4 3 2" xfId="29474" xr:uid="{00000000-0005-0000-0000-00006A720000}"/>
    <cellStyle name="20% - Accent1 3 6 2 3 3 4 4" xfId="29475" xr:uid="{00000000-0005-0000-0000-00006B720000}"/>
    <cellStyle name="20% - Accent1 3 6 2 3 3 5" xfId="29476" xr:uid="{00000000-0005-0000-0000-00006C720000}"/>
    <cellStyle name="20% - Accent1 3 6 2 3 3 5 2" xfId="29477" xr:uid="{00000000-0005-0000-0000-00006D720000}"/>
    <cellStyle name="20% - Accent1 3 6 2 3 3 5 2 2" xfId="29478" xr:uid="{00000000-0005-0000-0000-00006E720000}"/>
    <cellStyle name="20% - Accent1 3 6 2 3 3 5 3" xfId="29479" xr:uid="{00000000-0005-0000-0000-00006F720000}"/>
    <cellStyle name="20% - Accent1 3 6 2 3 3 6" xfId="29480" xr:uid="{00000000-0005-0000-0000-000070720000}"/>
    <cellStyle name="20% - Accent1 3 6 2 3 3 6 2" xfId="29481" xr:uid="{00000000-0005-0000-0000-000071720000}"/>
    <cellStyle name="20% - Accent1 3 6 2 3 3 6 2 2" xfId="29482" xr:uid="{00000000-0005-0000-0000-000072720000}"/>
    <cellStyle name="20% - Accent1 3 6 2 3 3 6 3" xfId="29483" xr:uid="{00000000-0005-0000-0000-000073720000}"/>
    <cellStyle name="20% - Accent1 3 6 2 3 3 7" xfId="29484" xr:uid="{00000000-0005-0000-0000-000074720000}"/>
    <cellStyle name="20% - Accent1 3 6 2 3 3 7 2" xfId="29485" xr:uid="{00000000-0005-0000-0000-000075720000}"/>
    <cellStyle name="20% - Accent1 3 6 2 3 3 8" xfId="29486" xr:uid="{00000000-0005-0000-0000-000076720000}"/>
    <cellStyle name="20% - Accent1 3 6 2 3 3 8 2" xfId="29487" xr:uid="{00000000-0005-0000-0000-000077720000}"/>
    <cellStyle name="20% - Accent1 3 6 2 3 3 9" xfId="29488" xr:uid="{00000000-0005-0000-0000-000078720000}"/>
    <cellStyle name="20% - Accent1 3 6 2 3 4" xfId="29489" xr:uid="{00000000-0005-0000-0000-000079720000}"/>
    <cellStyle name="20% - Accent1 3 6 2 3 4 2" xfId="29490" xr:uid="{00000000-0005-0000-0000-00007A720000}"/>
    <cellStyle name="20% - Accent1 3 6 2 3 4 2 2" xfId="29491" xr:uid="{00000000-0005-0000-0000-00007B720000}"/>
    <cellStyle name="20% - Accent1 3 6 2 3 4 2 2 2" xfId="29492" xr:uid="{00000000-0005-0000-0000-00007C720000}"/>
    <cellStyle name="20% - Accent1 3 6 2 3 4 2 3" xfId="29493" xr:uid="{00000000-0005-0000-0000-00007D720000}"/>
    <cellStyle name="20% - Accent1 3 6 2 3 4 3" xfId="29494" xr:uid="{00000000-0005-0000-0000-00007E720000}"/>
    <cellStyle name="20% - Accent1 3 6 2 3 4 3 2" xfId="29495" xr:uid="{00000000-0005-0000-0000-00007F720000}"/>
    <cellStyle name="20% - Accent1 3 6 2 3 4 4" xfId="29496" xr:uid="{00000000-0005-0000-0000-000080720000}"/>
    <cellStyle name="20% - Accent1 3 6 2 3 5" xfId="29497" xr:uid="{00000000-0005-0000-0000-000081720000}"/>
    <cellStyle name="20% - Accent1 3 6 2 3 5 2" xfId="29498" xr:uid="{00000000-0005-0000-0000-000082720000}"/>
    <cellStyle name="20% - Accent1 3 6 2 3 5 2 2" xfId="29499" xr:uid="{00000000-0005-0000-0000-000083720000}"/>
    <cellStyle name="20% - Accent1 3 6 2 3 5 2 2 2" xfId="29500" xr:uid="{00000000-0005-0000-0000-000084720000}"/>
    <cellStyle name="20% - Accent1 3 6 2 3 5 2 3" xfId="29501" xr:uid="{00000000-0005-0000-0000-000085720000}"/>
    <cellStyle name="20% - Accent1 3 6 2 3 5 3" xfId="29502" xr:uid="{00000000-0005-0000-0000-000086720000}"/>
    <cellStyle name="20% - Accent1 3 6 2 3 5 3 2" xfId="29503" xr:uid="{00000000-0005-0000-0000-000087720000}"/>
    <cellStyle name="20% - Accent1 3 6 2 3 5 4" xfId="29504" xr:uid="{00000000-0005-0000-0000-000088720000}"/>
    <cellStyle name="20% - Accent1 3 6 2 3 6" xfId="29505" xr:uid="{00000000-0005-0000-0000-000089720000}"/>
    <cellStyle name="20% - Accent1 3 6 2 3 6 2" xfId="29506" xr:uid="{00000000-0005-0000-0000-00008A720000}"/>
    <cellStyle name="20% - Accent1 3 6 2 3 6 2 2" xfId="29507" xr:uid="{00000000-0005-0000-0000-00008B720000}"/>
    <cellStyle name="20% - Accent1 3 6 2 3 6 2 2 2" xfId="29508" xr:uid="{00000000-0005-0000-0000-00008C720000}"/>
    <cellStyle name="20% - Accent1 3 6 2 3 6 2 3" xfId="29509" xr:uid="{00000000-0005-0000-0000-00008D720000}"/>
    <cellStyle name="20% - Accent1 3 6 2 3 6 3" xfId="29510" xr:uid="{00000000-0005-0000-0000-00008E720000}"/>
    <cellStyle name="20% - Accent1 3 6 2 3 6 3 2" xfId="29511" xr:uid="{00000000-0005-0000-0000-00008F720000}"/>
    <cellStyle name="20% - Accent1 3 6 2 3 6 4" xfId="29512" xr:uid="{00000000-0005-0000-0000-000090720000}"/>
    <cellStyle name="20% - Accent1 3 6 2 3 7" xfId="29513" xr:uid="{00000000-0005-0000-0000-000091720000}"/>
    <cellStyle name="20% - Accent1 3 6 2 3 7 2" xfId="29514" xr:uid="{00000000-0005-0000-0000-000092720000}"/>
    <cellStyle name="20% - Accent1 3 6 2 3 7 2 2" xfId="29515" xr:uid="{00000000-0005-0000-0000-000093720000}"/>
    <cellStyle name="20% - Accent1 3 6 2 3 7 3" xfId="29516" xr:uid="{00000000-0005-0000-0000-000094720000}"/>
    <cellStyle name="20% - Accent1 3 6 2 3 8" xfId="29517" xr:uid="{00000000-0005-0000-0000-000095720000}"/>
    <cellStyle name="20% - Accent1 3 6 2 3 8 2" xfId="29518" xr:uid="{00000000-0005-0000-0000-000096720000}"/>
    <cellStyle name="20% - Accent1 3 6 2 3 8 2 2" xfId="29519" xr:uid="{00000000-0005-0000-0000-000097720000}"/>
    <cellStyle name="20% - Accent1 3 6 2 3 8 3" xfId="29520" xr:uid="{00000000-0005-0000-0000-000098720000}"/>
    <cellStyle name="20% - Accent1 3 6 2 3 9" xfId="29521" xr:uid="{00000000-0005-0000-0000-000099720000}"/>
    <cellStyle name="20% - Accent1 3 6 2 3 9 2" xfId="29522" xr:uid="{00000000-0005-0000-0000-00009A720000}"/>
    <cellStyle name="20% - Accent1 3 6 2 4" xfId="29523" xr:uid="{00000000-0005-0000-0000-00009B720000}"/>
    <cellStyle name="20% - Accent1 3 6 2 4 10" xfId="29524" xr:uid="{00000000-0005-0000-0000-00009C720000}"/>
    <cellStyle name="20% - Accent1 3 6 2 4 10 2" xfId="29525" xr:uid="{00000000-0005-0000-0000-00009D720000}"/>
    <cellStyle name="20% - Accent1 3 6 2 4 11" xfId="29526" xr:uid="{00000000-0005-0000-0000-00009E720000}"/>
    <cellStyle name="20% - Accent1 3 6 2 4 2" xfId="29527" xr:uid="{00000000-0005-0000-0000-00009F720000}"/>
    <cellStyle name="20% - Accent1 3 6 2 4 2 2" xfId="29528" xr:uid="{00000000-0005-0000-0000-0000A0720000}"/>
    <cellStyle name="20% - Accent1 3 6 2 4 2 2 2" xfId="29529" xr:uid="{00000000-0005-0000-0000-0000A1720000}"/>
    <cellStyle name="20% - Accent1 3 6 2 4 2 2 2 2" xfId="29530" xr:uid="{00000000-0005-0000-0000-0000A2720000}"/>
    <cellStyle name="20% - Accent1 3 6 2 4 2 2 2 2 2" xfId="29531" xr:uid="{00000000-0005-0000-0000-0000A3720000}"/>
    <cellStyle name="20% - Accent1 3 6 2 4 2 2 2 3" xfId="29532" xr:uid="{00000000-0005-0000-0000-0000A4720000}"/>
    <cellStyle name="20% - Accent1 3 6 2 4 2 2 3" xfId="29533" xr:uid="{00000000-0005-0000-0000-0000A5720000}"/>
    <cellStyle name="20% - Accent1 3 6 2 4 2 2 3 2" xfId="29534" xr:uid="{00000000-0005-0000-0000-0000A6720000}"/>
    <cellStyle name="20% - Accent1 3 6 2 4 2 2 4" xfId="29535" xr:uid="{00000000-0005-0000-0000-0000A7720000}"/>
    <cellStyle name="20% - Accent1 3 6 2 4 2 3" xfId="29536" xr:uid="{00000000-0005-0000-0000-0000A8720000}"/>
    <cellStyle name="20% - Accent1 3 6 2 4 2 3 2" xfId="29537" xr:uid="{00000000-0005-0000-0000-0000A9720000}"/>
    <cellStyle name="20% - Accent1 3 6 2 4 2 3 2 2" xfId="29538" xr:uid="{00000000-0005-0000-0000-0000AA720000}"/>
    <cellStyle name="20% - Accent1 3 6 2 4 2 3 2 2 2" xfId="29539" xr:uid="{00000000-0005-0000-0000-0000AB720000}"/>
    <cellStyle name="20% - Accent1 3 6 2 4 2 3 2 3" xfId="29540" xr:uid="{00000000-0005-0000-0000-0000AC720000}"/>
    <cellStyle name="20% - Accent1 3 6 2 4 2 3 3" xfId="29541" xr:uid="{00000000-0005-0000-0000-0000AD720000}"/>
    <cellStyle name="20% - Accent1 3 6 2 4 2 3 3 2" xfId="29542" xr:uid="{00000000-0005-0000-0000-0000AE720000}"/>
    <cellStyle name="20% - Accent1 3 6 2 4 2 3 4" xfId="29543" xr:uid="{00000000-0005-0000-0000-0000AF720000}"/>
    <cellStyle name="20% - Accent1 3 6 2 4 2 4" xfId="29544" xr:uid="{00000000-0005-0000-0000-0000B0720000}"/>
    <cellStyle name="20% - Accent1 3 6 2 4 2 4 2" xfId="29545" xr:uid="{00000000-0005-0000-0000-0000B1720000}"/>
    <cellStyle name="20% - Accent1 3 6 2 4 2 4 2 2" xfId="29546" xr:uid="{00000000-0005-0000-0000-0000B2720000}"/>
    <cellStyle name="20% - Accent1 3 6 2 4 2 4 2 2 2" xfId="29547" xr:uid="{00000000-0005-0000-0000-0000B3720000}"/>
    <cellStyle name="20% - Accent1 3 6 2 4 2 4 2 3" xfId="29548" xr:uid="{00000000-0005-0000-0000-0000B4720000}"/>
    <cellStyle name="20% - Accent1 3 6 2 4 2 4 3" xfId="29549" xr:uid="{00000000-0005-0000-0000-0000B5720000}"/>
    <cellStyle name="20% - Accent1 3 6 2 4 2 4 3 2" xfId="29550" xr:uid="{00000000-0005-0000-0000-0000B6720000}"/>
    <cellStyle name="20% - Accent1 3 6 2 4 2 4 4" xfId="29551" xr:uid="{00000000-0005-0000-0000-0000B7720000}"/>
    <cellStyle name="20% - Accent1 3 6 2 4 2 5" xfId="29552" xr:uid="{00000000-0005-0000-0000-0000B8720000}"/>
    <cellStyle name="20% - Accent1 3 6 2 4 2 5 2" xfId="29553" xr:uid="{00000000-0005-0000-0000-0000B9720000}"/>
    <cellStyle name="20% - Accent1 3 6 2 4 2 5 2 2" xfId="29554" xr:uid="{00000000-0005-0000-0000-0000BA720000}"/>
    <cellStyle name="20% - Accent1 3 6 2 4 2 5 3" xfId="29555" xr:uid="{00000000-0005-0000-0000-0000BB720000}"/>
    <cellStyle name="20% - Accent1 3 6 2 4 2 6" xfId="29556" xr:uid="{00000000-0005-0000-0000-0000BC720000}"/>
    <cellStyle name="20% - Accent1 3 6 2 4 2 6 2" xfId="29557" xr:uid="{00000000-0005-0000-0000-0000BD720000}"/>
    <cellStyle name="20% - Accent1 3 6 2 4 2 6 2 2" xfId="29558" xr:uid="{00000000-0005-0000-0000-0000BE720000}"/>
    <cellStyle name="20% - Accent1 3 6 2 4 2 6 3" xfId="29559" xr:uid="{00000000-0005-0000-0000-0000BF720000}"/>
    <cellStyle name="20% - Accent1 3 6 2 4 2 7" xfId="29560" xr:uid="{00000000-0005-0000-0000-0000C0720000}"/>
    <cellStyle name="20% - Accent1 3 6 2 4 2 7 2" xfId="29561" xr:uid="{00000000-0005-0000-0000-0000C1720000}"/>
    <cellStyle name="20% - Accent1 3 6 2 4 2 8" xfId="29562" xr:uid="{00000000-0005-0000-0000-0000C2720000}"/>
    <cellStyle name="20% - Accent1 3 6 2 4 2 8 2" xfId="29563" xr:uid="{00000000-0005-0000-0000-0000C3720000}"/>
    <cellStyle name="20% - Accent1 3 6 2 4 2 9" xfId="29564" xr:uid="{00000000-0005-0000-0000-0000C4720000}"/>
    <cellStyle name="20% - Accent1 3 6 2 4 3" xfId="29565" xr:uid="{00000000-0005-0000-0000-0000C5720000}"/>
    <cellStyle name="20% - Accent1 3 6 2 4 3 2" xfId="29566" xr:uid="{00000000-0005-0000-0000-0000C6720000}"/>
    <cellStyle name="20% - Accent1 3 6 2 4 3 2 2" xfId="29567" xr:uid="{00000000-0005-0000-0000-0000C7720000}"/>
    <cellStyle name="20% - Accent1 3 6 2 4 3 2 2 2" xfId="29568" xr:uid="{00000000-0005-0000-0000-0000C8720000}"/>
    <cellStyle name="20% - Accent1 3 6 2 4 3 2 2 2 2" xfId="29569" xr:uid="{00000000-0005-0000-0000-0000C9720000}"/>
    <cellStyle name="20% - Accent1 3 6 2 4 3 2 2 3" xfId="29570" xr:uid="{00000000-0005-0000-0000-0000CA720000}"/>
    <cellStyle name="20% - Accent1 3 6 2 4 3 2 3" xfId="29571" xr:uid="{00000000-0005-0000-0000-0000CB720000}"/>
    <cellStyle name="20% - Accent1 3 6 2 4 3 2 3 2" xfId="29572" xr:uid="{00000000-0005-0000-0000-0000CC720000}"/>
    <cellStyle name="20% - Accent1 3 6 2 4 3 2 4" xfId="29573" xr:uid="{00000000-0005-0000-0000-0000CD720000}"/>
    <cellStyle name="20% - Accent1 3 6 2 4 3 3" xfId="29574" xr:uid="{00000000-0005-0000-0000-0000CE720000}"/>
    <cellStyle name="20% - Accent1 3 6 2 4 3 3 2" xfId="29575" xr:uid="{00000000-0005-0000-0000-0000CF720000}"/>
    <cellStyle name="20% - Accent1 3 6 2 4 3 3 2 2" xfId="29576" xr:uid="{00000000-0005-0000-0000-0000D0720000}"/>
    <cellStyle name="20% - Accent1 3 6 2 4 3 3 2 2 2" xfId="29577" xr:uid="{00000000-0005-0000-0000-0000D1720000}"/>
    <cellStyle name="20% - Accent1 3 6 2 4 3 3 2 3" xfId="29578" xr:uid="{00000000-0005-0000-0000-0000D2720000}"/>
    <cellStyle name="20% - Accent1 3 6 2 4 3 3 3" xfId="29579" xr:uid="{00000000-0005-0000-0000-0000D3720000}"/>
    <cellStyle name="20% - Accent1 3 6 2 4 3 3 3 2" xfId="29580" xr:uid="{00000000-0005-0000-0000-0000D4720000}"/>
    <cellStyle name="20% - Accent1 3 6 2 4 3 3 4" xfId="29581" xr:uid="{00000000-0005-0000-0000-0000D5720000}"/>
    <cellStyle name="20% - Accent1 3 6 2 4 3 4" xfId="29582" xr:uid="{00000000-0005-0000-0000-0000D6720000}"/>
    <cellStyle name="20% - Accent1 3 6 2 4 3 4 2" xfId="29583" xr:uid="{00000000-0005-0000-0000-0000D7720000}"/>
    <cellStyle name="20% - Accent1 3 6 2 4 3 4 2 2" xfId="29584" xr:uid="{00000000-0005-0000-0000-0000D8720000}"/>
    <cellStyle name="20% - Accent1 3 6 2 4 3 4 2 2 2" xfId="29585" xr:uid="{00000000-0005-0000-0000-0000D9720000}"/>
    <cellStyle name="20% - Accent1 3 6 2 4 3 4 2 3" xfId="29586" xr:uid="{00000000-0005-0000-0000-0000DA720000}"/>
    <cellStyle name="20% - Accent1 3 6 2 4 3 4 3" xfId="29587" xr:uid="{00000000-0005-0000-0000-0000DB720000}"/>
    <cellStyle name="20% - Accent1 3 6 2 4 3 4 3 2" xfId="29588" xr:uid="{00000000-0005-0000-0000-0000DC720000}"/>
    <cellStyle name="20% - Accent1 3 6 2 4 3 4 4" xfId="29589" xr:uid="{00000000-0005-0000-0000-0000DD720000}"/>
    <cellStyle name="20% - Accent1 3 6 2 4 3 5" xfId="29590" xr:uid="{00000000-0005-0000-0000-0000DE720000}"/>
    <cellStyle name="20% - Accent1 3 6 2 4 3 5 2" xfId="29591" xr:uid="{00000000-0005-0000-0000-0000DF720000}"/>
    <cellStyle name="20% - Accent1 3 6 2 4 3 5 2 2" xfId="29592" xr:uid="{00000000-0005-0000-0000-0000E0720000}"/>
    <cellStyle name="20% - Accent1 3 6 2 4 3 5 3" xfId="29593" xr:uid="{00000000-0005-0000-0000-0000E1720000}"/>
    <cellStyle name="20% - Accent1 3 6 2 4 3 6" xfId="29594" xr:uid="{00000000-0005-0000-0000-0000E2720000}"/>
    <cellStyle name="20% - Accent1 3 6 2 4 3 6 2" xfId="29595" xr:uid="{00000000-0005-0000-0000-0000E3720000}"/>
    <cellStyle name="20% - Accent1 3 6 2 4 3 6 2 2" xfId="29596" xr:uid="{00000000-0005-0000-0000-0000E4720000}"/>
    <cellStyle name="20% - Accent1 3 6 2 4 3 6 3" xfId="29597" xr:uid="{00000000-0005-0000-0000-0000E5720000}"/>
    <cellStyle name="20% - Accent1 3 6 2 4 3 7" xfId="29598" xr:uid="{00000000-0005-0000-0000-0000E6720000}"/>
    <cellStyle name="20% - Accent1 3 6 2 4 3 7 2" xfId="29599" xr:uid="{00000000-0005-0000-0000-0000E7720000}"/>
    <cellStyle name="20% - Accent1 3 6 2 4 3 8" xfId="29600" xr:uid="{00000000-0005-0000-0000-0000E8720000}"/>
    <cellStyle name="20% - Accent1 3 6 2 4 3 8 2" xfId="29601" xr:uid="{00000000-0005-0000-0000-0000E9720000}"/>
    <cellStyle name="20% - Accent1 3 6 2 4 3 9" xfId="29602" xr:uid="{00000000-0005-0000-0000-0000EA720000}"/>
    <cellStyle name="20% - Accent1 3 6 2 4 4" xfId="29603" xr:uid="{00000000-0005-0000-0000-0000EB720000}"/>
    <cellStyle name="20% - Accent1 3 6 2 4 4 2" xfId="29604" xr:uid="{00000000-0005-0000-0000-0000EC720000}"/>
    <cellStyle name="20% - Accent1 3 6 2 4 4 2 2" xfId="29605" xr:uid="{00000000-0005-0000-0000-0000ED720000}"/>
    <cellStyle name="20% - Accent1 3 6 2 4 4 2 2 2" xfId="29606" xr:uid="{00000000-0005-0000-0000-0000EE720000}"/>
    <cellStyle name="20% - Accent1 3 6 2 4 4 2 3" xfId="29607" xr:uid="{00000000-0005-0000-0000-0000EF720000}"/>
    <cellStyle name="20% - Accent1 3 6 2 4 4 3" xfId="29608" xr:uid="{00000000-0005-0000-0000-0000F0720000}"/>
    <cellStyle name="20% - Accent1 3 6 2 4 4 3 2" xfId="29609" xr:uid="{00000000-0005-0000-0000-0000F1720000}"/>
    <cellStyle name="20% - Accent1 3 6 2 4 4 4" xfId="29610" xr:uid="{00000000-0005-0000-0000-0000F2720000}"/>
    <cellStyle name="20% - Accent1 3 6 2 4 5" xfId="29611" xr:uid="{00000000-0005-0000-0000-0000F3720000}"/>
    <cellStyle name="20% - Accent1 3 6 2 4 5 2" xfId="29612" xr:uid="{00000000-0005-0000-0000-0000F4720000}"/>
    <cellStyle name="20% - Accent1 3 6 2 4 5 2 2" xfId="29613" xr:uid="{00000000-0005-0000-0000-0000F5720000}"/>
    <cellStyle name="20% - Accent1 3 6 2 4 5 2 2 2" xfId="29614" xr:uid="{00000000-0005-0000-0000-0000F6720000}"/>
    <cellStyle name="20% - Accent1 3 6 2 4 5 2 3" xfId="29615" xr:uid="{00000000-0005-0000-0000-0000F7720000}"/>
    <cellStyle name="20% - Accent1 3 6 2 4 5 3" xfId="29616" xr:uid="{00000000-0005-0000-0000-0000F8720000}"/>
    <cellStyle name="20% - Accent1 3 6 2 4 5 3 2" xfId="29617" xr:uid="{00000000-0005-0000-0000-0000F9720000}"/>
    <cellStyle name="20% - Accent1 3 6 2 4 5 4" xfId="29618" xr:uid="{00000000-0005-0000-0000-0000FA720000}"/>
    <cellStyle name="20% - Accent1 3 6 2 4 6" xfId="29619" xr:uid="{00000000-0005-0000-0000-0000FB720000}"/>
    <cellStyle name="20% - Accent1 3 6 2 4 6 2" xfId="29620" xr:uid="{00000000-0005-0000-0000-0000FC720000}"/>
    <cellStyle name="20% - Accent1 3 6 2 4 6 2 2" xfId="29621" xr:uid="{00000000-0005-0000-0000-0000FD720000}"/>
    <cellStyle name="20% - Accent1 3 6 2 4 6 2 2 2" xfId="29622" xr:uid="{00000000-0005-0000-0000-0000FE720000}"/>
    <cellStyle name="20% - Accent1 3 6 2 4 6 2 3" xfId="29623" xr:uid="{00000000-0005-0000-0000-0000FF720000}"/>
    <cellStyle name="20% - Accent1 3 6 2 4 6 3" xfId="29624" xr:uid="{00000000-0005-0000-0000-000000730000}"/>
    <cellStyle name="20% - Accent1 3 6 2 4 6 3 2" xfId="29625" xr:uid="{00000000-0005-0000-0000-000001730000}"/>
    <cellStyle name="20% - Accent1 3 6 2 4 6 4" xfId="29626" xr:uid="{00000000-0005-0000-0000-000002730000}"/>
    <cellStyle name="20% - Accent1 3 6 2 4 7" xfId="29627" xr:uid="{00000000-0005-0000-0000-000003730000}"/>
    <cellStyle name="20% - Accent1 3 6 2 4 7 2" xfId="29628" xr:uid="{00000000-0005-0000-0000-000004730000}"/>
    <cellStyle name="20% - Accent1 3 6 2 4 7 2 2" xfId="29629" xr:uid="{00000000-0005-0000-0000-000005730000}"/>
    <cellStyle name="20% - Accent1 3 6 2 4 7 3" xfId="29630" xr:uid="{00000000-0005-0000-0000-000006730000}"/>
    <cellStyle name="20% - Accent1 3 6 2 4 8" xfId="29631" xr:uid="{00000000-0005-0000-0000-000007730000}"/>
    <cellStyle name="20% - Accent1 3 6 2 4 8 2" xfId="29632" xr:uid="{00000000-0005-0000-0000-000008730000}"/>
    <cellStyle name="20% - Accent1 3 6 2 4 8 2 2" xfId="29633" xr:uid="{00000000-0005-0000-0000-000009730000}"/>
    <cellStyle name="20% - Accent1 3 6 2 4 8 3" xfId="29634" xr:uid="{00000000-0005-0000-0000-00000A730000}"/>
    <cellStyle name="20% - Accent1 3 6 2 4 9" xfId="29635" xr:uid="{00000000-0005-0000-0000-00000B730000}"/>
    <cellStyle name="20% - Accent1 3 6 2 4 9 2" xfId="29636" xr:uid="{00000000-0005-0000-0000-00000C730000}"/>
    <cellStyle name="20% - Accent1 3 6 2 5" xfId="29637" xr:uid="{00000000-0005-0000-0000-00000D730000}"/>
    <cellStyle name="20% - Accent1 3 6 2 5 2" xfId="29638" xr:uid="{00000000-0005-0000-0000-00000E730000}"/>
    <cellStyle name="20% - Accent1 3 6 2 5 2 2" xfId="29639" xr:uid="{00000000-0005-0000-0000-00000F730000}"/>
    <cellStyle name="20% - Accent1 3 6 2 5 2 2 2" xfId="29640" xr:uid="{00000000-0005-0000-0000-000010730000}"/>
    <cellStyle name="20% - Accent1 3 6 2 5 2 2 2 2" xfId="29641" xr:uid="{00000000-0005-0000-0000-000011730000}"/>
    <cellStyle name="20% - Accent1 3 6 2 5 2 2 3" xfId="29642" xr:uid="{00000000-0005-0000-0000-000012730000}"/>
    <cellStyle name="20% - Accent1 3 6 2 5 2 3" xfId="29643" xr:uid="{00000000-0005-0000-0000-000013730000}"/>
    <cellStyle name="20% - Accent1 3 6 2 5 2 3 2" xfId="29644" xr:uid="{00000000-0005-0000-0000-000014730000}"/>
    <cellStyle name="20% - Accent1 3 6 2 5 2 4" xfId="29645" xr:uid="{00000000-0005-0000-0000-000015730000}"/>
    <cellStyle name="20% - Accent1 3 6 2 5 3" xfId="29646" xr:uid="{00000000-0005-0000-0000-000016730000}"/>
    <cellStyle name="20% - Accent1 3 6 2 5 3 2" xfId="29647" xr:uid="{00000000-0005-0000-0000-000017730000}"/>
    <cellStyle name="20% - Accent1 3 6 2 5 3 2 2" xfId="29648" xr:uid="{00000000-0005-0000-0000-000018730000}"/>
    <cellStyle name="20% - Accent1 3 6 2 5 3 2 2 2" xfId="29649" xr:uid="{00000000-0005-0000-0000-000019730000}"/>
    <cellStyle name="20% - Accent1 3 6 2 5 3 2 3" xfId="29650" xr:uid="{00000000-0005-0000-0000-00001A730000}"/>
    <cellStyle name="20% - Accent1 3 6 2 5 3 3" xfId="29651" xr:uid="{00000000-0005-0000-0000-00001B730000}"/>
    <cellStyle name="20% - Accent1 3 6 2 5 3 3 2" xfId="29652" xr:uid="{00000000-0005-0000-0000-00001C730000}"/>
    <cellStyle name="20% - Accent1 3 6 2 5 3 4" xfId="29653" xr:uid="{00000000-0005-0000-0000-00001D730000}"/>
    <cellStyle name="20% - Accent1 3 6 2 5 4" xfId="29654" xr:uid="{00000000-0005-0000-0000-00001E730000}"/>
    <cellStyle name="20% - Accent1 3 6 2 5 4 2" xfId="29655" xr:uid="{00000000-0005-0000-0000-00001F730000}"/>
    <cellStyle name="20% - Accent1 3 6 2 5 4 2 2" xfId="29656" xr:uid="{00000000-0005-0000-0000-000020730000}"/>
    <cellStyle name="20% - Accent1 3 6 2 5 4 2 2 2" xfId="29657" xr:uid="{00000000-0005-0000-0000-000021730000}"/>
    <cellStyle name="20% - Accent1 3 6 2 5 4 2 3" xfId="29658" xr:uid="{00000000-0005-0000-0000-000022730000}"/>
    <cellStyle name="20% - Accent1 3 6 2 5 4 3" xfId="29659" xr:uid="{00000000-0005-0000-0000-000023730000}"/>
    <cellStyle name="20% - Accent1 3 6 2 5 4 3 2" xfId="29660" xr:uid="{00000000-0005-0000-0000-000024730000}"/>
    <cellStyle name="20% - Accent1 3 6 2 5 4 4" xfId="29661" xr:uid="{00000000-0005-0000-0000-000025730000}"/>
    <cellStyle name="20% - Accent1 3 6 2 5 5" xfId="29662" xr:uid="{00000000-0005-0000-0000-000026730000}"/>
    <cellStyle name="20% - Accent1 3 6 2 5 5 2" xfId="29663" xr:uid="{00000000-0005-0000-0000-000027730000}"/>
    <cellStyle name="20% - Accent1 3 6 2 5 5 2 2" xfId="29664" xr:uid="{00000000-0005-0000-0000-000028730000}"/>
    <cellStyle name="20% - Accent1 3 6 2 5 5 3" xfId="29665" xr:uid="{00000000-0005-0000-0000-000029730000}"/>
    <cellStyle name="20% - Accent1 3 6 2 5 6" xfId="29666" xr:uid="{00000000-0005-0000-0000-00002A730000}"/>
    <cellStyle name="20% - Accent1 3 6 2 5 6 2" xfId="29667" xr:uid="{00000000-0005-0000-0000-00002B730000}"/>
    <cellStyle name="20% - Accent1 3 6 2 5 6 2 2" xfId="29668" xr:uid="{00000000-0005-0000-0000-00002C730000}"/>
    <cellStyle name="20% - Accent1 3 6 2 5 6 3" xfId="29669" xr:uid="{00000000-0005-0000-0000-00002D730000}"/>
    <cellStyle name="20% - Accent1 3 6 2 5 7" xfId="29670" xr:uid="{00000000-0005-0000-0000-00002E730000}"/>
    <cellStyle name="20% - Accent1 3 6 2 5 7 2" xfId="29671" xr:uid="{00000000-0005-0000-0000-00002F730000}"/>
    <cellStyle name="20% - Accent1 3 6 2 5 8" xfId="29672" xr:uid="{00000000-0005-0000-0000-000030730000}"/>
    <cellStyle name="20% - Accent1 3 6 2 5 8 2" xfId="29673" xr:uid="{00000000-0005-0000-0000-000031730000}"/>
    <cellStyle name="20% - Accent1 3 6 2 5 9" xfId="29674" xr:uid="{00000000-0005-0000-0000-000032730000}"/>
    <cellStyle name="20% - Accent1 3 6 2 6" xfId="29675" xr:uid="{00000000-0005-0000-0000-000033730000}"/>
    <cellStyle name="20% - Accent1 3 6 2 6 2" xfId="29676" xr:uid="{00000000-0005-0000-0000-000034730000}"/>
    <cellStyle name="20% - Accent1 3 6 2 6 2 2" xfId="29677" xr:uid="{00000000-0005-0000-0000-000035730000}"/>
    <cellStyle name="20% - Accent1 3 6 2 6 2 2 2" xfId="29678" xr:uid="{00000000-0005-0000-0000-000036730000}"/>
    <cellStyle name="20% - Accent1 3 6 2 6 2 2 2 2" xfId="29679" xr:uid="{00000000-0005-0000-0000-000037730000}"/>
    <cellStyle name="20% - Accent1 3 6 2 6 2 2 3" xfId="29680" xr:uid="{00000000-0005-0000-0000-000038730000}"/>
    <cellStyle name="20% - Accent1 3 6 2 6 2 3" xfId="29681" xr:uid="{00000000-0005-0000-0000-000039730000}"/>
    <cellStyle name="20% - Accent1 3 6 2 6 2 3 2" xfId="29682" xr:uid="{00000000-0005-0000-0000-00003A730000}"/>
    <cellStyle name="20% - Accent1 3 6 2 6 2 4" xfId="29683" xr:uid="{00000000-0005-0000-0000-00003B730000}"/>
    <cellStyle name="20% - Accent1 3 6 2 6 3" xfId="29684" xr:uid="{00000000-0005-0000-0000-00003C730000}"/>
    <cellStyle name="20% - Accent1 3 6 2 6 3 2" xfId="29685" xr:uid="{00000000-0005-0000-0000-00003D730000}"/>
    <cellStyle name="20% - Accent1 3 6 2 6 3 2 2" xfId="29686" xr:uid="{00000000-0005-0000-0000-00003E730000}"/>
    <cellStyle name="20% - Accent1 3 6 2 6 3 2 2 2" xfId="29687" xr:uid="{00000000-0005-0000-0000-00003F730000}"/>
    <cellStyle name="20% - Accent1 3 6 2 6 3 2 3" xfId="29688" xr:uid="{00000000-0005-0000-0000-000040730000}"/>
    <cellStyle name="20% - Accent1 3 6 2 6 3 3" xfId="29689" xr:uid="{00000000-0005-0000-0000-000041730000}"/>
    <cellStyle name="20% - Accent1 3 6 2 6 3 3 2" xfId="29690" xr:uid="{00000000-0005-0000-0000-000042730000}"/>
    <cellStyle name="20% - Accent1 3 6 2 6 3 4" xfId="29691" xr:uid="{00000000-0005-0000-0000-000043730000}"/>
    <cellStyle name="20% - Accent1 3 6 2 6 4" xfId="29692" xr:uid="{00000000-0005-0000-0000-000044730000}"/>
    <cellStyle name="20% - Accent1 3 6 2 6 4 2" xfId="29693" xr:uid="{00000000-0005-0000-0000-000045730000}"/>
    <cellStyle name="20% - Accent1 3 6 2 6 4 2 2" xfId="29694" xr:uid="{00000000-0005-0000-0000-000046730000}"/>
    <cellStyle name="20% - Accent1 3 6 2 6 4 2 2 2" xfId="29695" xr:uid="{00000000-0005-0000-0000-000047730000}"/>
    <cellStyle name="20% - Accent1 3 6 2 6 4 2 3" xfId="29696" xr:uid="{00000000-0005-0000-0000-000048730000}"/>
    <cellStyle name="20% - Accent1 3 6 2 6 4 3" xfId="29697" xr:uid="{00000000-0005-0000-0000-000049730000}"/>
    <cellStyle name="20% - Accent1 3 6 2 6 4 3 2" xfId="29698" xr:uid="{00000000-0005-0000-0000-00004A730000}"/>
    <cellStyle name="20% - Accent1 3 6 2 6 4 4" xfId="29699" xr:uid="{00000000-0005-0000-0000-00004B730000}"/>
    <cellStyle name="20% - Accent1 3 6 2 6 5" xfId="29700" xr:uid="{00000000-0005-0000-0000-00004C730000}"/>
    <cellStyle name="20% - Accent1 3 6 2 6 5 2" xfId="29701" xr:uid="{00000000-0005-0000-0000-00004D730000}"/>
    <cellStyle name="20% - Accent1 3 6 2 6 5 2 2" xfId="29702" xr:uid="{00000000-0005-0000-0000-00004E730000}"/>
    <cellStyle name="20% - Accent1 3 6 2 6 5 3" xfId="29703" xr:uid="{00000000-0005-0000-0000-00004F730000}"/>
    <cellStyle name="20% - Accent1 3 6 2 6 6" xfId="29704" xr:uid="{00000000-0005-0000-0000-000050730000}"/>
    <cellStyle name="20% - Accent1 3 6 2 6 6 2" xfId="29705" xr:uid="{00000000-0005-0000-0000-000051730000}"/>
    <cellStyle name="20% - Accent1 3 6 2 6 6 2 2" xfId="29706" xr:uid="{00000000-0005-0000-0000-000052730000}"/>
    <cellStyle name="20% - Accent1 3 6 2 6 6 3" xfId="29707" xr:uid="{00000000-0005-0000-0000-000053730000}"/>
    <cellStyle name="20% - Accent1 3 6 2 6 7" xfId="29708" xr:uid="{00000000-0005-0000-0000-000054730000}"/>
    <cellStyle name="20% - Accent1 3 6 2 6 7 2" xfId="29709" xr:uid="{00000000-0005-0000-0000-000055730000}"/>
    <cellStyle name="20% - Accent1 3 6 2 6 8" xfId="29710" xr:uid="{00000000-0005-0000-0000-000056730000}"/>
    <cellStyle name="20% - Accent1 3 6 2 6 8 2" xfId="29711" xr:uid="{00000000-0005-0000-0000-000057730000}"/>
    <cellStyle name="20% - Accent1 3 6 2 6 9" xfId="29712" xr:uid="{00000000-0005-0000-0000-000058730000}"/>
    <cellStyle name="20% - Accent1 3 6 2 7" xfId="29713" xr:uid="{00000000-0005-0000-0000-000059730000}"/>
    <cellStyle name="20% - Accent1 3 6 2 7 2" xfId="29714" xr:uid="{00000000-0005-0000-0000-00005A730000}"/>
    <cellStyle name="20% - Accent1 3 6 2 7 2 2" xfId="29715" xr:uid="{00000000-0005-0000-0000-00005B730000}"/>
    <cellStyle name="20% - Accent1 3 6 2 7 2 2 2" xfId="29716" xr:uid="{00000000-0005-0000-0000-00005C730000}"/>
    <cellStyle name="20% - Accent1 3 6 2 7 2 3" xfId="29717" xr:uid="{00000000-0005-0000-0000-00005D730000}"/>
    <cellStyle name="20% - Accent1 3 6 2 7 3" xfId="29718" xr:uid="{00000000-0005-0000-0000-00005E730000}"/>
    <cellStyle name="20% - Accent1 3 6 2 7 3 2" xfId="29719" xr:uid="{00000000-0005-0000-0000-00005F730000}"/>
    <cellStyle name="20% - Accent1 3 6 2 7 4" xfId="29720" xr:uid="{00000000-0005-0000-0000-000060730000}"/>
    <cellStyle name="20% - Accent1 3 6 2 8" xfId="29721" xr:uid="{00000000-0005-0000-0000-000061730000}"/>
    <cellStyle name="20% - Accent1 3 6 2 8 2" xfId="29722" xr:uid="{00000000-0005-0000-0000-000062730000}"/>
    <cellStyle name="20% - Accent1 3 6 2 8 2 2" xfId="29723" xr:uid="{00000000-0005-0000-0000-000063730000}"/>
    <cellStyle name="20% - Accent1 3 6 2 8 2 2 2" xfId="29724" xr:uid="{00000000-0005-0000-0000-000064730000}"/>
    <cellStyle name="20% - Accent1 3 6 2 8 2 3" xfId="29725" xr:uid="{00000000-0005-0000-0000-000065730000}"/>
    <cellStyle name="20% - Accent1 3 6 2 8 3" xfId="29726" xr:uid="{00000000-0005-0000-0000-000066730000}"/>
    <cellStyle name="20% - Accent1 3 6 2 8 3 2" xfId="29727" xr:uid="{00000000-0005-0000-0000-000067730000}"/>
    <cellStyle name="20% - Accent1 3 6 2 8 4" xfId="29728" xr:uid="{00000000-0005-0000-0000-000068730000}"/>
    <cellStyle name="20% - Accent1 3 6 2 9" xfId="29729" xr:uid="{00000000-0005-0000-0000-000069730000}"/>
    <cellStyle name="20% - Accent1 3 6 2 9 2" xfId="29730" xr:uid="{00000000-0005-0000-0000-00006A730000}"/>
    <cellStyle name="20% - Accent1 3 6 2 9 2 2" xfId="29731" xr:uid="{00000000-0005-0000-0000-00006B730000}"/>
    <cellStyle name="20% - Accent1 3 6 2 9 2 2 2" xfId="29732" xr:uid="{00000000-0005-0000-0000-00006C730000}"/>
    <cellStyle name="20% - Accent1 3 6 2 9 2 3" xfId="29733" xr:uid="{00000000-0005-0000-0000-00006D730000}"/>
    <cellStyle name="20% - Accent1 3 6 2 9 3" xfId="29734" xr:uid="{00000000-0005-0000-0000-00006E730000}"/>
    <cellStyle name="20% - Accent1 3 6 2 9 3 2" xfId="29735" xr:uid="{00000000-0005-0000-0000-00006F730000}"/>
    <cellStyle name="20% - Accent1 3 6 2 9 4" xfId="29736" xr:uid="{00000000-0005-0000-0000-000070730000}"/>
    <cellStyle name="20% - Accent1 3 6 3" xfId="29737" xr:uid="{00000000-0005-0000-0000-000071730000}"/>
    <cellStyle name="20% - Accent1 3 6 3 10" xfId="29738" xr:uid="{00000000-0005-0000-0000-000072730000}"/>
    <cellStyle name="20% - Accent1 3 6 3 10 2" xfId="29739" xr:uid="{00000000-0005-0000-0000-000073730000}"/>
    <cellStyle name="20% - Accent1 3 6 3 11" xfId="29740" xr:uid="{00000000-0005-0000-0000-000074730000}"/>
    <cellStyle name="20% - Accent1 3 6 3 2" xfId="29741" xr:uid="{00000000-0005-0000-0000-000075730000}"/>
    <cellStyle name="20% - Accent1 3 6 3 2 2" xfId="29742" xr:uid="{00000000-0005-0000-0000-000076730000}"/>
    <cellStyle name="20% - Accent1 3 6 3 2 2 2" xfId="29743" xr:uid="{00000000-0005-0000-0000-000077730000}"/>
    <cellStyle name="20% - Accent1 3 6 3 2 2 2 2" xfId="29744" xr:uid="{00000000-0005-0000-0000-000078730000}"/>
    <cellStyle name="20% - Accent1 3 6 3 2 2 2 2 2" xfId="29745" xr:uid="{00000000-0005-0000-0000-000079730000}"/>
    <cellStyle name="20% - Accent1 3 6 3 2 2 2 3" xfId="29746" xr:uid="{00000000-0005-0000-0000-00007A730000}"/>
    <cellStyle name="20% - Accent1 3 6 3 2 2 3" xfId="29747" xr:uid="{00000000-0005-0000-0000-00007B730000}"/>
    <cellStyle name="20% - Accent1 3 6 3 2 2 3 2" xfId="29748" xr:uid="{00000000-0005-0000-0000-00007C730000}"/>
    <cellStyle name="20% - Accent1 3 6 3 2 2 4" xfId="29749" xr:uid="{00000000-0005-0000-0000-00007D730000}"/>
    <cellStyle name="20% - Accent1 3 6 3 2 3" xfId="29750" xr:uid="{00000000-0005-0000-0000-00007E730000}"/>
    <cellStyle name="20% - Accent1 3 6 3 2 3 2" xfId="29751" xr:uid="{00000000-0005-0000-0000-00007F730000}"/>
    <cellStyle name="20% - Accent1 3 6 3 2 3 2 2" xfId="29752" xr:uid="{00000000-0005-0000-0000-000080730000}"/>
    <cellStyle name="20% - Accent1 3 6 3 2 3 2 2 2" xfId="29753" xr:uid="{00000000-0005-0000-0000-000081730000}"/>
    <cellStyle name="20% - Accent1 3 6 3 2 3 2 3" xfId="29754" xr:uid="{00000000-0005-0000-0000-000082730000}"/>
    <cellStyle name="20% - Accent1 3 6 3 2 3 3" xfId="29755" xr:uid="{00000000-0005-0000-0000-000083730000}"/>
    <cellStyle name="20% - Accent1 3 6 3 2 3 3 2" xfId="29756" xr:uid="{00000000-0005-0000-0000-000084730000}"/>
    <cellStyle name="20% - Accent1 3 6 3 2 3 4" xfId="29757" xr:uid="{00000000-0005-0000-0000-000085730000}"/>
    <cellStyle name="20% - Accent1 3 6 3 2 4" xfId="29758" xr:uid="{00000000-0005-0000-0000-000086730000}"/>
    <cellStyle name="20% - Accent1 3 6 3 2 4 2" xfId="29759" xr:uid="{00000000-0005-0000-0000-000087730000}"/>
    <cellStyle name="20% - Accent1 3 6 3 2 4 2 2" xfId="29760" xr:uid="{00000000-0005-0000-0000-000088730000}"/>
    <cellStyle name="20% - Accent1 3 6 3 2 4 2 2 2" xfId="29761" xr:uid="{00000000-0005-0000-0000-000089730000}"/>
    <cellStyle name="20% - Accent1 3 6 3 2 4 2 3" xfId="29762" xr:uid="{00000000-0005-0000-0000-00008A730000}"/>
    <cellStyle name="20% - Accent1 3 6 3 2 4 3" xfId="29763" xr:uid="{00000000-0005-0000-0000-00008B730000}"/>
    <cellStyle name="20% - Accent1 3 6 3 2 4 3 2" xfId="29764" xr:uid="{00000000-0005-0000-0000-00008C730000}"/>
    <cellStyle name="20% - Accent1 3 6 3 2 4 4" xfId="29765" xr:uid="{00000000-0005-0000-0000-00008D730000}"/>
    <cellStyle name="20% - Accent1 3 6 3 2 5" xfId="29766" xr:uid="{00000000-0005-0000-0000-00008E730000}"/>
    <cellStyle name="20% - Accent1 3 6 3 2 5 2" xfId="29767" xr:uid="{00000000-0005-0000-0000-00008F730000}"/>
    <cellStyle name="20% - Accent1 3 6 3 2 5 2 2" xfId="29768" xr:uid="{00000000-0005-0000-0000-000090730000}"/>
    <cellStyle name="20% - Accent1 3 6 3 2 5 3" xfId="29769" xr:uid="{00000000-0005-0000-0000-000091730000}"/>
    <cellStyle name="20% - Accent1 3 6 3 2 6" xfId="29770" xr:uid="{00000000-0005-0000-0000-000092730000}"/>
    <cellStyle name="20% - Accent1 3 6 3 2 6 2" xfId="29771" xr:uid="{00000000-0005-0000-0000-000093730000}"/>
    <cellStyle name="20% - Accent1 3 6 3 2 6 2 2" xfId="29772" xr:uid="{00000000-0005-0000-0000-000094730000}"/>
    <cellStyle name="20% - Accent1 3 6 3 2 6 3" xfId="29773" xr:uid="{00000000-0005-0000-0000-000095730000}"/>
    <cellStyle name="20% - Accent1 3 6 3 2 7" xfId="29774" xr:uid="{00000000-0005-0000-0000-000096730000}"/>
    <cellStyle name="20% - Accent1 3 6 3 2 7 2" xfId="29775" xr:uid="{00000000-0005-0000-0000-000097730000}"/>
    <cellStyle name="20% - Accent1 3 6 3 2 8" xfId="29776" xr:uid="{00000000-0005-0000-0000-000098730000}"/>
    <cellStyle name="20% - Accent1 3 6 3 2 8 2" xfId="29777" xr:uid="{00000000-0005-0000-0000-000099730000}"/>
    <cellStyle name="20% - Accent1 3 6 3 2 9" xfId="29778" xr:uid="{00000000-0005-0000-0000-00009A730000}"/>
    <cellStyle name="20% - Accent1 3 6 3 3" xfId="29779" xr:uid="{00000000-0005-0000-0000-00009B730000}"/>
    <cellStyle name="20% - Accent1 3 6 3 3 2" xfId="29780" xr:uid="{00000000-0005-0000-0000-00009C730000}"/>
    <cellStyle name="20% - Accent1 3 6 3 3 2 2" xfId="29781" xr:uid="{00000000-0005-0000-0000-00009D730000}"/>
    <cellStyle name="20% - Accent1 3 6 3 3 2 2 2" xfId="29782" xr:uid="{00000000-0005-0000-0000-00009E730000}"/>
    <cellStyle name="20% - Accent1 3 6 3 3 2 2 2 2" xfId="29783" xr:uid="{00000000-0005-0000-0000-00009F730000}"/>
    <cellStyle name="20% - Accent1 3 6 3 3 2 2 3" xfId="29784" xr:uid="{00000000-0005-0000-0000-0000A0730000}"/>
    <cellStyle name="20% - Accent1 3 6 3 3 2 3" xfId="29785" xr:uid="{00000000-0005-0000-0000-0000A1730000}"/>
    <cellStyle name="20% - Accent1 3 6 3 3 2 3 2" xfId="29786" xr:uid="{00000000-0005-0000-0000-0000A2730000}"/>
    <cellStyle name="20% - Accent1 3 6 3 3 2 4" xfId="29787" xr:uid="{00000000-0005-0000-0000-0000A3730000}"/>
    <cellStyle name="20% - Accent1 3 6 3 3 3" xfId="29788" xr:uid="{00000000-0005-0000-0000-0000A4730000}"/>
    <cellStyle name="20% - Accent1 3 6 3 3 3 2" xfId="29789" xr:uid="{00000000-0005-0000-0000-0000A5730000}"/>
    <cellStyle name="20% - Accent1 3 6 3 3 3 2 2" xfId="29790" xr:uid="{00000000-0005-0000-0000-0000A6730000}"/>
    <cellStyle name="20% - Accent1 3 6 3 3 3 2 2 2" xfId="29791" xr:uid="{00000000-0005-0000-0000-0000A7730000}"/>
    <cellStyle name="20% - Accent1 3 6 3 3 3 2 3" xfId="29792" xr:uid="{00000000-0005-0000-0000-0000A8730000}"/>
    <cellStyle name="20% - Accent1 3 6 3 3 3 3" xfId="29793" xr:uid="{00000000-0005-0000-0000-0000A9730000}"/>
    <cellStyle name="20% - Accent1 3 6 3 3 3 3 2" xfId="29794" xr:uid="{00000000-0005-0000-0000-0000AA730000}"/>
    <cellStyle name="20% - Accent1 3 6 3 3 3 4" xfId="29795" xr:uid="{00000000-0005-0000-0000-0000AB730000}"/>
    <cellStyle name="20% - Accent1 3 6 3 3 4" xfId="29796" xr:uid="{00000000-0005-0000-0000-0000AC730000}"/>
    <cellStyle name="20% - Accent1 3 6 3 3 4 2" xfId="29797" xr:uid="{00000000-0005-0000-0000-0000AD730000}"/>
    <cellStyle name="20% - Accent1 3 6 3 3 4 2 2" xfId="29798" xr:uid="{00000000-0005-0000-0000-0000AE730000}"/>
    <cellStyle name="20% - Accent1 3 6 3 3 4 2 2 2" xfId="29799" xr:uid="{00000000-0005-0000-0000-0000AF730000}"/>
    <cellStyle name="20% - Accent1 3 6 3 3 4 2 3" xfId="29800" xr:uid="{00000000-0005-0000-0000-0000B0730000}"/>
    <cellStyle name="20% - Accent1 3 6 3 3 4 3" xfId="29801" xr:uid="{00000000-0005-0000-0000-0000B1730000}"/>
    <cellStyle name="20% - Accent1 3 6 3 3 4 3 2" xfId="29802" xr:uid="{00000000-0005-0000-0000-0000B2730000}"/>
    <cellStyle name="20% - Accent1 3 6 3 3 4 4" xfId="29803" xr:uid="{00000000-0005-0000-0000-0000B3730000}"/>
    <cellStyle name="20% - Accent1 3 6 3 3 5" xfId="29804" xr:uid="{00000000-0005-0000-0000-0000B4730000}"/>
    <cellStyle name="20% - Accent1 3 6 3 3 5 2" xfId="29805" xr:uid="{00000000-0005-0000-0000-0000B5730000}"/>
    <cellStyle name="20% - Accent1 3 6 3 3 5 2 2" xfId="29806" xr:uid="{00000000-0005-0000-0000-0000B6730000}"/>
    <cellStyle name="20% - Accent1 3 6 3 3 5 3" xfId="29807" xr:uid="{00000000-0005-0000-0000-0000B7730000}"/>
    <cellStyle name="20% - Accent1 3 6 3 3 6" xfId="29808" xr:uid="{00000000-0005-0000-0000-0000B8730000}"/>
    <cellStyle name="20% - Accent1 3 6 3 3 6 2" xfId="29809" xr:uid="{00000000-0005-0000-0000-0000B9730000}"/>
    <cellStyle name="20% - Accent1 3 6 3 3 6 2 2" xfId="29810" xr:uid="{00000000-0005-0000-0000-0000BA730000}"/>
    <cellStyle name="20% - Accent1 3 6 3 3 6 3" xfId="29811" xr:uid="{00000000-0005-0000-0000-0000BB730000}"/>
    <cellStyle name="20% - Accent1 3 6 3 3 7" xfId="29812" xr:uid="{00000000-0005-0000-0000-0000BC730000}"/>
    <cellStyle name="20% - Accent1 3 6 3 3 7 2" xfId="29813" xr:uid="{00000000-0005-0000-0000-0000BD730000}"/>
    <cellStyle name="20% - Accent1 3 6 3 3 8" xfId="29814" xr:uid="{00000000-0005-0000-0000-0000BE730000}"/>
    <cellStyle name="20% - Accent1 3 6 3 3 8 2" xfId="29815" xr:uid="{00000000-0005-0000-0000-0000BF730000}"/>
    <cellStyle name="20% - Accent1 3 6 3 3 9" xfId="29816" xr:uid="{00000000-0005-0000-0000-0000C0730000}"/>
    <cellStyle name="20% - Accent1 3 6 3 4" xfId="29817" xr:uid="{00000000-0005-0000-0000-0000C1730000}"/>
    <cellStyle name="20% - Accent1 3 6 3 4 2" xfId="29818" xr:uid="{00000000-0005-0000-0000-0000C2730000}"/>
    <cellStyle name="20% - Accent1 3 6 3 4 2 2" xfId="29819" xr:uid="{00000000-0005-0000-0000-0000C3730000}"/>
    <cellStyle name="20% - Accent1 3 6 3 4 2 2 2" xfId="29820" xr:uid="{00000000-0005-0000-0000-0000C4730000}"/>
    <cellStyle name="20% - Accent1 3 6 3 4 2 3" xfId="29821" xr:uid="{00000000-0005-0000-0000-0000C5730000}"/>
    <cellStyle name="20% - Accent1 3 6 3 4 3" xfId="29822" xr:uid="{00000000-0005-0000-0000-0000C6730000}"/>
    <cellStyle name="20% - Accent1 3 6 3 4 3 2" xfId="29823" xr:uid="{00000000-0005-0000-0000-0000C7730000}"/>
    <cellStyle name="20% - Accent1 3 6 3 4 4" xfId="29824" xr:uid="{00000000-0005-0000-0000-0000C8730000}"/>
    <cellStyle name="20% - Accent1 3 6 3 5" xfId="29825" xr:uid="{00000000-0005-0000-0000-0000C9730000}"/>
    <cellStyle name="20% - Accent1 3 6 3 5 2" xfId="29826" xr:uid="{00000000-0005-0000-0000-0000CA730000}"/>
    <cellStyle name="20% - Accent1 3 6 3 5 2 2" xfId="29827" xr:uid="{00000000-0005-0000-0000-0000CB730000}"/>
    <cellStyle name="20% - Accent1 3 6 3 5 2 2 2" xfId="29828" xr:uid="{00000000-0005-0000-0000-0000CC730000}"/>
    <cellStyle name="20% - Accent1 3 6 3 5 2 3" xfId="29829" xr:uid="{00000000-0005-0000-0000-0000CD730000}"/>
    <cellStyle name="20% - Accent1 3 6 3 5 3" xfId="29830" xr:uid="{00000000-0005-0000-0000-0000CE730000}"/>
    <cellStyle name="20% - Accent1 3 6 3 5 3 2" xfId="29831" xr:uid="{00000000-0005-0000-0000-0000CF730000}"/>
    <cellStyle name="20% - Accent1 3 6 3 5 4" xfId="29832" xr:uid="{00000000-0005-0000-0000-0000D0730000}"/>
    <cellStyle name="20% - Accent1 3 6 3 6" xfId="29833" xr:uid="{00000000-0005-0000-0000-0000D1730000}"/>
    <cellStyle name="20% - Accent1 3 6 3 6 2" xfId="29834" xr:uid="{00000000-0005-0000-0000-0000D2730000}"/>
    <cellStyle name="20% - Accent1 3 6 3 6 2 2" xfId="29835" xr:uid="{00000000-0005-0000-0000-0000D3730000}"/>
    <cellStyle name="20% - Accent1 3 6 3 6 2 2 2" xfId="29836" xr:uid="{00000000-0005-0000-0000-0000D4730000}"/>
    <cellStyle name="20% - Accent1 3 6 3 6 2 3" xfId="29837" xr:uid="{00000000-0005-0000-0000-0000D5730000}"/>
    <cellStyle name="20% - Accent1 3 6 3 6 3" xfId="29838" xr:uid="{00000000-0005-0000-0000-0000D6730000}"/>
    <cellStyle name="20% - Accent1 3 6 3 6 3 2" xfId="29839" xr:uid="{00000000-0005-0000-0000-0000D7730000}"/>
    <cellStyle name="20% - Accent1 3 6 3 6 4" xfId="29840" xr:uid="{00000000-0005-0000-0000-0000D8730000}"/>
    <cellStyle name="20% - Accent1 3 6 3 7" xfId="29841" xr:uid="{00000000-0005-0000-0000-0000D9730000}"/>
    <cellStyle name="20% - Accent1 3 6 3 7 2" xfId="29842" xr:uid="{00000000-0005-0000-0000-0000DA730000}"/>
    <cellStyle name="20% - Accent1 3 6 3 7 2 2" xfId="29843" xr:uid="{00000000-0005-0000-0000-0000DB730000}"/>
    <cellStyle name="20% - Accent1 3 6 3 7 3" xfId="29844" xr:uid="{00000000-0005-0000-0000-0000DC730000}"/>
    <cellStyle name="20% - Accent1 3 6 3 8" xfId="29845" xr:uid="{00000000-0005-0000-0000-0000DD730000}"/>
    <cellStyle name="20% - Accent1 3 6 3 8 2" xfId="29846" xr:uid="{00000000-0005-0000-0000-0000DE730000}"/>
    <cellStyle name="20% - Accent1 3 6 3 8 2 2" xfId="29847" xr:uid="{00000000-0005-0000-0000-0000DF730000}"/>
    <cellStyle name="20% - Accent1 3 6 3 8 3" xfId="29848" xr:uid="{00000000-0005-0000-0000-0000E0730000}"/>
    <cellStyle name="20% - Accent1 3 6 3 9" xfId="29849" xr:uid="{00000000-0005-0000-0000-0000E1730000}"/>
    <cellStyle name="20% - Accent1 3 6 3 9 2" xfId="29850" xr:uid="{00000000-0005-0000-0000-0000E2730000}"/>
    <cellStyle name="20% - Accent1 3 6 4" xfId="29851" xr:uid="{00000000-0005-0000-0000-0000E3730000}"/>
    <cellStyle name="20% - Accent1 3 6 4 10" xfId="29852" xr:uid="{00000000-0005-0000-0000-0000E4730000}"/>
    <cellStyle name="20% - Accent1 3 6 4 10 2" xfId="29853" xr:uid="{00000000-0005-0000-0000-0000E5730000}"/>
    <cellStyle name="20% - Accent1 3 6 4 11" xfId="29854" xr:uid="{00000000-0005-0000-0000-0000E6730000}"/>
    <cellStyle name="20% - Accent1 3 6 4 2" xfId="29855" xr:uid="{00000000-0005-0000-0000-0000E7730000}"/>
    <cellStyle name="20% - Accent1 3 6 4 2 2" xfId="29856" xr:uid="{00000000-0005-0000-0000-0000E8730000}"/>
    <cellStyle name="20% - Accent1 3 6 4 2 2 2" xfId="29857" xr:uid="{00000000-0005-0000-0000-0000E9730000}"/>
    <cellStyle name="20% - Accent1 3 6 4 2 2 2 2" xfId="29858" xr:uid="{00000000-0005-0000-0000-0000EA730000}"/>
    <cellStyle name="20% - Accent1 3 6 4 2 2 2 2 2" xfId="29859" xr:uid="{00000000-0005-0000-0000-0000EB730000}"/>
    <cellStyle name="20% - Accent1 3 6 4 2 2 2 3" xfId="29860" xr:uid="{00000000-0005-0000-0000-0000EC730000}"/>
    <cellStyle name="20% - Accent1 3 6 4 2 2 3" xfId="29861" xr:uid="{00000000-0005-0000-0000-0000ED730000}"/>
    <cellStyle name="20% - Accent1 3 6 4 2 2 3 2" xfId="29862" xr:uid="{00000000-0005-0000-0000-0000EE730000}"/>
    <cellStyle name="20% - Accent1 3 6 4 2 2 4" xfId="29863" xr:uid="{00000000-0005-0000-0000-0000EF730000}"/>
    <cellStyle name="20% - Accent1 3 6 4 2 3" xfId="29864" xr:uid="{00000000-0005-0000-0000-0000F0730000}"/>
    <cellStyle name="20% - Accent1 3 6 4 2 3 2" xfId="29865" xr:uid="{00000000-0005-0000-0000-0000F1730000}"/>
    <cellStyle name="20% - Accent1 3 6 4 2 3 2 2" xfId="29866" xr:uid="{00000000-0005-0000-0000-0000F2730000}"/>
    <cellStyle name="20% - Accent1 3 6 4 2 3 2 2 2" xfId="29867" xr:uid="{00000000-0005-0000-0000-0000F3730000}"/>
    <cellStyle name="20% - Accent1 3 6 4 2 3 2 3" xfId="29868" xr:uid="{00000000-0005-0000-0000-0000F4730000}"/>
    <cellStyle name="20% - Accent1 3 6 4 2 3 3" xfId="29869" xr:uid="{00000000-0005-0000-0000-0000F5730000}"/>
    <cellStyle name="20% - Accent1 3 6 4 2 3 3 2" xfId="29870" xr:uid="{00000000-0005-0000-0000-0000F6730000}"/>
    <cellStyle name="20% - Accent1 3 6 4 2 3 4" xfId="29871" xr:uid="{00000000-0005-0000-0000-0000F7730000}"/>
    <cellStyle name="20% - Accent1 3 6 4 2 4" xfId="29872" xr:uid="{00000000-0005-0000-0000-0000F8730000}"/>
    <cellStyle name="20% - Accent1 3 6 4 2 4 2" xfId="29873" xr:uid="{00000000-0005-0000-0000-0000F9730000}"/>
    <cellStyle name="20% - Accent1 3 6 4 2 4 2 2" xfId="29874" xr:uid="{00000000-0005-0000-0000-0000FA730000}"/>
    <cellStyle name="20% - Accent1 3 6 4 2 4 2 2 2" xfId="29875" xr:uid="{00000000-0005-0000-0000-0000FB730000}"/>
    <cellStyle name="20% - Accent1 3 6 4 2 4 2 3" xfId="29876" xr:uid="{00000000-0005-0000-0000-0000FC730000}"/>
    <cellStyle name="20% - Accent1 3 6 4 2 4 3" xfId="29877" xr:uid="{00000000-0005-0000-0000-0000FD730000}"/>
    <cellStyle name="20% - Accent1 3 6 4 2 4 3 2" xfId="29878" xr:uid="{00000000-0005-0000-0000-0000FE730000}"/>
    <cellStyle name="20% - Accent1 3 6 4 2 4 4" xfId="29879" xr:uid="{00000000-0005-0000-0000-0000FF730000}"/>
    <cellStyle name="20% - Accent1 3 6 4 2 5" xfId="29880" xr:uid="{00000000-0005-0000-0000-000000740000}"/>
    <cellStyle name="20% - Accent1 3 6 4 2 5 2" xfId="29881" xr:uid="{00000000-0005-0000-0000-000001740000}"/>
    <cellStyle name="20% - Accent1 3 6 4 2 5 2 2" xfId="29882" xr:uid="{00000000-0005-0000-0000-000002740000}"/>
    <cellStyle name="20% - Accent1 3 6 4 2 5 3" xfId="29883" xr:uid="{00000000-0005-0000-0000-000003740000}"/>
    <cellStyle name="20% - Accent1 3 6 4 2 6" xfId="29884" xr:uid="{00000000-0005-0000-0000-000004740000}"/>
    <cellStyle name="20% - Accent1 3 6 4 2 6 2" xfId="29885" xr:uid="{00000000-0005-0000-0000-000005740000}"/>
    <cellStyle name="20% - Accent1 3 6 4 2 6 2 2" xfId="29886" xr:uid="{00000000-0005-0000-0000-000006740000}"/>
    <cellStyle name="20% - Accent1 3 6 4 2 6 3" xfId="29887" xr:uid="{00000000-0005-0000-0000-000007740000}"/>
    <cellStyle name="20% - Accent1 3 6 4 2 7" xfId="29888" xr:uid="{00000000-0005-0000-0000-000008740000}"/>
    <cellStyle name="20% - Accent1 3 6 4 2 7 2" xfId="29889" xr:uid="{00000000-0005-0000-0000-000009740000}"/>
    <cellStyle name="20% - Accent1 3 6 4 2 8" xfId="29890" xr:uid="{00000000-0005-0000-0000-00000A740000}"/>
    <cellStyle name="20% - Accent1 3 6 4 2 8 2" xfId="29891" xr:uid="{00000000-0005-0000-0000-00000B740000}"/>
    <cellStyle name="20% - Accent1 3 6 4 2 9" xfId="29892" xr:uid="{00000000-0005-0000-0000-00000C740000}"/>
    <cellStyle name="20% - Accent1 3 6 4 3" xfId="29893" xr:uid="{00000000-0005-0000-0000-00000D740000}"/>
    <cellStyle name="20% - Accent1 3 6 4 3 2" xfId="29894" xr:uid="{00000000-0005-0000-0000-00000E740000}"/>
    <cellStyle name="20% - Accent1 3 6 4 3 2 2" xfId="29895" xr:uid="{00000000-0005-0000-0000-00000F740000}"/>
    <cellStyle name="20% - Accent1 3 6 4 3 2 2 2" xfId="29896" xr:uid="{00000000-0005-0000-0000-000010740000}"/>
    <cellStyle name="20% - Accent1 3 6 4 3 2 2 2 2" xfId="29897" xr:uid="{00000000-0005-0000-0000-000011740000}"/>
    <cellStyle name="20% - Accent1 3 6 4 3 2 2 3" xfId="29898" xr:uid="{00000000-0005-0000-0000-000012740000}"/>
    <cellStyle name="20% - Accent1 3 6 4 3 2 3" xfId="29899" xr:uid="{00000000-0005-0000-0000-000013740000}"/>
    <cellStyle name="20% - Accent1 3 6 4 3 2 3 2" xfId="29900" xr:uid="{00000000-0005-0000-0000-000014740000}"/>
    <cellStyle name="20% - Accent1 3 6 4 3 2 4" xfId="29901" xr:uid="{00000000-0005-0000-0000-000015740000}"/>
    <cellStyle name="20% - Accent1 3 6 4 3 3" xfId="29902" xr:uid="{00000000-0005-0000-0000-000016740000}"/>
    <cellStyle name="20% - Accent1 3 6 4 3 3 2" xfId="29903" xr:uid="{00000000-0005-0000-0000-000017740000}"/>
    <cellStyle name="20% - Accent1 3 6 4 3 3 2 2" xfId="29904" xr:uid="{00000000-0005-0000-0000-000018740000}"/>
    <cellStyle name="20% - Accent1 3 6 4 3 3 2 2 2" xfId="29905" xr:uid="{00000000-0005-0000-0000-000019740000}"/>
    <cellStyle name="20% - Accent1 3 6 4 3 3 2 3" xfId="29906" xr:uid="{00000000-0005-0000-0000-00001A740000}"/>
    <cellStyle name="20% - Accent1 3 6 4 3 3 3" xfId="29907" xr:uid="{00000000-0005-0000-0000-00001B740000}"/>
    <cellStyle name="20% - Accent1 3 6 4 3 3 3 2" xfId="29908" xr:uid="{00000000-0005-0000-0000-00001C740000}"/>
    <cellStyle name="20% - Accent1 3 6 4 3 3 4" xfId="29909" xr:uid="{00000000-0005-0000-0000-00001D740000}"/>
    <cellStyle name="20% - Accent1 3 6 4 3 4" xfId="29910" xr:uid="{00000000-0005-0000-0000-00001E740000}"/>
    <cellStyle name="20% - Accent1 3 6 4 3 4 2" xfId="29911" xr:uid="{00000000-0005-0000-0000-00001F740000}"/>
    <cellStyle name="20% - Accent1 3 6 4 3 4 2 2" xfId="29912" xr:uid="{00000000-0005-0000-0000-000020740000}"/>
    <cellStyle name="20% - Accent1 3 6 4 3 4 2 2 2" xfId="29913" xr:uid="{00000000-0005-0000-0000-000021740000}"/>
    <cellStyle name="20% - Accent1 3 6 4 3 4 2 3" xfId="29914" xr:uid="{00000000-0005-0000-0000-000022740000}"/>
    <cellStyle name="20% - Accent1 3 6 4 3 4 3" xfId="29915" xr:uid="{00000000-0005-0000-0000-000023740000}"/>
    <cellStyle name="20% - Accent1 3 6 4 3 4 3 2" xfId="29916" xr:uid="{00000000-0005-0000-0000-000024740000}"/>
    <cellStyle name="20% - Accent1 3 6 4 3 4 4" xfId="29917" xr:uid="{00000000-0005-0000-0000-000025740000}"/>
    <cellStyle name="20% - Accent1 3 6 4 3 5" xfId="29918" xr:uid="{00000000-0005-0000-0000-000026740000}"/>
    <cellStyle name="20% - Accent1 3 6 4 3 5 2" xfId="29919" xr:uid="{00000000-0005-0000-0000-000027740000}"/>
    <cellStyle name="20% - Accent1 3 6 4 3 5 2 2" xfId="29920" xr:uid="{00000000-0005-0000-0000-000028740000}"/>
    <cellStyle name="20% - Accent1 3 6 4 3 5 3" xfId="29921" xr:uid="{00000000-0005-0000-0000-000029740000}"/>
    <cellStyle name="20% - Accent1 3 6 4 3 6" xfId="29922" xr:uid="{00000000-0005-0000-0000-00002A740000}"/>
    <cellStyle name="20% - Accent1 3 6 4 3 6 2" xfId="29923" xr:uid="{00000000-0005-0000-0000-00002B740000}"/>
    <cellStyle name="20% - Accent1 3 6 4 3 6 2 2" xfId="29924" xr:uid="{00000000-0005-0000-0000-00002C740000}"/>
    <cellStyle name="20% - Accent1 3 6 4 3 6 3" xfId="29925" xr:uid="{00000000-0005-0000-0000-00002D740000}"/>
    <cellStyle name="20% - Accent1 3 6 4 3 7" xfId="29926" xr:uid="{00000000-0005-0000-0000-00002E740000}"/>
    <cellStyle name="20% - Accent1 3 6 4 3 7 2" xfId="29927" xr:uid="{00000000-0005-0000-0000-00002F740000}"/>
    <cellStyle name="20% - Accent1 3 6 4 3 8" xfId="29928" xr:uid="{00000000-0005-0000-0000-000030740000}"/>
    <cellStyle name="20% - Accent1 3 6 4 3 8 2" xfId="29929" xr:uid="{00000000-0005-0000-0000-000031740000}"/>
    <cellStyle name="20% - Accent1 3 6 4 3 9" xfId="29930" xr:uid="{00000000-0005-0000-0000-000032740000}"/>
    <cellStyle name="20% - Accent1 3 6 4 4" xfId="29931" xr:uid="{00000000-0005-0000-0000-000033740000}"/>
    <cellStyle name="20% - Accent1 3 6 4 4 2" xfId="29932" xr:uid="{00000000-0005-0000-0000-000034740000}"/>
    <cellStyle name="20% - Accent1 3 6 4 4 2 2" xfId="29933" xr:uid="{00000000-0005-0000-0000-000035740000}"/>
    <cellStyle name="20% - Accent1 3 6 4 4 2 2 2" xfId="29934" xr:uid="{00000000-0005-0000-0000-000036740000}"/>
    <cellStyle name="20% - Accent1 3 6 4 4 2 3" xfId="29935" xr:uid="{00000000-0005-0000-0000-000037740000}"/>
    <cellStyle name="20% - Accent1 3 6 4 4 3" xfId="29936" xr:uid="{00000000-0005-0000-0000-000038740000}"/>
    <cellStyle name="20% - Accent1 3 6 4 4 3 2" xfId="29937" xr:uid="{00000000-0005-0000-0000-000039740000}"/>
    <cellStyle name="20% - Accent1 3 6 4 4 4" xfId="29938" xr:uid="{00000000-0005-0000-0000-00003A740000}"/>
    <cellStyle name="20% - Accent1 3 6 4 5" xfId="29939" xr:uid="{00000000-0005-0000-0000-00003B740000}"/>
    <cellStyle name="20% - Accent1 3 6 4 5 2" xfId="29940" xr:uid="{00000000-0005-0000-0000-00003C740000}"/>
    <cellStyle name="20% - Accent1 3 6 4 5 2 2" xfId="29941" xr:uid="{00000000-0005-0000-0000-00003D740000}"/>
    <cellStyle name="20% - Accent1 3 6 4 5 2 2 2" xfId="29942" xr:uid="{00000000-0005-0000-0000-00003E740000}"/>
    <cellStyle name="20% - Accent1 3 6 4 5 2 3" xfId="29943" xr:uid="{00000000-0005-0000-0000-00003F740000}"/>
    <cellStyle name="20% - Accent1 3 6 4 5 3" xfId="29944" xr:uid="{00000000-0005-0000-0000-000040740000}"/>
    <cellStyle name="20% - Accent1 3 6 4 5 3 2" xfId="29945" xr:uid="{00000000-0005-0000-0000-000041740000}"/>
    <cellStyle name="20% - Accent1 3 6 4 5 4" xfId="29946" xr:uid="{00000000-0005-0000-0000-000042740000}"/>
    <cellStyle name="20% - Accent1 3 6 4 6" xfId="29947" xr:uid="{00000000-0005-0000-0000-000043740000}"/>
    <cellStyle name="20% - Accent1 3 6 4 6 2" xfId="29948" xr:uid="{00000000-0005-0000-0000-000044740000}"/>
    <cellStyle name="20% - Accent1 3 6 4 6 2 2" xfId="29949" xr:uid="{00000000-0005-0000-0000-000045740000}"/>
    <cellStyle name="20% - Accent1 3 6 4 6 2 2 2" xfId="29950" xr:uid="{00000000-0005-0000-0000-000046740000}"/>
    <cellStyle name="20% - Accent1 3 6 4 6 2 3" xfId="29951" xr:uid="{00000000-0005-0000-0000-000047740000}"/>
    <cellStyle name="20% - Accent1 3 6 4 6 3" xfId="29952" xr:uid="{00000000-0005-0000-0000-000048740000}"/>
    <cellStyle name="20% - Accent1 3 6 4 6 3 2" xfId="29953" xr:uid="{00000000-0005-0000-0000-000049740000}"/>
    <cellStyle name="20% - Accent1 3 6 4 6 4" xfId="29954" xr:uid="{00000000-0005-0000-0000-00004A740000}"/>
    <cellStyle name="20% - Accent1 3 6 4 7" xfId="29955" xr:uid="{00000000-0005-0000-0000-00004B740000}"/>
    <cellStyle name="20% - Accent1 3 6 4 7 2" xfId="29956" xr:uid="{00000000-0005-0000-0000-00004C740000}"/>
    <cellStyle name="20% - Accent1 3 6 4 7 2 2" xfId="29957" xr:uid="{00000000-0005-0000-0000-00004D740000}"/>
    <cellStyle name="20% - Accent1 3 6 4 7 3" xfId="29958" xr:uid="{00000000-0005-0000-0000-00004E740000}"/>
    <cellStyle name="20% - Accent1 3 6 4 8" xfId="29959" xr:uid="{00000000-0005-0000-0000-00004F740000}"/>
    <cellStyle name="20% - Accent1 3 6 4 8 2" xfId="29960" xr:uid="{00000000-0005-0000-0000-000050740000}"/>
    <cellStyle name="20% - Accent1 3 6 4 8 2 2" xfId="29961" xr:uid="{00000000-0005-0000-0000-000051740000}"/>
    <cellStyle name="20% - Accent1 3 6 4 8 3" xfId="29962" xr:uid="{00000000-0005-0000-0000-000052740000}"/>
    <cellStyle name="20% - Accent1 3 6 4 9" xfId="29963" xr:uid="{00000000-0005-0000-0000-000053740000}"/>
    <cellStyle name="20% - Accent1 3 6 4 9 2" xfId="29964" xr:uid="{00000000-0005-0000-0000-000054740000}"/>
    <cellStyle name="20% - Accent1 3 6 5" xfId="29965" xr:uid="{00000000-0005-0000-0000-000055740000}"/>
    <cellStyle name="20% - Accent1 3 6 5 10" xfId="29966" xr:uid="{00000000-0005-0000-0000-000056740000}"/>
    <cellStyle name="20% - Accent1 3 6 5 10 2" xfId="29967" xr:uid="{00000000-0005-0000-0000-000057740000}"/>
    <cellStyle name="20% - Accent1 3 6 5 11" xfId="29968" xr:uid="{00000000-0005-0000-0000-000058740000}"/>
    <cellStyle name="20% - Accent1 3 6 5 2" xfId="29969" xr:uid="{00000000-0005-0000-0000-000059740000}"/>
    <cellStyle name="20% - Accent1 3 6 5 2 2" xfId="29970" xr:uid="{00000000-0005-0000-0000-00005A740000}"/>
    <cellStyle name="20% - Accent1 3 6 5 2 2 2" xfId="29971" xr:uid="{00000000-0005-0000-0000-00005B740000}"/>
    <cellStyle name="20% - Accent1 3 6 5 2 2 2 2" xfId="29972" xr:uid="{00000000-0005-0000-0000-00005C740000}"/>
    <cellStyle name="20% - Accent1 3 6 5 2 2 2 2 2" xfId="29973" xr:uid="{00000000-0005-0000-0000-00005D740000}"/>
    <cellStyle name="20% - Accent1 3 6 5 2 2 2 3" xfId="29974" xr:uid="{00000000-0005-0000-0000-00005E740000}"/>
    <cellStyle name="20% - Accent1 3 6 5 2 2 3" xfId="29975" xr:uid="{00000000-0005-0000-0000-00005F740000}"/>
    <cellStyle name="20% - Accent1 3 6 5 2 2 3 2" xfId="29976" xr:uid="{00000000-0005-0000-0000-000060740000}"/>
    <cellStyle name="20% - Accent1 3 6 5 2 2 4" xfId="29977" xr:uid="{00000000-0005-0000-0000-000061740000}"/>
    <cellStyle name="20% - Accent1 3 6 5 2 3" xfId="29978" xr:uid="{00000000-0005-0000-0000-000062740000}"/>
    <cellStyle name="20% - Accent1 3 6 5 2 3 2" xfId="29979" xr:uid="{00000000-0005-0000-0000-000063740000}"/>
    <cellStyle name="20% - Accent1 3 6 5 2 3 2 2" xfId="29980" xr:uid="{00000000-0005-0000-0000-000064740000}"/>
    <cellStyle name="20% - Accent1 3 6 5 2 3 2 2 2" xfId="29981" xr:uid="{00000000-0005-0000-0000-000065740000}"/>
    <cellStyle name="20% - Accent1 3 6 5 2 3 2 3" xfId="29982" xr:uid="{00000000-0005-0000-0000-000066740000}"/>
    <cellStyle name="20% - Accent1 3 6 5 2 3 3" xfId="29983" xr:uid="{00000000-0005-0000-0000-000067740000}"/>
    <cellStyle name="20% - Accent1 3 6 5 2 3 3 2" xfId="29984" xr:uid="{00000000-0005-0000-0000-000068740000}"/>
    <cellStyle name="20% - Accent1 3 6 5 2 3 4" xfId="29985" xr:uid="{00000000-0005-0000-0000-000069740000}"/>
    <cellStyle name="20% - Accent1 3 6 5 2 4" xfId="29986" xr:uid="{00000000-0005-0000-0000-00006A740000}"/>
    <cellStyle name="20% - Accent1 3 6 5 2 4 2" xfId="29987" xr:uid="{00000000-0005-0000-0000-00006B740000}"/>
    <cellStyle name="20% - Accent1 3 6 5 2 4 2 2" xfId="29988" xr:uid="{00000000-0005-0000-0000-00006C740000}"/>
    <cellStyle name="20% - Accent1 3 6 5 2 4 2 2 2" xfId="29989" xr:uid="{00000000-0005-0000-0000-00006D740000}"/>
    <cellStyle name="20% - Accent1 3 6 5 2 4 2 3" xfId="29990" xr:uid="{00000000-0005-0000-0000-00006E740000}"/>
    <cellStyle name="20% - Accent1 3 6 5 2 4 3" xfId="29991" xr:uid="{00000000-0005-0000-0000-00006F740000}"/>
    <cellStyle name="20% - Accent1 3 6 5 2 4 3 2" xfId="29992" xr:uid="{00000000-0005-0000-0000-000070740000}"/>
    <cellStyle name="20% - Accent1 3 6 5 2 4 4" xfId="29993" xr:uid="{00000000-0005-0000-0000-000071740000}"/>
    <cellStyle name="20% - Accent1 3 6 5 2 5" xfId="29994" xr:uid="{00000000-0005-0000-0000-000072740000}"/>
    <cellStyle name="20% - Accent1 3 6 5 2 5 2" xfId="29995" xr:uid="{00000000-0005-0000-0000-000073740000}"/>
    <cellStyle name="20% - Accent1 3 6 5 2 5 2 2" xfId="29996" xr:uid="{00000000-0005-0000-0000-000074740000}"/>
    <cellStyle name="20% - Accent1 3 6 5 2 5 3" xfId="29997" xr:uid="{00000000-0005-0000-0000-000075740000}"/>
    <cellStyle name="20% - Accent1 3 6 5 2 6" xfId="29998" xr:uid="{00000000-0005-0000-0000-000076740000}"/>
    <cellStyle name="20% - Accent1 3 6 5 2 6 2" xfId="29999" xr:uid="{00000000-0005-0000-0000-000077740000}"/>
    <cellStyle name="20% - Accent1 3 6 5 2 6 2 2" xfId="30000" xr:uid="{00000000-0005-0000-0000-000078740000}"/>
    <cellStyle name="20% - Accent1 3 6 5 2 6 3" xfId="30001" xr:uid="{00000000-0005-0000-0000-000079740000}"/>
    <cellStyle name="20% - Accent1 3 6 5 2 7" xfId="30002" xr:uid="{00000000-0005-0000-0000-00007A740000}"/>
    <cellStyle name="20% - Accent1 3 6 5 2 7 2" xfId="30003" xr:uid="{00000000-0005-0000-0000-00007B740000}"/>
    <cellStyle name="20% - Accent1 3 6 5 2 8" xfId="30004" xr:uid="{00000000-0005-0000-0000-00007C740000}"/>
    <cellStyle name="20% - Accent1 3 6 5 2 8 2" xfId="30005" xr:uid="{00000000-0005-0000-0000-00007D740000}"/>
    <cellStyle name="20% - Accent1 3 6 5 2 9" xfId="30006" xr:uid="{00000000-0005-0000-0000-00007E740000}"/>
    <cellStyle name="20% - Accent1 3 6 5 3" xfId="30007" xr:uid="{00000000-0005-0000-0000-00007F740000}"/>
    <cellStyle name="20% - Accent1 3 6 5 3 2" xfId="30008" xr:uid="{00000000-0005-0000-0000-000080740000}"/>
    <cellStyle name="20% - Accent1 3 6 5 3 2 2" xfId="30009" xr:uid="{00000000-0005-0000-0000-000081740000}"/>
    <cellStyle name="20% - Accent1 3 6 5 3 2 2 2" xfId="30010" xr:uid="{00000000-0005-0000-0000-000082740000}"/>
    <cellStyle name="20% - Accent1 3 6 5 3 2 2 2 2" xfId="30011" xr:uid="{00000000-0005-0000-0000-000083740000}"/>
    <cellStyle name="20% - Accent1 3 6 5 3 2 2 3" xfId="30012" xr:uid="{00000000-0005-0000-0000-000084740000}"/>
    <cellStyle name="20% - Accent1 3 6 5 3 2 3" xfId="30013" xr:uid="{00000000-0005-0000-0000-000085740000}"/>
    <cellStyle name="20% - Accent1 3 6 5 3 2 3 2" xfId="30014" xr:uid="{00000000-0005-0000-0000-000086740000}"/>
    <cellStyle name="20% - Accent1 3 6 5 3 2 4" xfId="30015" xr:uid="{00000000-0005-0000-0000-000087740000}"/>
    <cellStyle name="20% - Accent1 3 6 5 3 3" xfId="30016" xr:uid="{00000000-0005-0000-0000-000088740000}"/>
    <cellStyle name="20% - Accent1 3 6 5 3 3 2" xfId="30017" xr:uid="{00000000-0005-0000-0000-000089740000}"/>
    <cellStyle name="20% - Accent1 3 6 5 3 3 2 2" xfId="30018" xr:uid="{00000000-0005-0000-0000-00008A740000}"/>
    <cellStyle name="20% - Accent1 3 6 5 3 3 2 2 2" xfId="30019" xr:uid="{00000000-0005-0000-0000-00008B740000}"/>
    <cellStyle name="20% - Accent1 3 6 5 3 3 2 3" xfId="30020" xr:uid="{00000000-0005-0000-0000-00008C740000}"/>
    <cellStyle name="20% - Accent1 3 6 5 3 3 3" xfId="30021" xr:uid="{00000000-0005-0000-0000-00008D740000}"/>
    <cellStyle name="20% - Accent1 3 6 5 3 3 3 2" xfId="30022" xr:uid="{00000000-0005-0000-0000-00008E740000}"/>
    <cellStyle name="20% - Accent1 3 6 5 3 3 4" xfId="30023" xr:uid="{00000000-0005-0000-0000-00008F740000}"/>
    <cellStyle name="20% - Accent1 3 6 5 3 4" xfId="30024" xr:uid="{00000000-0005-0000-0000-000090740000}"/>
    <cellStyle name="20% - Accent1 3 6 5 3 4 2" xfId="30025" xr:uid="{00000000-0005-0000-0000-000091740000}"/>
    <cellStyle name="20% - Accent1 3 6 5 3 4 2 2" xfId="30026" xr:uid="{00000000-0005-0000-0000-000092740000}"/>
    <cellStyle name="20% - Accent1 3 6 5 3 4 2 2 2" xfId="30027" xr:uid="{00000000-0005-0000-0000-000093740000}"/>
    <cellStyle name="20% - Accent1 3 6 5 3 4 2 3" xfId="30028" xr:uid="{00000000-0005-0000-0000-000094740000}"/>
    <cellStyle name="20% - Accent1 3 6 5 3 4 3" xfId="30029" xr:uid="{00000000-0005-0000-0000-000095740000}"/>
    <cellStyle name="20% - Accent1 3 6 5 3 4 3 2" xfId="30030" xr:uid="{00000000-0005-0000-0000-000096740000}"/>
    <cellStyle name="20% - Accent1 3 6 5 3 4 4" xfId="30031" xr:uid="{00000000-0005-0000-0000-000097740000}"/>
    <cellStyle name="20% - Accent1 3 6 5 3 5" xfId="30032" xr:uid="{00000000-0005-0000-0000-000098740000}"/>
    <cellStyle name="20% - Accent1 3 6 5 3 5 2" xfId="30033" xr:uid="{00000000-0005-0000-0000-000099740000}"/>
    <cellStyle name="20% - Accent1 3 6 5 3 5 2 2" xfId="30034" xr:uid="{00000000-0005-0000-0000-00009A740000}"/>
    <cellStyle name="20% - Accent1 3 6 5 3 5 3" xfId="30035" xr:uid="{00000000-0005-0000-0000-00009B740000}"/>
    <cellStyle name="20% - Accent1 3 6 5 3 6" xfId="30036" xr:uid="{00000000-0005-0000-0000-00009C740000}"/>
    <cellStyle name="20% - Accent1 3 6 5 3 6 2" xfId="30037" xr:uid="{00000000-0005-0000-0000-00009D740000}"/>
    <cellStyle name="20% - Accent1 3 6 5 3 6 2 2" xfId="30038" xr:uid="{00000000-0005-0000-0000-00009E740000}"/>
    <cellStyle name="20% - Accent1 3 6 5 3 6 3" xfId="30039" xr:uid="{00000000-0005-0000-0000-00009F740000}"/>
    <cellStyle name="20% - Accent1 3 6 5 3 7" xfId="30040" xr:uid="{00000000-0005-0000-0000-0000A0740000}"/>
    <cellStyle name="20% - Accent1 3 6 5 3 7 2" xfId="30041" xr:uid="{00000000-0005-0000-0000-0000A1740000}"/>
    <cellStyle name="20% - Accent1 3 6 5 3 8" xfId="30042" xr:uid="{00000000-0005-0000-0000-0000A2740000}"/>
    <cellStyle name="20% - Accent1 3 6 5 3 8 2" xfId="30043" xr:uid="{00000000-0005-0000-0000-0000A3740000}"/>
    <cellStyle name="20% - Accent1 3 6 5 3 9" xfId="30044" xr:uid="{00000000-0005-0000-0000-0000A4740000}"/>
    <cellStyle name="20% - Accent1 3 6 5 4" xfId="30045" xr:uid="{00000000-0005-0000-0000-0000A5740000}"/>
    <cellStyle name="20% - Accent1 3 6 5 4 2" xfId="30046" xr:uid="{00000000-0005-0000-0000-0000A6740000}"/>
    <cellStyle name="20% - Accent1 3 6 5 4 2 2" xfId="30047" xr:uid="{00000000-0005-0000-0000-0000A7740000}"/>
    <cellStyle name="20% - Accent1 3 6 5 4 2 2 2" xfId="30048" xr:uid="{00000000-0005-0000-0000-0000A8740000}"/>
    <cellStyle name="20% - Accent1 3 6 5 4 2 3" xfId="30049" xr:uid="{00000000-0005-0000-0000-0000A9740000}"/>
    <cellStyle name="20% - Accent1 3 6 5 4 3" xfId="30050" xr:uid="{00000000-0005-0000-0000-0000AA740000}"/>
    <cellStyle name="20% - Accent1 3 6 5 4 3 2" xfId="30051" xr:uid="{00000000-0005-0000-0000-0000AB740000}"/>
    <cellStyle name="20% - Accent1 3 6 5 4 4" xfId="30052" xr:uid="{00000000-0005-0000-0000-0000AC740000}"/>
    <cellStyle name="20% - Accent1 3 6 5 5" xfId="30053" xr:uid="{00000000-0005-0000-0000-0000AD740000}"/>
    <cellStyle name="20% - Accent1 3 6 5 5 2" xfId="30054" xr:uid="{00000000-0005-0000-0000-0000AE740000}"/>
    <cellStyle name="20% - Accent1 3 6 5 5 2 2" xfId="30055" xr:uid="{00000000-0005-0000-0000-0000AF740000}"/>
    <cellStyle name="20% - Accent1 3 6 5 5 2 2 2" xfId="30056" xr:uid="{00000000-0005-0000-0000-0000B0740000}"/>
    <cellStyle name="20% - Accent1 3 6 5 5 2 3" xfId="30057" xr:uid="{00000000-0005-0000-0000-0000B1740000}"/>
    <cellStyle name="20% - Accent1 3 6 5 5 3" xfId="30058" xr:uid="{00000000-0005-0000-0000-0000B2740000}"/>
    <cellStyle name="20% - Accent1 3 6 5 5 3 2" xfId="30059" xr:uid="{00000000-0005-0000-0000-0000B3740000}"/>
    <cellStyle name="20% - Accent1 3 6 5 5 4" xfId="30060" xr:uid="{00000000-0005-0000-0000-0000B4740000}"/>
    <cellStyle name="20% - Accent1 3 6 5 6" xfId="30061" xr:uid="{00000000-0005-0000-0000-0000B5740000}"/>
    <cellStyle name="20% - Accent1 3 6 5 6 2" xfId="30062" xr:uid="{00000000-0005-0000-0000-0000B6740000}"/>
    <cellStyle name="20% - Accent1 3 6 5 6 2 2" xfId="30063" xr:uid="{00000000-0005-0000-0000-0000B7740000}"/>
    <cellStyle name="20% - Accent1 3 6 5 6 2 2 2" xfId="30064" xr:uid="{00000000-0005-0000-0000-0000B8740000}"/>
    <cellStyle name="20% - Accent1 3 6 5 6 2 3" xfId="30065" xr:uid="{00000000-0005-0000-0000-0000B9740000}"/>
    <cellStyle name="20% - Accent1 3 6 5 6 3" xfId="30066" xr:uid="{00000000-0005-0000-0000-0000BA740000}"/>
    <cellStyle name="20% - Accent1 3 6 5 6 3 2" xfId="30067" xr:uid="{00000000-0005-0000-0000-0000BB740000}"/>
    <cellStyle name="20% - Accent1 3 6 5 6 4" xfId="30068" xr:uid="{00000000-0005-0000-0000-0000BC740000}"/>
    <cellStyle name="20% - Accent1 3 6 5 7" xfId="30069" xr:uid="{00000000-0005-0000-0000-0000BD740000}"/>
    <cellStyle name="20% - Accent1 3 6 5 7 2" xfId="30070" xr:uid="{00000000-0005-0000-0000-0000BE740000}"/>
    <cellStyle name="20% - Accent1 3 6 5 7 2 2" xfId="30071" xr:uid="{00000000-0005-0000-0000-0000BF740000}"/>
    <cellStyle name="20% - Accent1 3 6 5 7 3" xfId="30072" xr:uid="{00000000-0005-0000-0000-0000C0740000}"/>
    <cellStyle name="20% - Accent1 3 6 5 8" xfId="30073" xr:uid="{00000000-0005-0000-0000-0000C1740000}"/>
    <cellStyle name="20% - Accent1 3 6 5 8 2" xfId="30074" xr:uid="{00000000-0005-0000-0000-0000C2740000}"/>
    <cellStyle name="20% - Accent1 3 6 5 8 2 2" xfId="30075" xr:uid="{00000000-0005-0000-0000-0000C3740000}"/>
    <cellStyle name="20% - Accent1 3 6 5 8 3" xfId="30076" xr:uid="{00000000-0005-0000-0000-0000C4740000}"/>
    <cellStyle name="20% - Accent1 3 6 5 9" xfId="30077" xr:uid="{00000000-0005-0000-0000-0000C5740000}"/>
    <cellStyle name="20% - Accent1 3 6 5 9 2" xfId="30078" xr:uid="{00000000-0005-0000-0000-0000C6740000}"/>
    <cellStyle name="20% - Accent1 3 6 6" xfId="30079" xr:uid="{00000000-0005-0000-0000-0000C7740000}"/>
    <cellStyle name="20% - Accent1 3 6 6 2" xfId="30080" xr:uid="{00000000-0005-0000-0000-0000C8740000}"/>
    <cellStyle name="20% - Accent1 3 6 6 2 2" xfId="30081" xr:uid="{00000000-0005-0000-0000-0000C9740000}"/>
    <cellStyle name="20% - Accent1 3 6 6 2 2 2" xfId="30082" xr:uid="{00000000-0005-0000-0000-0000CA740000}"/>
    <cellStyle name="20% - Accent1 3 6 6 2 2 2 2" xfId="30083" xr:uid="{00000000-0005-0000-0000-0000CB740000}"/>
    <cellStyle name="20% - Accent1 3 6 6 2 2 3" xfId="30084" xr:uid="{00000000-0005-0000-0000-0000CC740000}"/>
    <cellStyle name="20% - Accent1 3 6 6 2 3" xfId="30085" xr:uid="{00000000-0005-0000-0000-0000CD740000}"/>
    <cellStyle name="20% - Accent1 3 6 6 2 3 2" xfId="30086" xr:uid="{00000000-0005-0000-0000-0000CE740000}"/>
    <cellStyle name="20% - Accent1 3 6 6 2 4" xfId="30087" xr:uid="{00000000-0005-0000-0000-0000CF740000}"/>
    <cellStyle name="20% - Accent1 3 6 6 3" xfId="30088" xr:uid="{00000000-0005-0000-0000-0000D0740000}"/>
    <cellStyle name="20% - Accent1 3 6 6 3 2" xfId="30089" xr:uid="{00000000-0005-0000-0000-0000D1740000}"/>
    <cellStyle name="20% - Accent1 3 6 6 3 2 2" xfId="30090" xr:uid="{00000000-0005-0000-0000-0000D2740000}"/>
    <cellStyle name="20% - Accent1 3 6 6 3 2 2 2" xfId="30091" xr:uid="{00000000-0005-0000-0000-0000D3740000}"/>
    <cellStyle name="20% - Accent1 3 6 6 3 2 3" xfId="30092" xr:uid="{00000000-0005-0000-0000-0000D4740000}"/>
    <cellStyle name="20% - Accent1 3 6 6 3 3" xfId="30093" xr:uid="{00000000-0005-0000-0000-0000D5740000}"/>
    <cellStyle name="20% - Accent1 3 6 6 3 3 2" xfId="30094" xr:uid="{00000000-0005-0000-0000-0000D6740000}"/>
    <cellStyle name="20% - Accent1 3 6 6 3 4" xfId="30095" xr:uid="{00000000-0005-0000-0000-0000D7740000}"/>
    <cellStyle name="20% - Accent1 3 6 6 4" xfId="30096" xr:uid="{00000000-0005-0000-0000-0000D8740000}"/>
    <cellStyle name="20% - Accent1 3 6 6 4 2" xfId="30097" xr:uid="{00000000-0005-0000-0000-0000D9740000}"/>
    <cellStyle name="20% - Accent1 3 6 6 4 2 2" xfId="30098" xr:uid="{00000000-0005-0000-0000-0000DA740000}"/>
    <cellStyle name="20% - Accent1 3 6 6 4 2 2 2" xfId="30099" xr:uid="{00000000-0005-0000-0000-0000DB740000}"/>
    <cellStyle name="20% - Accent1 3 6 6 4 2 3" xfId="30100" xr:uid="{00000000-0005-0000-0000-0000DC740000}"/>
    <cellStyle name="20% - Accent1 3 6 6 4 3" xfId="30101" xr:uid="{00000000-0005-0000-0000-0000DD740000}"/>
    <cellStyle name="20% - Accent1 3 6 6 4 3 2" xfId="30102" xr:uid="{00000000-0005-0000-0000-0000DE740000}"/>
    <cellStyle name="20% - Accent1 3 6 6 4 4" xfId="30103" xr:uid="{00000000-0005-0000-0000-0000DF740000}"/>
    <cellStyle name="20% - Accent1 3 6 6 5" xfId="30104" xr:uid="{00000000-0005-0000-0000-0000E0740000}"/>
    <cellStyle name="20% - Accent1 3 6 6 5 2" xfId="30105" xr:uid="{00000000-0005-0000-0000-0000E1740000}"/>
    <cellStyle name="20% - Accent1 3 6 6 5 2 2" xfId="30106" xr:uid="{00000000-0005-0000-0000-0000E2740000}"/>
    <cellStyle name="20% - Accent1 3 6 6 5 3" xfId="30107" xr:uid="{00000000-0005-0000-0000-0000E3740000}"/>
    <cellStyle name="20% - Accent1 3 6 6 6" xfId="30108" xr:uid="{00000000-0005-0000-0000-0000E4740000}"/>
    <cellStyle name="20% - Accent1 3 6 6 6 2" xfId="30109" xr:uid="{00000000-0005-0000-0000-0000E5740000}"/>
    <cellStyle name="20% - Accent1 3 6 6 6 2 2" xfId="30110" xr:uid="{00000000-0005-0000-0000-0000E6740000}"/>
    <cellStyle name="20% - Accent1 3 6 6 6 3" xfId="30111" xr:uid="{00000000-0005-0000-0000-0000E7740000}"/>
    <cellStyle name="20% - Accent1 3 6 6 7" xfId="30112" xr:uid="{00000000-0005-0000-0000-0000E8740000}"/>
    <cellStyle name="20% - Accent1 3 6 6 7 2" xfId="30113" xr:uid="{00000000-0005-0000-0000-0000E9740000}"/>
    <cellStyle name="20% - Accent1 3 6 6 8" xfId="30114" xr:uid="{00000000-0005-0000-0000-0000EA740000}"/>
    <cellStyle name="20% - Accent1 3 6 6 8 2" xfId="30115" xr:uid="{00000000-0005-0000-0000-0000EB740000}"/>
    <cellStyle name="20% - Accent1 3 6 6 9" xfId="30116" xr:uid="{00000000-0005-0000-0000-0000EC740000}"/>
    <cellStyle name="20% - Accent1 3 6 7" xfId="30117" xr:uid="{00000000-0005-0000-0000-0000ED740000}"/>
    <cellStyle name="20% - Accent1 3 6 7 2" xfId="30118" xr:uid="{00000000-0005-0000-0000-0000EE740000}"/>
    <cellStyle name="20% - Accent1 3 6 7 2 2" xfId="30119" xr:uid="{00000000-0005-0000-0000-0000EF740000}"/>
    <cellStyle name="20% - Accent1 3 6 7 2 2 2" xfId="30120" xr:uid="{00000000-0005-0000-0000-0000F0740000}"/>
    <cellStyle name="20% - Accent1 3 6 7 2 2 2 2" xfId="30121" xr:uid="{00000000-0005-0000-0000-0000F1740000}"/>
    <cellStyle name="20% - Accent1 3 6 7 2 2 3" xfId="30122" xr:uid="{00000000-0005-0000-0000-0000F2740000}"/>
    <cellStyle name="20% - Accent1 3 6 7 2 3" xfId="30123" xr:uid="{00000000-0005-0000-0000-0000F3740000}"/>
    <cellStyle name="20% - Accent1 3 6 7 2 3 2" xfId="30124" xr:uid="{00000000-0005-0000-0000-0000F4740000}"/>
    <cellStyle name="20% - Accent1 3 6 7 2 4" xfId="30125" xr:uid="{00000000-0005-0000-0000-0000F5740000}"/>
    <cellStyle name="20% - Accent1 3 6 7 3" xfId="30126" xr:uid="{00000000-0005-0000-0000-0000F6740000}"/>
    <cellStyle name="20% - Accent1 3 6 7 3 2" xfId="30127" xr:uid="{00000000-0005-0000-0000-0000F7740000}"/>
    <cellStyle name="20% - Accent1 3 6 7 3 2 2" xfId="30128" xr:uid="{00000000-0005-0000-0000-0000F8740000}"/>
    <cellStyle name="20% - Accent1 3 6 7 3 2 2 2" xfId="30129" xr:uid="{00000000-0005-0000-0000-0000F9740000}"/>
    <cellStyle name="20% - Accent1 3 6 7 3 2 3" xfId="30130" xr:uid="{00000000-0005-0000-0000-0000FA740000}"/>
    <cellStyle name="20% - Accent1 3 6 7 3 3" xfId="30131" xr:uid="{00000000-0005-0000-0000-0000FB740000}"/>
    <cellStyle name="20% - Accent1 3 6 7 3 3 2" xfId="30132" xr:uid="{00000000-0005-0000-0000-0000FC740000}"/>
    <cellStyle name="20% - Accent1 3 6 7 3 4" xfId="30133" xr:uid="{00000000-0005-0000-0000-0000FD740000}"/>
    <cellStyle name="20% - Accent1 3 6 7 4" xfId="30134" xr:uid="{00000000-0005-0000-0000-0000FE740000}"/>
    <cellStyle name="20% - Accent1 3 6 7 4 2" xfId="30135" xr:uid="{00000000-0005-0000-0000-0000FF740000}"/>
    <cellStyle name="20% - Accent1 3 6 7 4 2 2" xfId="30136" xr:uid="{00000000-0005-0000-0000-000000750000}"/>
    <cellStyle name="20% - Accent1 3 6 7 4 2 2 2" xfId="30137" xr:uid="{00000000-0005-0000-0000-000001750000}"/>
    <cellStyle name="20% - Accent1 3 6 7 4 2 3" xfId="30138" xr:uid="{00000000-0005-0000-0000-000002750000}"/>
    <cellStyle name="20% - Accent1 3 6 7 4 3" xfId="30139" xr:uid="{00000000-0005-0000-0000-000003750000}"/>
    <cellStyle name="20% - Accent1 3 6 7 4 3 2" xfId="30140" xr:uid="{00000000-0005-0000-0000-000004750000}"/>
    <cellStyle name="20% - Accent1 3 6 7 4 4" xfId="30141" xr:uid="{00000000-0005-0000-0000-000005750000}"/>
    <cellStyle name="20% - Accent1 3 6 7 5" xfId="30142" xr:uid="{00000000-0005-0000-0000-000006750000}"/>
    <cellStyle name="20% - Accent1 3 6 7 5 2" xfId="30143" xr:uid="{00000000-0005-0000-0000-000007750000}"/>
    <cellStyle name="20% - Accent1 3 6 7 5 2 2" xfId="30144" xr:uid="{00000000-0005-0000-0000-000008750000}"/>
    <cellStyle name="20% - Accent1 3 6 7 5 3" xfId="30145" xr:uid="{00000000-0005-0000-0000-000009750000}"/>
    <cellStyle name="20% - Accent1 3 6 7 6" xfId="30146" xr:uid="{00000000-0005-0000-0000-00000A750000}"/>
    <cellStyle name="20% - Accent1 3 6 7 6 2" xfId="30147" xr:uid="{00000000-0005-0000-0000-00000B750000}"/>
    <cellStyle name="20% - Accent1 3 6 7 6 2 2" xfId="30148" xr:uid="{00000000-0005-0000-0000-00000C750000}"/>
    <cellStyle name="20% - Accent1 3 6 7 6 3" xfId="30149" xr:uid="{00000000-0005-0000-0000-00000D750000}"/>
    <cellStyle name="20% - Accent1 3 6 7 7" xfId="30150" xr:uid="{00000000-0005-0000-0000-00000E750000}"/>
    <cellStyle name="20% - Accent1 3 6 7 7 2" xfId="30151" xr:uid="{00000000-0005-0000-0000-00000F750000}"/>
    <cellStyle name="20% - Accent1 3 6 7 8" xfId="30152" xr:uid="{00000000-0005-0000-0000-000010750000}"/>
    <cellStyle name="20% - Accent1 3 6 7 8 2" xfId="30153" xr:uid="{00000000-0005-0000-0000-000011750000}"/>
    <cellStyle name="20% - Accent1 3 6 7 9" xfId="30154" xr:uid="{00000000-0005-0000-0000-000012750000}"/>
    <cellStyle name="20% - Accent1 3 6 8" xfId="30155" xr:uid="{00000000-0005-0000-0000-000013750000}"/>
    <cellStyle name="20% - Accent1 3 6 8 2" xfId="30156" xr:uid="{00000000-0005-0000-0000-000014750000}"/>
    <cellStyle name="20% - Accent1 3 6 8 2 2" xfId="30157" xr:uid="{00000000-0005-0000-0000-000015750000}"/>
    <cellStyle name="20% - Accent1 3 6 8 2 2 2" xfId="30158" xr:uid="{00000000-0005-0000-0000-000016750000}"/>
    <cellStyle name="20% - Accent1 3 6 8 2 3" xfId="30159" xr:uid="{00000000-0005-0000-0000-000017750000}"/>
    <cellStyle name="20% - Accent1 3 6 8 3" xfId="30160" xr:uid="{00000000-0005-0000-0000-000018750000}"/>
    <cellStyle name="20% - Accent1 3 6 8 3 2" xfId="30161" xr:uid="{00000000-0005-0000-0000-000019750000}"/>
    <cellStyle name="20% - Accent1 3 6 8 4" xfId="30162" xr:uid="{00000000-0005-0000-0000-00001A750000}"/>
    <cellStyle name="20% - Accent1 3 6 9" xfId="30163" xr:uid="{00000000-0005-0000-0000-00001B750000}"/>
    <cellStyle name="20% - Accent1 3 6 9 2" xfId="30164" xr:uid="{00000000-0005-0000-0000-00001C750000}"/>
    <cellStyle name="20% - Accent1 3 6 9 2 2" xfId="30165" xr:uid="{00000000-0005-0000-0000-00001D750000}"/>
    <cellStyle name="20% - Accent1 3 6 9 2 2 2" xfId="30166" xr:uid="{00000000-0005-0000-0000-00001E750000}"/>
    <cellStyle name="20% - Accent1 3 6 9 2 3" xfId="30167" xr:uid="{00000000-0005-0000-0000-00001F750000}"/>
    <cellStyle name="20% - Accent1 3 6 9 3" xfId="30168" xr:uid="{00000000-0005-0000-0000-000020750000}"/>
    <cellStyle name="20% - Accent1 3 6 9 3 2" xfId="30169" xr:uid="{00000000-0005-0000-0000-000021750000}"/>
    <cellStyle name="20% - Accent1 3 6 9 4" xfId="30170" xr:uid="{00000000-0005-0000-0000-000022750000}"/>
    <cellStyle name="20% - Accent1 3 7" xfId="30171" xr:uid="{00000000-0005-0000-0000-000023750000}"/>
    <cellStyle name="20% - Accent1 3 7 10" xfId="30172" xr:uid="{00000000-0005-0000-0000-000024750000}"/>
    <cellStyle name="20% - Accent1 3 7 10 2" xfId="30173" xr:uid="{00000000-0005-0000-0000-000025750000}"/>
    <cellStyle name="20% - Accent1 3 7 10 2 2" xfId="30174" xr:uid="{00000000-0005-0000-0000-000026750000}"/>
    <cellStyle name="20% - Accent1 3 7 10 3" xfId="30175" xr:uid="{00000000-0005-0000-0000-000027750000}"/>
    <cellStyle name="20% - Accent1 3 7 11" xfId="30176" xr:uid="{00000000-0005-0000-0000-000028750000}"/>
    <cellStyle name="20% - Accent1 3 7 11 2" xfId="30177" xr:uid="{00000000-0005-0000-0000-000029750000}"/>
    <cellStyle name="20% - Accent1 3 7 11 2 2" xfId="30178" xr:uid="{00000000-0005-0000-0000-00002A750000}"/>
    <cellStyle name="20% - Accent1 3 7 11 3" xfId="30179" xr:uid="{00000000-0005-0000-0000-00002B750000}"/>
    <cellStyle name="20% - Accent1 3 7 12" xfId="30180" xr:uid="{00000000-0005-0000-0000-00002C750000}"/>
    <cellStyle name="20% - Accent1 3 7 12 2" xfId="30181" xr:uid="{00000000-0005-0000-0000-00002D750000}"/>
    <cellStyle name="20% - Accent1 3 7 13" xfId="30182" xr:uid="{00000000-0005-0000-0000-00002E750000}"/>
    <cellStyle name="20% - Accent1 3 7 13 2" xfId="30183" xr:uid="{00000000-0005-0000-0000-00002F750000}"/>
    <cellStyle name="20% - Accent1 3 7 14" xfId="30184" xr:uid="{00000000-0005-0000-0000-000030750000}"/>
    <cellStyle name="20% - Accent1 3 7 2" xfId="30185" xr:uid="{00000000-0005-0000-0000-000031750000}"/>
    <cellStyle name="20% - Accent1 3 7 2 10" xfId="30186" xr:uid="{00000000-0005-0000-0000-000032750000}"/>
    <cellStyle name="20% - Accent1 3 7 2 10 2" xfId="30187" xr:uid="{00000000-0005-0000-0000-000033750000}"/>
    <cellStyle name="20% - Accent1 3 7 2 11" xfId="30188" xr:uid="{00000000-0005-0000-0000-000034750000}"/>
    <cellStyle name="20% - Accent1 3 7 2 2" xfId="30189" xr:uid="{00000000-0005-0000-0000-000035750000}"/>
    <cellStyle name="20% - Accent1 3 7 2 2 2" xfId="30190" xr:uid="{00000000-0005-0000-0000-000036750000}"/>
    <cellStyle name="20% - Accent1 3 7 2 2 2 2" xfId="30191" xr:uid="{00000000-0005-0000-0000-000037750000}"/>
    <cellStyle name="20% - Accent1 3 7 2 2 2 2 2" xfId="30192" xr:uid="{00000000-0005-0000-0000-000038750000}"/>
    <cellStyle name="20% - Accent1 3 7 2 2 2 2 2 2" xfId="30193" xr:uid="{00000000-0005-0000-0000-000039750000}"/>
    <cellStyle name="20% - Accent1 3 7 2 2 2 2 3" xfId="30194" xr:uid="{00000000-0005-0000-0000-00003A750000}"/>
    <cellStyle name="20% - Accent1 3 7 2 2 2 3" xfId="30195" xr:uid="{00000000-0005-0000-0000-00003B750000}"/>
    <cellStyle name="20% - Accent1 3 7 2 2 2 3 2" xfId="30196" xr:uid="{00000000-0005-0000-0000-00003C750000}"/>
    <cellStyle name="20% - Accent1 3 7 2 2 2 4" xfId="30197" xr:uid="{00000000-0005-0000-0000-00003D750000}"/>
    <cellStyle name="20% - Accent1 3 7 2 2 3" xfId="30198" xr:uid="{00000000-0005-0000-0000-00003E750000}"/>
    <cellStyle name="20% - Accent1 3 7 2 2 3 2" xfId="30199" xr:uid="{00000000-0005-0000-0000-00003F750000}"/>
    <cellStyle name="20% - Accent1 3 7 2 2 3 2 2" xfId="30200" xr:uid="{00000000-0005-0000-0000-000040750000}"/>
    <cellStyle name="20% - Accent1 3 7 2 2 3 2 2 2" xfId="30201" xr:uid="{00000000-0005-0000-0000-000041750000}"/>
    <cellStyle name="20% - Accent1 3 7 2 2 3 2 3" xfId="30202" xr:uid="{00000000-0005-0000-0000-000042750000}"/>
    <cellStyle name="20% - Accent1 3 7 2 2 3 3" xfId="30203" xr:uid="{00000000-0005-0000-0000-000043750000}"/>
    <cellStyle name="20% - Accent1 3 7 2 2 3 3 2" xfId="30204" xr:uid="{00000000-0005-0000-0000-000044750000}"/>
    <cellStyle name="20% - Accent1 3 7 2 2 3 4" xfId="30205" xr:uid="{00000000-0005-0000-0000-000045750000}"/>
    <cellStyle name="20% - Accent1 3 7 2 2 4" xfId="30206" xr:uid="{00000000-0005-0000-0000-000046750000}"/>
    <cellStyle name="20% - Accent1 3 7 2 2 4 2" xfId="30207" xr:uid="{00000000-0005-0000-0000-000047750000}"/>
    <cellStyle name="20% - Accent1 3 7 2 2 4 2 2" xfId="30208" xr:uid="{00000000-0005-0000-0000-000048750000}"/>
    <cellStyle name="20% - Accent1 3 7 2 2 4 2 2 2" xfId="30209" xr:uid="{00000000-0005-0000-0000-000049750000}"/>
    <cellStyle name="20% - Accent1 3 7 2 2 4 2 3" xfId="30210" xr:uid="{00000000-0005-0000-0000-00004A750000}"/>
    <cellStyle name="20% - Accent1 3 7 2 2 4 3" xfId="30211" xr:uid="{00000000-0005-0000-0000-00004B750000}"/>
    <cellStyle name="20% - Accent1 3 7 2 2 4 3 2" xfId="30212" xr:uid="{00000000-0005-0000-0000-00004C750000}"/>
    <cellStyle name="20% - Accent1 3 7 2 2 4 4" xfId="30213" xr:uid="{00000000-0005-0000-0000-00004D750000}"/>
    <cellStyle name="20% - Accent1 3 7 2 2 5" xfId="30214" xr:uid="{00000000-0005-0000-0000-00004E750000}"/>
    <cellStyle name="20% - Accent1 3 7 2 2 5 2" xfId="30215" xr:uid="{00000000-0005-0000-0000-00004F750000}"/>
    <cellStyle name="20% - Accent1 3 7 2 2 5 2 2" xfId="30216" xr:uid="{00000000-0005-0000-0000-000050750000}"/>
    <cellStyle name="20% - Accent1 3 7 2 2 5 3" xfId="30217" xr:uid="{00000000-0005-0000-0000-000051750000}"/>
    <cellStyle name="20% - Accent1 3 7 2 2 6" xfId="30218" xr:uid="{00000000-0005-0000-0000-000052750000}"/>
    <cellStyle name="20% - Accent1 3 7 2 2 6 2" xfId="30219" xr:uid="{00000000-0005-0000-0000-000053750000}"/>
    <cellStyle name="20% - Accent1 3 7 2 2 6 2 2" xfId="30220" xr:uid="{00000000-0005-0000-0000-000054750000}"/>
    <cellStyle name="20% - Accent1 3 7 2 2 6 3" xfId="30221" xr:uid="{00000000-0005-0000-0000-000055750000}"/>
    <cellStyle name="20% - Accent1 3 7 2 2 7" xfId="30222" xr:uid="{00000000-0005-0000-0000-000056750000}"/>
    <cellStyle name="20% - Accent1 3 7 2 2 7 2" xfId="30223" xr:uid="{00000000-0005-0000-0000-000057750000}"/>
    <cellStyle name="20% - Accent1 3 7 2 2 8" xfId="30224" xr:uid="{00000000-0005-0000-0000-000058750000}"/>
    <cellStyle name="20% - Accent1 3 7 2 2 8 2" xfId="30225" xr:uid="{00000000-0005-0000-0000-000059750000}"/>
    <cellStyle name="20% - Accent1 3 7 2 2 9" xfId="30226" xr:uid="{00000000-0005-0000-0000-00005A750000}"/>
    <cellStyle name="20% - Accent1 3 7 2 3" xfId="30227" xr:uid="{00000000-0005-0000-0000-00005B750000}"/>
    <cellStyle name="20% - Accent1 3 7 2 3 2" xfId="30228" xr:uid="{00000000-0005-0000-0000-00005C750000}"/>
    <cellStyle name="20% - Accent1 3 7 2 3 2 2" xfId="30229" xr:uid="{00000000-0005-0000-0000-00005D750000}"/>
    <cellStyle name="20% - Accent1 3 7 2 3 2 2 2" xfId="30230" xr:uid="{00000000-0005-0000-0000-00005E750000}"/>
    <cellStyle name="20% - Accent1 3 7 2 3 2 2 2 2" xfId="30231" xr:uid="{00000000-0005-0000-0000-00005F750000}"/>
    <cellStyle name="20% - Accent1 3 7 2 3 2 2 3" xfId="30232" xr:uid="{00000000-0005-0000-0000-000060750000}"/>
    <cellStyle name="20% - Accent1 3 7 2 3 2 3" xfId="30233" xr:uid="{00000000-0005-0000-0000-000061750000}"/>
    <cellStyle name="20% - Accent1 3 7 2 3 2 3 2" xfId="30234" xr:uid="{00000000-0005-0000-0000-000062750000}"/>
    <cellStyle name="20% - Accent1 3 7 2 3 2 4" xfId="30235" xr:uid="{00000000-0005-0000-0000-000063750000}"/>
    <cellStyle name="20% - Accent1 3 7 2 3 3" xfId="30236" xr:uid="{00000000-0005-0000-0000-000064750000}"/>
    <cellStyle name="20% - Accent1 3 7 2 3 3 2" xfId="30237" xr:uid="{00000000-0005-0000-0000-000065750000}"/>
    <cellStyle name="20% - Accent1 3 7 2 3 3 2 2" xfId="30238" xr:uid="{00000000-0005-0000-0000-000066750000}"/>
    <cellStyle name="20% - Accent1 3 7 2 3 3 2 2 2" xfId="30239" xr:uid="{00000000-0005-0000-0000-000067750000}"/>
    <cellStyle name="20% - Accent1 3 7 2 3 3 2 3" xfId="30240" xr:uid="{00000000-0005-0000-0000-000068750000}"/>
    <cellStyle name="20% - Accent1 3 7 2 3 3 3" xfId="30241" xr:uid="{00000000-0005-0000-0000-000069750000}"/>
    <cellStyle name="20% - Accent1 3 7 2 3 3 3 2" xfId="30242" xr:uid="{00000000-0005-0000-0000-00006A750000}"/>
    <cellStyle name="20% - Accent1 3 7 2 3 3 4" xfId="30243" xr:uid="{00000000-0005-0000-0000-00006B750000}"/>
    <cellStyle name="20% - Accent1 3 7 2 3 4" xfId="30244" xr:uid="{00000000-0005-0000-0000-00006C750000}"/>
    <cellStyle name="20% - Accent1 3 7 2 3 4 2" xfId="30245" xr:uid="{00000000-0005-0000-0000-00006D750000}"/>
    <cellStyle name="20% - Accent1 3 7 2 3 4 2 2" xfId="30246" xr:uid="{00000000-0005-0000-0000-00006E750000}"/>
    <cellStyle name="20% - Accent1 3 7 2 3 4 2 2 2" xfId="30247" xr:uid="{00000000-0005-0000-0000-00006F750000}"/>
    <cellStyle name="20% - Accent1 3 7 2 3 4 2 3" xfId="30248" xr:uid="{00000000-0005-0000-0000-000070750000}"/>
    <cellStyle name="20% - Accent1 3 7 2 3 4 3" xfId="30249" xr:uid="{00000000-0005-0000-0000-000071750000}"/>
    <cellStyle name="20% - Accent1 3 7 2 3 4 3 2" xfId="30250" xr:uid="{00000000-0005-0000-0000-000072750000}"/>
    <cellStyle name="20% - Accent1 3 7 2 3 4 4" xfId="30251" xr:uid="{00000000-0005-0000-0000-000073750000}"/>
    <cellStyle name="20% - Accent1 3 7 2 3 5" xfId="30252" xr:uid="{00000000-0005-0000-0000-000074750000}"/>
    <cellStyle name="20% - Accent1 3 7 2 3 5 2" xfId="30253" xr:uid="{00000000-0005-0000-0000-000075750000}"/>
    <cellStyle name="20% - Accent1 3 7 2 3 5 2 2" xfId="30254" xr:uid="{00000000-0005-0000-0000-000076750000}"/>
    <cellStyle name="20% - Accent1 3 7 2 3 5 3" xfId="30255" xr:uid="{00000000-0005-0000-0000-000077750000}"/>
    <cellStyle name="20% - Accent1 3 7 2 3 6" xfId="30256" xr:uid="{00000000-0005-0000-0000-000078750000}"/>
    <cellStyle name="20% - Accent1 3 7 2 3 6 2" xfId="30257" xr:uid="{00000000-0005-0000-0000-000079750000}"/>
    <cellStyle name="20% - Accent1 3 7 2 3 6 2 2" xfId="30258" xr:uid="{00000000-0005-0000-0000-00007A750000}"/>
    <cellStyle name="20% - Accent1 3 7 2 3 6 3" xfId="30259" xr:uid="{00000000-0005-0000-0000-00007B750000}"/>
    <cellStyle name="20% - Accent1 3 7 2 3 7" xfId="30260" xr:uid="{00000000-0005-0000-0000-00007C750000}"/>
    <cellStyle name="20% - Accent1 3 7 2 3 7 2" xfId="30261" xr:uid="{00000000-0005-0000-0000-00007D750000}"/>
    <cellStyle name="20% - Accent1 3 7 2 3 8" xfId="30262" xr:uid="{00000000-0005-0000-0000-00007E750000}"/>
    <cellStyle name="20% - Accent1 3 7 2 3 8 2" xfId="30263" xr:uid="{00000000-0005-0000-0000-00007F750000}"/>
    <cellStyle name="20% - Accent1 3 7 2 3 9" xfId="30264" xr:uid="{00000000-0005-0000-0000-000080750000}"/>
    <cellStyle name="20% - Accent1 3 7 2 4" xfId="30265" xr:uid="{00000000-0005-0000-0000-000081750000}"/>
    <cellStyle name="20% - Accent1 3 7 2 4 2" xfId="30266" xr:uid="{00000000-0005-0000-0000-000082750000}"/>
    <cellStyle name="20% - Accent1 3 7 2 4 2 2" xfId="30267" xr:uid="{00000000-0005-0000-0000-000083750000}"/>
    <cellStyle name="20% - Accent1 3 7 2 4 2 2 2" xfId="30268" xr:uid="{00000000-0005-0000-0000-000084750000}"/>
    <cellStyle name="20% - Accent1 3 7 2 4 2 3" xfId="30269" xr:uid="{00000000-0005-0000-0000-000085750000}"/>
    <cellStyle name="20% - Accent1 3 7 2 4 3" xfId="30270" xr:uid="{00000000-0005-0000-0000-000086750000}"/>
    <cellStyle name="20% - Accent1 3 7 2 4 3 2" xfId="30271" xr:uid="{00000000-0005-0000-0000-000087750000}"/>
    <cellStyle name="20% - Accent1 3 7 2 4 4" xfId="30272" xr:uid="{00000000-0005-0000-0000-000088750000}"/>
    <cellStyle name="20% - Accent1 3 7 2 5" xfId="30273" xr:uid="{00000000-0005-0000-0000-000089750000}"/>
    <cellStyle name="20% - Accent1 3 7 2 5 2" xfId="30274" xr:uid="{00000000-0005-0000-0000-00008A750000}"/>
    <cellStyle name="20% - Accent1 3 7 2 5 2 2" xfId="30275" xr:uid="{00000000-0005-0000-0000-00008B750000}"/>
    <cellStyle name="20% - Accent1 3 7 2 5 2 2 2" xfId="30276" xr:uid="{00000000-0005-0000-0000-00008C750000}"/>
    <cellStyle name="20% - Accent1 3 7 2 5 2 3" xfId="30277" xr:uid="{00000000-0005-0000-0000-00008D750000}"/>
    <cellStyle name="20% - Accent1 3 7 2 5 3" xfId="30278" xr:uid="{00000000-0005-0000-0000-00008E750000}"/>
    <cellStyle name="20% - Accent1 3 7 2 5 3 2" xfId="30279" xr:uid="{00000000-0005-0000-0000-00008F750000}"/>
    <cellStyle name="20% - Accent1 3 7 2 5 4" xfId="30280" xr:uid="{00000000-0005-0000-0000-000090750000}"/>
    <cellStyle name="20% - Accent1 3 7 2 6" xfId="30281" xr:uid="{00000000-0005-0000-0000-000091750000}"/>
    <cellStyle name="20% - Accent1 3 7 2 6 2" xfId="30282" xr:uid="{00000000-0005-0000-0000-000092750000}"/>
    <cellStyle name="20% - Accent1 3 7 2 6 2 2" xfId="30283" xr:uid="{00000000-0005-0000-0000-000093750000}"/>
    <cellStyle name="20% - Accent1 3 7 2 6 2 2 2" xfId="30284" xr:uid="{00000000-0005-0000-0000-000094750000}"/>
    <cellStyle name="20% - Accent1 3 7 2 6 2 3" xfId="30285" xr:uid="{00000000-0005-0000-0000-000095750000}"/>
    <cellStyle name="20% - Accent1 3 7 2 6 3" xfId="30286" xr:uid="{00000000-0005-0000-0000-000096750000}"/>
    <cellStyle name="20% - Accent1 3 7 2 6 3 2" xfId="30287" xr:uid="{00000000-0005-0000-0000-000097750000}"/>
    <cellStyle name="20% - Accent1 3 7 2 6 4" xfId="30288" xr:uid="{00000000-0005-0000-0000-000098750000}"/>
    <cellStyle name="20% - Accent1 3 7 2 7" xfId="30289" xr:uid="{00000000-0005-0000-0000-000099750000}"/>
    <cellStyle name="20% - Accent1 3 7 2 7 2" xfId="30290" xr:uid="{00000000-0005-0000-0000-00009A750000}"/>
    <cellStyle name="20% - Accent1 3 7 2 7 2 2" xfId="30291" xr:uid="{00000000-0005-0000-0000-00009B750000}"/>
    <cellStyle name="20% - Accent1 3 7 2 7 3" xfId="30292" xr:uid="{00000000-0005-0000-0000-00009C750000}"/>
    <cellStyle name="20% - Accent1 3 7 2 8" xfId="30293" xr:uid="{00000000-0005-0000-0000-00009D750000}"/>
    <cellStyle name="20% - Accent1 3 7 2 8 2" xfId="30294" xr:uid="{00000000-0005-0000-0000-00009E750000}"/>
    <cellStyle name="20% - Accent1 3 7 2 8 2 2" xfId="30295" xr:uid="{00000000-0005-0000-0000-00009F750000}"/>
    <cellStyle name="20% - Accent1 3 7 2 8 3" xfId="30296" xr:uid="{00000000-0005-0000-0000-0000A0750000}"/>
    <cellStyle name="20% - Accent1 3 7 2 9" xfId="30297" xr:uid="{00000000-0005-0000-0000-0000A1750000}"/>
    <cellStyle name="20% - Accent1 3 7 2 9 2" xfId="30298" xr:uid="{00000000-0005-0000-0000-0000A2750000}"/>
    <cellStyle name="20% - Accent1 3 7 3" xfId="30299" xr:uid="{00000000-0005-0000-0000-0000A3750000}"/>
    <cellStyle name="20% - Accent1 3 7 3 10" xfId="30300" xr:uid="{00000000-0005-0000-0000-0000A4750000}"/>
    <cellStyle name="20% - Accent1 3 7 3 10 2" xfId="30301" xr:uid="{00000000-0005-0000-0000-0000A5750000}"/>
    <cellStyle name="20% - Accent1 3 7 3 11" xfId="30302" xr:uid="{00000000-0005-0000-0000-0000A6750000}"/>
    <cellStyle name="20% - Accent1 3 7 3 2" xfId="30303" xr:uid="{00000000-0005-0000-0000-0000A7750000}"/>
    <cellStyle name="20% - Accent1 3 7 3 2 2" xfId="30304" xr:uid="{00000000-0005-0000-0000-0000A8750000}"/>
    <cellStyle name="20% - Accent1 3 7 3 2 2 2" xfId="30305" xr:uid="{00000000-0005-0000-0000-0000A9750000}"/>
    <cellStyle name="20% - Accent1 3 7 3 2 2 2 2" xfId="30306" xr:uid="{00000000-0005-0000-0000-0000AA750000}"/>
    <cellStyle name="20% - Accent1 3 7 3 2 2 2 2 2" xfId="30307" xr:uid="{00000000-0005-0000-0000-0000AB750000}"/>
    <cellStyle name="20% - Accent1 3 7 3 2 2 2 3" xfId="30308" xr:uid="{00000000-0005-0000-0000-0000AC750000}"/>
    <cellStyle name="20% - Accent1 3 7 3 2 2 3" xfId="30309" xr:uid="{00000000-0005-0000-0000-0000AD750000}"/>
    <cellStyle name="20% - Accent1 3 7 3 2 2 3 2" xfId="30310" xr:uid="{00000000-0005-0000-0000-0000AE750000}"/>
    <cellStyle name="20% - Accent1 3 7 3 2 2 4" xfId="30311" xr:uid="{00000000-0005-0000-0000-0000AF750000}"/>
    <cellStyle name="20% - Accent1 3 7 3 2 3" xfId="30312" xr:uid="{00000000-0005-0000-0000-0000B0750000}"/>
    <cellStyle name="20% - Accent1 3 7 3 2 3 2" xfId="30313" xr:uid="{00000000-0005-0000-0000-0000B1750000}"/>
    <cellStyle name="20% - Accent1 3 7 3 2 3 2 2" xfId="30314" xr:uid="{00000000-0005-0000-0000-0000B2750000}"/>
    <cellStyle name="20% - Accent1 3 7 3 2 3 2 2 2" xfId="30315" xr:uid="{00000000-0005-0000-0000-0000B3750000}"/>
    <cellStyle name="20% - Accent1 3 7 3 2 3 2 3" xfId="30316" xr:uid="{00000000-0005-0000-0000-0000B4750000}"/>
    <cellStyle name="20% - Accent1 3 7 3 2 3 3" xfId="30317" xr:uid="{00000000-0005-0000-0000-0000B5750000}"/>
    <cellStyle name="20% - Accent1 3 7 3 2 3 3 2" xfId="30318" xr:uid="{00000000-0005-0000-0000-0000B6750000}"/>
    <cellStyle name="20% - Accent1 3 7 3 2 3 4" xfId="30319" xr:uid="{00000000-0005-0000-0000-0000B7750000}"/>
    <cellStyle name="20% - Accent1 3 7 3 2 4" xfId="30320" xr:uid="{00000000-0005-0000-0000-0000B8750000}"/>
    <cellStyle name="20% - Accent1 3 7 3 2 4 2" xfId="30321" xr:uid="{00000000-0005-0000-0000-0000B9750000}"/>
    <cellStyle name="20% - Accent1 3 7 3 2 4 2 2" xfId="30322" xr:uid="{00000000-0005-0000-0000-0000BA750000}"/>
    <cellStyle name="20% - Accent1 3 7 3 2 4 2 2 2" xfId="30323" xr:uid="{00000000-0005-0000-0000-0000BB750000}"/>
    <cellStyle name="20% - Accent1 3 7 3 2 4 2 3" xfId="30324" xr:uid="{00000000-0005-0000-0000-0000BC750000}"/>
    <cellStyle name="20% - Accent1 3 7 3 2 4 3" xfId="30325" xr:uid="{00000000-0005-0000-0000-0000BD750000}"/>
    <cellStyle name="20% - Accent1 3 7 3 2 4 3 2" xfId="30326" xr:uid="{00000000-0005-0000-0000-0000BE750000}"/>
    <cellStyle name="20% - Accent1 3 7 3 2 4 4" xfId="30327" xr:uid="{00000000-0005-0000-0000-0000BF750000}"/>
    <cellStyle name="20% - Accent1 3 7 3 2 5" xfId="30328" xr:uid="{00000000-0005-0000-0000-0000C0750000}"/>
    <cellStyle name="20% - Accent1 3 7 3 2 5 2" xfId="30329" xr:uid="{00000000-0005-0000-0000-0000C1750000}"/>
    <cellStyle name="20% - Accent1 3 7 3 2 5 2 2" xfId="30330" xr:uid="{00000000-0005-0000-0000-0000C2750000}"/>
    <cellStyle name="20% - Accent1 3 7 3 2 5 3" xfId="30331" xr:uid="{00000000-0005-0000-0000-0000C3750000}"/>
    <cellStyle name="20% - Accent1 3 7 3 2 6" xfId="30332" xr:uid="{00000000-0005-0000-0000-0000C4750000}"/>
    <cellStyle name="20% - Accent1 3 7 3 2 6 2" xfId="30333" xr:uid="{00000000-0005-0000-0000-0000C5750000}"/>
    <cellStyle name="20% - Accent1 3 7 3 2 6 2 2" xfId="30334" xr:uid="{00000000-0005-0000-0000-0000C6750000}"/>
    <cellStyle name="20% - Accent1 3 7 3 2 6 3" xfId="30335" xr:uid="{00000000-0005-0000-0000-0000C7750000}"/>
    <cellStyle name="20% - Accent1 3 7 3 2 7" xfId="30336" xr:uid="{00000000-0005-0000-0000-0000C8750000}"/>
    <cellStyle name="20% - Accent1 3 7 3 2 7 2" xfId="30337" xr:uid="{00000000-0005-0000-0000-0000C9750000}"/>
    <cellStyle name="20% - Accent1 3 7 3 2 8" xfId="30338" xr:uid="{00000000-0005-0000-0000-0000CA750000}"/>
    <cellStyle name="20% - Accent1 3 7 3 2 8 2" xfId="30339" xr:uid="{00000000-0005-0000-0000-0000CB750000}"/>
    <cellStyle name="20% - Accent1 3 7 3 2 9" xfId="30340" xr:uid="{00000000-0005-0000-0000-0000CC750000}"/>
    <cellStyle name="20% - Accent1 3 7 3 3" xfId="30341" xr:uid="{00000000-0005-0000-0000-0000CD750000}"/>
    <cellStyle name="20% - Accent1 3 7 3 3 2" xfId="30342" xr:uid="{00000000-0005-0000-0000-0000CE750000}"/>
    <cellStyle name="20% - Accent1 3 7 3 3 2 2" xfId="30343" xr:uid="{00000000-0005-0000-0000-0000CF750000}"/>
    <cellStyle name="20% - Accent1 3 7 3 3 2 2 2" xfId="30344" xr:uid="{00000000-0005-0000-0000-0000D0750000}"/>
    <cellStyle name="20% - Accent1 3 7 3 3 2 2 2 2" xfId="30345" xr:uid="{00000000-0005-0000-0000-0000D1750000}"/>
    <cellStyle name="20% - Accent1 3 7 3 3 2 2 3" xfId="30346" xr:uid="{00000000-0005-0000-0000-0000D2750000}"/>
    <cellStyle name="20% - Accent1 3 7 3 3 2 3" xfId="30347" xr:uid="{00000000-0005-0000-0000-0000D3750000}"/>
    <cellStyle name="20% - Accent1 3 7 3 3 2 3 2" xfId="30348" xr:uid="{00000000-0005-0000-0000-0000D4750000}"/>
    <cellStyle name="20% - Accent1 3 7 3 3 2 4" xfId="30349" xr:uid="{00000000-0005-0000-0000-0000D5750000}"/>
    <cellStyle name="20% - Accent1 3 7 3 3 3" xfId="30350" xr:uid="{00000000-0005-0000-0000-0000D6750000}"/>
    <cellStyle name="20% - Accent1 3 7 3 3 3 2" xfId="30351" xr:uid="{00000000-0005-0000-0000-0000D7750000}"/>
    <cellStyle name="20% - Accent1 3 7 3 3 3 2 2" xfId="30352" xr:uid="{00000000-0005-0000-0000-0000D8750000}"/>
    <cellStyle name="20% - Accent1 3 7 3 3 3 2 2 2" xfId="30353" xr:uid="{00000000-0005-0000-0000-0000D9750000}"/>
    <cellStyle name="20% - Accent1 3 7 3 3 3 2 3" xfId="30354" xr:uid="{00000000-0005-0000-0000-0000DA750000}"/>
    <cellStyle name="20% - Accent1 3 7 3 3 3 3" xfId="30355" xr:uid="{00000000-0005-0000-0000-0000DB750000}"/>
    <cellStyle name="20% - Accent1 3 7 3 3 3 3 2" xfId="30356" xr:uid="{00000000-0005-0000-0000-0000DC750000}"/>
    <cellStyle name="20% - Accent1 3 7 3 3 3 4" xfId="30357" xr:uid="{00000000-0005-0000-0000-0000DD750000}"/>
    <cellStyle name="20% - Accent1 3 7 3 3 4" xfId="30358" xr:uid="{00000000-0005-0000-0000-0000DE750000}"/>
    <cellStyle name="20% - Accent1 3 7 3 3 4 2" xfId="30359" xr:uid="{00000000-0005-0000-0000-0000DF750000}"/>
    <cellStyle name="20% - Accent1 3 7 3 3 4 2 2" xfId="30360" xr:uid="{00000000-0005-0000-0000-0000E0750000}"/>
    <cellStyle name="20% - Accent1 3 7 3 3 4 2 2 2" xfId="30361" xr:uid="{00000000-0005-0000-0000-0000E1750000}"/>
    <cellStyle name="20% - Accent1 3 7 3 3 4 2 3" xfId="30362" xr:uid="{00000000-0005-0000-0000-0000E2750000}"/>
    <cellStyle name="20% - Accent1 3 7 3 3 4 3" xfId="30363" xr:uid="{00000000-0005-0000-0000-0000E3750000}"/>
    <cellStyle name="20% - Accent1 3 7 3 3 4 3 2" xfId="30364" xr:uid="{00000000-0005-0000-0000-0000E4750000}"/>
    <cellStyle name="20% - Accent1 3 7 3 3 4 4" xfId="30365" xr:uid="{00000000-0005-0000-0000-0000E5750000}"/>
    <cellStyle name="20% - Accent1 3 7 3 3 5" xfId="30366" xr:uid="{00000000-0005-0000-0000-0000E6750000}"/>
    <cellStyle name="20% - Accent1 3 7 3 3 5 2" xfId="30367" xr:uid="{00000000-0005-0000-0000-0000E7750000}"/>
    <cellStyle name="20% - Accent1 3 7 3 3 5 2 2" xfId="30368" xr:uid="{00000000-0005-0000-0000-0000E8750000}"/>
    <cellStyle name="20% - Accent1 3 7 3 3 5 3" xfId="30369" xr:uid="{00000000-0005-0000-0000-0000E9750000}"/>
    <cellStyle name="20% - Accent1 3 7 3 3 6" xfId="30370" xr:uid="{00000000-0005-0000-0000-0000EA750000}"/>
    <cellStyle name="20% - Accent1 3 7 3 3 6 2" xfId="30371" xr:uid="{00000000-0005-0000-0000-0000EB750000}"/>
    <cellStyle name="20% - Accent1 3 7 3 3 6 2 2" xfId="30372" xr:uid="{00000000-0005-0000-0000-0000EC750000}"/>
    <cellStyle name="20% - Accent1 3 7 3 3 6 3" xfId="30373" xr:uid="{00000000-0005-0000-0000-0000ED750000}"/>
    <cellStyle name="20% - Accent1 3 7 3 3 7" xfId="30374" xr:uid="{00000000-0005-0000-0000-0000EE750000}"/>
    <cellStyle name="20% - Accent1 3 7 3 3 7 2" xfId="30375" xr:uid="{00000000-0005-0000-0000-0000EF750000}"/>
    <cellStyle name="20% - Accent1 3 7 3 3 8" xfId="30376" xr:uid="{00000000-0005-0000-0000-0000F0750000}"/>
    <cellStyle name="20% - Accent1 3 7 3 3 8 2" xfId="30377" xr:uid="{00000000-0005-0000-0000-0000F1750000}"/>
    <cellStyle name="20% - Accent1 3 7 3 3 9" xfId="30378" xr:uid="{00000000-0005-0000-0000-0000F2750000}"/>
    <cellStyle name="20% - Accent1 3 7 3 4" xfId="30379" xr:uid="{00000000-0005-0000-0000-0000F3750000}"/>
    <cellStyle name="20% - Accent1 3 7 3 4 2" xfId="30380" xr:uid="{00000000-0005-0000-0000-0000F4750000}"/>
    <cellStyle name="20% - Accent1 3 7 3 4 2 2" xfId="30381" xr:uid="{00000000-0005-0000-0000-0000F5750000}"/>
    <cellStyle name="20% - Accent1 3 7 3 4 2 2 2" xfId="30382" xr:uid="{00000000-0005-0000-0000-0000F6750000}"/>
    <cellStyle name="20% - Accent1 3 7 3 4 2 3" xfId="30383" xr:uid="{00000000-0005-0000-0000-0000F7750000}"/>
    <cellStyle name="20% - Accent1 3 7 3 4 3" xfId="30384" xr:uid="{00000000-0005-0000-0000-0000F8750000}"/>
    <cellStyle name="20% - Accent1 3 7 3 4 3 2" xfId="30385" xr:uid="{00000000-0005-0000-0000-0000F9750000}"/>
    <cellStyle name="20% - Accent1 3 7 3 4 4" xfId="30386" xr:uid="{00000000-0005-0000-0000-0000FA750000}"/>
    <cellStyle name="20% - Accent1 3 7 3 5" xfId="30387" xr:uid="{00000000-0005-0000-0000-0000FB750000}"/>
    <cellStyle name="20% - Accent1 3 7 3 5 2" xfId="30388" xr:uid="{00000000-0005-0000-0000-0000FC750000}"/>
    <cellStyle name="20% - Accent1 3 7 3 5 2 2" xfId="30389" xr:uid="{00000000-0005-0000-0000-0000FD750000}"/>
    <cellStyle name="20% - Accent1 3 7 3 5 2 2 2" xfId="30390" xr:uid="{00000000-0005-0000-0000-0000FE750000}"/>
    <cellStyle name="20% - Accent1 3 7 3 5 2 3" xfId="30391" xr:uid="{00000000-0005-0000-0000-0000FF750000}"/>
    <cellStyle name="20% - Accent1 3 7 3 5 3" xfId="30392" xr:uid="{00000000-0005-0000-0000-000000760000}"/>
    <cellStyle name="20% - Accent1 3 7 3 5 3 2" xfId="30393" xr:uid="{00000000-0005-0000-0000-000001760000}"/>
    <cellStyle name="20% - Accent1 3 7 3 5 4" xfId="30394" xr:uid="{00000000-0005-0000-0000-000002760000}"/>
    <cellStyle name="20% - Accent1 3 7 3 6" xfId="30395" xr:uid="{00000000-0005-0000-0000-000003760000}"/>
    <cellStyle name="20% - Accent1 3 7 3 6 2" xfId="30396" xr:uid="{00000000-0005-0000-0000-000004760000}"/>
    <cellStyle name="20% - Accent1 3 7 3 6 2 2" xfId="30397" xr:uid="{00000000-0005-0000-0000-000005760000}"/>
    <cellStyle name="20% - Accent1 3 7 3 6 2 2 2" xfId="30398" xr:uid="{00000000-0005-0000-0000-000006760000}"/>
    <cellStyle name="20% - Accent1 3 7 3 6 2 3" xfId="30399" xr:uid="{00000000-0005-0000-0000-000007760000}"/>
    <cellStyle name="20% - Accent1 3 7 3 6 3" xfId="30400" xr:uid="{00000000-0005-0000-0000-000008760000}"/>
    <cellStyle name="20% - Accent1 3 7 3 6 3 2" xfId="30401" xr:uid="{00000000-0005-0000-0000-000009760000}"/>
    <cellStyle name="20% - Accent1 3 7 3 6 4" xfId="30402" xr:uid="{00000000-0005-0000-0000-00000A760000}"/>
    <cellStyle name="20% - Accent1 3 7 3 7" xfId="30403" xr:uid="{00000000-0005-0000-0000-00000B760000}"/>
    <cellStyle name="20% - Accent1 3 7 3 7 2" xfId="30404" xr:uid="{00000000-0005-0000-0000-00000C760000}"/>
    <cellStyle name="20% - Accent1 3 7 3 7 2 2" xfId="30405" xr:uid="{00000000-0005-0000-0000-00000D760000}"/>
    <cellStyle name="20% - Accent1 3 7 3 7 3" xfId="30406" xr:uid="{00000000-0005-0000-0000-00000E760000}"/>
    <cellStyle name="20% - Accent1 3 7 3 8" xfId="30407" xr:uid="{00000000-0005-0000-0000-00000F760000}"/>
    <cellStyle name="20% - Accent1 3 7 3 8 2" xfId="30408" xr:uid="{00000000-0005-0000-0000-000010760000}"/>
    <cellStyle name="20% - Accent1 3 7 3 8 2 2" xfId="30409" xr:uid="{00000000-0005-0000-0000-000011760000}"/>
    <cellStyle name="20% - Accent1 3 7 3 8 3" xfId="30410" xr:uid="{00000000-0005-0000-0000-000012760000}"/>
    <cellStyle name="20% - Accent1 3 7 3 9" xfId="30411" xr:uid="{00000000-0005-0000-0000-000013760000}"/>
    <cellStyle name="20% - Accent1 3 7 3 9 2" xfId="30412" xr:uid="{00000000-0005-0000-0000-000014760000}"/>
    <cellStyle name="20% - Accent1 3 7 4" xfId="30413" xr:uid="{00000000-0005-0000-0000-000015760000}"/>
    <cellStyle name="20% - Accent1 3 7 4 10" xfId="30414" xr:uid="{00000000-0005-0000-0000-000016760000}"/>
    <cellStyle name="20% - Accent1 3 7 4 10 2" xfId="30415" xr:uid="{00000000-0005-0000-0000-000017760000}"/>
    <cellStyle name="20% - Accent1 3 7 4 11" xfId="30416" xr:uid="{00000000-0005-0000-0000-000018760000}"/>
    <cellStyle name="20% - Accent1 3 7 4 2" xfId="30417" xr:uid="{00000000-0005-0000-0000-000019760000}"/>
    <cellStyle name="20% - Accent1 3 7 4 2 2" xfId="30418" xr:uid="{00000000-0005-0000-0000-00001A760000}"/>
    <cellStyle name="20% - Accent1 3 7 4 2 2 2" xfId="30419" xr:uid="{00000000-0005-0000-0000-00001B760000}"/>
    <cellStyle name="20% - Accent1 3 7 4 2 2 2 2" xfId="30420" xr:uid="{00000000-0005-0000-0000-00001C760000}"/>
    <cellStyle name="20% - Accent1 3 7 4 2 2 2 2 2" xfId="30421" xr:uid="{00000000-0005-0000-0000-00001D760000}"/>
    <cellStyle name="20% - Accent1 3 7 4 2 2 2 3" xfId="30422" xr:uid="{00000000-0005-0000-0000-00001E760000}"/>
    <cellStyle name="20% - Accent1 3 7 4 2 2 3" xfId="30423" xr:uid="{00000000-0005-0000-0000-00001F760000}"/>
    <cellStyle name="20% - Accent1 3 7 4 2 2 3 2" xfId="30424" xr:uid="{00000000-0005-0000-0000-000020760000}"/>
    <cellStyle name="20% - Accent1 3 7 4 2 2 4" xfId="30425" xr:uid="{00000000-0005-0000-0000-000021760000}"/>
    <cellStyle name="20% - Accent1 3 7 4 2 3" xfId="30426" xr:uid="{00000000-0005-0000-0000-000022760000}"/>
    <cellStyle name="20% - Accent1 3 7 4 2 3 2" xfId="30427" xr:uid="{00000000-0005-0000-0000-000023760000}"/>
    <cellStyle name="20% - Accent1 3 7 4 2 3 2 2" xfId="30428" xr:uid="{00000000-0005-0000-0000-000024760000}"/>
    <cellStyle name="20% - Accent1 3 7 4 2 3 2 2 2" xfId="30429" xr:uid="{00000000-0005-0000-0000-000025760000}"/>
    <cellStyle name="20% - Accent1 3 7 4 2 3 2 3" xfId="30430" xr:uid="{00000000-0005-0000-0000-000026760000}"/>
    <cellStyle name="20% - Accent1 3 7 4 2 3 3" xfId="30431" xr:uid="{00000000-0005-0000-0000-000027760000}"/>
    <cellStyle name="20% - Accent1 3 7 4 2 3 3 2" xfId="30432" xr:uid="{00000000-0005-0000-0000-000028760000}"/>
    <cellStyle name="20% - Accent1 3 7 4 2 3 4" xfId="30433" xr:uid="{00000000-0005-0000-0000-000029760000}"/>
    <cellStyle name="20% - Accent1 3 7 4 2 4" xfId="30434" xr:uid="{00000000-0005-0000-0000-00002A760000}"/>
    <cellStyle name="20% - Accent1 3 7 4 2 4 2" xfId="30435" xr:uid="{00000000-0005-0000-0000-00002B760000}"/>
    <cellStyle name="20% - Accent1 3 7 4 2 4 2 2" xfId="30436" xr:uid="{00000000-0005-0000-0000-00002C760000}"/>
    <cellStyle name="20% - Accent1 3 7 4 2 4 2 2 2" xfId="30437" xr:uid="{00000000-0005-0000-0000-00002D760000}"/>
    <cellStyle name="20% - Accent1 3 7 4 2 4 2 3" xfId="30438" xr:uid="{00000000-0005-0000-0000-00002E760000}"/>
    <cellStyle name="20% - Accent1 3 7 4 2 4 3" xfId="30439" xr:uid="{00000000-0005-0000-0000-00002F760000}"/>
    <cellStyle name="20% - Accent1 3 7 4 2 4 3 2" xfId="30440" xr:uid="{00000000-0005-0000-0000-000030760000}"/>
    <cellStyle name="20% - Accent1 3 7 4 2 4 4" xfId="30441" xr:uid="{00000000-0005-0000-0000-000031760000}"/>
    <cellStyle name="20% - Accent1 3 7 4 2 5" xfId="30442" xr:uid="{00000000-0005-0000-0000-000032760000}"/>
    <cellStyle name="20% - Accent1 3 7 4 2 5 2" xfId="30443" xr:uid="{00000000-0005-0000-0000-000033760000}"/>
    <cellStyle name="20% - Accent1 3 7 4 2 5 2 2" xfId="30444" xr:uid="{00000000-0005-0000-0000-000034760000}"/>
    <cellStyle name="20% - Accent1 3 7 4 2 5 3" xfId="30445" xr:uid="{00000000-0005-0000-0000-000035760000}"/>
    <cellStyle name="20% - Accent1 3 7 4 2 6" xfId="30446" xr:uid="{00000000-0005-0000-0000-000036760000}"/>
    <cellStyle name="20% - Accent1 3 7 4 2 6 2" xfId="30447" xr:uid="{00000000-0005-0000-0000-000037760000}"/>
    <cellStyle name="20% - Accent1 3 7 4 2 6 2 2" xfId="30448" xr:uid="{00000000-0005-0000-0000-000038760000}"/>
    <cellStyle name="20% - Accent1 3 7 4 2 6 3" xfId="30449" xr:uid="{00000000-0005-0000-0000-000039760000}"/>
    <cellStyle name="20% - Accent1 3 7 4 2 7" xfId="30450" xr:uid="{00000000-0005-0000-0000-00003A760000}"/>
    <cellStyle name="20% - Accent1 3 7 4 2 7 2" xfId="30451" xr:uid="{00000000-0005-0000-0000-00003B760000}"/>
    <cellStyle name="20% - Accent1 3 7 4 2 8" xfId="30452" xr:uid="{00000000-0005-0000-0000-00003C760000}"/>
    <cellStyle name="20% - Accent1 3 7 4 2 8 2" xfId="30453" xr:uid="{00000000-0005-0000-0000-00003D760000}"/>
    <cellStyle name="20% - Accent1 3 7 4 2 9" xfId="30454" xr:uid="{00000000-0005-0000-0000-00003E760000}"/>
    <cellStyle name="20% - Accent1 3 7 4 3" xfId="30455" xr:uid="{00000000-0005-0000-0000-00003F760000}"/>
    <cellStyle name="20% - Accent1 3 7 4 3 2" xfId="30456" xr:uid="{00000000-0005-0000-0000-000040760000}"/>
    <cellStyle name="20% - Accent1 3 7 4 3 2 2" xfId="30457" xr:uid="{00000000-0005-0000-0000-000041760000}"/>
    <cellStyle name="20% - Accent1 3 7 4 3 2 2 2" xfId="30458" xr:uid="{00000000-0005-0000-0000-000042760000}"/>
    <cellStyle name="20% - Accent1 3 7 4 3 2 2 2 2" xfId="30459" xr:uid="{00000000-0005-0000-0000-000043760000}"/>
    <cellStyle name="20% - Accent1 3 7 4 3 2 2 3" xfId="30460" xr:uid="{00000000-0005-0000-0000-000044760000}"/>
    <cellStyle name="20% - Accent1 3 7 4 3 2 3" xfId="30461" xr:uid="{00000000-0005-0000-0000-000045760000}"/>
    <cellStyle name="20% - Accent1 3 7 4 3 2 3 2" xfId="30462" xr:uid="{00000000-0005-0000-0000-000046760000}"/>
    <cellStyle name="20% - Accent1 3 7 4 3 2 4" xfId="30463" xr:uid="{00000000-0005-0000-0000-000047760000}"/>
    <cellStyle name="20% - Accent1 3 7 4 3 3" xfId="30464" xr:uid="{00000000-0005-0000-0000-000048760000}"/>
    <cellStyle name="20% - Accent1 3 7 4 3 3 2" xfId="30465" xr:uid="{00000000-0005-0000-0000-000049760000}"/>
    <cellStyle name="20% - Accent1 3 7 4 3 3 2 2" xfId="30466" xr:uid="{00000000-0005-0000-0000-00004A760000}"/>
    <cellStyle name="20% - Accent1 3 7 4 3 3 2 2 2" xfId="30467" xr:uid="{00000000-0005-0000-0000-00004B760000}"/>
    <cellStyle name="20% - Accent1 3 7 4 3 3 2 3" xfId="30468" xr:uid="{00000000-0005-0000-0000-00004C760000}"/>
    <cellStyle name="20% - Accent1 3 7 4 3 3 3" xfId="30469" xr:uid="{00000000-0005-0000-0000-00004D760000}"/>
    <cellStyle name="20% - Accent1 3 7 4 3 3 3 2" xfId="30470" xr:uid="{00000000-0005-0000-0000-00004E760000}"/>
    <cellStyle name="20% - Accent1 3 7 4 3 3 4" xfId="30471" xr:uid="{00000000-0005-0000-0000-00004F760000}"/>
    <cellStyle name="20% - Accent1 3 7 4 3 4" xfId="30472" xr:uid="{00000000-0005-0000-0000-000050760000}"/>
    <cellStyle name="20% - Accent1 3 7 4 3 4 2" xfId="30473" xr:uid="{00000000-0005-0000-0000-000051760000}"/>
    <cellStyle name="20% - Accent1 3 7 4 3 4 2 2" xfId="30474" xr:uid="{00000000-0005-0000-0000-000052760000}"/>
    <cellStyle name="20% - Accent1 3 7 4 3 4 2 2 2" xfId="30475" xr:uid="{00000000-0005-0000-0000-000053760000}"/>
    <cellStyle name="20% - Accent1 3 7 4 3 4 2 3" xfId="30476" xr:uid="{00000000-0005-0000-0000-000054760000}"/>
    <cellStyle name="20% - Accent1 3 7 4 3 4 3" xfId="30477" xr:uid="{00000000-0005-0000-0000-000055760000}"/>
    <cellStyle name="20% - Accent1 3 7 4 3 4 3 2" xfId="30478" xr:uid="{00000000-0005-0000-0000-000056760000}"/>
    <cellStyle name="20% - Accent1 3 7 4 3 4 4" xfId="30479" xr:uid="{00000000-0005-0000-0000-000057760000}"/>
    <cellStyle name="20% - Accent1 3 7 4 3 5" xfId="30480" xr:uid="{00000000-0005-0000-0000-000058760000}"/>
    <cellStyle name="20% - Accent1 3 7 4 3 5 2" xfId="30481" xr:uid="{00000000-0005-0000-0000-000059760000}"/>
    <cellStyle name="20% - Accent1 3 7 4 3 5 2 2" xfId="30482" xr:uid="{00000000-0005-0000-0000-00005A760000}"/>
    <cellStyle name="20% - Accent1 3 7 4 3 5 3" xfId="30483" xr:uid="{00000000-0005-0000-0000-00005B760000}"/>
    <cellStyle name="20% - Accent1 3 7 4 3 6" xfId="30484" xr:uid="{00000000-0005-0000-0000-00005C760000}"/>
    <cellStyle name="20% - Accent1 3 7 4 3 6 2" xfId="30485" xr:uid="{00000000-0005-0000-0000-00005D760000}"/>
    <cellStyle name="20% - Accent1 3 7 4 3 6 2 2" xfId="30486" xr:uid="{00000000-0005-0000-0000-00005E760000}"/>
    <cellStyle name="20% - Accent1 3 7 4 3 6 3" xfId="30487" xr:uid="{00000000-0005-0000-0000-00005F760000}"/>
    <cellStyle name="20% - Accent1 3 7 4 3 7" xfId="30488" xr:uid="{00000000-0005-0000-0000-000060760000}"/>
    <cellStyle name="20% - Accent1 3 7 4 3 7 2" xfId="30489" xr:uid="{00000000-0005-0000-0000-000061760000}"/>
    <cellStyle name="20% - Accent1 3 7 4 3 8" xfId="30490" xr:uid="{00000000-0005-0000-0000-000062760000}"/>
    <cellStyle name="20% - Accent1 3 7 4 3 8 2" xfId="30491" xr:uid="{00000000-0005-0000-0000-000063760000}"/>
    <cellStyle name="20% - Accent1 3 7 4 3 9" xfId="30492" xr:uid="{00000000-0005-0000-0000-000064760000}"/>
    <cellStyle name="20% - Accent1 3 7 4 4" xfId="30493" xr:uid="{00000000-0005-0000-0000-000065760000}"/>
    <cellStyle name="20% - Accent1 3 7 4 4 2" xfId="30494" xr:uid="{00000000-0005-0000-0000-000066760000}"/>
    <cellStyle name="20% - Accent1 3 7 4 4 2 2" xfId="30495" xr:uid="{00000000-0005-0000-0000-000067760000}"/>
    <cellStyle name="20% - Accent1 3 7 4 4 2 2 2" xfId="30496" xr:uid="{00000000-0005-0000-0000-000068760000}"/>
    <cellStyle name="20% - Accent1 3 7 4 4 2 3" xfId="30497" xr:uid="{00000000-0005-0000-0000-000069760000}"/>
    <cellStyle name="20% - Accent1 3 7 4 4 3" xfId="30498" xr:uid="{00000000-0005-0000-0000-00006A760000}"/>
    <cellStyle name="20% - Accent1 3 7 4 4 3 2" xfId="30499" xr:uid="{00000000-0005-0000-0000-00006B760000}"/>
    <cellStyle name="20% - Accent1 3 7 4 4 4" xfId="30500" xr:uid="{00000000-0005-0000-0000-00006C760000}"/>
    <cellStyle name="20% - Accent1 3 7 4 5" xfId="30501" xr:uid="{00000000-0005-0000-0000-00006D760000}"/>
    <cellStyle name="20% - Accent1 3 7 4 5 2" xfId="30502" xr:uid="{00000000-0005-0000-0000-00006E760000}"/>
    <cellStyle name="20% - Accent1 3 7 4 5 2 2" xfId="30503" xr:uid="{00000000-0005-0000-0000-00006F760000}"/>
    <cellStyle name="20% - Accent1 3 7 4 5 2 2 2" xfId="30504" xr:uid="{00000000-0005-0000-0000-000070760000}"/>
    <cellStyle name="20% - Accent1 3 7 4 5 2 3" xfId="30505" xr:uid="{00000000-0005-0000-0000-000071760000}"/>
    <cellStyle name="20% - Accent1 3 7 4 5 3" xfId="30506" xr:uid="{00000000-0005-0000-0000-000072760000}"/>
    <cellStyle name="20% - Accent1 3 7 4 5 3 2" xfId="30507" xr:uid="{00000000-0005-0000-0000-000073760000}"/>
    <cellStyle name="20% - Accent1 3 7 4 5 4" xfId="30508" xr:uid="{00000000-0005-0000-0000-000074760000}"/>
    <cellStyle name="20% - Accent1 3 7 4 6" xfId="30509" xr:uid="{00000000-0005-0000-0000-000075760000}"/>
    <cellStyle name="20% - Accent1 3 7 4 6 2" xfId="30510" xr:uid="{00000000-0005-0000-0000-000076760000}"/>
    <cellStyle name="20% - Accent1 3 7 4 6 2 2" xfId="30511" xr:uid="{00000000-0005-0000-0000-000077760000}"/>
    <cellStyle name="20% - Accent1 3 7 4 6 2 2 2" xfId="30512" xr:uid="{00000000-0005-0000-0000-000078760000}"/>
    <cellStyle name="20% - Accent1 3 7 4 6 2 3" xfId="30513" xr:uid="{00000000-0005-0000-0000-000079760000}"/>
    <cellStyle name="20% - Accent1 3 7 4 6 3" xfId="30514" xr:uid="{00000000-0005-0000-0000-00007A760000}"/>
    <cellStyle name="20% - Accent1 3 7 4 6 3 2" xfId="30515" xr:uid="{00000000-0005-0000-0000-00007B760000}"/>
    <cellStyle name="20% - Accent1 3 7 4 6 4" xfId="30516" xr:uid="{00000000-0005-0000-0000-00007C760000}"/>
    <cellStyle name="20% - Accent1 3 7 4 7" xfId="30517" xr:uid="{00000000-0005-0000-0000-00007D760000}"/>
    <cellStyle name="20% - Accent1 3 7 4 7 2" xfId="30518" xr:uid="{00000000-0005-0000-0000-00007E760000}"/>
    <cellStyle name="20% - Accent1 3 7 4 7 2 2" xfId="30519" xr:uid="{00000000-0005-0000-0000-00007F760000}"/>
    <cellStyle name="20% - Accent1 3 7 4 7 3" xfId="30520" xr:uid="{00000000-0005-0000-0000-000080760000}"/>
    <cellStyle name="20% - Accent1 3 7 4 8" xfId="30521" xr:uid="{00000000-0005-0000-0000-000081760000}"/>
    <cellStyle name="20% - Accent1 3 7 4 8 2" xfId="30522" xr:uid="{00000000-0005-0000-0000-000082760000}"/>
    <cellStyle name="20% - Accent1 3 7 4 8 2 2" xfId="30523" xr:uid="{00000000-0005-0000-0000-000083760000}"/>
    <cellStyle name="20% - Accent1 3 7 4 8 3" xfId="30524" xr:uid="{00000000-0005-0000-0000-000084760000}"/>
    <cellStyle name="20% - Accent1 3 7 4 9" xfId="30525" xr:uid="{00000000-0005-0000-0000-000085760000}"/>
    <cellStyle name="20% - Accent1 3 7 4 9 2" xfId="30526" xr:uid="{00000000-0005-0000-0000-000086760000}"/>
    <cellStyle name="20% - Accent1 3 7 5" xfId="30527" xr:uid="{00000000-0005-0000-0000-000087760000}"/>
    <cellStyle name="20% - Accent1 3 7 5 2" xfId="30528" xr:uid="{00000000-0005-0000-0000-000088760000}"/>
    <cellStyle name="20% - Accent1 3 7 5 2 2" xfId="30529" xr:uid="{00000000-0005-0000-0000-000089760000}"/>
    <cellStyle name="20% - Accent1 3 7 5 2 2 2" xfId="30530" xr:uid="{00000000-0005-0000-0000-00008A760000}"/>
    <cellStyle name="20% - Accent1 3 7 5 2 2 2 2" xfId="30531" xr:uid="{00000000-0005-0000-0000-00008B760000}"/>
    <cellStyle name="20% - Accent1 3 7 5 2 2 3" xfId="30532" xr:uid="{00000000-0005-0000-0000-00008C760000}"/>
    <cellStyle name="20% - Accent1 3 7 5 2 3" xfId="30533" xr:uid="{00000000-0005-0000-0000-00008D760000}"/>
    <cellStyle name="20% - Accent1 3 7 5 2 3 2" xfId="30534" xr:uid="{00000000-0005-0000-0000-00008E760000}"/>
    <cellStyle name="20% - Accent1 3 7 5 2 4" xfId="30535" xr:uid="{00000000-0005-0000-0000-00008F760000}"/>
    <cellStyle name="20% - Accent1 3 7 5 3" xfId="30536" xr:uid="{00000000-0005-0000-0000-000090760000}"/>
    <cellStyle name="20% - Accent1 3 7 5 3 2" xfId="30537" xr:uid="{00000000-0005-0000-0000-000091760000}"/>
    <cellStyle name="20% - Accent1 3 7 5 3 2 2" xfId="30538" xr:uid="{00000000-0005-0000-0000-000092760000}"/>
    <cellStyle name="20% - Accent1 3 7 5 3 2 2 2" xfId="30539" xr:uid="{00000000-0005-0000-0000-000093760000}"/>
    <cellStyle name="20% - Accent1 3 7 5 3 2 3" xfId="30540" xr:uid="{00000000-0005-0000-0000-000094760000}"/>
    <cellStyle name="20% - Accent1 3 7 5 3 3" xfId="30541" xr:uid="{00000000-0005-0000-0000-000095760000}"/>
    <cellStyle name="20% - Accent1 3 7 5 3 3 2" xfId="30542" xr:uid="{00000000-0005-0000-0000-000096760000}"/>
    <cellStyle name="20% - Accent1 3 7 5 3 4" xfId="30543" xr:uid="{00000000-0005-0000-0000-000097760000}"/>
    <cellStyle name="20% - Accent1 3 7 5 4" xfId="30544" xr:uid="{00000000-0005-0000-0000-000098760000}"/>
    <cellStyle name="20% - Accent1 3 7 5 4 2" xfId="30545" xr:uid="{00000000-0005-0000-0000-000099760000}"/>
    <cellStyle name="20% - Accent1 3 7 5 4 2 2" xfId="30546" xr:uid="{00000000-0005-0000-0000-00009A760000}"/>
    <cellStyle name="20% - Accent1 3 7 5 4 2 2 2" xfId="30547" xr:uid="{00000000-0005-0000-0000-00009B760000}"/>
    <cellStyle name="20% - Accent1 3 7 5 4 2 3" xfId="30548" xr:uid="{00000000-0005-0000-0000-00009C760000}"/>
    <cellStyle name="20% - Accent1 3 7 5 4 3" xfId="30549" xr:uid="{00000000-0005-0000-0000-00009D760000}"/>
    <cellStyle name="20% - Accent1 3 7 5 4 3 2" xfId="30550" xr:uid="{00000000-0005-0000-0000-00009E760000}"/>
    <cellStyle name="20% - Accent1 3 7 5 4 4" xfId="30551" xr:uid="{00000000-0005-0000-0000-00009F760000}"/>
    <cellStyle name="20% - Accent1 3 7 5 5" xfId="30552" xr:uid="{00000000-0005-0000-0000-0000A0760000}"/>
    <cellStyle name="20% - Accent1 3 7 5 5 2" xfId="30553" xr:uid="{00000000-0005-0000-0000-0000A1760000}"/>
    <cellStyle name="20% - Accent1 3 7 5 5 2 2" xfId="30554" xr:uid="{00000000-0005-0000-0000-0000A2760000}"/>
    <cellStyle name="20% - Accent1 3 7 5 5 3" xfId="30555" xr:uid="{00000000-0005-0000-0000-0000A3760000}"/>
    <cellStyle name="20% - Accent1 3 7 5 6" xfId="30556" xr:uid="{00000000-0005-0000-0000-0000A4760000}"/>
    <cellStyle name="20% - Accent1 3 7 5 6 2" xfId="30557" xr:uid="{00000000-0005-0000-0000-0000A5760000}"/>
    <cellStyle name="20% - Accent1 3 7 5 6 2 2" xfId="30558" xr:uid="{00000000-0005-0000-0000-0000A6760000}"/>
    <cellStyle name="20% - Accent1 3 7 5 6 3" xfId="30559" xr:uid="{00000000-0005-0000-0000-0000A7760000}"/>
    <cellStyle name="20% - Accent1 3 7 5 7" xfId="30560" xr:uid="{00000000-0005-0000-0000-0000A8760000}"/>
    <cellStyle name="20% - Accent1 3 7 5 7 2" xfId="30561" xr:uid="{00000000-0005-0000-0000-0000A9760000}"/>
    <cellStyle name="20% - Accent1 3 7 5 8" xfId="30562" xr:uid="{00000000-0005-0000-0000-0000AA760000}"/>
    <cellStyle name="20% - Accent1 3 7 5 8 2" xfId="30563" xr:uid="{00000000-0005-0000-0000-0000AB760000}"/>
    <cellStyle name="20% - Accent1 3 7 5 9" xfId="30564" xr:uid="{00000000-0005-0000-0000-0000AC760000}"/>
    <cellStyle name="20% - Accent1 3 7 6" xfId="30565" xr:uid="{00000000-0005-0000-0000-0000AD760000}"/>
    <cellStyle name="20% - Accent1 3 7 6 2" xfId="30566" xr:uid="{00000000-0005-0000-0000-0000AE760000}"/>
    <cellStyle name="20% - Accent1 3 7 6 2 2" xfId="30567" xr:uid="{00000000-0005-0000-0000-0000AF760000}"/>
    <cellStyle name="20% - Accent1 3 7 6 2 2 2" xfId="30568" xr:uid="{00000000-0005-0000-0000-0000B0760000}"/>
    <cellStyle name="20% - Accent1 3 7 6 2 2 2 2" xfId="30569" xr:uid="{00000000-0005-0000-0000-0000B1760000}"/>
    <cellStyle name="20% - Accent1 3 7 6 2 2 3" xfId="30570" xr:uid="{00000000-0005-0000-0000-0000B2760000}"/>
    <cellStyle name="20% - Accent1 3 7 6 2 3" xfId="30571" xr:uid="{00000000-0005-0000-0000-0000B3760000}"/>
    <cellStyle name="20% - Accent1 3 7 6 2 3 2" xfId="30572" xr:uid="{00000000-0005-0000-0000-0000B4760000}"/>
    <cellStyle name="20% - Accent1 3 7 6 2 4" xfId="30573" xr:uid="{00000000-0005-0000-0000-0000B5760000}"/>
    <cellStyle name="20% - Accent1 3 7 6 3" xfId="30574" xr:uid="{00000000-0005-0000-0000-0000B6760000}"/>
    <cellStyle name="20% - Accent1 3 7 6 3 2" xfId="30575" xr:uid="{00000000-0005-0000-0000-0000B7760000}"/>
    <cellStyle name="20% - Accent1 3 7 6 3 2 2" xfId="30576" xr:uid="{00000000-0005-0000-0000-0000B8760000}"/>
    <cellStyle name="20% - Accent1 3 7 6 3 2 2 2" xfId="30577" xr:uid="{00000000-0005-0000-0000-0000B9760000}"/>
    <cellStyle name="20% - Accent1 3 7 6 3 2 3" xfId="30578" xr:uid="{00000000-0005-0000-0000-0000BA760000}"/>
    <cellStyle name="20% - Accent1 3 7 6 3 3" xfId="30579" xr:uid="{00000000-0005-0000-0000-0000BB760000}"/>
    <cellStyle name="20% - Accent1 3 7 6 3 3 2" xfId="30580" xr:uid="{00000000-0005-0000-0000-0000BC760000}"/>
    <cellStyle name="20% - Accent1 3 7 6 3 4" xfId="30581" xr:uid="{00000000-0005-0000-0000-0000BD760000}"/>
    <cellStyle name="20% - Accent1 3 7 6 4" xfId="30582" xr:uid="{00000000-0005-0000-0000-0000BE760000}"/>
    <cellStyle name="20% - Accent1 3 7 6 4 2" xfId="30583" xr:uid="{00000000-0005-0000-0000-0000BF760000}"/>
    <cellStyle name="20% - Accent1 3 7 6 4 2 2" xfId="30584" xr:uid="{00000000-0005-0000-0000-0000C0760000}"/>
    <cellStyle name="20% - Accent1 3 7 6 4 2 2 2" xfId="30585" xr:uid="{00000000-0005-0000-0000-0000C1760000}"/>
    <cellStyle name="20% - Accent1 3 7 6 4 2 3" xfId="30586" xr:uid="{00000000-0005-0000-0000-0000C2760000}"/>
    <cellStyle name="20% - Accent1 3 7 6 4 3" xfId="30587" xr:uid="{00000000-0005-0000-0000-0000C3760000}"/>
    <cellStyle name="20% - Accent1 3 7 6 4 3 2" xfId="30588" xr:uid="{00000000-0005-0000-0000-0000C4760000}"/>
    <cellStyle name="20% - Accent1 3 7 6 4 4" xfId="30589" xr:uid="{00000000-0005-0000-0000-0000C5760000}"/>
    <cellStyle name="20% - Accent1 3 7 6 5" xfId="30590" xr:uid="{00000000-0005-0000-0000-0000C6760000}"/>
    <cellStyle name="20% - Accent1 3 7 6 5 2" xfId="30591" xr:uid="{00000000-0005-0000-0000-0000C7760000}"/>
    <cellStyle name="20% - Accent1 3 7 6 5 2 2" xfId="30592" xr:uid="{00000000-0005-0000-0000-0000C8760000}"/>
    <cellStyle name="20% - Accent1 3 7 6 5 3" xfId="30593" xr:uid="{00000000-0005-0000-0000-0000C9760000}"/>
    <cellStyle name="20% - Accent1 3 7 6 6" xfId="30594" xr:uid="{00000000-0005-0000-0000-0000CA760000}"/>
    <cellStyle name="20% - Accent1 3 7 6 6 2" xfId="30595" xr:uid="{00000000-0005-0000-0000-0000CB760000}"/>
    <cellStyle name="20% - Accent1 3 7 6 6 2 2" xfId="30596" xr:uid="{00000000-0005-0000-0000-0000CC760000}"/>
    <cellStyle name="20% - Accent1 3 7 6 6 3" xfId="30597" xr:uid="{00000000-0005-0000-0000-0000CD760000}"/>
    <cellStyle name="20% - Accent1 3 7 6 7" xfId="30598" xr:uid="{00000000-0005-0000-0000-0000CE760000}"/>
    <cellStyle name="20% - Accent1 3 7 6 7 2" xfId="30599" xr:uid="{00000000-0005-0000-0000-0000CF760000}"/>
    <cellStyle name="20% - Accent1 3 7 6 8" xfId="30600" xr:uid="{00000000-0005-0000-0000-0000D0760000}"/>
    <cellStyle name="20% - Accent1 3 7 6 8 2" xfId="30601" xr:uid="{00000000-0005-0000-0000-0000D1760000}"/>
    <cellStyle name="20% - Accent1 3 7 6 9" xfId="30602" xr:uid="{00000000-0005-0000-0000-0000D2760000}"/>
    <cellStyle name="20% - Accent1 3 7 7" xfId="30603" xr:uid="{00000000-0005-0000-0000-0000D3760000}"/>
    <cellStyle name="20% - Accent1 3 7 7 2" xfId="30604" xr:uid="{00000000-0005-0000-0000-0000D4760000}"/>
    <cellStyle name="20% - Accent1 3 7 7 2 2" xfId="30605" xr:uid="{00000000-0005-0000-0000-0000D5760000}"/>
    <cellStyle name="20% - Accent1 3 7 7 2 2 2" xfId="30606" xr:uid="{00000000-0005-0000-0000-0000D6760000}"/>
    <cellStyle name="20% - Accent1 3 7 7 2 3" xfId="30607" xr:uid="{00000000-0005-0000-0000-0000D7760000}"/>
    <cellStyle name="20% - Accent1 3 7 7 3" xfId="30608" xr:uid="{00000000-0005-0000-0000-0000D8760000}"/>
    <cellStyle name="20% - Accent1 3 7 7 3 2" xfId="30609" xr:uid="{00000000-0005-0000-0000-0000D9760000}"/>
    <cellStyle name="20% - Accent1 3 7 7 4" xfId="30610" xr:uid="{00000000-0005-0000-0000-0000DA760000}"/>
    <cellStyle name="20% - Accent1 3 7 8" xfId="30611" xr:uid="{00000000-0005-0000-0000-0000DB760000}"/>
    <cellStyle name="20% - Accent1 3 7 8 2" xfId="30612" xr:uid="{00000000-0005-0000-0000-0000DC760000}"/>
    <cellStyle name="20% - Accent1 3 7 8 2 2" xfId="30613" xr:uid="{00000000-0005-0000-0000-0000DD760000}"/>
    <cellStyle name="20% - Accent1 3 7 8 2 2 2" xfId="30614" xr:uid="{00000000-0005-0000-0000-0000DE760000}"/>
    <cellStyle name="20% - Accent1 3 7 8 2 3" xfId="30615" xr:uid="{00000000-0005-0000-0000-0000DF760000}"/>
    <cellStyle name="20% - Accent1 3 7 8 3" xfId="30616" xr:uid="{00000000-0005-0000-0000-0000E0760000}"/>
    <cellStyle name="20% - Accent1 3 7 8 3 2" xfId="30617" xr:uid="{00000000-0005-0000-0000-0000E1760000}"/>
    <cellStyle name="20% - Accent1 3 7 8 4" xfId="30618" xr:uid="{00000000-0005-0000-0000-0000E2760000}"/>
    <cellStyle name="20% - Accent1 3 7 9" xfId="30619" xr:uid="{00000000-0005-0000-0000-0000E3760000}"/>
    <cellStyle name="20% - Accent1 3 7 9 2" xfId="30620" xr:uid="{00000000-0005-0000-0000-0000E4760000}"/>
    <cellStyle name="20% - Accent1 3 7 9 2 2" xfId="30621" xr:uid="{00000000-0005-0000-0000-0000E5760000}"/>
    <cellStyle name="20% - Accent1 3 7 9 2 2 2" xfId="30622" xr:uid="{00000000-0005-0000-0000-0000E6760000}"/>
    <cellStyle name="20% - Accent1 3 7 9 2 3" xfId="30623" xr:uid="{00000000-0005-0000-0000-0000E7760000}"/>
    <cellStyle name="20% - Accent1 3 7 9 3" xfId="30624" xr:uid="{00000000-0005-0000-0000-0000E8760000}"/>
    <cellStyle name="20% - Accent1 3 7 9 3 2" xfId="30625" xr:uid="{00000000-0005-0000-0000-0000E9760000}"/>
    <cellStyle name="20% - Accent1 3 7 9 4" xfId="30626" xr:uid="{00000000-0005-0000-0000-0000EA760000}"/>
    <cellStyle name="20% - Accent1 3 8" xfId="30627" xr:uid="{00000000-0005-0000-0000-0000EB760000}"/>
    <cellStyle name="20% - Accent1 3 8 10" xfId="30628" xr:uid="{00000000-0005-0000-0000-0000EC760000}"/>
    <cellStyle name="20% - Accent1 3 8 10 2" xfId="30629" xr:uid="{00000000-0005-0000-0000-0000ED760000}"/>
    <cellStyle name="20% - Accent1 3 8 11" xfId="30630" xr:uid="{00000000-0005-0000-0000-0000EE760000}"/>
    <cellStyle name="20% - Accent1 3 8 11 2" xfId="30631" xr:uid="{00000000-0005-0000-0000-0000EF760000}"/>
    <cellStyle name="20% - Accent1 3 8 12" xfId="30632" xr:uid="{00000000-0005-0000-0000-0000F0760000}"/>
    <cellStyle name="20% - Accent1 3 8 2" xfId="30633" xr:uid="{00000000-0005-0000-0000-0000F1760000}"/>
    <cellStyle name="20% - Accent1 3 8 2 10" xfId="30634" xr:uid="{00000000-0005-0000-0000-0000F2760000}"/>
    <cellStyle name="20% - Accent1 3 8 2 10 2" xfId="30635" xr:uid="{00000000-0005-0000-0000-0000F3760000}"/>
    <cellStyle name="20% - Accent1 3 8 2 11" xfId="30636" xr:uid="{00000000-0005-0000-0000-0000F4760000}"/>
    <cellStyle name="20% - Accent1 3 8 2 2" xfId="30637" xr:uid="{00000000-0005-0000-0000-0000F5760000}"/>
    <cellStyle name="20% - Accent1 3 8 2 2 2" xfId="30638" xr:uid="{00000000-0005-0000-0000-0000F6760000}"/>
    <cellStyle name="20% - Accent1 3 8 2 2 2 2" xfId="30639" xr:uid="{00000000-0005-0000-0000-0000F7760000}"/>
    <cellStyle name="20% - Accent1 3 8 2 2 2 2 2" xfId="30640" xr:uid="{00000000-0005-0000-0000-0000F8760000}"/>
    <cellStyle name="20% - Accent1 3 8 2 2 2 2 2 2" xfId="30641" xr:uid="{00000000-0005-0000-0000-0000F9760000}"/>
    <cellStyle name="20% - Accent1 3 8 2 2 2 2 3" xfId="30642" xr:uid="{00000000-0005-0000-0000-0000FA760000}"/>
    <cellStyle name="20% - Accent1 3 8 2 2 2 3" xfId="30643" xr:uid="{00000000-0005-0000-0000-0000FB760000}"/>
    <cellStyle name="20% - Accent1 3 8 2 2 2 3 2" xfId="30644" xr:uid="{00000000-0005-0000-0000-0000FC760000}"/>
    <cellStyle name="20% - Accent1 3 8 2 2 2 4" xfId="30645" xr:uid="{00000000-0005-0000-0000-0000FD760000}"/>
    <cellStyle name="20% - Accent1 3 8 2 2 3" xfId="30646" xr:uid="{00000000-0005-0000-0000-0000FE760000}"/>
    <cellStyle name="20% - Accent1 3 8 2 2 3 2" xfId="30647" xr:uid="{00000000-0005-0000-0000-0000FF760000}"/>
    <cellStyle name="20% - Accent1 3 8 2 2 3 2 2" xfId="30648" xr:uid="{00000000-0005-0000-0000-000000770000}"/>
    <cellStyle name="20% - Accent1 3 8 2 2 3 2 2 2" xfId="30649" xr:uid="{00000000-0005-0000-0000-000001770000}"/>
    <cellStyle name="20% - Accent1 3 8 2 2 3 2 3" xfId="30650" xr:uid="{00000000-0005-0000-0000-000002770000}"/>
    <cellStyle name="20% - Accent1 3 8 2 2 3 3" xfId="30651" xr:uid="{00000000-0005-0000-0000-000003770000}"/>
    <cellStyle name="20% - Accent1 3 8 2 2 3 3 2" xfId="30652" xr:uid="{00000000-0005-0000-0000-000004770000}"/>
    <cellStyle name="20% - Accent1 3 8 2 2 3 4" xfId="30653" xr:uid="{00000000-0005-0000-0000-000005770000}"/>
    <cellStyle name="20% - Accent1 3 8 2 2 4" xfId="30654" xr:uid="{00000000-0005-0000-0000-000006770000}"/>
    <cellStyle name="20% - Accent1 3 8 2 2 4 2" xfId="30655" xr:uid="{00000000-0005-0000-0000-000007770000}"/>
    <cellStyle name="20% - Accent1 3 8 2 2 4 2 2" xfId="30656" xr:uid="{00000000-0005-0000-0000-000008770000}"/>
    <cellStyle name="20% - Accent1 3 8 2 2 4 2 2 2" xfId="30657" xr:uid="{00000000-0005-0000-0000-000009770000}"/>
    <cellStyle name="20% - Accent1 3 8 2 2 4 2 3" xfId="30658" xr:uid="{00000000-0005-0000-0000-00000A770000}"/>
    <cellStyle name="20% - Accent1 3 8 2 2 4 3" xfId="30659" xr:uid="{00000000-0005-0000-0000-00000B770000}"/>
    <cellStyle name="20% - Accent1 3 8 2 2 4 3 2" xfId="30660" xr:uid="{00000000-0005-0000-0000-00000C770000}"/>
    <cellStyle name="20% - Accent1 3 8 2 2 4 4" xfId="30661" xr:uid="{00000000-0005-0000-0000-00000D770000}"/>
    <cellStyle name="20% - Accent1 3 8 2 2 5" xfId="30662" xr:uid="{00000000-0005-0000-0000-00000E770000}"/>
    <cellStyle name="20% - Accent1 3 8 2 2 5 2" xfId="30663" xr:uid="{00000000-0005-0000-0000-00000F770000}"/>
    <cellStyle name="20% - Accent1 3 8 2 2 5 2 2" xfId="30664" xr:uid="{00000000-0005-0000-0000-000010770000}"/>
    <cellStyle name="20% - Accent1 3 8 2 2 5 3" xfId="30665" xr:uid="{00000000-0005-0000-0000-000011770000}"/>
    <cellStyle name="20% - Accent1 3 8 2 2 6" xfId="30666" xr:uid="{00000000-0005-0000-0000-000012770000}"/>
    <cellStyle name="20% - Accent1 3 8 2 2 6 2" xfId="30667" xr:uid="{00000000-0005-0000-0000-000013770000}"/>
    <cellStyle name="20% - Accent1 3 8 2 2 6 2 2" xfId="30668" xr:uid="{00000000-0005-0000-0000-000014770000}"/>
    <cellStyle name="20% - Accent1 3 8 2 2 6 3" xfId="30669" xr:uid="{00000000-0005-0000-0000-000015770000}"/>
    <cellStyle name="20% - Accent1 3 8 2 2 7" xfId="30670" xr:uid="{00000000-0005-0000-0000-000016770000}"/>
    <cellStyle name="20% - Accent1 3 8 2 2 7 2" xfId="30671" xr:uid="{00000000-0005-0000-0000-000017770000}"/>
    <cellStyle name="20% - Accent1 3 8 2 2 8" xfId="30672" xr:uid="{00000000-0005-0000-0000-000018770000}"/>
    <cellStyle name="20% - Accent1 3 8 2 2 8 2" xfId="30673" xr:uid="{00000000-0005-0000-0000-000019770000}"/>
    <cellStyle name="20% - Accent1 3 8 2 2 9" xfId="30674" xr:uid="{00000000-0005-0000-0000-00001A770000}"/>
    <cellStyle name="20% - Accent1 3 8 2 3" xfId="30675" xr:uid="{00000000-0005-0000-0000-00001B770000}"/>
    <cellStyle name="20% - Accent1 3 8 2 3 2" xfId="30676" xr:uid="{00000000-0005-0000-0000-00001C770000}"/>
    <cellStyle name="20% - Accent1 3 8 2 3 2 2" xfId="30677" xr:uid="{00000000-0005-0000-0000-00001D770000}"/>
    <cellStyle name="20% - Accent1 3 8 2 3 2 2 2" xfId="30678" xr:uid="{00000000-0005-0000-0000-00001E770000}"/>
    <cellStyle name="20% - Accent1 3 8 2 3 2 2 2 2" xfId="30679" xr:uid="{00000000-0005-0000-0000-00001F770000}"/>
    <cellStyle name="20% - Accent1 3 8 2 3 2 2 3" xfId="30680" xr:uid="{00000000-0005-0000-0000-000020770000}"/>
    <cellStyle name="20% - Accent1 3 8 2 3 2 3" xfId="30681" xr:uid="{00000000-0005-0000-0000-000021770000}"/>
    <cellStyle name="20% - Accent1 3 8 2 3 2 3 2" xfId="30682" xr:uid="{00000000-0005-0000-0000-000022770000}"/>
    <cellStyle name="20% - Accent1 3 8 2 3 2 4" xfId="30683" xr:uid="{00000000-0005-0000-0000-000023770000}"/>
    <cellStyle name="20% - Accent1 3 8 2 3 3" xfId="30684" xr:uid="{00000000-0005-0000-0000-000024770000}"/>
    <cellStyle name="20% - Accent1 3 8 2 3 3 2" xfId="30685" xr:uid="{00000000-0005-0000-0000-000025770000}"/>
    <cellStyle name="20% - Accent1 3 8 2 3 3 2 2" xfId="30686" xr:uid="{00000000-0005-0000-0000-000026770000}"/>
    <cellStyle name="20% - Accent1 3 8 2 3 3 2 2 2" xfId="30687" xr:uid="{00000000-0005-0000-0000-000027770000}"/>
    <cellStyle name="20% - Accent1 3 8 2 3 3 2 3" xfId="30688" xr:uid="{00000000-0005-0000-0000-000028770000}"/>
    <cellStyle name="20% - Accent1 3 8 2 3 3 3" xfId="30689" xr:uid="{00000000-0005-0000-0000-000029770000}"/>
    <cellStyle name="20% - Accent1 3 8 2 3 3 3 2" xfId="30690" xr:uid="{00000000-0005-0000-0000-00002A770000}"/>
    <cellStyle name="20% - Accent1 3 8 2 3 3 4" xfId="30691" xr:uid="{00000000-0005-0000-0000-00002B770000}"/>
    <cellStyle name="20% - Accent1 3 8 2 3 4" xfId="30692" xr:uid="{00000000-0005-0000-0000-00002C770000}"/>
    <cellStyle name="20% - Accent1 3 8 2 3 4 2" xfId="30693" xr:uid="{00000000-0005-0000-0000-00002D770000}"/>
    <cellStyle name="20% - Accent1 3 8 2 3 4 2 2" xfId="30694" xr:uid="{00000000-0005-0000-0000-00002E770000}"/>
    <cellStyle name="20% - Accent1 3 8 2 3 4 2 2 2" xfId="30695" xr:uid="{00000000-0005-0000-0000-00002F770000}"/>
    <cellStyle name="20% - Accent1 3 8 2 3 4 2 3" xfId="30696" xr:uid="{00000000-0005-0000-0000-000030770000}"/>
    <cellStyle name="20% - Accent1 3 8 2 3 4 3" xfId="30697" xr:uid="{00000000-0005-0000-0000-000031770000}"/>
    <cellStyle name="20% - Accent1 3 8 2 3 4 3 2" xfId="30698" xr:uid="{00000000-0005-0000-0000-000032770000}"/>
    <cellStyle name="20% - Accent1 3 8 2 3 4 4" xfId="30699" xr:uid="{00000000-0005-0000-0000-000033770000}"/>
    <cellStyle name="20% - Accent1 3 8 2 3 5" xfId="30700" xr:uid="{00000000-0005-0000-0000-000034770000}"/>
    <cellStyle name="20% - Accent1 3 8 2 3 5 2" xfId="30701" xr:uid="{00000000-0005-0000-0000-000035770000}"/>
    <cellStyle name="20% - Accent1 3 8 2 3 5 2 2" xfId="30702" xr:uid="{00000000-0005-0000-0000-000036770000}"/>
    <cellStyle name="20% - Accent1 3 8 2 3 5 3" xfId="30703" xr:uid="{00000000-0005-0000-0000-000037770000}"/>
    <cellStyle name="20% - Accent1 3 8 2 3 6" xfId="30704" xr:uid="{00000000-0005-0000-0000-000038770000}"/>
    <cellStyle name="20% - Accent1 3 8 2 3 6 2" xfId="30705" xr:uid="{00000000-0005-0000-0000-000039770000}"/>
    <cellStyle name="20% - Accent1 3 8 2 3 6 2 2" xfId="30706" xr:uid="{00000000-0005-0000-0000-00003A770000}"/>
    <cellStyle name="20% - Accent1 3 8 2 3 6 3" xfId="30707" xr:uid="{00000000-0005-0000-0000-00003B770000}"/>
    <cellStyle name="20% - Accent1 3 8 2 3 7" xfId="30708" xr:uid="{00000000-0005-0000-0000-00003C770000}"/>
    <cellStyle name="20% - Accent1 3 8 2 3 7 2" xfId="30709" xr:uid="{00000000-0005-0000-0000-00003D770000}"/>
    <cellStyle name="20% - Accent1 3 8 2 3 8" xfId="30710" xr:uid="{00000000-0005-0000-0000-00003E770000}"/>
    <cellStyle name="20% - Accent1 3 8 2 3 8 2" xfId="30711" xr:uid="{00000000-0005-0000-0000-00003F770000}"/>
    <cellStyle name="20% - Accent1 3 8 2 3 9" xfId="30712" xr:uid="{00000000-0005-0000-0000-000040770000}"/>
    <cellStyle name="20% - Accent1 3 8 2 4" xfId="30713" xr:uid="{00000000-0005-0000-0000-000041770000}"/>
    <cellStyle name="20% - Accent1 3 8 2 4 2" xfId="30714" xr:uid="{00000000-0005-0000-0000-000042770000}"/>
    <cellStyle name="20% - Accent1 3 8 2 4 2 2" xfId="30715" xr:uid="{00000000-0005-0000-0000-000043770000}"/>
    <cellStyle name="20% - Accent1 3 8 2 4 2 2 2" xfId="30716" xr:uid="{00000000-0005-0000-0000-000044770000}"/>
    <cellStyle name="20% - Accent1 3 8 2 4 2 3" xfId="30717" xr:uid="{00000000-0005-0000-0000-000045770000}"/>
    <cellStyle name="20% - Accent1 3 8 2 4 3" xfId="30718" xr:uid="{00000000-0005-0000-0000-000046770000}"/>
    <cellStyle name="20% - Accent1 3 8 2 4 3 2" xfId="30719" xr:uid="{00000000-0005-0000-0000-000047770000}"/>
    <cellStyle name="20% - Accent1 3 8 2 4 4" xfId="30720" xr:uid="{00000000-0005-0000-0000-000048770000}"/>
    <cellStyle name="20% - Accent1 3 8 2 5" xfId="30721" xr:uid="{00000000-0005-0000-0000-000049770000}"/>
    <cellStyle name="20% - Accent1 3 8 2 5 2" xfId="30722" xr:uid="{00000000-0005-0000-0000-00004A770000}"/>
    <cellStyle name="20% - Accent1 3 8 2 5 2 2" xfId="30723" xr:uid="{00000000-0005-0000-0000-00004B770000}"/>
    <cellStyle name="20% - Accent1 3 8 2 5 2 2 2" xfId="30724" xr:uid="{00000000-0005-0000-0000-00004C770000}"/>
    <cellStyle name="20% - Accent1 3 8 2 5 2 3" xfId="30725" xr:uid="{00000000-0005-0000-0000-00004D770000}"/>
    <cellStyle name="20% - Accent1 3 8 2 5 3" xfId="30726" xr:uid="{00000000-0005-0000-0000-00004E770000}"/>
    <cellStyle name="20% - Accent1 3 8 2 5 3 2" xfId="30727" xr:uid="{00000000-0005-0000-0000-00004F770000}"/>
    <cellStyle name="20% - Accent1 3 8 2 5 4" xfId="30728" xr:uid="{00000000-0005-0000-0000-000050770000}"/>
    <cellStyle name="20% - Accent1 3 8 2 6" xfId="30729" xr:uid="{00000000-0005-0000-0000-000051770000}"/>
    <cellStyle name="20% - Accent1 3 8 2 6 2" xfId="30730" xr:uid="{00000000-0005-0000-0000-000052770000}"/>
    <cellStyle name="20% - Accent1 3 8 2 6 2 2" xfId="30731" xr:uid="{00000000-0005-0000-0000-000053770000}"/>
    <cellStyle name="20% - Accent1 3 8 2 6 2 2 2" xfId="30732" xr:uid="{00000000-0005-0000-0000-000054770000}"/>
    <cellStyle name="20% - Accent1 3 8 2 6 2 3" xfId="30733" xr:uid="{00000000-0005-0000-0000-000055770000}"/>
    <cellStyle name="20% - Accent1 3 8 2 6 3" xfId="30734" xr:uid="{00000000-0005-0000-0000-000056770000}"/>
    <cellStyle name="20% - Accent1 3 8 2 6 3 2" xfId="30735" xr:uid="{00000000-0005-0000-0000-000057770000}"/>
    <cellStyle name="20% - Accent1 3 8 2 6 4" xfId="30736" xr:uid="{00000000-0005-0000-0000-000058770000}"/>
    <cellStyle name="20% - Accent1 3 8 2 7" xfId="30737" xr:uid="{00000000-0005-0000-0000-000059770000}"/>
    <cellStyle name="20% - Accent1 3 8 2 7 2" xfId="30738" xr:uid="{00000000-0005-0000-0000-00005A770000}"/>
    <cellStyle name="20% - Accent1 3 8 2 7 2 2" xfId="30739" xr:uid="{00000000-0005-0000-0000-00005B770000}"/>
    <cellStyle name="20% - Accent1 3 8 2 7 3" xfId="30740" xr:uid="{00000000-0005-0000-0000-00005C770000}"/>
    <cellStyle name="20% - Accent1 3 8 2 8" xfId="30741" xr:uid="{00000000-0005-0000-0000-00005D770000}"/>
    <cellStyle name="20% - Accent1 3 8 2 8 2" xfId="30742" xr:uid="{00000000-0005-0000-0000-00005E770000}"/>
    <cellStyle name="20% - Accent1 3 8 2 8 2 2" xfId="30743" xr:uid="{00000000-0005-0000-0000-00005F770000}"/>
    <cellStyle name="20% - Accent1 3 8 2 8 3" xfId="30744" xr:uid="{00000000-0005-0000-0000-000060770000}"/>
    <cellStyle name="20% - Accent1 3 8 2 9" xfId="30745" xr:uid="{00000000-0005-0000-0000-000061770000}"/>
    <cellStyle name="20% - Accent1 3 8 2 9 2" xfId="30746" xr:uid="{00000000-0005-0000-0000-000062770000}"/>
    <cellStyle name="20% - Accent1 3 8 3" xfId="30747" xr:uid="{00000000-0005-0000-0000-000063770000}"/>
    <cellStyle name="20% - Accent1 3 8 3 2" xfId="30748" xr:uid="{00000000-0005-0000-0000-000064770000}"/>
    <cellStyle name="20% - Accent1 3 8 3 2 2" xfId="30749" xr:uid="{00000000-0005-0000-0000-000065770000}"/>
    <cellStyle name="20% - Accent1 3 8 3 2 2 2" xfId="30750" xr:uid="{00000000-0005-0000-0000-000066770000}"/>
    <cellStyle name="20% - Accent1 3 8 3 2 2 2 2" xfId="30751" xr:uid="{00000000-0005-0000-0000-000067770000}"/>
    <cellStyle name="20% - Accent1 3 8 3 2 2 3" xfId="30752" xr:uid="{00000000-0005-0000-0000-000068770000}"/>
    <cellStyle name="20% - Accent1 3 8 3 2 3" xfId="30753" xr:uid="{00000000-0005-0000-0000-000069770000}"/>
    <cellStyle name="20% - Accent1 3 8 3 2 3 2" xfId="30754" xr:uid="{00000000-0005-0000-0000-00006A770000}"/>
    <cellStyle name="20% - Accent1 3 8 3 2 4" xfId="30755" xr:uid="{00000000-0005-0000-0000-00006B770000}"/>
    <cellStyle name="20% - Accent1 3 8 3 3" xfId="30756" xr:uid="{00000000-0005-0000-0000-00006C770000}"/>
    <cellStyle name="20% - Accent1 3 8 3 3 2" xfId="30757" xr:uid="{00000000-0005-0000-0000-00006D770000}"/>
    <cellStyle name="20% - Accent1 3 8 3 3 2 2" xfId="30758" xr:uid="{00000000-0005-0000-0000-00006E770000}"/>
    <cellStyle name="20% - Accent1 3 8 3 3 2 2 2" xfId="30759" xr:uid="{00000000-0005-0000-0000-00006F770000}"/>
    <cellStyle name="20% - Accent1 3 8 3 3 2 3" xfId="30760" xr:uid="{00000000-0005-0000-0000-000070770000}"/>
    <cellStyle name="20% - Accent1 3 8 3 3 3" xfId="30761" xr:uid="{00000000-0005-0000-0000-000071770000}"/>
    <cellStyle name="20% - Accent1 3 8 3 3 3 2" xfId="30762" xr:uid="{00000000-0005-0000-0000-000072770000}"/>
    <cellStyle name="20% - Accent1 3 8 3 3 4" xfId="30763" xr:uid="{00000000-0005-0000-0000-000073770000}"/>
    <cellStyle name="20% - Accent1 3 8 3 4" xfId="30764" xr:uid="{00000000-0005-0000-0000-000074770000}"/>
    <cellStyle name="20% - Accent1 3 8 3 4 2" xfId="30765" xr:uid="{00000000-0005-0000-0000-000075770000}"/>
    <cellStyle name="20% - Accent1 3 8 3 4 2 2" xfId="30766" xr:uid="{00000000-0005-0000-0000-000076770000}"/>
    <cellStyle name="20% - Accent1 3 8 3 4 2 2 2" xfId="30767" xr:uid="{00000000-0005-0000-0000-000077770000}"/>
    <cellStyle name="20% - Accent1 3 8 3 4 2 3" xfId="30768" xr:uid="{00000000-0005-0000-0000-000078770000}"/>
    <cellStyle name="20% - Accent1 3 8 3 4 3" xfId="30769" xr:uid="{00000000-0005-0000-0000-000079770000}"/>
    <cellStyle name="20% - Accent1 3 8 3 4 3 2" xfId="30770" xr:uid="{00000000-0005-0000-0000-00007A770000}"/>
    <cellStyle name="20% - Accent1 3 8 3 4 4" xfId="30771" xr:uid="{00000000-0005-0000-0000-00007B770000}"/>
    <cellStyle name="20% - Accent1 3 8 3 5" xfId="30772" xr:uid="{00000000-0005-0000-0000-00007C770000}"/>
    <cellStyle name="20% - Accent1 3 8 3 5 2" xfId="30773" xr:uid="{00000000-0005-0000-0000-00007D770000}"/>
    <cellStyle name="20% - Accent1 3 8 3 5 2 2" xfId="30774" xr:uid="{00000000-0005-0000-0000-00007E770000}"/>
    <cellStyle name="20% - Accent1 3 8 3 5 3" xfId="30775" xr:uid="{00000000-0005-0000-0000-00007F770000}"/>
    <cellStyle name="20% - Accent1 3 8 3 6" xfId="30776" xr:uid="{00000000-0005-0000-0000-000080770000}"/>
    <cellStyle name="20% - Accent1 3 8 3 6 2" xfId="30777" xr:uid="{00000000-0005-0000-0000-000081770000}"/>
    <cellStyle name="20% - Accent1 3 8 3 6 2 2" xfId="30778" xr:uid="{00000000-0005-0000-0000-000082770000}"/>
    <cellStyle name="20% - Accent1 3 8 3 6 3" xfId="30779" xr:uid="{00000000-0005-0000-0000-000083770000}"/>
    <cellStyle name="20% - Accent1 3 8 3 7" xfId="30780" xr:uid="{00000000-0005-0000-0000-000084770000}"/>
    <cellStyle name="20% - Accent1 3 8 3 7 2" xfId="30781" xr:uid="{00000000-0005-0000-0000-000085770000}"/>
    <cellStyle name="20% - Accent1 3 8 3 8" xfId="30782" xr:uid="{00000000-0005-0000-0000-000086770000}"/>
    <cellStyle name="20% - Accent1 3 8 3 8 2" xfId="30783" xr:uid="{00000000-0005-0000-0000-000087770000}"/>
    <cellStyle name="20% - Accent1 3 8 3 9" xfId="30784" xr:uid="{00000000-0005-0000-0000-000088770000}"/>
    <cellStyle name="20% - Accent1 3 8 4" xfId="30785" xr:uid="{00000000-0005-0000-0000-000089770000}"/>
    <cellStyle name="20% - Accent1 3 8 4 2" xfId="30786" xr:uid="{00000000-0005-0000-0000-00008A770000}"/>
    <cellStyle name="20% - Accent1 3 8 4 2 2" xfId="30787" xr:uid="{00000000-0005-0000-0000-00008B770000}"/>
    <cellStyle name="20% - Accent1 3 8 4 2 2 2" xfId="30788" xr:uid="{00000000-0005-0000-0000-00008C770000}"/>
    <cellStyle name="20% - Accent1 3 8 4 2 2 2 2" xfId="30789" xr:uid="{00000000-0005-0000-0000-00008D770000}"/>
    <cellStyle name="20% - Accent1 3 8 4 2 2 3" xfId="30790" xr:uid="{00000000-0005-0000-0000-00008E770000}"/>
    <cellStyle name="20% - Accent1 3 8 4 2 3" xfId="30791" xr:uid="{00000000-0005-0000-0000-00008F770000}"/>
    <cellStyle name="20% - Accent1 3 8 4 2 3 2" xfId="30792" xr:uid="{00000000-0005-0000-0000-000090770000}"/>
    <cellStyle name="20% - Accent1 3 8 4 2 4" xfId="30793" xr:uid="{00000000-0005-0000-0000-000091770000}"/>
    <cellStyle name="20% - Accent1 3 8 4 3" xfId="30794" xr:uid="{00000000-0005-0000-0000-000092770000}"/>
    <cellStyle name="20% - Accent1 3 8 4 3 2" xfId="30795" xr:uid="{00000000-0005-0000-0000-000093770000}"/>
    <cellStyle name="20% - Accent1 3 8 4 3 2 2" xfId="30796" xr:uid="{00000000-0005-0000-0000-000094770000}"/>
    <cellStyle name="20% - Accent1 3 8 4 3 2 2 2" xfId="30797" xr:uid="{00000000-0005-0000-0000-000095770000}"/>
    <cellStyle name="20% - Accent1 3 8 4 3 2 3" xfId="30798" xr:uid="{00000000-0005-0000-0000-000096770000}"/>
    <cellStyle name="20% - Accent1 3 8 4 3 3" xfId="30799" xr:uid="{00000000-0005-0000-0000-000097770000}"/>
    <cellStyle name="20% - Accent1 3 8 4 3 3 2" xfId="30800" xr:uid="{00000000-0005-0000-0000-000098770000}"/>
    <cellStyle name="20% - Accent1 3 8 4 3 4" xfId="30801" xr:uid="{00000000-0005-0000-0000-000099770000}"/>
    <cellStyle name="20% - Accent1 3 8 4 4" xfId="30802" xr:uid="{00000000-0005-0000-0000-00009A770000}"/>
    <cellStyle name="20% - Accent1 3 8 4 4 2" xfId="30803" xr:uid="{00000000-0005-0000-0000-00009B770000}"/>
    <cellStyle name="20% - Accent1 3 8 4 4 2 2" xfId="30804" xr:uid="{00000000-0005-0000-0000-00009C770000}"/>
    <cellStyle name="20% - Accent1 3 8 4 4 2 2 2" xfId="30805" xr:uid="{00000000-0005-0000-0000-00009D770000}"/>
    <cellStyle name="20% - Accent1 3 8 4 4 2 3" xfId="30806" xr:uid="{00000000-0005-0000-0000-00009E770000}"/>
    <cellStyle name="20% - Accent1 3 8 4 4 3" xfId="30807" xr:uid="{00000000-0005-0000-0000-00009F770000}"/>
    <cellStyle name="20% - Accent1 3 8 4 4 3 2" xfId="30808" xr:uid="{00000000-0005-0000-0000-0000A0770000}"/>
    <cellStyle name="20% - Accent1 3 8 4 4 4" xfId="30809" xr:uid="{00000000-0005-0000-0000-0000A1770000}"/>
    <cellStyle name="20% - Accent1 3 8 4 5" xfId="30810" xr:uid="{00000000-0005-0000-0000-0000A2770000}"/>
    <cellStyle name="20% - Accent1 3 8 4 5 2" xfId="30811" xr:uid="{00000000-0005-0000-0000-0000A3770000}"/>
    <cellStyle name="20% - Accent1 3 8 4 5 2 2" xfId="30812" xr:uid="{00000000-0005-0000-0000-0000A4770000}"/>
    <cellStyle name="20% - Accent1 3 8 4 5 3" xfId="30813" xr:uid="{00000000-0005-0000-0000-0000A5770000}"/>
    <cellStyle name="20% - Accent1 3 8 4 6" xfId="30814" xr:uid="{00000000-0005-0000-0000-0000A6770000}"/>
    <cellStyle name="20% - Accent1 3 8 4 6 2" xfId="30815" xr:uid="{00000000-0005-0000-0000-0000A7770000}"/>
    <cellStyle name="20% - Accent1 3 8 4 6 2 2" xfId="30816" xr:uid="{00000000-0005-0000-0000-0000A8770000}"/>
    <cellStyle name="20% - Accent1 3 8 4 6 3" xfId="30817" xr:uid="{00000000-0005-0000-0000-0000A9770000}"/>
    <cellStyle name="20% - Accent1 3 8 4 7" xfId="30818" xr:uid="{00000000-0005-0000-0000-0000AA770000}"/>
    <cellStyle name="20% - Accent1 3 8 4 7 2" xfId="30819" xr:uid="{00000000-0005-0000-0000-0000AB770000}"/>
    <cellStyle name="20% - Accent1 3 8 4 8" xfId="30820" xr:uid="{00000000-0005-0000-0000-0000AC770000}"/>
    <cellStyle name="20% - Accent1 3 8 4 8 2" xfId="30821" xr:uid="{00000000-0005-0000-0000-0000AD770000}"/>
    <cellStyle name="20% - Accent1 3 8 4 9" xfId="30822" xr:uid="{00000000-0005-0000-0000-0000AE770000}"/>
    <cellStyle name="20% - Accent1 3 8 5" xfId="30823" xr:uid="{00000000-0005-0000-0000-0000AF770000}"/>
    <cellStyle name="20% - Accent1 3 8 5 2" xfId="30824" xr:uid="{00000000-0005-0000-0000-0000B0770000}"/>
    <cellStyle name="20% - Accent1 3 8 5 2 2" xfId="30825" xr:uid="{00000000-0005-0000-0000-0000B1770000}"/>
    <cellStyle name="20% - Accent1 3 8 5 2 2 2" xfId="30826" xr:uid="{00000000-0005-0000-0000-0000B2770000}"/>
    <cellStyle name="20% - Accent1 3 8 5 2 3" xfId="30827" xr:uid="{00000000-0005-0000-0000-0000B3770000}"/>
    <cellStyle name="20% - Accent1 3 8 5 3" xfId="30828" xr:uid="{00000000-0005-0000-0000-0000B4770000}"/>
    <cellStyle name="20% - Accent1 3 8 5 3 2" xfId="30829" xr:uid="{00000000-0005-0000-0000-0000B5770000}"/>
    <cellStyle name="20% - Accent1 3 8 5 4" xfId="30830" xr:uid="{00000000-0005-0000-0000-0000B6770000}"/>
    <cellStyle name="20% - Accent1 3 8 6" xfId="30831" xr:uid="{00000000-0005-0000-0000-0000B7770000}"/>
    <cellStyle name="20% - Accent1 3 8 6 2" xfId="30832" xr:uid="{00000000-0005-0000-0000-0000B8770000}"/>
    <cellStyle name="20% - Accent1 3 8 6 2 2" xfId="30833" xr:uid="{00000000-0005-0000-0000-0000B9770000}"/>
    <cellStyle name="20% - Accent1 3 8 6 2 2 2" xfId="30834" xr:uid="{00000000-0005-0000-0000-0000BA770000}"/>
    <cellStyle name="20% - Accent1 3 8 6 2 3" xfId="30835" xr:uid="{00000000-0005-0000-0000-0000BB770000}"/>
    <cellStyle name="20% - Accent1 3 8 6 3" xfId="30836" xr:uid="{00000000-0005-0000-0000-0000BC770000}"/>
    <cellStyle name="20% - Accent1 3 8 6 3 2" xfId="30837" xr:uid="{00000000-0005-0000-0000-0000BD770000}"/>
    <cellStyle name="20% - Accent1 3 8 6 4" xfId="30838" xr:uid="{00000000-0005-0000-0000-0000BE770000}"/>
    <cellStyle name="20% - Accent1 3 8 7" xfId="30839" xr:uid="{00000000-0005-0000-0000-0000BF770000}"/>
    <cellStyle name="20% - Accent1 3 8 7 2" xfId="30840" xr:uid="{00000000-0005-0000-0000-0000C0770000}"/>
    <cellStyle name="20% - Accent1 3 8 7 2 2" xfId="30841" xr:uid="{00000000-0005-0000-0000-0000C1770000}"/>
    <cellStyle name="20% - Accent1 3 8 7 2 2 2" xfId="30842" xr:uid="{00000000-0005-0000-0000-0000C2770000}"/>
    <cellStyle name="20% - Accent1 3 8 7 2 3" xfId="30843" xr:uid="{00000000-0005-0000-0000-0000C3770000}"/>
    <cellStyle name="20% - Accent1 3 8 7 3" xfId="30844" xr:uid="{00000000-0005-0000-0000-0000C4770000}"/>
    <cellStyle name="20% - Accent1 3 8 7 3 2" xfId="30845" xr:uid="{00000000-0005-0000-0000-0000C5770000}"/>
    <cellStyle name="20% - Accent1 3 8 7 4" xfId="30846" xr:uid="{00000000-0005-0000-0000-0000C6770000}"/>
    <cellStyle name="20% - Accent1 3 8 8" xfId="30847" xr:uid="{00000000-0005-0000-0000-0000C7770000}"/>
    <cellStyle name="20% - Accent1 3 8 8 2" xfId="30848" xr:uid="{00000000-0005-0000-0000-0000C8770000}"/>
    <cellStyle name="20% - Accent1 3 8 8 2 2" xfId="30849" xr:uid="{00000000-0005-0000-0000-0000C9770000}"/>
    <cellStyle name="20% - Accent1 3 8 8 3" xfId="30850" xr:uid="{00000000-0005-0000-0000-0000CA770000}"/>
    <cellStyle name="20% - Accent1 3 8 9" xfId="30851" xr:uid="{00000000-0005-0000-0000-0000CB770000}"/>
    <cellStyle name="20% - Accent1 3 8 9 2" xfId="30852" xr:uid="{00000000-0005-0000-0000-0000CC770000}"/>
    <cellStyle name="20% - Accent1 3 8 9 2 2" xfId="30853" xr:uid="{00000000-0005-0000-0000-0000CD770000}"/>
    <cellStyle name="20% - Accent1 3 8 9 3" xfId="30854" xr:uid="{00000000-0005-0000-0000-0000CE770000}"/>
    <cellStyle name="20% - Accent1 3 9" xfId="30855" xr:uid="{00000000-0005-0000-0000-0000CF770000}"/>
    <cellStyle name="20% - Accent1 3 9 10" xfId="30856" xr:uid="{00000000-0005-0000-0000-0000D0770000}"/>
    <cellStyle name="20% - Accent1 3 9 10 2" xfId="30857" xr:uid="{00000000-0005-0000-0000-0000D1770000}"/>
    <cellStyle name="20% - Accent1 3 9 11" xfId="30858" xr:uid="{00000000-0005-0000-0000-0000D2770000}"/>
    <cellStyle name="20% - Accent1 3 9 2" xfId="30859" xr:uid="{00000000-0005-0000-0000-0000D3770000}"/>
    <cellStyle name="20% - Accent1 3 9 2 2" xfId="30860" xr:uid="{00000000-0005-0000-0000-0000D4770000}"/>
    <cellStyle name="20% - Accent1 3 9 2 2 2" xfId="30861" xr:uid="{00000000-0005-0000-0000-0000D5770000}"/>
    <cellStyle name="20% - Accent1 3 9 2 2 2 2" xfId="30862" xr:uid="{00000000-0005-0000-0000-0000D6770000}"/>
    <cellStyle name="20% - Accent1 3 9 2 2 2 2 2" xfId="30863" xr:uid="{00000000-0005-0000-0000-0000D7770000}"/>
    <cellStyle name="20% - Accent1 3 9 2 2 2 3" xfId="30864" xr:uid="{00000000-0005-0000-0000-0000D8770000}"/>
    <cellStyle name="20% - Accent1 3 9 2 2 3" xfId="30865" xr:uid="{00000000-0005-0000-0000-0000D9770000}"/>
    <cellStyle name="20% - Accent1 3 9 2 2 3 2" xfId="30866" xr:uid="{00000000-0005-0000-0000-0000DA770000}"/>
    <cellStyle name="20% - Accent1 3 9 2 2 4" xfId="30867" xr:uid="{00000000-0005-0000-0000-0000DB770000}"/>
    <cellStyle name="20% - Accent1 3 9 2 3" xfId="30868" xr:uid="{00000000-0005-0000-0000-0000DC770000}"/>
    <cellStyle name="20% - Accent1 3 9 2 3 2" xfId="30869" xr:uid="{00000000-0005-0000-0000-0000DD770000}"/>
    <cellStyle name="20% - Accent1 3 9 2 3 2 2" xfId="30870" xr:uid="{00000000-0005-0000-0000-0000DE770000}"/>
    <cellStyle name="20% - Accent1 3 9 2 3 2 2 2" xfId="30871" xr:uid="{00000000-0005-0000-0000-0000DF770000}"/>
    <cellStyle name="20% - Accent1 3 9 2 3 2 3" xfId="30872" xr:uid="{00000000-0005-0000-0000-0000E0770000}"/>
    <cellStyle name="20% - Accent1 3 9 2 3 3" xfId="30873" xr:uid="{00000000-0005-0000-0000-0000E1770000}"/>
    <cellStyle name="20% - Accent1 3 9 2 3 3 2" xfId="30874" xr:uid="{00000000-0005-0000-0000-0000E2770000}"/>
    <cellStyle name="20% - Accent1 3 9 2 3 4" xfId="30875" xr:uid="{00000000-0005-0000-0000-0000E3770000}"/>
    <cellStyle name="20% - Accent1 3 9 2 4" xfId="30876" xr:uid="{00000000-0005-0000-0000-0000E4770000}"/>
    <cellStyle name="20% - Accent1 3 9 2 4 2" xfId="30877" xr:uid="{00000000-0005-0000-0000-0000E5770000}"/>
    <cellStyle name="20% - Accent1 3 9 2 4 2 2" xfId="30878" xr:uid="{00000000-0005-0000-0000-0000E6770000}"/>
    <cellStyle name="20% - Accent1 3 9 2 4 2 2 2" xfId="30879" xr:uid="{00000000-0005-0000-0000-0000E7770000}"/>
    <cellStyle name="20% - Accent1 3 9 2 4 2 3" xfId="30880" xr:uid="{00000000-0005-0000-0000-0000E8770000}"/>
    <cellStyle name="20% - Accent1 3 9 2 4 3" xfId="30881" xr:uid="{00000000-0005-0000-0000-0000E9770000}"/>
    <cellStyle name="20% - Accent1 3 9 2 4 3 2" xfId="30882" xr:uid="{00000000-0005-0000-0000-0000EA770000}"/>
    <cellStyle name="20% - Accent1 3 9 2 4 4" xfId="30883" xr:uid="{00000000-0005-0000-0000-0000EB770000}"/>
    <cellStyle name="20% - Accent1 3 9 2 5" xfId="30884" xr:uid="{00000000-0005-0000-0000-0000EC770000}"/>
    <cellStyle name="20% - Accent1 3 9 2 5 2" xfId="30885" xr:uid="{00000000-0005-0000-0000-0000ED770000}"/>
    <cellStyle name="20% - Accent1 3 9 2 5 2 2" xfId="30886" xr:uid="{00000000-0005-0000-0000-0000EE770000}"/>
    <cellStyle name="20% - Accent1 3 9 2 5 3" xfId="30887" xr:uid="{00000000-0005-0000-0000-0000EF770000}"/>
    <cellStyle name="20% - Accent1 3 9 2 6" xfId="30888" xr:uid="{00000000-0005-0000-0000-0000F0770000}"/>
    <cellStyle name="20% - Accent1 3 9 2 6 2" xfId="30889" xr:uid="{00000000-0005-0000-0000-0000F1770000}"/>
    <cellStyle name="20% - Accent1 3 9 2 6 2 2" xfId="30890" xr:uid="{00000000-0005-0000-0000-0000F2770000}"/>
    <cellStyle name="20% - Accent1 3 9 2 6 3" xfId="30891" xr:uid="{00000000-0005-0000-0000-0000F3770000}"/>
    <cellStyle name="20% - Accent1 3 9 2 7" xfId="30892" xr:uid="{00000000-0005-0000-0000-0000F4770000}"/>
    <cellStyle name="20% - Accent1 3 9 2 7 2" xfId="30893" xr:uid="{00000000-0005-0000-0000-0000F5770000}"/>
    <cellStyle name="20% - Accent1 3 9 2 8" xfId="30894" xr:uid="{00000000-0005-0000-0000-0000F6770000}"/>
    <cellStyle name="20% - Accent1 3 9 2 8 2" xfId="30895" xr:uid="{00000000-0005-0000-0000-0000F7770000}"/>
    <cellStyle name="20% - Accent1 3 9 2 9" xfId="30896" xr:uid="{00000000-0005-0000-0000-0000F8770000}"/>
    <cellStyle name="20% - Accent1 3 9 3" xfId="30897" xr:uid="{00000000-0005-0000-0000-0000F9770000}"/>
    <cellStyle name="20% - Accent1 3 9 3 2" xfId="30898" xr:uid="{00000000-0005-0000-0000-0000FA770000}"/>
    <cellStyle name="20% - Accent1 3 9 3 2 2" xfId="30899" xr:uid="{00000000-0005-0000-0000-0000FB770000}"/>
    <cellStyle name="20% - Accent1 3 9 3 2 2 2" xfId="30900" xr:uid="{00000000-0005-0000-0000-0000FC770000}"/>
    <cellStyle name="20% - Accent1 3 9 3 2 2 2 2" xfId="30901" xr:uid="{00000000-0005-0000-0000-0000FD770000}"/>
    <cellStyle name="20% - Accent1 3 9 3 2 2 3" xfId="30902" xr:uid="{00000000-0005-0000-0000-0000FE770000}"/>
    <cellStyle name="20% - Accent1 3 9 3 2 3" xfId="30903" xr:uid="{00000000-0005-0000-0000-0000FF770000}"/>
    <cellStyle name="20% - Accent1 3 9 3 2 3 2" xfId="30904" xr:uid="{00000000-0005-0000-0000-000000780000}"/>
    <cellStyle name="20% - Accent1 3 9 3 2 4" xfId="30905" xr:uid="{00000000-0005-0000-0000-000001780000}"/>
    <cellStyle name="20% - Accent1 3 9 3 3" xfId="30906" xr:uid="{00000000-0005-0000-0000-000002780000}"/>
    <cellStyle name="20% - Accent1 3 9 3 3 2" xfId="30907" xr:uid="{00000000-0005-0000-0000-000003780000}"/>
    <cellStyle name="20% - Accent1 3 9 3 3 2 2" xfId="30908" xr:uid="{00000000-0005-0000-0000-000004780000}"/>
    <cellStyle name="20% - Accent1 3 9 3 3 2 2 2" xfId="30909" xr:uid="{00000000-0005-0000-0000-000005780000}"/>
    <cellStyle name="20% - Accent1 3 9 3 3 2 3" xfId="30910" xr:uid="{00000000-0005-0000-0000-000006780000}"/>
    <cellStyle name="20% - Accent1 3 9 3 3 3" xfId="30911" xr:uid="{00000000-0005-0000-0000-000007780000}"/>
    <cellStyle name="20% - Accent1 3 9 3 3 3 2" xfId="30912" xr:uid="{00000000-0005-0000-0000-000008780000}"/>
    <cellStyle name="20% - Accent1 3 9 3 3 4" xfId="30913" xr:uid="{00000000-0005-0000-0000-000009780000}"/>
    <cellStyle name="20% - Accent1 3 9 3 4" xfId="30914" xr:uid="{00000000-0005-0000-0000-00000A780000}"/>
    <cellStyle name="20% - Accent1 3 9 3 4 2" xfId="30915" xr:uid="{00000000-0005-0000-0000-00000B780000}"/>
    <cellStyle name="20% - Accent1 3 9 3 4 2 2" xfId="30916" xr:uid="{00000000-0005-0000-0000-00000C780000}"/>
    <cellStyle name="20% - Accent1 3 9 3 4 2 2 2" xfId="30917" xr:uid="{00000000-0005-0000-0000-00000D780000}"/>
    <cellStyle name="20% - Accent1 3 9 3 4 2 3" xfId="30918" xr:uid="{00000000-0005-0000-0000-00000E780000}"/>
    <cellStyle name="20% - Accent1 3 9 3 4 3" xfId="30919" xr:uid="{00000000-0005-0000-0000-00000F780000}"/>
    <cellStyle name="20% - Accent1 3 9 3 4 3 2" xfId="30920" xr:uid="{00000000-0005-0000-0000-000010780000}"/>
    <cellStyle name="20% - Accent1 3 9 3 4 4" xfId="30921" xr:uid="{00000000-0005-0000-0000-000011780000}"/>
    <cellStyle name="20% - Accent1 3 9 3 5" xfId="30922" xr:uid="{00000000-0005-0000-0000-000012780000}"/>
    <cellStyle name="20% - Accent1 3 9 3 5 2" xfId="30923" xr:uid="{00000000-0005-0000-0000-000013780000}"/>
    <cellStyle name="20% - Accent1 3 9 3 5 2 2" xfId="30924" xr:uid="{00000000-0005-0000-0000-000014780000}"/>
    <cellStyle name="20% - Accent1 3 9 3 5 3" xfId="30925" xr:uid="{00000000-0005-0000-0000-000015780000}"/>
    <cellStyle name="20% - Accent1 3 9 3 6" xfId="30926" xr:uid="{00000000-0005-0000-0000-000016780000}"/>
    <cellStyle name="20% - Accent1 3 9 3 6 2" xfId="30927" xr:uid="{00000000-0005-0000-0000-000017780000}"/>
    <cellStyle name="20% - Accent1 3 9 3 6 2 2" xfId="30928" xr:uid="{00000000-0005-0000-0000-000018780000}"/>
    <cellStyle name="20% - Accent1 3 9 3 6 3" xfId="30929" xr:uid="{00000000-0005-0000-0000-000019780000}"/>
    <cellStyle name="20% - Accent1 3 9 3 7" xfId="30930" xr:uid="{00000000-0005-0000-0000-00001A780000}"/>
    <cellStyle name="20% - Accent1 3 9 3 7 2" xfId="30931" xr:uid="{00000000-0005-0000-0000-00001B780000}"/>
    <cellStyle name="20% - Accent1 3 9 3 8" xfId="30932" xr:uid="{00000000-0005-0000-0000-00001C780000}"/>
    <cellStyle name="20% - Accent1 3 9 3 8 2" xfId="30933" xr:uid="{00000000-0005-0000-0000-00001D780000}"/>
    <cellStyle name="20% - Accent1 3 9 3 9" xfId="30934" xr:uid="{00000000-0005-0000-0000-00001E780000}"/>
    <cellStyle name="20% - Accent1 3 9 4" xfId="30935" xr:uid="{00000000-0005-0000-0000-00001F780000}"/>
    <cellStyle name="20% - Accent1 3 9 4 2" xfId="30936" xr:uid="{00000000-0005-0000-0000-000020780000}"/>
    <cellStyle name="20% - Accent1 3 9 4 2 2" xfId="30937" xr:uid="{00000000-0005-0000-0000-000021780000}"/>
    <cellStyle name="20% - Accent1 3 9 4 2 2 2" xfId="30938" xr:uid="{00000000-0005-0000-0000-000022780000}"/>
    <cellStyle name="20% - Accent1 3 9 4 2 3" xfId="30939" xr:uid="{00000000-0005-0000-0000-000023780000}"/>
    <cellStyle name="20% - Accent1 3 9 4 3" xfId="30940" xr:uid="{00000000-0005-0000-0000-000024780000}"/>
    <cellStyle name="20% - Accent1 3 9 4 3 2" xfId="30941" xr:uid="{00000000-0005-0000-0000-000025780000}"/>
    <cellStyle name="20% - Accent1 3 9 4 4" xfId="30942" xr:uid="{00000000-0005-0000-0000-000026780000}"/>
    <cellStyle name="20% - Accent1 3 9 5" xfId="30943" xr:uid="{00000000-0005-0000-0000-000027780000}"/>
    <cellStyle name="20% - Accent1 3 9 5 2" xfId="30944" xr:uid="{00000000-0005-0000-0000-000028780000}"/>
    <cellStyle name="20% - Accent1 3 9 5 2 2" xfId="30945" xr:uid="{00000000-0005-0000-0000-000029780000}"/>
    <cellStyle name="20% - Accent1 3 9 5 2 2 2" xfId="30946" xr:uid="{00000000-0005-0000-0000-00002A780000}"/>
    <cellStyle name="20% - Accent1 3 9 5 2 3" xfId="30947" xr:uid="{00000000-0005-0000-0000-00002B780000}"/>
    <cellStyle name="20% - Accent1 3 9 5 3" xfId="30948" xr:uid="{00000000-0005-0000-0000-00002C780000}"/>
    <cellStyle name="20% - Accent1 3 9 5 3 2" xfId="30949" xr:uid="{00000000-0005-0000-0000-00002D780000}"/>
    <cellStyle name="20% - Accent1 3 9 5 4" xfId="30950" xr:uid="{00000000-0005-0000-0000-00002E780000}"/>
    <cellStyle name="20% - Accent1 3 9 6" xfId="30951" xr:uid="{00000000-0005-0000-0000-00002F780000}"/>
    <cellStyle name="20% - Accent1 3 9 6 2" xfId="30952" xr:uid="{00000000-0005-0000-0000-000030780000}"/>
    <cellStyle name="20% - Accent1 3 9 6 2 2" xfId="30953" xr:uid="{00000000-0005-0000-0000-000031780000}"/>
    <cellStyle name="20% - Accent1 3 9 6 2 2 2" xfId="30954" xr:uid="{00000000-0005-0000-0000-000032780000}"/>
    <cellStyle name="20% - Accent1 3 9 6 2 3" xfId="30955" xr:uid="{00000000-0005-0000-0000-000033780000}"/>
    <cellStyle name="20% - Accent1 3 9 6 3" xfId="30956" xr:uid="{00000000-0005-0000-0000-000034780000}"/>
    <cellStyle name="20% - Accent1 3 9 6 3 2" xfId="30957" xr:uid="{00000000-0005-0000-0000-000035780000}"/>
    <cellStyle name="20% - Accent1 3 9 6 4" xfId="30958" xr:uid="{00000000-0005-0000-0000-000036780000}"/>
    <cellStyle name="20% - Accent1 3 9 7" xfId="30959" xr:uid="{00000000-0005-0000-0000-000037780000}"/>
    <cellStyle name="20% - Accent1 3 9 7 2" xfId="30960" xr:uid="{00000000-0005-0000-0000-000038780000}"/>
    <cellStyle name="20% - Accent1 3 9 7 2 2" xfId="30961" xr:uid="{00000000-0005-0000-0000-000039780000}"/>
    <cellStyle name="20% - Accent1 3 9 7 3" xfId="30962" xr:uid="{00000000-0005-0000-0000-00003A780000}"/>
    <cellStyle name="20% - Accent1 3 9 8" xfId="30963" xr:uid="{00000000-0005-0000-0000-00003B780000}"/>
    <cellStyle name="20% - Accent1 3 9 8 2" xfId="30964" xr:uid="{00000000-0005-0000-0000-00003C780000}"/>
    <cellStyle name="20% - Accent1 3 9 8 2 2" xfId="30965" xr:uid="{00000000-0005-0000-0000-00003D780000}"/>
    <cellStyle name="20% - Accent1 3 9 8 3" xfId="30966" xr:uid="{00000000-0005-0000-0000-00003E780000}"/>
    <cellStyle name="20% - Accent1 3 9 9" xfId="30967" xr:uid="{00000000-0005-0000-0000-00003F780000}"/>
    <cellStyle name="20% - Accent1 3 9 9 2" xfId="30968" xr:uid="{00000000-0005-0000-0000-000040780000}"/>
    <cellStyle name="20% - Accent1 4" xfId="30969" xr:uid="{00000000-0005-0000-0000-000041780000}"/>
    <cellStyle name="20% - Accent1 4 10" xfId="30970" xr:uid="{00000000-0005-0000-0000-000042780000}"/>
    <cellStyle name="20% - Accent1 4 10 10" xfId="30971" xr:uid="{00000000-0005-0000-0000-000043780000}"/>
    <cellStyle name="20% - Accent1 4 10 10 2" xfId="30972" xr:uid="{00000000-0005-0000-0000-000044780000}"/>
    <cellStyle name="20% - Accent1 4 10 11" xfId="30973" xr:uid="{00000000-0005-0000-0000-000045780000}"/>
    <cellStyle name="20% - Accent1 4 10 2" xfId="30974" xr:uid="{00000000-0005-0000-0000-000046780000}"/>
    <cellStyle name="20% - Accent1 4 10 2 2" xfId="30975" xr:uid="{00000000-0005-0000-0000-000047780000}"/>
    <cellStyle name="20% - Accent1 4 10 2 2 2" xfId="30976" xr:uid="{00000000-0005-0000-0000-000048780000}"/>
    <cellStyle name="20% - Accent1 4 10 2 2 2 2" xfId="30977" xr:uid="{00000000-0005-0000-0000-000049780000}"/>
    <cellStyle name="20% - Accent1 4 10 2 2 2 2 2" xfId="30978" xr:uid="{00000000-0005-0000-0000-00004A780000}"/>
    <cellStyle name="20% - Accent1 4 10 2 2 2 3" xfId="30979" xr:uid="{00000000-0005-0000-0000-00004B780000}"/>
    <cellStyle name="20% - Accent1 4 10 2 2 3" xfId="30980" xr:uid="{00000000-0005-0000-0000-00004C780000}"/>
    <cellStyle name="20% - Accent1 4 10 2 2 3 2" xfId="30981" xr:uid="{00000000-0005-0000-0000-00004D780000}"/>
    <cellStyle name="20% - Accent1 4 10 2 2 4" xfId="30982" xr:uid="{00000000-0005-0000-0000-00004E780000}"/>
    <cellStyle name="20% - Accent1 4 10 2 3" xfId="30983" xr:uid="{00000000-0005-0000-0000-00004F780000}"/>
    <cellStyle name="20% - Accent1 4 10 2 3 2" xfId="30984" xr:uid="{00000000-0005-0000-0000-000050780000}"/>
    <cellStyle name="20% - Accent1 4 10 2 3 2 2" xfId="30985" xr:uid="{00000000-0005-0000-0000-000051780000}"/>
    <cellStyle name="20% - Accent1 4 10 2 3 2 2 2" xfId="30986" xr:uid="{00000000-0005-0000-0000-000052780000}"/>
    <cellStyle name="20% - Accent1 4 10 2 3 2 3" xfId="30987" xr:uid="{00000000-0005-0000-0000-000053780000}"/>
    <cellStyle name="20% - Accent1 4 10 2 3 3" xfId="30988" xr:uid="{00000000-0005-0000-0000-000054780000}"/>
    <cellStyle name="20% - Accent1 4 10 2 3 3 2" xfId="30989" xr:uid="{00000000-0005-0000-0000-000055780000}"/>
    <cellStyle name="20% - Accent1 4 10 2 3 4" xfId="30990" xr:uid="{00000000-0005-0000-0000-000056780000}"/>
    <cellStyle name="20% - Accent1 4 10 2 4" xfId="30991" xr:uid="{00000000-0005-0000-0000-000057780000}"/>
    <cellStyle name="20% - Accent1 4 10 2 4 2" xfId="30992" xr:uid="{00000000-0005-0000-0000-000058780000}"/>
    <cellStyle name="20% - Accent1 4 10 2 4 2 2" xfId="30993" xr:uid="{00000000-0005-0000-0000-000059780000}"/>
    <cellStyle name="20% - Accent1 4 10 2 4 2 2 2" xfId="30994" xr:uid="{00000000-0005-0000-0000-00005A780000}"/>
    <cellStyle name="20% - Accent1 4 10 2 4 2 3" xfId="30995" xr:uid="{00000000-0005-0000-0000-00005B780000}"/>
    <cellStyle name="20% - Accent1 4 10 2 4 3" xfId="30996" xr:uid="{00000000-0005-0000-0000-00005C780000}"/>
    <cellStyle name="20% - Accent1 4 10 2 4 3 2" xfId="30997" xr:uid="{00000000-0005-0000-0000-00005D780000}"/>
    <cellStyle name="20% - Accent1 4 10 2 4 4" xfId="30998" xr:uid="{00000000-0005-0000-0000-00005E780000}"/>
    <cellStyle name="20% - Accent1 4 10 2 5" xfId="30999" xr:uid="{00000000-0005-0000-0000-00005F780000}"/>
    <cellStyle name="20% - Accent1 4 10 2 5 2" xfId="31000" xr:uid="{00000000-0005-0000-0000-000060780000}"/>
    <cellStyle name="20% - Accent1 4 10 2 5 2 2" xfId="31001" xr:uid="{00000000-0005-0000-0000-000061780000}"/>
    <cellStyle name="20% - Accent1 4 10 2 5 3" xfId="31002" xr:uid="{00000000-0005-0000-0000-000062780000}"/>
    <cellStyle name="20% - Accent1 4 10 2 6" xfId="31003" xr:uid="{00000000-0005-0000-0000-000063780000}"/>
    <cellStyle name="20% - Accent1 4 10 2 6 2" xfId="31004" xr:uid="{00000000-0005-0000-0000-000064780000}"/>
    <cellStyle name="20% - Accent1 4 10 2 6 2 2" xfId="31005" xr:uid="{00000000-0005-0000-0000-000065780000}"/>
    <cellStyle name="20% - Accent1 4 10 2 6 3" xfId="31006" xr:uid="{00000000-0005-0000-0000-000066780000}"/>
    <cellStyle name="20% - Accent1 4 10 2 7" xfId="31007" xr:uid="{00000000-0005-0000-0000-000067780000}"/>
    <cellStyle name="20% - Accent1 4 10 2 7 2" xfId="31008" xr:uid="{00000000-0005-0000-0000-000068780000}"/>
    <cellStyle name="20% - Accent1 4 10 2 8" xfId="31009" xr:uid="{00000000-0005-0000-0000-000069780000}"/>
    <cellStyle name="20% - Accent1 4 10 2 8 2" xfId="31010" xr:uid="{00000000-0005-0000-0000-00006A780000}"/>
    <cellStyle name="20% - Accent1 4 10 2 9" xfId="31011" xr:uid="{00000000-0005-0000-0000-00006B780000}"/>
    <cellStyle name="20% - Accent1 4 10 3" xfId="31012" xr:uid="{00000000-0005-0000-0000-00006C780000}"/>
    <cellStyle name="20% - Accent1 4 10 3 2" xfId="31013" xr:uid="{00000000-0005-0000-0000-00006D780000}"/>
    <cellStyle name="20% - Accent1 4 10 3 2 2" xfId="31014" xr:uid="{00000000-0005-0000-0000-00006E780000}"/>
    <cellStyle name="20% - Accent1 4 10 3 2 2 2" xfId="31015" xr:uid="{00000000-0005-0000-0000-00006F780000}"/>
    <cellStyle name="20% - Accent1 4 10 3 2 2 2 2" xfId="31016" xr:uid="{00000000-0005-0000-0000-000070780000}"/>
    <cellStyle name="20% - Accent1 4 10 3 2 2 3" xfId="31017" xr:uid="{00000000-0005-0000-0000-000071780000}"/>
    <cellStyle name="20% - Accent1 4 10 3 2 3" xfId="31018" xr:uid="{00000000-0005-0000-0000-000072780000}"/>
    <cellStyle name="20% - Accent1 4 10 3 2 3 2" xfId="31019" xr:uid="{00000000-0005-0000-0000-000073780000}"/>
    <cellStyle name="20% - Accent1 4 10 3 2 4" xfId="31020" xr:uid="{00000000-0005-0000-0000-000074780000}"/>
    <cellStyle name="20% - Accent1 4 10 3 3" xfId="31021" xr:uid="{00000000-0005-0000-0000-000075780000}"/>
    <cellStyle name="20% - Accent1 4 10 3 3 2" xfId="31022" xr:uid="{00000000-0005-0000-0000-000076780000}"/>
    <cellStyle name="20% - Accent1 4 10 3 3 2 2" xfId="31023" xr:uid="{00000000-0005-0000-0000-000077780000}"/>
    <cellStyle name="20% - Accent1 4 10 3 3 2 2 2" xfId="31024" xr:uid="{00000000-0005-0000-0000-000078780000}"/>
    <cellStyle name="20% - Accent1 4 10 3 3 2 3" xfId="31025" xr:uid="{00000000-0005-0000-0000-000079780000}"/>
    <cellStyle name="20% - Accent1 4 10 3 3 3" xfId="31026" xr:uid="{00000000-0005-0000-0000-00007A780000}"/>
    <cellStyle name="20% - Accent1 4 10 3 3 3 2" xfId="31027" xr:uid="{00000000-0005-0000-0000-00007B780000}"/>
    <cellStyle name="20% - Accent1 4 10 3 3 4" xfId="31028" xr:uid="{00000000-0005-0000-0000-00007C780000}"/>
    <cellStyle name="20% - Accent1 4 10 3 4" xfId="31029" xr:uid="{00000000-0005-0000-0000-00007D780000}"/>
    <cellStyle name="20% - Accent1 4 10 3 4 2" xfId="31030" xr:uid="{00000000-0005-0000-0000-00007E780000}"/>
    <cellStyle name="20% - Accent1 4 10 3 4 2 2" xfId="31031" xr:uid="{00000000-0005-0000-0000-00007F780000}"/>
    <cellStyle name="20% - Accent1 4 10 3 4 2 2 2" xfId="31032" xr:uid="{00000000-0005-0000-0000-000080780000}"/>
    <cellStyle name="20% - Accent1 4 10 3 4 2 3" xfId="31033" xr:uid="{00000000-0005-0000-0000-000081780000}"/>
    <cellStyle name="20% - Accent1 4 10 3 4 3" xfId="31034" xr:uid="{00000000-0005-0000-0000-000082780000}"/>
    <cellStyle name="20% - Accent1 4 10 3 4 3 2" xfId="31035" xr:uid="{00000000-0005-0000-0000-000083780000}"/>
    <cellStyle name="20% - Accent1 4 10 3 4 4" xfId="31036" xr:uid="{00000000-0005-0000-0000-000084780000}"/>
    <cellStyle name="20% - Accent1 4 10 3 5" xfId="31037" xr:uid="{00000000-0005-0000-0000-000085780000}"/>
    <cellStyle name="20% - Accent1 4 10 3 5 2" xfId="31038" xr:uid="{00000000-0005-0000-0000-000086780000}"/>
    <cellStyle name="20% - Accent1 4 10 3 5 2 2" xfId="31039" xr:uid="{00000000-0005-0000-0000-000087780000}"/>
    <cellStyle name="20% - Accent1 4 10 3 5 3" xfId="31040" xr:uid="{00000000-0005-0000-0000-000088780000}"/>
    <cellStyle name="20% - Accent1 4 10 3 6" xfId="31041" xr:uid="{00000000-0005-0000-0000-000089780000}"/>
    <cellStyle name="20% - Accent1 4 10 3 6 2" xfId="31042" xr:uid="{00000000-0005-0000-0000-00008A780000}"/>
    <cellStyle name="20% - Accent1 4 10 3 6 2 2" xfId="31043" xr:uid="{00000000-0005-0000-0000-00008B780000}"/>
    <cellStyle name="20% - Accent1 4 10 3 6 3" xfId="31044" xr:uid="{00000000-0005-0000-0000-00008C780000}"/>
    <cellStyle name="20% - Accent1 4 10 3 7" xfId="31045" xr:uid="{00000000-0005-0000-0000-00008D780000}"/>
    <cellStyle name="20% - Accent1 4 10 3 7 2" xfId="31046" xr:uid="{00000000-0005-0000-0000-00008E780000}"/>
    <cellStyle name="20% - Accent1 4 10 3 8" xfId="31047" xr:uid="{00000000-0005-0000-0000-00008F780000}"/>
    <cellStyle name="20% - Accent1 4 10 3 8 2" xfId="31048" xr:uid="{00000000-0005-0000-0000-000090780000}"/>
    <cellStyle name="20% - Accent1 4 10 3 9" xfId="31049" xr:uid="{00000000-0005-0000-0000-000091780000}"/>
    <cellStyle name="20% - Accent1 4 10 4" xfId="31050" xr:uid="{00000000-0005-0000-0000-000092780000}"/>
    <cellStyle name="20% - Accent1 4 10 4 2" xfId="31051" xr:uid="{00000000-0005-0000-0000-000093780000}"/>
    <cellStyle name="20% - Accent1 4 10 4 2 2" xfId="31052" xr:uid="{00000000-0005-0000-0000-000094780000}"/>
    <cellStyle name="20% - Accent1 4 10 4 2 2 2" xfId="31053" xr:uid="{00000000-0005-0000-0000-000095780000}"/>
    <cellStyle name="20% - Accent1 4 10 4 2 3" xfId="31054" xr:uid="{00000000-0005-0000-0000-000096780000}"/>
    <cellStyle name="20% - Accent1 4 10 4 3" xfId="31055" xr:uid="{00000000-0005-0000-0000-000097780000}"/>
    <cellStyle name="20% - Accent1 4 10 4 3 2" xfId="31056" xr:uid="{00000000-0005-0000-0000-000098780000}"/>
    <cellStyle name="20% - Accent1 4 10 4 4" xfId="31057" xr:uid="{00000000-0005-0000-0000-000099780000}"/>
    <cellStyle name="20% - Accent1 4 10 5" xfId="31058" xr:uid="{00000000-0005-0000-0000-00009A780000}"/>
    <cellStyle name="20% - Accent1 4 10 5 2" xfId="31059" xr:uid="{00000000-0005-0000-0000-00009B780000}"/>
    <cellStyle name="20% - Accent1 4 10 5 2 2" xfId="31060" xr:uid="{00000000-0005-0000-0000-00009C780000}"/>
    <cellStyle name="20% - Accent1 4 10 5 2 2 2" xfId="31061" xr:uid="{00000000-0005-0000-0000-00009D780000}"/>
    <cellStyle name="20% - Accent1 4 10 5 2 3" xfId="31062" xr:uid="{00000000-0005-0000-0000-00009E780000}"/>
    <cellStyle name="20% - Accent1 4 10 5 3" xfId="31063" xr:uid="{00000000-0005-0000-0000-00009F780000}"/>
    <cellStyle name="20% - Accent1 4 10 5 3 2" xfId="31064" xr:uid="{00000000-0005-0000-0000-0000A0780000}"/>
    <cellStyle name="20% - Accent1 4 10 5 4" xfId="31065" xr:uid="{00000000-0005-0000-0000-0000A1780000}"/>
    <cellStyle name="20% - Accent1 4 10 6" xfId="31066" xr:uid="{00000000-0005-0000-0000-0000A2780000}"/>
    <cellStyle name="20% - Accent1 4 10 6 2" xfId="31067" xr:uid="{00000000-0005-0000-0000-0000A3780000}"/>
    <cellStyle name="20% - Accent1 4 10 6 2 2" xfId="31068" xr:uid="{00000000-0005-0000-0000-0000A4780000}"/>
    <cellStyle name="20% - Accent1 4 10 6 2 2 2" xfId="31069" xr:uid="{00000000-0005-0000-0000-0000A5780000}"/>
    <cellStyle name="20% - Accent1 4 10 6 2 3" xfId="31070" xr:uid="{00000000-0005-0000-0000-0000A6780000}"/>
    <cellStyle name="20% - Accent1 4 10 6 3" xfId="31071" xr:uid="{00000000-0005-0000-0000-0000A7780000}"/>
    <cellStyle name="20% - Accent1 4 10 6 3 2" xfId="31072" xr:uid="{00000000-0005-0000-0000-0000A8780000}"/>
    <cellStyle name="20% - Accent1 4 10 6 4" xfId="31073" xr:uid="{00000000-0005-0000-0000-0000A9780000}"/>
    <cellStyle name="20% - Accent1 4 10 7" xfId="31074" xr:uid="{00000000-0005-0000-0000-0000AA780000}"/>
    <cellStyle name="20% - Accent1 4 10 7 2" xfId="31075" xr:uid="{00000000-0005-0000-0000-0000AB780000}"/>
    <cellStyle name="20% - Accent1 4 10 7 2 2" xfId="31076" xr:uid="{00000000-0005-0000-0000-0000AC780000}"/>
    <cellStyle name="20% - Accent1 4 10 7 3" xfId="31077" xr:uid="{00000000-0005-0000-0000-0000AD780000}"/>
    <cellStyle name="20% - Accent1 4 10 8" xfId="31078" xr:uid="{00000000-0005-0000-0000-0000AE780000}"/>
    <cellStyle name="20% - Accent1 4 10 8 2" xfId="31079" xr:uid="{00000000-0005-0000-0000-0000AF780000}"/>
    <cellStyle name="20% - Accent1 4 10 8 2 2" xfId="31080" xr:uid="{00000000-0005-0000-0000-0000B0780000}"/>
    <cellStyle name="20% - Accent1 4 10 8 3" xfId="31081" xr:uid="{00000000-0005-0000-0000-0000B1780000}"/>
    <cellStyle name="20% - Accent1 4 10 9" xfId="31082" xr:uid="{00000000-0005-0000-0000-0000B2780000}"/>
    <cellStyle name="20% - Accent1 4 10 9 2" xfId="31083" xr:uid="{00000000-0005-0000-0000-0000B3780000}"/>
    <cellStyle name="20% - Accent1 4 11" xfId="31084" xr:uid="{00000000-0005-0000-0000-0000B4780000}"/>
    <cellStyle name="20% - Accent1 4 11 10" xfId="31085" xr:uid="{00000000-0005-0000-0000-0000B5780000}"/>
    <cellStyle name="20% - Accent1 4 11 10 2" xfId="31086" xr:uid="{00000000-0005-0000-0000-0000B6780000}"/>
    <cellStyle name="20% - Accent1 4 11 11" xfId="31087" xr:uid="{00000000-0005-0000-0000-0000B7780000}"/>
    <cellStyle name="20% - Accent1 4 11 2" xfId="31088" xr:uid="{00000000-0005-0000-0000-0000B8780000}"/>
    <cellStyle name="20% - Accent1 4 11 2 2" xfId="31089" xr:uid="{00000000-0005-0000-0000-0000B9780000}"/>
    <cellStyle name="20% - Accent1 4 11 2 2 2" xfId="31090" xr:uid="{00000000-0005-0000-0000-0000BA780000}"/>
    <cellStyle name="20% - Accent1 4 11 2 2 2 2" xfId="31091" xr:uid="{00000000-0005-0000-0000-0000BB780000}"/>
    <cellStyle name="20% - Accent1 4 11 2 2 2 2 2" xfId="31092" xr:uid="{00000000-0005-0000-0000-0000BC780000}"/>
    <cellStyle name="20% - Accent1 4 11 2 2 2 3" xfId="31093" xr:uid="{00000000-0005-0000-0000-0000BD780000}"/>
    <cellStyle name="20% - Accent1 4 11 2 2 3" xfId="31094" xr:uid="{00000000-0005-0000-0000-0000BE780000}"/>
    <cellStyle name="20% - Accent1 4 11 2 2 3 2" xfId="31095" xr:uid="{00000000-0005-0000-0000-0000BF780000}"/>
    <cellStyle name="20% - Accent1 4 11 2 2 4" xfId="31096" xr:uid="{00000000-0005-0000-0000-0000C0780000}"/>
    <cellStyle name="20% - Accent1 4 11 2 3" xfId="31097" xr:uid="{00000000-0005-0000-0000-0000C1780000}"/>
    <cellStyle name="20% - Accent1 4 11 2 3 2" xfId="31098" xr:uid="{00000000-0005-0000-0000-0000C2780000}"/>
    <cellStyle name="20% - Accent1 4 11 2 3 2 2" xfId="31099" xr:uid="{00000000-0005-0000-0000-0000C3780000}"/>
    <cellStyle name="20% - Accent1 4 11 2 3 2 2 2" xfId="31100" xr:uid="{00000000-0005-0000-0000-0000C4780000}"/>
    <cellStyle name="20% - Accent1 4 11 2 3 2 3" xfId="31101" xr:uid="{00000000-0005-0000-0000-0000C5780000}"/>
    <cellStyle name="20% - Accent1 4 11 2 3 3" xfId="31102" xr:uid="{00000000-0005-0000-0000-0000C6780000}"/>
    <cellStyle name="20% - Accent1 4 11 2 3 3 2" xfId="31103" xr:uid="{00000000-0005-0000-0000-0000C7780000}"/>
    <cellStyle name="20% - Accent1 4 11 2 3 4" xfId="31104" xr:uid="{00000000-0005-0000-0000-0000C8780000}"/>
    <cellStyle name="20% - Accent1 4 11 2 4" xfId="31105" xr:uid="{00000000-0005-0000-0000-0000C9780000}"/>
    <cellStyle name="20% - Accent1 4 11 2 4 2" xfId="31106" xr:uid="{00000000-0005-0000-0000-0000CA780000}"/>
    <cellStyle name="20% - Accent1 4 11 2 4 2 2" xfId="31107" xr:uid="{00000000-0005-0000-0000-0000CB780000}"/>
    <cellStyle name="20% - Accent1 4 11 2 4 2 2 2" xfId="31108" xr:uid="{00000000-0005-0000-0000-0000CC780000}"/>
    <cellStyle name="20% - Accent1 4 11 2 4 2 3" xfId="31109" xr:uid="{00000000-0005-0000-0000-0000CD780000}"/>
    <cellStyle name="20% - Accent1 4 11 2 4 3" xfId="31110" xr:uid="{00000000-0005-0000-0000-0000CE780000}"/>
    <cellStyle name="20% - Accent1 4 11 2 4 3 2" xfId="31111" xr:uid="{00000000-0005-0000-0000-0000CF780000}"/>
    <cellStyle name="20% - Accent1 4 11 2 4 4" xfId="31112" xr:uid="{00000000-0005-0000-0000-0000D0780000}"/>
    <cellStyle name="20% - Accent1 4 11 2 5" xfId="31113" xr:uid="{00000000-0005-0000-0000-0000D1780000}"/>
    <cellStyle name="20% - Accent1 4 11 2 5 2" xfId="31114" xr:uid="{00000000-0005-0000-0000-0000D2780000}"/>
    <cellStyle name="20% - Accent1 4 11 2 5 2 2" xfId="31115" xr:uid="{00000000-0005-0000-0000-0000D3780000}"/>
    <cellStyle name="20% - Accent1 4 11 2 5 3" xfId="31116" xr:uid="{00000000-0005-0000-0000-0000D4780000}"/>
    <cellStyle name="20% - Accent1 4 11 2 6" xfId="31117" xr:uid="{00000000-0005-0000-0000-0000D5780000}"/>
    <cellStyle name="20% - Accent1 4 11 2 6 2" xfId="31118" xr:uid="{00000000-0005-0000-0000-0000D6780000}"/>
    <cellStyle name="20% - Accent1 4 11 2 6 2 2" xfId="31119" xr:uid="{00000000-0005-0000-0000-0000D7780000}"/>
    <cellStyle name="20% - Accent1 4 11 2 6 3" xfId="31120" xr:uid="{00000000-0005-0000-0000-0000D8780000}"/>
    <cellStyle name="20% - Accent1 4 11 2 7" xfId="31121" xr:uid="{00000000-0005-0000-0000-0000D9780000}"/>
    <cellStyle name="20% - Accent1 4 11 2 7 2" xfId="31122" xr:uid="{00000000-0005-0000-0000-0000DA780000}"/>
    <cellStyle name="20% - Accent1 4 11 2 8" xfId="31123" xr:uid="{00000000-0005-0000-0000-0000DB780000}"/>
    <cellStyle name="20% - Accent1 4 11 2 8 2" xfId="31124" xr:uid="{00000000-0005-0000-0000-0000DC780000}"/>
    <cellStyle name="20% - Accent1 4 11 2 9" xfId="31125" xr:uid="{00000000-0005-0000-0000-0000DD780000}"/>
    <cellStyle name="20% - Accent1 4 11 3" xfId="31126" xr:uid="{00000000-0005-0000-0000-0000DE780000}"/>
    <cellStyle name="20% - Accent1 4 11 3 2" xfId="31127" xr:uid="{00000000-0005-0000-0000-0000DF780000}"/>
    <cellStyle name="20% - Accent1 4 11 3 2 2" xfId="31128" xr:uid="{00000000-0005-0000-0000-0000E0780000}"/>
    <cellStyle name="20% - Accent1 4 11 3 2 2 2" xfId="31129" xr:uid="{00000000-0005-0000-0000-0000E1780000}"/>
    <cellStyle name="20% - Accent1 4 11 3 2 2 2 2" xfId="31130" xr:uid="{00000000-0005-0000-0000-0000E2780000}"/>
    <cellStyle name="20% - Accent1 4 11 3 2 2 3" xfId="31131" xr:uid="{00000000-0005-0000-0000-0000E3780000}"/>
    <cellStyle name="20% - Accent1 4 11 3 2 3" xfId="31132" xr:uid="{00000000-0005-0000-0000-0000E4780000}"/>
    <cellStyle name="20% - Accent1 4 11 3 2 3 2" xfId="31133" xr:uid="{00000000-0005-0000-0000-0000E5780000}"/>
    <cellStyle name="20% - Accent1 4 11 3 2 4" xfId="31134" xr:uid="{00000000-0005-0000-0000-0000E6780000}"/>
    <cellStyle name="20% - Accent1 4 11 3 3" xfId="31135" xr:uid="{00000000-0005-0000-0000-0000E7780000}"/>
    <cellStyle name="20% - Accent1 4 11 3 3 2" xfId="31136" xr:uid="{00000000-0005-0000-0000-0000E8780000}"/>
    <cellStyle name="20% - Accent1 4 11 3 3 2 2" xfId="31137" xr:uid="{00000000-0005-0000-0000-0000E9780000}"/>
    <cellStyle name="20% - Accent1 4 11 3 3 2 2 2" xfId="31138" xr:uid="{00000000-0005-0000-0000-0000EA780000}"/>
    <cellStyle name="20% - Accent1 4 11 3 3 2 3" xfId="31139" xr:uid="{00000000-0005-0000-0000-0000EB780000}"/>
    <cellStyle name="20% - Accent1 4 11 3 3 3" xfId="31140" xr:uid="{00000000-0005-0000-0000-0000EC780000}"/>
    <cellStyle name="20% - Accent1 4 11 3 3 3 2" xfId="31141" xr:uid="{00000000-0005-0000-0000-0000ED780000}"/>
    <cellStyle name="20% - Accent1 4 11 3 3 4" xfId="31142" xr:uid="{00000000-0005-0000-0000-0000EE780000}"/>
    <cellStyle name="20% - Accent1 4 11 3 4" xfId="31143" xr:uid="{00000000-0005-0000-0000-0000EF780000}"/>
    <cellStyle name="20% - Accent1 4 11 3 4 2" xfId="31144" xr:uid="{00000000-0005-0000-0000-0000F0780000}"/>
    <cellStyle name="20% - Accent1 4 11 3 4 2 2" xfId="31145" xr:uid="{00000000-0005-0000-0000-0000F1780000}"/>
    <cellStyle name="20% - Accent1 4 11 3 4 2 2 2" xfId="31146" xr:uid="{00000000-0005-0000-0000-0000F2780000}"/>
    <cellStyle name="20% - Accent1 4 11 3 4 2 3" xfId="31147" xr:uid="{00000000-0005-0000-0000-0000F3780000}"/>
    <cellStyle name="20% - Accent1 4 11 3 4 3" xfId="31148" xr:uid="{00000000-0005-0000-0000-0000F4780000}"/>
    <cellStyle name="20% - Accent1 4 11 3 4 3 2" xfId="31149" xr:uid="{00000000-0005-0000-0000-0000F5780000}"/>
    <cellStyle name="20% - Accent1 4 11 3 4 4" xfId="31150" xr:uid="{00000000-0005-0000-0000-0000F6780000}"/>
    <cellStyle name="20% - Accent1 4 11 3 5" xfId="31151" xr:uid="{00000000-0005-0000-0000-0000F7780000}"/>
    <cellStyle name="20% - Accent1 4 11 3 5 2" xfId="31152" xr:uid="{00000000-0005-0000-0000-0000F8780000}"/>
    <cellStyle name="20% - Accent1 4 11 3 5 2 2" xfId="31153" xr:uid="{00000000-0005-0000-0000-0000F9780000}"/>
    <cellStyle name="20% - Accent1 4 11 3 5 3" xfId="31154" xr:uid="{00000000-0005-0000-0000-0000FA780000}"/>
    <cellStyle name="20% - Accent1 4 11 3 6" xfId="31155" xr:uid="{00000000-0005-0000-0000-0000FB780000}"/>
    <cellStyle name="20% - Accent1 4 11 3 6 2" xfId="31156" xr:uid="{00000000-0005-0000-0000-0000FC780000}"/>
    <cellStyle name="20% - Accent1 4 11 3 6 2 2" xfId="31157" xr:uid="{00000000-0005-0000-0000-0000FD780000}"/>
    <cellStyle name="20% - Accent1 4 11 3 6 3" xfId="31158" xr:uid="{00000000-0005-0000-0000-0000FE780000}"/>
    <cellStyle name="20% - Accent1 4 11 3 7" xfId="31159" xr:uid="{00000000-0005-0000-0000-0000FF780000}"/>
    <cellStyle name="20% - Accent1 4 11 3 7 2" xfId="31160" xr:uid="{00000000-0005-0000-0000-000000790000}"/>
    <cellStyle name="20% - Accent1 4 11 3 8" xfId="31161" xr:uid="{00000000-0005-0000-0000-000001790000}"/>
    <cellStyle name="20% - Accent1 4 11 3 8 2" xfId="31162" xr:uid="{00000000-0005-0000-0000-000002790000}"/>
    <cellStyle name="20% - Accent1 4 11 3 9" xfId="31163" xr:uid="{00000000-0005-0000-0000-000003790000}"/>
    <cellStyle name="20% - Accent1 4 11 4" xfId="31164" xr:uid="{00000000-0005-0000-0000-000004790000}"/>
    <cellStyle name="20% - Accent1 4 11 4 2" xfId="31165" xr:uid="{00000000-0005-0000-0000-000005790000}"/>
    <cellStyle name="20% - Accent1 4 11 4 2 2" xfId="31166" xr:uid="{00000000-0005-0000-0000-000006790000}"/>
    <cellStyle name="20% - Accent1 4 11 4 2 2 2" xfId="31167" xr:uid="{00000000-0005-0000-0000-000007790000}"/>
    <cellStyle name="20% - Accent1 4 11 4 2 3" xfId="31168" xr:uid="{00000000-0005-0000-0000-000008790000}"/>
    <cellStyle name="20% - Accent1 4 11 4 3" xfId="31169" xr:uid="{00000000-0005-0000-0000-000009790000}"/>
    <cellStyle name="20% - Accent1 4 11 4 3 2" xfId="31170" xr:uid="{00000000-0005-0000-0000-00000A790000}"/>
    <cellStyle name="20% - Accent1 4 11 4 4" xfId="31171" xr:uid="{00000000-0005-0000-0000-00000B790000}"/>
    <cellStyle name="20% - Accent1 4 11 5" xfId="31172" xr:uid="{00000000-0005-0000-0000-00000C790000}"/>
    <cellStyle name="20% - Accent1 4 11 5 2" xfId="31173" xr:uid="{00000000-0005-0000-0000-00000D790000}"/>
    <cellStyle name="20% - Accent1 4 11 5 2 2" xfId="31174" xr:uid="{00000000-0005-0000-0000-00000E790000}"/>
    <cellStyle name="20% - Accent1 4 11 5 2 2 2" xfId="31175" xr:uid="{00000000-0005-0000-0000-00000F790000}"/>
    <cellStyle name="20% - Accent1 4 11 5 2 3" xfId="31176" xr:uid="{00000000-0005-0000-0000-000010790000}"/>
    <cellStyle name="20% - Accent1 4 11 5 3" xfId="31177" xr:uid="{00000000-0005-0000-0000-000011790000}"/>
    <cellStyle name="20% - Accent1 4 11 5 3 2" xfId="31178" xr:uid="{00000000-0005-0000-0000-000012790000}"/>
    <cellStyle name="20% - Accent1 4 11 5 4" xfId="31179" xr:uid="{00000000-0005-0000-0000-000013790000}"/>
    <cellStyle name="20% - Accent1 4 11 6" xfId="31180" xr:uid="{00000000-0005-0000-0000-000014790000}"/>
    <cellStyle name="20% - Accent1 4 11 6 2" xfId="31181" xr:uid="{00000000-0005-0000-0000-000015790000}"/>
    <cellStyle name="20% - Accent1 4 11 6 2 2" xfId="31182" xr:uid="{00000000-0005-0000-0000-000016790000}"/>
    <cellStyle name="20% - Accent1 4 11 6 2 2 2" xfId="31183" xr:uid="{00000000-0005-0000-0000-000017790000}"/>
    <cellStyle name="20% - Accent1 4 11 6 2 3" xfId="31184" xr:uid="{00000000-0005-0000-0000-000018790000}"/>
    <cellStyle name="20% - Accent1 4 11 6 3" xfId="31185" xr:uid="{00000000-0005-0000-0000-000019790000}"/>
    <cellStyle name="20% - Accent1 4 11 6 3 2" xfId="31186" xr:uid="{00000000-0005-0000-0000-00001A790000}"/>
    <cellStyle name="20% - Accent1 4 11 6 4" xfId="31187" xr:uid="{00000000-0005-0000-0000-00001B790000}"/>
    <cellStyle name="20% - Accent1 4 11 7" xfId="31188" xr:uid="{00000000-0005-0000-0000-00001C790000}"/>
    <cellStyle name="20% - Accent1 4 11 7 2" xfId="31189" xr:uid="{00000000-0005-0000-0000-00001D790000}"/>
    <cellStyle name="20% - Accent1 4 11 7 2 2" xfId="31190" xr:uid="{00000000-0005-0000-0000-00001E790000}"/>
    <cellStyle name="20% - Accent1 4 11 7 3" xfId="31191" xr:uid="{00000000-0005-0000-0000-00001F790000}"/>
    <cellStyle name="20% - Accent1 4 11 8" xfId="31192" xr:uid="{00000000-0005-0000-0000-000020790000}"/>
    <cellStyle name="20% - Accent1 4 11 8 2" xfId="31193" xr:uid="{00000000-0005-0000-0000-000021790000}"/>
    <cellStyle name="20% - Accent1 4 11 8 2 2" xfId="31194" xr:uid="{00000000-0005-0000-0000-000022790000}"/>
    <cellStyle name="20% - Accent1 4 11 8 3" xfId="31195" xr:uid="{00000000-0005-0000-0000-000023790000}"/>
    <cellStyle name="20% - Accent1 4 11 9" xfId="31196" xr:uid="{00000000-0005-0000-0000-000024790000}"/>
    <cellStyle name="20% - Accent1 4 11 9 2" xfId="31197" xr:uid="{00000000-0005-0000-0000-000025790000}"/>
    <cellStyle name="20% - Accent1 4 12" xfId="31198" xr:uid="{00000000-0005-0000-0000-000026790000}"/>
    <cellStyle name="20% - Accent1 4 12 2" xfId="31199" xr:uid="{00000000-0005-0000-0000-000027790000}"/>
    <cellStyle name="20% - Accent1 4 12 2 2" xfId="31200" xr:uid="{00000000-0005-0000-0000-000028790000}"/>
    <cellStyle name="20% - Accent1 4 12 2 2 2" xfId="31201" xr:uid="{00000000-0005-0000-0000-000029790000}"/>
    <cellStyle name="20% - Accent1 4 12 2 2 2 2" xfId="31202" xr:uid="{00000000-0005-0000-0000-00002A790000}"/>
    <cellStyle name="20% - Accent1 4 12 2 2 3" xfId="31203" xr:uid="{00000000-0005-0000-0000-00002B790000}"/>
    <cellStyle name="20% - Accent1 4 12 2 3" xfId="31204" xr:uid="{00000000-0005-0000-0000-00002C790000}"/>
    <cellStyle name="20% - Accent1 4 12 2 3 2" xfId="31205" xr:uid="{00000000-0005-0000-0000-00002D790000}"/>
    <cellStyle name="20% - Accent1 4 12 2 4" xfId="31206" xr:uid="{00000000-0005-0000-0000-00002E790000}"/>
    <cellStyle name="20% - Accent1 4 12 3" xfId="31207" xr:uid="{00000000-0005-0000-0000-00002F790000}"/>
    <cellStyle name="20% - Accent1 4 12 3 2" xfId="31208" xr:uid="{00000000-0005-0000-0000-000030790000}"/>
    <cellStyle name="20% - Accent1 4 12 3 2 2" xfId="31209" xr:uid="{00000000-0005-0000-0000-000031790000}"/>
    <cellStyle name="20% - Accent1 4 12 3 2 2 2" xfId="31210" xr:uid="{00000000-0005-0000-0000-000032790000}"/>
    <cellStyle name="20% - Accent1 4 12 3 2 3" xfId="31211" xr:uid="{00000000-0005-0000-0000-000033790000}"/>
    <cellStyle name="20% - Accent1 4 12 3 3" xfId="31212" xr:uid="{00000000-0005-0000-0000-000034790000}"/>
    <cellStyle name="20% - Accent1 4 12 3 3 2" xfId="31213" xr:uid="{00000000-0005-0000-0000-000035790000}"/>
    <cellStyle name="20% - Accent1 4 12 3 4" xfId="31214" xr:uid="{00000000-0005-0000-0000-000036790000}"/>
    <cellStyle name="20% - Accent1 4 12 4" xfId="31215" xr:uid="{00000000-0005-0000-0000-000037790000}"/>
    <cellStyle name="20% - Accent1 4 12 4 2" xfId="31216" xr:uid="{00000000-0005-0000-0000-000038790000}"/>
    <cellStyle name="20% - Accent1 4 12 4 2 2" xfId="31217" xr:uid="{00000000-0005-0000-0000-000039790000}"/>
    <cellStyle name="20% - Accent1 4 12 4 2 2 2" xfId="31218" xr:uid="{00000000-0005-0000-0000-00003A790000}"/>
    <cellStyle name="20% - Accent1 4 12 4 2 3" xfId="31219" xr:uid="{00000000-0005-0000-0000-00003B790000}"/>
    <cellStyle name="20% - Accent1 4 12 4 3" xfId="31220" xr:uid="{00000000-0005-0000-0000-00003C790000}"/>
    <cellStyle name="20% - Accent1 4 12 4 3 2" xfId="31221" xr:uid="{00000000-0005-0000-0000-00003D790000}"/>
    <cellStyle name="20% - Accent1 4 12 4 4" xfId="31222" xr:uid="{00000000-0005-0000-0000-00003E790000}"/>
    <cellStyle name="20% - Accent1 4 12 5" xfId="31223" xr:uid="{00000000-0005-0000-0000-00003F790000}"/>
    <cellStyle name="20% - Accent1 4 12 5 2" xfId="31224" xr:uid="{00000000-0005-0000-0000-000040790000}"/>
    <cellStyle name="20% - Accent1 4 12 5 2 2" xfId="31225" xr:uid="{00000000-0005-0000-0000-000041790000}"/>
    <cellStyle name="20% - Accent1 4 12 5 3" xfId="31226" xr:uid="{00000000-0005-0000-0000-000042790000}"/>
    <cellStyle name="20% - Accent1 4 12 6" xfId="31227" xr:uid="{00000000-0005-0000-0000-000043790000}"/>
    <cellStyle name="20% - Accent1 4 12 6 2" xfId="31228" xr:uid="{00000000-0005-0000-0000-000044790000}"/>
    <cellStyle name="20% - Accent1 4 12 6 2 2" xfId="31229" xr:uid="{00000000-0005-0000-0000-000045790000}"/>
    <cellStyle name="20% - Accent1 4 12 6 3" xfId="31230" xr:uid="{00000000-0005-0000-0000-000046790000}"/>
    <cellStyle name="20% - Accent1 4 12 7" xfId="31231" xr:uid="{00000000-0005-0000-0000-000047790000}"/>
    <cellStyle name="20% - Accent1 4 12 7 2" xfId="31232" xr:uid="{00000000-0005-0000-0000-000048790000}"/>
    <cellStyle name="20% - Accent1 4 12 8" xfId="31233" xr:uid="{00000000-0005-0000-0000-000049790000}"/>
    <cellStyle name="20% - Accent1 4 12 8 2" xfId="31234" xr:uid="{00000000-0005-0000-0000-00004A790000}"/>
    <cellStyle name="20% - Accent1 4 12 9" xfId="31235" xr:uid="{00000000-0005-0000-0000-00004B790000}"/>
    <cellStyle name="20% - Accent1 4 13" xfId="31236" xr:uid="{00000000-0005-0000-0000-00004C790000}"/>
    <cellStyle name="20% - Accent1 4 13 2" xfId="31237" xr:uid="{00000000-0005-0000-0000-00004D790000}"/>
    <cellStyle name="20% - Accent1 4 13 2 2" xfId="31238" xr:uid="{00000000-0005-0000-0000-00004E790000}"/>
    <cellStyle name="20% - Accent1 4 13 2 2 2" xfId="31239" xr:uid="{00000000-0005-0000-0000-00004F790000}"/>
    <cellStyle name="20% - Accent1 4 13 2 2 2 2" xfId="31240" xr:uid="{00000000-0005-0000-0000-000050790000}"/>
    <cellStyle name="20% - Accent1 4 13 2 2 3" xfId="31241" xr:uid="{00000000-0005-0000-0000-000051790000}"/>
    <cellStyle name="20% - Accent1 4 13 2 3" xfId="31242" xr:uid="{00000000-0005-0000-0000-000052790000}"/>
    <cellStyle name="20% - Accent1 4 13 2 3 2" xfId="31243" xr:uid="{00000000-0005-0000-0000-000053790000}"/>
    <cellStyle name="20% - Accent1 4 13 2 4" xfId="31244" xr:uid="{00000000-0005-0000-0000-000054790000}"/>
    <cellStyle name="20% - Accent1 4 13 3" xfId="31245" xr:uid="{00000000-0005-0000-0000-000055790000}"/>
    <cellStyle name="20% - Accent1 4 13 3 2" xfId="31246" xr:uid="{00000000-0005-0000-0000-000056790000}"/>
    <cellStyle name="20% - Accent1 4 13 3 2 2" xfId="31247" xr:uid="{00000000-0005-0000-0000-000057790000}"/>
    <cellStyle name="20% - Accent1 4 13 3 2 2 2" xfId="31248" xr:uid="{00000000-0005-0000-0000-000058790000}"/>
    <cellStyle name="20% - Accent1 4 13 3 2 3" xfId="31249" xr:uid="{00000000-0005-0000-0000-000059790000}"/>
    <cellStyle name="20% - Accent1 4 13 3 3" xfId="31250" xr:uid="{00000000-0005-0000-0000-00005A790000}"/>
    <cellStyle name="20% - Accent1 4 13 3 3 2" xfId="31251" xr:uid="{00000000-0005-0000-0000-00005B790000}"/>
    <cellStyle name="20% - Accent1 4 13 3 4" xfId="31252" xr:uid="{00000000-0005-0000-0000-00005C790000}"/>
    <cellStyle name="20% - Accent1 4 13 4" xfId="31253" xr:uid="{00000000-0005-0000-0000-00005D790000}"/>
    <cellStyle name="20% - Accent1 4 13 4 2" xfId="31254" xr:uid="{00000000-0005-0000-0000-00005E790000}"/>
    <cellStyle name="20% - Accent1 4 13 4 2 2" xfId="31255" xr:uid="{00000000-0005-0000-0000-00005F790000}"/>
    <cellStyle name="20% - Accent1 4 13 4 2 2 2" xfId="31256" xr:uid="{00000000-0005-0000-0000-000060790000}"/>
    <cellStyle name="20% - Accent1 4 13 4 2 3" xfId="31257" xr:uid="{00000000-0005-0000-0000-000061790000}"/>
    <cellStyle name="20% - Accent1 4 13 4 3" xfId="31258" xr:uid="{00000000-0005-0000-0000-000062790000}"/>
    <cellStyle name="20% - Accent1 4 13 4 3 2" xfId="31259" xr:uid="{00000000-0005-0000-0000-000063790000}"/>
    <cellStyle name="20% - Accent1 4 13 4 4" xfId="31260" xr:uid="{00000000-0005-0000-0000-000064790000}"/>
    <cellStyle name="20% - Accent1 4 13 5" xfId="31261" xr:uid="{00000000-0005-0000-0000-000065790000}"/>
    <cellStyle name="20% - Accent1 4 13 5 2" xfId="31262" xr:uid="{00000000-0005-0000-0000-000066790000}"/>
    <cellStyle name="20% - Accent1 4 13 5 2 2" xfId="31263" xr:uid="{00000000-0005-0000-0000-000067790000}"/>
    <cellStyle name="20% - Accent1 4 13 5 3" xfId="31264" xr:uid="{00000000-0005-0000-0000-000068790000}"/>
    <cellStyle name="20% - Accent1 4 13 6" xfId="31265" xr:uid="{00000000-0005-0000-0000-000069790000}"/>
    <cellStyle name="20% - Accent1 4 13 6 2" xfId="31266" xr:uid="{00000000-0005-0000-0000-00006A790000}"/>
    <cellStyle name="20% - Accent1 4 13 6 2 2" xfId="31267" xr:uid="{00000000-0005-0000-0000-00006B790000}"/>
    <cellStyle name="20% - Accent1 4 13 6 3" xfId="31268" xr:uid="{00000000-0005-0000-0000-00006C790000}"/>
    <cellStyle name="20% - Accent1 4 13 7" xfId="31269" xr:uid="{00000000-0005-0000-0000-00006D790000}"/>
    <cellStyle name="20% - Accent1 4 13 7 2" xfId="31270" xr:uid="{00000000-0005-0000-0000-00006E790000}"/>
    <cellStyle name="20% - Accent1 4 13 8" xfId="31271" xr:uid="{00000000-0005-0000-0000-00006F790000}"/>
    <cellStyle name="20% - Accent1 4 13 8 2" xfId="31272" xr:uid="{00000000-0005-0000-0000-000070790000}"/>
    <cellStyle name="20% - Accent1 4 13 9" xfId="31273" xr:uid="{00000000-0005-0000-0000-000071790000}"/>
    <cellStyle name="20% - Accent1 4 14" xfId="31274" xr:uid="{00000000-0005-0000-0000-000072790000}"/>
    <cellStyle name="20% - Accent1 4 14 2" xfId="31275" xr:uid="{00000000-0005-0000-0000-000073790000}"/>
    <cellStyle name="20% - Accent1 4 14 2 2" xfId="31276" xr:uid="{00000000-0005-0000-0000-000074790000}"/>
    <cellStyle name="20% - Accent1 4 14 2 2 2" xfId="31277" xr:uid="{00000000-0005-0000-0000-000075790000}"/>
    <cellStyle name="20% - Accent1 4 14 2 3" xfId="31278" xr:uid="{00000000-0005-0000-0000-000076790000}"/>
    <cellStyle name="20% - Accent1 4 14 3" xfId="31279" xr:uid="{00000000-0005-0000-0000-000077790000}"/>
    <cellStyle name="20% - Accent1 4 14 3 2" xfId="31280" xr:uid="{00000000-0005-0000-0000-000078790000}"/>
    <cellStyle name="20% - Accent1 4 14 4" xfId="31281" xr:uid="{00000000-0005-0000-0000-000079790000}"/>
    <cellStyle name="20% - Accent1 4 15" xfId="31282" xr:uid="{00000000-0005-0000-0000-00007A790000}"/>
    <cellStyle name="20% - Accent1 4 15 2" xfId="31283" xr:uid="{00000000-0005-0000-0000-00007B790000}"/>
    <cellStyle name="20% - Accent1 4 15 2 2" xfId="31284" xr:uid="{00000000-0005-0000-0000-00007C790000}"/>
    <cellStyle name="20% - Accent1 4 15 2 2 2" xfId="31285" xr:uid="{00000000-0005-0000-0000-00007D790000}"/>
    <cellStyle name="20% - Accent1 4 15 2 3" xfId="31286" xr:uid="{00000000-0005-0000-0000-00007E790000}"/>
    <cellStyle name="20% - Accent1 4 15 3" xfId="31287" xr:uid="{00000000-0005-0000-0000-00007F790000}"/>
    <cellStyle name="20% - Accent1 4 15 3 2" xfId="31288" xr:uid="{00000000-0005-0000-0000-000080790000}"/>
    <cellStyle name="20% - Accent1 4 15 4" xfId="31289" xr:uid="{00000000-0005-0000-0000-000081790000}"/>
    <cellStyle name="20% - Accent1 4 16" xfId="31290" xr:uid="{00000000-0005-0000-0000-000082790000}"/>
    <cellStyle name="20% - Accent1 4 16 2" xfId="31291" xr:uid="{00000000-0005-0000-0000-000083790000}"/>
    <cellStyle name="20% - Accent1 4 16 2 2" xfId="31292" xr:uid="{00000000-0005-0000-0000-000084790000}"/>
    <cellStyle name="20% - Accent1 4 16 2 2 2" xfId="31293" xr:uid="{00000000-0005-0000-0000-000085790000}"/>
    <cellStyle name="20% - Accent1 4 16 2 3" xfId="31294" xr:uid="{00000000-0005-0000-0000-000086790000}"/>
    <cellStyle name="20% - Accent1 4 16 3" xfId="31295" xr:uid="{00000000-0005-0000-0000-000087790000}"/>
    <cellStyle name="20% - Accent1 4 16 3 2" xfId="31296" xr:uid="{00000000-0005-0000-0000-000088790000}"/>
    <cellStyle name="20% - Accent1 4 16 4" xfId="31297" xr:uid="{00000000-0005-0000-0000-000089790000}"/>
    <cellStyle name="20% - Accent1 4 17" xfId="31298" xr:uid="{00000000-0005-0000-0000-00008A790000}"/>
    <cellStyle name="20% - Accent1 4 17 2" xfId="31299" xr:uid="{00000000-0005-0000-0000-00008B790000}"/>
    <cellStyle name="20% - Accent1 4 17 2 2" xfId="31300" xr:uid="{00000000-0005-0000-0000-00008C790000}"/>
    <cellStyle name="20% - Accent1 4 17 3" xfId="31301" xr:uid="{00000000-0005-0000-0000-00008D790000}"/>
    <cellStyle name="20% - Accent1 4 18" xfId="31302" xr:uid="{00000000-0005-0000-0000-00008E790000}"/>
    <cellStyle name="20% - Accent1 4 18 2" xfId="31303" xr:uid="{00000000-0005-0000-0000-00008F790000}"/>
    <cellStyle name="20% - Accent1 4 18 2 2" xfId="31304" xr:uid="{00000000-0005-0000-0000-000090790000}"/>
    <cellStyle name="20% - Accent1 4 18 3" xfId="31305" xr:uid="{00000000-0005-0000-0000-000091790000}"/>
    <cellStyle name="20% - Accent1 4 19" xfId="31306" xr:uid="{00000000-0005-0000-0000-000092790000}"/>
    <cellStyle name="20% - Accent1 4 19 2" xfId="31307" xr:uid="{00000000-0005-0000-0000-000093790000}"/>
    <cellStyle name="20% - Accent1 4 2" xfId="31308" xr:uid="{00000000-0005-0000-0000-000094790000}"/>
    <cellStyle name="20% - Accent1 4 2 10" xfId="31309" xr:uid="{00000000-0005-0000-0000-000095790000}"/>
    <cellStyle name="20% - Accent1 4 2 10 10" xfId="31310" xr:uid="{00000000-0005-0000-0000-000096790000}"/>
    <cellStyle name="20% - Accent1 4 2 10 10 2" xfId="31311" xr:uid="{00000000-0005-0000-0000-000097790000}"/>
    <cellStyle name="20% - Accent1 4 2 10 11" xfId="31312" xr:uid="{00000000-0005-0000-0000-000098790000}"/>
    <cellStyle name="20% - Accent1 4 2 10 2" xfId="31313" xr:uid="{00000000-0005-0000-0000-000099790000}"/>
    <cellStyle name="20% - Accent1 4 2 10 2 2" xfId="31314" xr:uid="{00000000-0005-0000-0000-00009A790000}"/>
    <cellStyle name="20% - Accent1 4 2 10 2 2 2" xfId="31315" xr:uid="{00000000-0005-0000-0000-00009B790000}"/>
    <cellStyle name="20% - Accent1 4 2 10 2 2 2 2" xfId="31316" xr:uid="{00000000-0005-0000-0000-00009C790000}"/>
    <cellStyle name="20% - Accent1 4 2 10 2 2 2 2 2" xfId="31317" xr:uid="{00000000-0005-0000-0000-00009D790000}"/>
    <cellStyle name="20% - Accent1 4 2 10 2 2 2 3" xfId="31318" xr:uid="{00000000-0005-0000-0000-00009E790000}"/>
    <cellStyle name="20% - Accent1 4 2 10 2 2 3" xfId="31319" xr:uid="{00000000-0005-0000-0000-00009F790000}"/>
    <cellStyle name="20% - Accent1 4 2 10 2 2 3 2" xfId="31320" xr:uid="{00000000-0005-0000-0000-0000A0790000}"/>
    <cellStyle name="20% - Accent1 4 2 10 2 2 4" xfId="31321" xr:uid="{00000000-0005-0000-0000-0000A1790000}"/>
    <cellStyle name="20% - Accent1 4 2 10 2 3" xfId="31322" xr:uid="{00000000-0005-0000-0000-0000A2790000}"/>
    <cellStyle name="20% - Accent1 4 2 10 2 3 2" xfId="31323" xr:uid="{00000000-0005-0000-0000-0000A3790000}"/>
    <cellStyle name="20% - Accent1 4 2 10 2 3 2 2" xfId="31324" xr:uid="{00000000-0005-0000-0000-0000A4790000}"/>
    <cellStyle name="20% - Accent1 4 2 10 2 3 2 2 2" xfId="31325" xr:uid="{00000000-0005-0000-0000-0000A5790000}"/>
    <cellStyle name="20% - Accent1 4 2 10 2 3 2 3" xfId="31326" xr:uid="{00000000-0005-0000-0000-0000A6790000}"/>
    <cellStyle name="20% - Accent1 4 2 10 2 3 3" xfId="31327" xr:uid="{00000000-0005-0000-0000-0000A7790000}"/>
    <cellStyle name="20% - Accent1 4 2 10 2 3 3 2" xfId="31328" xr:uid="{00000000-0005-0000-0000-0000A8790000}"/>
    <cellStyle name="20% - Accent1 4 2 10 2 3 4" xfId="31329" xr:uid="{00000000-0005-0000-0000-0000A9790000}"/>
    <cellStyle name="20% - Accent1 4 2 10 2 4" xfId="31330" xr:uid="{00000000-0005-0000-0000-0000AA790000}"/>
    <cellStyle name="20% - Accent1 4 2 10 2 4 2" xfId="31331" xr:uid="{00000000-0005-0000-0000-0000AB790000}"/>
    <cellStyle name="20% - Accent1 4 2 10 2 4 2 2" xfId="31332" xr:uid="{00000000-0005-0000-0000-0000AC790000}"/>
    <cellStyle name="20% - Accent1 4 2 10 2 4 2 2 2" xfId="31333" xr:uid="{00000000-0005-0000-0000-0000AD790000}"/>
    <cellStyle name="20% - Accent1 4 2 10 2 4 2 3" xfId="31334" xr:uid="{00000000-0005-0000-0000-0000AE790000}"/>
    <cellStyle name="20% - Accent1 4 2 10 2 4 3" xfId="31335" xr:uid="{00000000-0005-0000-0000-0000AF790000}"/>
    <cellStyle name="20% - Accent1 4 2 10 2 4 3 2" xfId="31336" xr:uid="{00000000-0005-0000-0000-0000B0790000}"/>
    <cellStyle name="20% - Accent1 4 2 10 2 4 4" xfId="31337" xr:uid="{00000000-0005-0000-0000-0000B1790000}"/>
    <cellStyle name="20% - Accent1 4 2 10 2 5" xfId="31338" xr:uid="{00000000-0005-0000-0000-0000B2790000}"/>
    <cellStyle name="20% - Accent1 4 2 10 2 5 2" xfId="31339" xr:uid="{00000000-0005-0000-0000-0000B3790000}"/>
    <cellStyle name="20% - Accent1 4 2 10 2 5 2 2" xfId="31340" xr:uid="{00000000-0005-0000-0000-0000B4790000}"/>
    <cellStyle name="20% - Accent1 4 2 10 2 5 3" xfId="31341" xr:uid="{00000000-0005-0000-0000-0000B5790000}"/>
    <cellStyle name="20% - Accent1 4 2 10 2 6" xfId="31342" xr:uid="{00000000-0005-0000-0000-0000B6790000}"/>
    <cellStyle name="20% - Accent1 4 2 10 2 6 2" xfId="31343" xr:uid="{00000000-0005-0000-0000-0000B7790000}"/>
    <cellStyle name="20% - Accent1 4 2 10 2 6 2 2" xfId="31344" xr:uid="{00000000-0005-0000-0000-0000B8790000}"/>
    <cellStyle name="20% - Accent1 4 2 10 2 6 3" xfId="31345" xr:uid="{00000000-0005-0000-0000-0000B9790000}"/>
    <cellStyle name="20% - Accent1 4 2 10 2 7" xfId="31346" xr:uid="{00000000-0005-0000-0000-0000BA790000}"/>
    <cellStyle name="20% - Accent1 4 2 10 2 7 2" xfId="31347" xr:uid="{00000000-0005-0000-0000-0000BB790000}"/>
    <cellStyle name="20% - Accent1 4 2 10 2 8" xfId="31348" xr:uid="{00000000-0005-0000-0000-0000BC790000}"/>
    <cellStyle name="20% - Accent1 4 2 10 2 8 2" xfId="31349" xr:uid="{00000000-0005-0000-0000-0000BD790000}"/>
    <cellStyle name="20% - Accent1 4 2 10 2 9" xfId="31350" xr:uid="{00000000-0005-0000-0000-0000BE790000}"/>
    <cellStyle name="20% - Accent1 4 2 10 3" xfId="31351" xr:uid="{00000000-0005-0000-0000-0000BF790000}"/>
    <cellStyle name="20% - Accent1 4 2 10 3 2" xfId="31352" xr:uid="{00000000-0005-0000-0000-0000C0790000}"/>
    <cellStyle name="20% - Accent1 4 2 10 3 2 2" xfId="31353" xr:uid="{00000000-0005-0000-0000-0000C1790000}"/>
    <cellStyle name="20% - Accent1 4 2 10 3 2 2 2" xfId="31354" xr:uid="{00000000-0005-0000-0000-0000C2790000}"/>
    <cellStyle name="20% - Accent1 4 2 10 3 2 2 2 2" xfId="31355" xr:uid="{00000000-0005-0000-0000-0000C3790000}"/>
    <cellStyle name="20% - Accent1 4 2 10 3 2 2 3" xfId="31356" xr:uid="{00000000-0005-0000-0000-0000C4790000}"/>
    <cellStyle name="20% - Accent1 4 2 10 3 2 3" xfId="31357" xr:uid="{00000000-0005-0000-0000-0000C5790000}"/>
    <cellStyle name="20% - Accent1 4 2 10 3 2 3 2" xfId="31358" xr:uid="{00000000-0005-0000-0000-0000C6790000}"/>
    <cellStyle name="20% - Accent1 4 2 10 3 2 4" xfId="31359" xr:uid="{00000000-0005-0000-0000-0000C7790000}"/>
    <cellStyle name="20% - Accent1 4 2 10 3 3" xfId="31360" xr:uid="{00000000-0005-0000-0000-0000C8790000}"/>
    <cellStyle name="20% - Accent1 4 2 10 3 3 2" xfId="31361" xr:uid="{00000000-0005-0000-0000-0000C9790000}"/>
    <cellStyle name="20% - Accent1 4 2 10 3 3 2 2" xfId="31362" xr:uid="{00000000-0005-0000-0000-0000CA790000}"/>
    <cellStyle name="20% - Accent1 4 2 10 3 3 2 2 2" xfId="31363" xr:uid="{00000000-0005-0000-0000-0000CB790000}"/>
    <cellStyle name="20% - Accent1 4 2 10 3 3 2 3" xfId="31364" xr:uid="{00000000-0005-0000-0000-0000CC790000}"/>
    <cellStyle name="20% - Accent1 4 2 10 3 3 3" xfId="31365" xr:uid="{00000000-0005-0000-0000-0000CD790000}"/>
    <cellStyle name="20% - Accent1 4 2 10 3 3 3 2" xfId="31366" xr:uid="{00000000-0005-0000-0000-0000CE790000}"/>
    <cellStyle name="20% - Accent1 4 2 10 3 3 4" xfId="31367" xr:uid="{00000000-0005-0000-0000-0000CF790000}"/>
    <cellStyle name="20% - Accent1 4 2 10 3 4" xfId="31368" xr:uid="{00000000-0005-0000-0000-0000D0790000}"/>
    <cellStyle name="20% - Accent1 4 2 10 3 4 2" xfId="31369" xr:uid="{00000000-0005-0000-0000-0000D1790000}"/>
    <cellStyle name="20% - Accent1 4 2 10 3 4 2 2" xfId="31370" xr:uid="{00000000-0005-0000-0000-0000D2790000}"/>
    <cellStyle name="20% - Accent1 4 2 10 3 4 2 2 2" xfId="31371" xr:uid="{00000000-0005-0000-0000-0000D3790000}"/>
    <cellStyle name="20% - Accent1 4 2 10 3 4 2 3" xfId="31372" xr:uid="{00000000-0005-0000-0000-0000D4790000}"/>
    <cellStyle name="20% - Accent1 4 2 10 3 4 3" xfId="31373" xr:uid="{00000000-0005-0000-0000-0000D5790000}"/>
    <cellStyle name="20% - Accent1 4 2 10 3 4 3 2" xfId="31374" xr:uid="{00000000-0005-0000-0000-0000D6790000}"/>
    <cellStyle name="20% - Accent1 4 2 10 3 4 4" xfId="31375" xr:uid="{00000000-0005-0000-0000-0000D7790000}"/>
    <cellStyle name="20% - Accent1 4 2 10 3 5" xfId="31376" xr:uid="{00000000-0005-0000-0000-0000D8790000}"/>
    <cellStyle name="20% - Accent1 4 2 10 3 5 2" xfId="31377" xr:uid="{00000000-0005-0000-0000-0000D9790000}"/>
    <cellStyle name="20% - Accent1 4 2 10 3 5 2 2" xfId="31378" xr:uid="{00000000-0005-0000-0000-0000DA790000}"/>
    <cellStyle name="20% - Accent1 4 2 10 3 5 3" xfId="31379" xr:uid="{00000000-0005-0000-0000-0000DB790000}"/>
    <cellStyle name="20% - Accent1 4 2 10 3 6" xfId="31380" xr:uid="{00000000-0005-0000-0000-0000DC790000}"/>
    <cellStyle name="20% - Accent1 4 2 10 3 6 2" xfId="31381" xr:uid="{00000000-0005-0000-0000-0000DD790000}"/>
    <cellStyle name="20% - Accent1 4 2 10 3 6 2 2" xfId="31382" xr:uid="{00000000-0005-0000-0000-0000DE790000}"/>
    <cellStyle name="20% - Accent1 4 2 10 3 6 3" xfId="31383" xr:uid="{00000000-0005-0000-0000-0000DF790000}"/>
    <cellStyle name="20% - Accent1 4 2 10 3 7" xfId="31384" xr:uid="{00000000-0005-0000-0000-0000E0790000}"/>
    <cellStyle name="20% - Accent1 4 2 10 3 7 2" xfId="31385" xr:uid="{00000000-0005-0000-0000-0000E1790000}"/>
    <cellStyle name="20% - Accent1 4 2 10 3 8" xfId="31386" xr:uid="{00000000-0005-0000-0000-0000E2790000}"/>
    <cellStyle name="20% - Accent1 4 2 10 3 8 2" xfId="31387" xr:uid="{00000000-0005-0000-0000-0000E3790000}"/>
    <cellStyle name="20% - Accent1 4 2 10 3 9" xfId="31388" xr:uid="{00000000-0005-0000-0000-0000E4790000}"/>
    <cellStyle name="20% - Accent1 4 2 10 4" xfId="31389" xr:uid="{00000000-0005-0000-0000-0000E5790000}"/>
    <cellStyle name="20% - Accent1 4 2 10 4 2" xfId="31390" xr:uid="{00000000-0005-0000-0000-0000E6790000}"/>
    <cellStyle name="20% - Accent1 4 2 10 4 2 2" xfId="31391" xr:uid="{00000000-0005-0000-0000-0000E7790000}"/>
    <cellStyle name="20% - Accent1 4 2 10 4 2 2 2" xfId="31392" xr:uid="{00000000-0005-0000-0000-0000E8790000}"/>
    <cellStyle name="20% - Accent1 4 2 10 4 2 3" xfId="31393" xr:uid="{00000000-0005-0000-0000-0000E9790000}"/>
    <cellStyle name="20% - Accent1 4 2 10 4 3" xfId="31394" xr:uid="{00000000-0005-0000-0000-0000EA790000}"/>
    <cellStyle name="20% - Accent1 4 2 10 4 3 2" xfId="31395" xr:uid="{00000000-0005-0000-0000-0000EB790000}"/>
    <cellStyle name="20% - Accent1 4 2 10 4 4" xfId="31396" xr:uid="{00000000-0005-0000-0000-0000EC790000}"/>
    <cellStyle name="20% - Accent1 4 2 10 5" xfId="31397" xr:uid="{00000000-0005-0000-0000-0000ED790000}"/>
    <cellStyle name="20% - Accent1 4 2 10 5 2" xfId="31398" xr:uid="{00000000-0005-0000-0000-0000EE790000}"/>
    <cellStyle name="20% - Accent1 4 2 10 5 2 2" xfId="31399" xr:uid="{00000000-0005-0000-0000-0000EF790000}"/>
    <cellStyle name="20% - Accent1 4 2 10 5 2 2 2" xfId="31400" xr:uid="{00000000-0005-0000-0000-0000F0790000}"/>
    <cellStyle name="20% - Accent1 4 2 10 5 2 3" xfId="31401" xr:uid="{00000000-0005-0000-0000-0000F1790000}"/>
    <cellStyle name="20% - Accent1 4 2 10 5 3" xfId="31402" xr:uid="{00000000-0005-0000-0000-0000F2790000}"/>
    <cellStyle name="20% - Accent1 4 2 10 5 3 2" xfId="31403" xr:uid="{00000000-0005-0000-0000-0000F3790000}"/>
    <cellStyle name="20% - Accent1 4 2 10 5 4" xfId="31404" xr:uid="{00000000-0005-0000-0000-0000F4790000}"/>
    <cellStyle name="20% - Accent1 4 2 10 6" xfId="31405" xr:uid="{00000000-0005-0000-0000-0000F5790000}"/>
    <cellStyle name="20% - Accent1 4 2 10 6 2" xfId="31406" xr:uid="{00000000-0005-0000-0000-0000F6790000}"/>
    <cellStyle name="20% - Accent1 4 2 10 6 2 2" xfId="31407" xr:uid="{00000000-0005-0000-0000-0000F7790000}"/>
    <cellStyle name="20% - Accent1 4 2 10 6 2 2 2" xfId="31408" xr:uid="{00000000-0005-0000-0000-0000F8790000}"/>
    <cellStyle name="20% - Accent1 4 2 10 6 2 3" xfId="31409" xr:uid="{00000000-0005-0000-0000-0000F9790000}"/>
    <cellStyle name="20% - Accent1 4 2 10 6 3" xfId="31410" xr:uid="{00000000-0005-0000-0000-0000FA790000}"/>
    <cellStyle name="20% - Accent1 4 2 10 6 3 2" xfId="31411" xr:uid="{00000000-0005-0000-0000-0000FB790000}"/>
    <cellStyle name="20% - Accent1 4 2 10 6 4" xfId="31412" xr:uid="{00000000-0005-0000-0000-0000FC790000}"/>
    <cellStyle name="20% - Accent1 4 2 10 7" xfId="31413" xr:uid="{00000000-0005-0000-0000-0000FD790000}"/>
    <cellStyle name="20% - Accent1 4 2 10 7 2" xfId="31414" xr:uid="{00000000-0005-0000-0000-0000FE790000}"/>
    <cellStyle name="20% - Accent1 4 2 10 7 2 2" xfId="31415" xr:uid="{00000000-0005-0000-0000-0000FF790000}"/>
    <cellStyle name="20% - Accent1 4 2 10 7 3" xfId="31416" xr:uid="{00000000-0005-0000-0000-0000007A0000}"/>
    <cellStyle name="20% - Accent1 4 2 10 8" xfId="31417" xr:uid="{00000000-0005-0000-0000-0000017A0000}"/>
    <cellStyle name="20% - Accent1 4 2 10 8 2" xfId="31418" xr:uid="{00000000-0005-0000-0000-0000027A0000}"/>
    <cellStyle name="20% - Accent1 4 2 10 8 2 2" xfId="31419" xr:uid="{00000000-0005-0000-0000-0000037A0000}"/>
    <cellStyle name="20% - Accent1 4 2 10 8 3" xfId="31420" xr:uid="{00000000-0005-0000-0000-0000047A0000}"/>
    <cellStyle name="20% - Accent1 4 2 10 9" xfId="31421" xr:uid="{00000000-0005-0000-0000-0000057A0000}"/>
    <cellStyle name="20% - Accent1 4 2 10 9 2" xfId="31422" xr:uid="{00000000-0005-0000-0000-0000067A0000}"/>
    <cellStyle name="20% - Accent1 4 2 11" xfId="31423" xr:uid="{00000000-0005-0000-0000-0000077A0000}"/>
    <cellStyle name="20% - Accent1 4 2 11 2" xfId="31424" xr:uid="{00000000-0005-0000-0000-0000087A0000}"/>
    <cellStyle name="20% - Accent1 4 2 11 2 2" xfId="31425" xr:uid="{00000000-0005-0000-0000-0000097A0000}"/>
    <cellStyle name="20% - Accent1 4 2 11 2 2 2" xfId="31426" xr:uid="{00000000-0005-0000-0000-00000A7A0000}"/>
    <cellStyle name="20% - Accent1 4 2 11 2 2 2 2" xfId="31427" xr:uid="{00000000-0005-0000-0000-00000B7A0000}"/>
    <cellStyle name="20% - Accent1 4 2 11 2 2 3" xfId="31428" xr:uid="{00000000-0005-0000-0000-00000C7A0000}"/>
    <cellStyle name="20% - Accent1 4 2 11 2 3" xfId="31429" xr:uid="{00000000-0005-0000-0000-00000D7A0000}"/>
    <cellStyle name="20% - Accent1 4 2 11 2 3 2" xfId="31430" xr:uid="{00000000-0005-0000-0000-00000E7A0000}"/>
    <cellStyle name="20% - Accent1 4 2 11 2 4" xfId="31431" xr:uid="{00000000-0005-0000-0000-00000F7A0000}"/>
    <cellStyle name="20% - Accent1 4 2 11 3" xfId="31432" xr:uid="{00000000-0005-0000-0000-0000107A0000}"/>
    <cellStyle name="20% - Accent1 4 2 11 3 2" xfId="31433" xr:uid="{00000000-0005-0000-0000-0000117A0000}"/>
    <cellStyle name="20% - Accent1 4 2 11 3 2 2" xfId="31434" xr:uid="{00000000-0005-0000-0000-0000127A0000}"/>
    <cellStyle name="20% - Accent1 4 2 11 3 2 2 2" xfId="31435" xr:uid="{00000000-0005-0000-0000-0000137A0000}"/>
    <cellStyle name="20% - Accent1 4 2 11 3 2 3" xfId="31436" xr:uid="{00000000-0005-0000-0000-0000147A0000}"/>
    <cellStyle name="20% - Accent1 4 2 11 3 3" xfId="31437" xr:uid="{00000000-0005-0000-0000-0000157A0000}"/>
    <cellStyle name="20% - Accent1 4 2 11 3 3 2" xfId="31438" xr:uid="{00000000-0005-0000-0000-0000167A0000}"/>
    <cellStyle name="20% - Accent1 4 2 11 3 4" xfId="31439" xr:uid="{00000000-0005-0000-0000-0000177A0000}"/>
    <cellStyle name="20% - Accent1 4 2 11 4" xfId="31440" xr:uid="{00000000-0005-0000-0000-0000187A0000}"/>
    <cellStyle name="20% - Accent1 4 2 11 4 2" xfId="31441" xr:uid="{00000000-0005-0000-0000-0000197A0000}"/>
    <cellStyle name="20% - Accent1 4 2 11 4 2 2" xfId="31442" xr:uid="{00000000-0005-0000-0000-00001A7A0000}"/>
    <cellStyle name="20% - Accent1 4 2 11 4 2 2 2" xfId="31443" xr:uid="{00000000-0005-0000-0000-00001B7A0000}"/>
    <cellStyle name="20% - Accent1 4 2 11 4 2 3" xfId="31444" xr:uid="{00000000-0005-0000-0000-00001C7A0000}"/>
    <cellStyle name="20% - Accent1 4 2 11 4 3" xfId="31445" xr:uid="{00000000-0005-0000-0000-00001D7A0000}"/>
    <cellStyle name="20% - Accent1 4 2 11 4 3 2" xfId="31446" xr:uid="{00000000-0005-0000-0000-00001E7A0000}"/>
    <cellStyle name="20% - Accent1 4 2 11 4 4" xfId="31447" xr:uid="{00000000-0005-0000-0000-00001F7A0000}"/>
    <cellStyle name="20% - Accent1 4 2 11 5" xfId="31448" xr:uid="{00000000-0005-0000-0000-0000207A0000}"/>
    <cellStyle name="20% - Accent1 4 2 11 5 2" xfId="31449" xr:uid="{00000000-0005-0000-0000-0000217A0000}"/>
    <cellStyle name="20% - Accent1 4 2 11 5 2 2" xfId="31450" xr:uid="{00000000-0005-0000-0000-0000227A0000}"/>
    <cellStyle name="20% - Accent1 4 2 11 5 3" xfId="31451" xr:uid="{00000000-0005-0000-0000-0000237A0000}"/>
    <cellStyle name="20% - Accent1 4 2 11 6" xfId="31452" xr:uid="{00000000-0005-0000-0000-0000247A0000}"/>
    <cellStyle name="20% - Accent1 4 2 11 6 2" xfId="31453" xr:uid="{00000000-0005-0000-0000-0000257A0000}"/>
    <cellStyle name="20% - Accent1 4 2 11 6 2 2" xfId="31454" xr:uid="{00000000-0005-0000-0000-0000267A0000}"/>
    <cellStyle name="20% - Accent1 4 2 11 6 3" xfId="31455" xr:uid="{00000000-0005-0000-0000-0000277A0000}"/>
    <cellStyle name="20% - Accent1 4 2 11 7" xfId="31456" xr:uid="{00000000-0005-0000-0000-0000287A0000}"/>
    <cellStyle name="20% - Accent1 4 2 11 7 2" xfId="31457" xr:uid="{00000000-0005-0000-0000-0000297A0000}"/>
    <cellStyle name="20% - Accent1 4 2 11 8" xfId="31458" xr:uid="{00000000-0005-0000-0000-00002A7A0000}"/>
    <cellStyle name="20% - Accent1 4 2 11 8 2" xfId="31459" xr:uid="{00000000-0005-0000-0000-00002B7A0000}"/>
    <cellStyle name="20% - Accent1 4 2 11 9" xfId="31460" xr:uid="{00000000-0005-0000-0000-00002C7A0000}"/>
    <cellStyle name="20% - Accent1 4 2 12" xfId="31461" xr:uid="{00000000-0005-0000-0000-00002D7A0000}"/>
    <cellStyle name="20% - Accent1 4 2 12 2" xfId="31462" xr:uid="{00000000-0005-0000-0000-00002E7A0000}"/>
    <cellStyle name="20% - Accent1 4 2 12 2 2" xfId="31463" xr:uid="{00000000-0005-0000-0000-00002F7A0000}"/>
    <cellStyle name="20% - Accent1 4 2 12 2 2 2" xfId="31464" xr:uid="{00000000-0005-0000-0000-0000307A0000}"/>
    <cellStyle name="20% - Accent1 4 2 12 2 2 2 2" xfId="31465" xr:uid="{00000000-0005-0000-0000-0000317A0000}"/>
    <cellStyle name="20% - Accent1 4 2 12 2 2 3" xfId="31466" xr:uid="{00000000-0005-0000-0000-0000327A0000}"/>
    <cellStyle name="20% - Accent1 4 2 12 2 3" xfId="31467" xr:uid="{00000000-0005-0000-0000-0000337A0000}"/>
    <cellStyle name="20% - Accent1 4 2 12 2 3 2" xfId="31468" xr:uid="{00000000-0005-0000-0000-0000347A0000}"/>
    <cellStyle name="20% - Accent1 4 2 12 2 4" xfId="31469" xr:uid="{00000000-0005-0000-0000-0000357A0000}"/>
    <cellStyle name="20% - Accent1 4 2 12 3" xfId="31470" xr:uid="{00000000-0005-0000-0000-0000367A0000}"/>
    <cellStyle name="20% - Accent1 4 2 12 3 2" xfId="31471" xr:uid="{00000000-0005-0000-0000-0000377A0000}"/>
    <cellStyle name="20% - Accent1 4 2 12 3 2 2" xfId="31472" xr:uid="{00000000-0005-0000-0000-0000387A0000}"/>
    <cellStyle name="20% - Accent1 4 2 12 3 2 2 2" xfId="31473" xr:uid="{00000000-0005-0000-0000-0000397A0000}"/>
    <cellStyle name="20% - Accent1 4 2 12 3 2 3" xfId="31474" xr:uid="{00000000-0005-0000-0000-00003A7A0000}"/>
    <cellStyle name="20% - Accent1 4 2 12 3 3" xfId="31475" xr:uid="{00000000-0005-0000-0000-00003B7A0000}"/>
    <cellStyle name="20% - Accent1 4 2 12 3 3 2" xfId="31476" xr:uid="{00000000-0005-0000-0000-00003C7A0000}"/>
    <cellStyle name="20% - Accent1 4 2 12 3 4" xfId="31477" xr:uid="{00000000-0005-0000-0000-00003D7A0000}"/>
    <cellStyle name="20% - Accent1 4 2 12 4" xfId="31478" xr:uid="{00000000-0005-0000-0000-00003E7A0000}"/>
    <cellStyle name="20% - Accent1 4 2 12 4 2" xfId="31479" xr:uid="{00000000-0005-0000-0000-00003F7A0000}"/>
    <cellStyle name="20% - Accent1 4 2 12 4 2 2" xfId="31480" xr:uid="{00000000-0005-0000-0000-0000407A0000}"/>
    <cellStyle name="20% - Accent1 4 2 12 4 2 2 2" xfId="31481" xr:uid="{00000000-0005-0000-0000-0000417A0000}"/>
    <cellStyle name="20% - Accent1 4 2 12 4 2 3" xfId="31482" xr:uid="{00000000-0005-0000-0000-0000427A0000}"/>
    <cellStyle name="20% - Accent1 4 2 12 4 3" xfId="31483" xr:uid="{00000000-0005-0000-0000-0000437A0000}"/>
    <cellStyle name="20% - Accent1 4 2 12 4 3 2" xfId="31484" xr:uid="{00000000-0005-0000-0000-0000447A0000}"/>
    <cellStyle name="20% - Accent1 4 2 12 4 4" xfId="31485" xr:uid="{00000000-0005-0000-0000-0000457A0000}"/>
    <cellStyle name="20% - Accent1 4 2 12 5" xfId="31486" xr:uid="{00000000-0005-0000-0000-0000467A0000}"/>
    <cellStyle name="20% - Accent1 4 2 12 5 2" xfId="31487" xr:uid="{00000000-0005-0000-0000-0000477A0000}"/>
    <cellStyle name="20% - Accent1 4 2 12 5 2 2" xfId="31488" xr:uid="{00000000-0005-0000-0000-0000487A0000}"/>
    <cellStyle name="20% - Accent1 4 2 12 5 3" xfId="31489" xr:uid="{00000000-0005-0000-0000-0000497A0000}"/>
    <cellStyle name="20% - Accent1 4 2 12 6" xfId="31490" xr:uid="{00000000-0005-0000-0000-00004A7A0000}"/>
    <cellStyle name="20% - Accent1 4 2 12 6 2" xfId="31491" xr:uid="{00000000-0005-0000-0000-00004B7A0000}"/>
    <cellStyle name="20% - Accent1 4 2 12 6 2 2" xfId="31492" xr:uid="{00000000-0005-0000-0000-00004C7A0000}"/>
    <cellStyle name="20% - Accent1 4 2 12 6 3" xfId="31493" xr:uid="{00000000-0005-0000-0000-00004D7A0000}"/>
    <cellStyle name="20% - Accent1 4 2 12 7" xfId="31494" xr:uid="{00000000-0005-0000-0000-00004E7A0000}"/>
    <cellStyle name="20% - Accent1 4 2 12 7 2" xfId="31495" xr:uid="{00000000-0005-0000-0000-00004F7A0000}"/>
    <cellStyle name="20% - Accent1 4 2 12 8" xfId="31496" xr:uid="{00000000-0005-0000-0000-0000507A0000}"/>
    <cellStyle name="20% - Accent1 4 2 12 8 2" xfId="31497" xr:uid="{00000000-0005-0000-0000-0000517A0000}"/>
    <cellStyle name="20% - Accent1 4 2 12 9" xfId="31498" xr:uid="{00000000-0005-0000-0000-0000527A0000}"/>
    <cellStyle name="20% - Accent1 4 2 13" xfId="31499" xr:uid="{00000000-0005-0000-0000-0000537A0000}"/>
    <cellStyle name="20% - Accent1 4 2 13 2" xfId="31500" xr:uid="{00000000-0005-0000-0000-0000547A0000}"/>
    <cellStyle name="20% - Accent1 4 2 13 2 2" xfId="31501" xr:uid="{00000000-0005-0000-0000-0000557A0000}"/>
    <cellStyle name="20% - Accent1 4 2 13 2 2 2" xfId="31502" xr:uid="{00000000-0005-0000-0000-0000567A0000}"/>
    <cellStyle name="20% - Accent1 4 2 13 2 3" xfId="31503" xr:uid="{00000000-0005-0000-0000-0000577A0000}"/>
    <cellStyle name="20% - Accent1 4 2 13 3" xfId="31504" xr:uid="{00000000-0005-0000-0000-0000587A0000}"/>
    <cellStyle name="20% - Accent1 4 2 13 3 2" xfId="31505" xr:uid="{00000000-0005-0000-0000-0000597A0000}"/>
    <cellStyle name="20% - Accent1 4 2 13 4" xfId="31506" xr:uid="{00000000-0005-0000-0000-00005A7A0000}"/>
    <cellStyle name="20% - Accent1 4 2 14" xfId="31507" xr:uid="{00000000-0005-0000-0000-00005B7A0000}"/>
    <cellStyle name="20% - Accent1 4 2 14 2" xfId="31508" xr:uid="{00000000-0005-0000-0000-00005C7A0000}"/>
    <cellStyle name="20% - Accent1 4 2 14 2 2" xfId="31509" xr:uid="{00000000-0005-0000-0000-00005D7A0000}"/>
    <cellStyle name="20% - Accent1 4 2 14 2 2 2" xfId="31510" xr:uid="{00000000-0005-0000-0000-00005E7A0000}"/>
    <cellStyle name="20% - Accent1 4 2 14 2 3" xfId="31511" xr:uid="{00000000-0005-0000-0000-00005F7A0000}"/>
    <cellStyle name="20% - Accent1 4 2 14 3" xfId="31512" xr:uid="{00000000-0005-0000-0000-0000607A0000}"/>
    <cellStyle name="20% - Accent1 4 2 14 3 2" xfId="31513" xr:uid="{00000000-0005-0000-0000-0000617A0000}"/>
    <cellStyle name="20% - Accent1 4 2 14 4" xfId="31514" xr:uid="{00000000-0005-0000-0000-0000627A0000}"/>
    <cellStyle name="20% - Accent1 4 2 15" xfId="31515" xr:uid="{00000000-0005-0000-0000-0000637A0000}"/>
    <cellStyle name="20% - Accent1 4 2 15 2" xfId="31516" xr:uid="{00000000-0005-0000-0000-0000647A0000}"/>
    <cellStyle name="20% - Accent1 4 2 15 2 2" xfId="31517" xr:uid="{00000000-0005-0000-0000-0000657A0000}"/>
    <cellStyle name="20% - Accent1 4 2 15 2 2 2" xfId="31518" xr:uid="{00000000-0005-0000-0000-0000667A0000}"/>
    <cellStyle name="20% - Accent1 4 2 15 2 3" xfId="31519" xr:uid="{00000000-0005-0000-0000-0000677A0000}"/>
    <cellStyle name="20% - Accent1 4 2 15 3" xfId="31520" xr:uid="{00000000-0005-0000-0000-0000687A0000}"/>
    <cellStyle name="20% - Accent1 4 2 15 3 2" xfId="31521" xr:uid="{00000000-0005-0000-0000-0000697A0000}"/>
    <cellStyle name="20% - Accent1 4 2 15 4" xfId="31522" xr:uid="{00000000-0005-0000-0000-00006A7A0000}"/>
    <cellStyle name="20% - Accent1 4 2 16" xfId="31523" xr:uid="{00000000-0005-0000-0000-00006B7A0000}"/>
    <cellStyle name="20% - Accent1 4 2 16 2" xfId="31524" xr:uid="{00000000-0005-0000-0000-00006C7A0000}"/>
    <cellStyle name="20% - Accent1 4 2 16 2 2" xfId="31525" xr:uid="{00000000-0005-0000-0000-00006D7A0000}"/>
    <cellStyle name="20% - Accent1 4 2 16 3" xfId="31526" xr:uid="{00000000-0005-0000-0000-00006E7A0000}"/>
    <cellStyle name="20% - Accent1 4 2 17" xfId="31527" xr:uid="{00000000-0005-0000-0000-00006F7A0000}"/>
    <cellStyle name="20% - Accent1 4 2 17 2" xfId="31528" xr:uid="{00000000-0005-0000-0000-0000707A0000}"/>
    <cellStyle name="20% - Accent1 4 2 17 2 2" xfId="31529" xr:uid="{00000000-0005-0000-0000-0000717A0000}"/>
    <cellStyle name="20% - Accent1 4 2 17 3" xfId="31530" xr:uid="{00000000-0005-0000-0000-0000727A0000}"/>
    <cellStyle name="20% - Accent1 4 2 18" xfId="31531" xr:uid="{00000000-0005-0000-0000-0000737A0000}"/>
    <cellStyle name="20% - Accent1 4 2 18 2" xfId="31532" xr:uid="{00000000-0005-0000-0000-0000747A0000}"/>
    <cellStyle name="20% - Accent1 4 2 19" xfId="31533" xr:uid="{00000000-0005-0000-0000-0000757A0000}"/>
    <cellStyle name="20% - Accent1 4 2 19 2" xfId="31534" xr:uid="{00000000-0005-0000-0000-0000767A0000}"/>
    <cellStyle name="20% - Accent1 4 2 2" xfId="31535" xr:uid="{00000000-0005-0000-0000-0000777A0000}"/>
    <cellStyle name="20% - Accent1 4 2 2 10" xfId="31536" xr:uid="{00000000-0005-0000-0000-0000787A0000}"/>
    <cellStyle name="20% - Accent1 4 2 2 10 2" xfId="31537" xr:uid="{00000000-0005-0000-0000-0000797A0000}"/>
    <cellStyle name="20% - Accent1 4 2 2 10 2 2" xfId="31538" xr:uid="{00000000-0005-0000-0000-00007A7A0000}"/>
    <cellStyle name="20% - Accent1 4 2 2 10 2 2 2" xfId="31539" xr:uid="{00000000-0005-0000-0000-00007B7A0000}"/>
    <cellStyle name="20% - Accent1 4 2 2 10 2 3" xfId="31540" xr:uid="{00000000-0005-0000-0000-00007C7A0000}"/>
    <cellStyle name="20% - Accent1 4 2 2 10 3" xfId="31541" xr:uid="{00000000-0005-0000-0000-00007D7A0000}"/>
    <cellStyle name="20% - Accent1 4 2 2 10 3 2" xfId="31542" xr:uid="{00000000-0005-0000-0000-00007E7A0000}"/>
    <cellStyle name="20% - Accent1 4 2 2 10 4" xfId="31543" xr:uid="{00000000-0005-0000-0000-00007F7A0000}"/>
    <cellStyle name="20% - Accent1 4 2 2 11" xfId="31544" xr:uid="{00000000-0005-0000-0000-0000807A0000}"/>
    <cellStyle name="20% - Accent1 4 2 2 11 2" xfId="31545" xr:uid="{00000000-0005-0000-0000-0000817A0000}"/>
    <cellStyle name="20% - Accent1 4 2 2 11 2 2" xfId="31546" xr:uid="{00000000-0005-0000-0000-0000827A0000}"/>
    <cellStyle name="20% - Accent1 4 2 2 11 2 2 2" xfId="31547" xr:uid="{00000000-0005-0000-0000-0000837A0000}"/>
    <cellStyle name="20% - Accent1 4 2 2 11 2 3" xfId="31548" xr:uid="{00000000-0005-0000-0000-0000847A0000}"/>
    <cellStyle name="20% - Accent1 4 2 2 11 3" xfId="31549" xr:uid="{00000000-0005-0000-0000-0000857A0000}"/>
    <cellStyle name="20% - Accent1 4 2 2 11 3 2" xfId="31550" xr:uid="{00000000-0005-0000-0000-0000867A0000}"/>
    <cellStyle name="20% - Accent1 4 2 2 11 4" xfId="31551" xr:uid="{00000000-0005-0000-0000-0000877A0000}"/>
    <cellStyle name="20% - Accent1 4 2 2 12" xfId="31552" xr:uid="{00000000-0005-0000-0000-0000887A0000}"/>
    <cellStyle name="20% - Accent1 4 2 2 12 2" xfId="31553" xr:uid="{00000000-0005-0000-0000-0000897A0000}"/>
    <cellStyle name="20% - Accent1 4 2 2 12 2 2" xfId="31554" xr:uid="{00000000-0005-0000-0000-00008A7A0000}"/>
    <cellStyle name="20% - Accent1 4 2 2 12 3" xfId="31555" xr:uid="{00000000-0005-0000-0000-00008B7A0000}"/>
    <cellStyle name="20% - Accent1 4 2 2 13" xfId="31556" xr:uid="{00000000-0005-0000-0000-00008C7A0000}"/>
    <cellStyle name="20% - Accent1 4 2 2 13 2" xfId="31557" xr:uid="{00000000-0005-0000-0000-00008D7A0000}"/>
    <cellStyle name="20% - Accent1 4 2 2 13 2 2" xfId="31558" xr:uid="{00000000-0005-0000-0000-00008E7A0000}"/>
    <cellStyle name="20% - Accent1 4 2 2 13 3" xfId="31559" xr:uid="{00000000-0005-0000-0000-00008F7A0000}"/>
    <cellStyle name="20% - Accent1 4 2 2 14" xfId="31560" xr:uid="{00000000-0005-0000-0000-0000907A0000}"/>
    <cellStyle name="20% - Accent1 4 2 2 14 2" xfId="31561" xr:uid="{00000000-0005-0000-0000-0000917A0000}"/>
    <cellStyle name="20% - Accent1 4 2 2 15" xfId="31562" xr:uid="{00000000-0005-0000-0000-0000927A0000}"/>
    <cellStyle name="20% - Accent1 4 2 2 15 2" xfId="31563" xr:uid="{00000000-0005-0000-0000-0000937A0000}"/>
    <cellStyle name="20% - Accent1 4 2 2 16" xfId="31564" xr:uid="{00000000-0005-0000-0000-0000947A0000}"/>
    <cellStyle name="20% - Accent1 4 2 2 2" xfId="31565" xr:uid="{00000000-0005-0000-0000-0000957A0000}"/>
    <cellStyle name="20% - Accent1 4 2 2 2 10" xfId="31566" xr:uid="{00000000-0005-0000-0000-0000967A0000}"/>
    <cellStyle name="20% - Accent1 4 2 2 2 10 2" xfId="31567" xr:uid="{00000000-0005-0000-0000-0000977A0000}"/>
    <cellStyle name="20% - Accent1 4 2 2 2 10 2 2" xfId="31568" xr:uid="{00000000-0005-0000-0000-0000987A0000}"/>
    <cellStyle name="20% - Accent1 4 2 2 2 10 2 2 2" xfId="31569" xr:uid="{00000000-0005-0000-0000-0000997A0000}"/>
    <cellStyle name="20% - Accent1 4 2 2 2 10 2 3" xfId="31570" xr:uid="{00000000-0005-0000-0000-00009A7A0000}"/>
    <cellStyle name="20% - Accent1 4 2 2 2 10 3" xfId="31571" xr:uid="{00000000-0005-0000-0000-00009B7A0000}"/>
    <cellStyle name="20% - Accent1 4 2 2 2 10 3 2" xfId="31572" xr:uid="{00000000-0005-0000-0000-00009C7A0000}"/>
    <cellStyle name="20% - Accent1 4 2 2 2 10 4" xfId="31573" xr:uid="{00000000-0005-0000-0000-00009D7A0000}"/>
    <cellStyle name="20% - Accent1 4 2 2 2 11" xfId="31574" xr:uid="{00000000-0005-0000-0000-00009E7A0000}"/>
    <cellStyle name="20% - Accent1 4 2 2 2 11 2" xfId="31575" xr:uid="{00000000-0005-0000-0000-00009F7A0000}"/>
    <cellStyle name="20% - Accent1 4 2 2 2 11 2 2" xfId="31576" xr:uid="{00000000-0005-0000-0000-0000A07A0000}"/>
    <cellStyle name="20% - Accent1 4 2 2 2 11 3" xfId="31577" xr:uid="{00000000-0005-0000-0000-0000A17A0000}"/>
    <cellStyle name="20% - Accent1 4 2 2 2 12" xfId="31578" xr:uid="{00000000-0005-0000-0000-0000A27A0000}"/>
    <cellStyle name="20% - Accent1 4 2 2 2 12 2" xfId="31579" xr:uid="{00000000-0005-0000-0000-0000A37A0000}"/>
    <cellStyle name="20% - Accent1 4 2 2 2 12 2 2" xfId="31580" xr:uid="{00000000-0005-0000-0000-0000A47A0000}"/>
    <cellStyle name="20% - Accent1 4 2 2 2 12 3" xfId="31581" xr:uid="{00000000-0005-0000-0000-0000A57A0000}"/>
    <cellStyle name="20% - Accent1 4 2 2 2 13" xfId="31582" xr:uid="{00000000-0005-0000-0000-0000A67A0000}"/>
    <cellStyle name="20% - Accent1 4 2 2 2 13 2" xfId="31583" xr:uid="{00000000-0005-0000-0000-0000A77A0000}"/>
    <cellStyle name="20% - Accent1 4 2 2 2 14" xfId="31584" xr:uid="{00000000-0005-0000-0000-0000A87A0000}"/>
    <cellStyle name="20% - Accent1 4 2 2 2 14 2" xfId="31585" xr:uid="{00000000-0005-0000-0000-0000A97A0000}"/>
    <cellStyle name="20% - Accent1 4 2 2 2 15" xfId="31586" xr:uid="{00000000-0005-0000-0000-0000AA7A0000}"/>
    <cellStyle name="20% - Accent1 4 2 2 2 2" xfId="31587" xr:uid="{00000000-0005-0000-0000-0000AB7A0000}"/>
    <cellStyle name="20% - Accent1 4 2 2 2 2 10" xfId="31588" xr:uid="{00000000-0005-0000-0000-0000AC7A0000}"/>
    <cellStyle name="20% - Accent1 4 2 2 2 2 10 2" xfId="31589" xr:uid="{00000000-0005-0000-0000-0000AD7A0000}"/>
    <cellStyle name="20% - Accent1 4 2 2 2 2 10 2 2" xfId="31590" xr:uid="{00000000-0005-0000-0000-0000AE7A0000}"/>
    <cellStyle name="20% - Accent1 4 2 2 2 2 10 3" xfId="31591" xr:uid="{00000000-0005-0000-0000-0000AF7A0000}"/>
    <cellStyle name="20% - Accent1 4 2 2 2 2 11" xfId="31592" xr:uid="{00000000-0005-0000-0000-0000B07A0000}"/>
    <cellStyle name="20% - Accent1 4 2 2 2 2 11 2" xfId="31593" xr:uid="{00000000-0005-0000-0000-0000B17A0000}"/>
    <cellStyle name="20% - Accent1 4 2 2 2 2 11 2 2" xfId="31594" xr:uid="{00000000-0005-0000-0000-0000B27A0000}"/>
    <cellStyle name="20% - Accent1 4 2 2 2 2 11 3" xfId="31595" xr:uid="{00000000-0005-0000-0000-0000B37A0000}"/>
    <cellStyle name="20% - Accent1 4 2 2 2 2 12" xfId="31596" xr:uid="{00000000-0005-0000-0000-0000B47A0000}"/>
    <cellStyle name="20% - Accent1 4 2 2 2 2 12 2" xfId="31597" xr:uid="{00000000-0005-0000-0000-0000B57A0000}"/>
    <cellStyle name="20% - Accent1 4 2 2 2 2 13" xfId="31598" xr:uid="{00000000-0005-0000-0000-0000B67A0000}"/>
    <cellStyle name="20% - Accent1 4 2 2 2 2 13 2" xfId="31599" xr:uid="{00000000-0005-0000-0000-0000B77A0000}"/>
    <cellStyle name="20% - Accent1 4 2 2 2 2 14" xfId="31600" xr:uid="{00000000-0005-0000-0000-0000B87A0000}"/>
    <cellStyle name="20% - Accent1 4 2 2 2 2 2" xfId="31601" xr:uid="{00000000-0005-0000-0000-0000B97A0000}"/>
    <cellStyle name="20% - Accent1 4 2 2 2 2 2 10" xfId="31602" xr:uid="{00000000-0005-0000-0000-0000BA7A0000}"/>
    <cellStyle name="20% - Accent1 4 2 2 2 2 2 10 2" xfId="31603" xr:uid="{00000000-0005-0000-0000-0000BB7A0000}"/>
    <cellStyle name="20% - Accent1 4 2 2 2 2 2 11" xfId="31604" xr:uid="{00000000-0005-0000-0000-0000BC7A0000}"/>
    <cellStyle name="20% - Accent1 4 2 2 2 2 2 2" xfId="31605" xr:uid="{00000000-0005-0000-0000-0000BD7A0000}"/>
    <cellStyle name="20% - Accent1 4 2 2 2 2 2 2 2" xfId="31606" xr:uid="{00000000-0005-0000-0000-0000BE7A0000}"/>
    <cellStyle name="20% - Accent1 4 2 2 2 2 2 2 2 2" xfId="31607" xr:uid="{00000000-0005-0000-0000-0000BF7A0000}"/>
    <cellStyle name="20% - Accent1 4 2 2 2 2 2 2 2 2 2" xfId="31608" xr:uid="{00000000-0005-0000-0000-0000C07A0000}"/>
    <cellStyle name="20% - Accent1 4 2 2 2 2 2 2 2 2 2 2" xfId="31609" xr:uid="{00000000-0005-0000-0000-0000C17A0000}"/>
    <cellStyle name="20% - Accent1 4 2 2 2 2 2 2 2 2 3" xfId="31610" xr:uid="{00000000-0005-0000-0000-0000C27A0000}"/>
    <cellStyle name="20% - Accent1 4 2 2 2 2 2 2 2 3" xfId="31611" xr:uid="{00000000-0005-0000-0000-0000C37A0000}"/>
    <cellStyle name="20% - Accent1 4 2 2 2 2 2 2 2 3 2" xfId="31612" xr:uid="{00000000-0005-0000-0000-0000C47A0000}"/>
    <cellStyle name="20% - Accent1 4 2 2 2 2 2 2 2 4" xfId="31613" xr:uid="{00000000-0005-0000-0000-0000C57A0000}"/>
    <cellStyle name="20% - Accent1 4 2 2 2 2 2 2 3" xfId="31614" xr:uid="{00000000-0005-0000-0000-0000C67A0000}"/>
    <cellStyle name="20% - Accent1 4 2 2 2 2 2 2 3 2" xfId="31615" xr:uid="{00000000-0005-0000-0000-0000C77A0000}"/>
    <cellStyle name="20% - Accent1 4 2 2 2 2 2 2 3 2 2" xfId="31616" xr:uid="{00000000-0005-0000-0000-0000C87A0000}"/>
    <cellStyle name="20% - Accent1 4 2 2 2 2 2 2 3 2 2 2" xfId="31617" xr:uid="{00000000-0005-0000-0000-0000C97A0000}"/>
    <cellStyle name="20% - Accent1 4 2 2 2 2 2 2 3 2 3" xfId="31618" xr:uid="{00000000-0005-0000-0000-0000CA7A0000}"/>
    <cellStyle name="20% - Accent1 4 2 2 2 2 2 2 3 3" xfId="31619" xr:uid="{00000000-0005-0000-0000-0000CB7A0000}"/>
    <cellStyle name="20% - Accent1 4 2 2 2 2 2 2 3 3 2" xfId="31620" xr:uid="{00000000-0005-0000-0000-0000CC7A0000}"/>
    <cellStyle name="20% - Accent1 4 2 2 2 2 2 2 3 4" xfId="31621" xr:uid="{00000000-0005-0000-0000-0000CD7A0000}"/>
    <cellStyle name="20% - Accent1 4 2 2 2 2 2 2 4" xfId="31622" xr:uid="{00000000-0005-0000-0000-0000CE7A0000}"/>
    <cellStyle name="20% - Accent1 4 2 2 2 2 2 2 4 2" xfId="31623" xr:uid="{00000000-0005-0000-0000-0000CF7A0000}"/>
    <cellStyle name="20% - Accent1 4 2 2 2 2 2 2 4 2 2" xfId="31624" xr:uid="{00000000-0005-0000-0000-0000D07A0000}"/>
    <cellStyle name="20% - Accent1 4 2 2 2 2 2 2 4 2 2 2" xfId="31625" xr:uid="{00000000-0005-0000-0000-0000D17A0000}"/>
    <cellStyle name="20% - Accent1 4 2 2 2 2 2 2 4 2 3" xfId="31626" xr:uid="{00000000-0005-0000-0000-0000D27A0000}"/>
    <cellStyle name="20% - Accent1 4 2 2 2 2 2 2 4 3" xfId="31627" xr:uid="{00000000-0005-0000-0000-0000D37A0000}"/>
    <cellStyle name="20% - Accent1 4 2 2 2 2 2 2 4 3 2" xfId="31628" xr:uid="{00000000-0005-0000-0000-0000D47A0000}"/>
    <cellStyle name="20% - Accent1 4 2 2 2 2 2 2 4 4" xfId="31629" xr:uid="{00000000-0005-0000-0000-0000D57A0000}"/>
    <cellStyle name="20% - Accent1 4 2 2 2 2 2 2 5" xfId="31630" xr:uid="{00000000-0005-0000-0000-0000D67A0000}"/>
    <cellStyle name="20% - Accent1 4 2 2 2 2 2 2 5 2" xfId="31631" xr:uid="{00000000-0005-0000-0000-0000D77A0000}"/>
    <cellStyle name="20% - Accent1 4 2 2 2 2 2 2 5 2 2" xfId="31632" xr:uid="{00000000-0005-0000-0000-0000D87A0000}"/>
    <cellStyle name="20% - Accent1 4 2 2 2 2 2 2 5 3" xfId="31633" xr:uid="{00000000-0005-0000-0000-0000D97A0000}"/>
    <cellStyle name="20% - Accent1 4 2 2 2 2 2 2 6" xfId="31634" xr:uid="{00000000-0005-0000-0000-0000DA7A0000}"/>
    <cellStyle name="20% - Accent1 4 2 2 2 2 2 2 6 2" xfId="31635" xr:uid="{00000000-0005-0000-0000-0000DB7A0000}"/>
    <cellStyle name="20% - Accent1 4 2 2 2 2 2 2 6 2 2" xfId="31636" xr:uid="{00000000-0005-0000-0000-0000DC7A0000}"/>
    <cellStyle name="20% - Accent1 4 2 2 2 2 2 2 6 3" xfId="31637" xr:uid="{00000000-0005-0000-0000-0000DD7A0000}"/>
    <cellStyle name="20% - Accent1 4 2 2 2 2 2 2 7" xfId="31638" xr:uid="{00000000-0005-0000-0000-0000DE7A0000}"/>
    <cellStyle name="20% - Accent1 4 2 2 2 2 2 2 7 2" xfId="31639" xr:uid="{00000000-0005-0000-0000-0000DF7A0000}"/>
    <cellStyle name="20% - Accent1 4 2 2 2 2 2 2 8" xfId="31640" xr:uid="{00000000-0005-0000-0000-0000E07A0000}"/>
    <cellStyle name="20% - Accent1 4 2 2 2 2 2 2 8 2" xfId="31641" xr:uid="{00000000-0005-0000-0000-0000E17A0000}"/>
    <cellStyle name="20% - Accent1 4 2 2 2 2 2 2 9" xfId="31642" xr:uid="{00000000-0005-0000-0000-0000E27A0000}"/>
    <cellStyle name="20% - Accent1 4 2 2 2 2 2 3" xfId="31643" xr:uid="{00000000-0005-0000-0000-0000E37A0000}"/>
    <cellStyle name="20% - Accent1 4 2 2 2 2 2 3 2" xfId="31644" xr:uid="{00000000-0005-0000-0000-0000E47A0000}"/>
    <cellStyle name="20% - Accent1 4 2 2 2 2 2 3 2 2" xfId="31645" xr:uid="{00000000-0005-0000-0000-0000E57A0000}"/>
    <cellStyle name="20% - Accent1 4 2 2 2 2 2 3 2 2 2" xfId="31646" xr:uid="{00000000-0005-0000-0000-0000E67A0000}"/>
    <cellStyle name="20% - Accent1 4 2 2 2 2 2 3 2 2 2 2" xfId="31647" xr:uid="{00000000-0005-0000-0000-0000E77A0000}"/>
    <cellStyle name="20% - Accent1 4 2 2 2 2 2 3 2 2 3" xfId="31648" xr:uid="{00000000-0005-0000-0000-0000E87A0000}"/>
    <cellStyle name="20% - Accent1 4 2 2 2 2 2 3 2 3" xfId="31649" xr:uid="{00000000-0005-0000-0000-0000E97A0000}"/>
    <cellStyle name="20% - Accent1 4 2 2 2 2 2 3 2 3 2" xfId="31650" xr:uid="{00000000-0005-0000-0000-0000EA7A0000}"/>
    <cellStyle name="20% - Accent1 4 2 2 2 2 2 3 2 4" xfId="31651" xr:uid="{00000000-0005-0000-0000-0000EB7A0000}"/>
    <cellStyle name="20% - Accent1 4 2 2 2 2 2 3 3" xfId="31652" xr:uid="{00000000-0005-0000-0000-0000EC7A0000}"/>
    <cellStyle name="20% - Accent1 4 2 2 2 2 2 3 3 2" xfId="31653" xr:uid="{00000000-0005-0000-0000-0000ED7A0000}"/>
    <cellStyle name="20% - Accent1 4 2 2 2 2 2 3 3 2 2" xfId="31654" xr:uid="{00000000-0005-0000-0000-0000EE7A0000}"/>
    <cellStyle name="20% - Accent1 4 2 2 2 2 2 3 3 2 2 2" xfId="31655" xr:uid="{00000000-0005-0000-0000-0000EF7A0000}"/>
    <cellStyle name="20% - Accent1 4 2 2 2 2 2 3 3 2 3" xfId="31656" xr:uid="{00000000-0005-0000-0000-0000F07A0000}"/>
    <cellStyle name="20% - Accent1 4 2 2 2 2 2 3 3 3" xfId="31657" xr:uid="{00000000-0005-0000-0000-0000F17A0000}"/>
    <cellStyle name="20% - Accent1 4 2 2 2 2 2 3 3 3 2" xfId="31658" xr:uid="{00000000-0005-0000-0000-0000F27A0000}"/>
    <cellStyle name="20% - Accent1 4 2 2 2 2 2 3 3 4" xfId="31659" xr:uid="{00000000-0005-0000-0000-0000F37A0000}"/>
    <cellStyle name="20% - Accent1 4 2 2 2 2 2 3 4" xfId="31660" xr:uid="{00000000-0005-0000-0000-0000F47A0000}"/>
    <cellStyle name="20% - Accent1 4 2 2 2 2 2 3 4 2" xfId="31661" xr:uid="{00000000-0005-0000-0000-0000F57A0000}"/>
    <cellStyle name="20% - Accent1 4 2 2 2 2 2 3 4 2 2" xfId="31662" xr:uid="{00000000-0005-0000-0000-0000F67A0000}"/>
    <cellStyle name="20% - Accent1 4 2 2 2 2 2 3 4 2 2 2" xfId="31663" xr:uid="{00000000-0005-0000-0000-0000F77A0000}"/>
    <cellStyle name="20% - Accent1 4 2 2 2 2 2 3 4 2 3" xfId="31664" xr:uid="{00000000-0005-0000-0000-0000F87A0000}"/>
    <cellStyle name="20% - Accent1 4 2 2 2 2 2 3 4 3" xfId="31665" xr:uid="{00000000-0005-0000-0000-0000F97A0000}"/>
    <cellStyle name="20% - Accent1 4 2 2 2 2 2 3 4 3 2" xfId="31666" xr:uid="{00000000-0005-0000-0000-0000FA7A0000}"/>
    <cellStyle name="20% - Accent1 4 2 2 2 2 2 3 4 4" xfId="31667" xr:uid="{00000000-0005-0000-0000-0000FB7A0000}"/>
    <cellStyle name="20% - Accent1 4 2 2 2 2 2 3 5" xfId="31668" xr:uid="{00000000-0005-0000-0000-0000FC7A0000}"/>
    <cellStyle name="20% - Accent1 4 2 2 2 2 2 3 5 2" xfId="31669" xr:uid="{00000000-0005-0000-0000-0000FD7A0000}"/>
    <cellStyle name="20% - Accent1 4 2 2 2 2 2 3 5 2 2" xfId="31670" xr:uid="{00000000-0005-0000-0000-0000FE7A0000}"/>
    <cellStyle name="20% - Accent1 4 2 2 2 2 2 3 5 3" xfId="31671" xr:uid="{00000000-0005-0000-0000-0000FF7A0000}"/>
    <cellStyle name="20% - Accent1 4 2 2 2 2 2 3 6" xfId="31672" xr:uid="{00000000-0005-0000-0000-0000007B0000}"/>
    <cellStyle name="20% - Accent1 4 2 2 2 2 2 3 6 2" xfId="31673" xr:uid="{00000000-0005-0000-0000-0000017B0000}"/>
    <cellStyle name="20% - Accent1 4 2 2 2 2 2 3 6 2 2" xfId="31674" xr:uid="{00000000-0005-0000-0000-0000027B0000}"/>
    <cellStyle name="20% - Accent1 4 2 2 2 2 2 3 6 3" xfId="31675" xr:uid="{00000000-0005-0000-0000-0000037B0000}"/>
    <cellStyle name="20% - Accent1 4 2 2 2 2 2 3 7" xfId="31676" xr:uid="{00000000-0005-0000-0000-0000047B0000}"/>
    <cellStyle name="20% - Accent1 4 2 2 2 2 2 3 7 2" xfId="31677" xr:uid="{00000000-0005-0000-0000-0000057B0000}"/>
    <cellStyle name="20% - Accent1 4 2 2 2 2 2 3 8" xfId="31678" xr:uid="{00000000-0005-0000-0000-0000067B0000}"/>
    <cellStyle name="20% - Accent1 4 2 2 2 2 2 3 8 2" xfId="31679" xr:uid="{00000000-0005-0000-0000-0000077B0000}"/>
    <cellStyle name="20% - Accent1 4 2 2 2 2 2 3 9" xfId="31680" xr:uid="{00000000-0005-0000-0000-0000087B0000}"/>
    <cellStyle name="20% - Accent1 4 2 2 2 2 2 4" xfId="31681" xr:uid="{00000000-0005-0000-0000-0000097B0000}"/>
    <cellStyle name="20% - Accent1 4 2 2 2 2 2 4 2" xfId="31682" xr:uid="{00000000-0005-0000-0000-00000A7B0000}"/>
    <cellStyle name="20% - Accent1 4 2 2 2 2 2 4 2 2" xfId="31683" xr:uid="{00000000-0005-0000-0000-00000B7B0000}"/>
    <cellStyle name="20% - Accent1 4 2 2 2 2 2 4 2 2 2" xfId="31684" xr:uid="{00000000-0005-0000-0000-00000C7B0000}"/>
    <cellStyle name="20% - Accent1 4 2 2 2 2 2 4 2 3" xfId="31685" xr:uid="{00000000-0005-0000-0000-00000D7B0000}"/>
    <cellStyle name="20% - Accent1 4 2 2 2 2 2 4 3" xfId="31686" xr:uid="{00000000-0005-0000-0000-00000E7B0000}"/>
    <cellStyle name="20% - Accent1 4 2 2 2 2 2 4 3 2" xfId="31687" xr:uid="{00000000-0005-0000-0000-00000F7B0000}"/>
    <cellStyle name="20% - Accent1 4 2 2 2 2 2 4 4" xfId="31688" xr:uid="{00000000-0005-0000-0000-0000107B0000}"/>
    <cellStyle name="20% - Accent1 4 2 2 2 2 2 5" xfId="31689" xr:uid="{00000000-0005-0000-0000-0000117B0000}"/>
    <cellStyle name="20% - Accent1 4 2 2 2 2 2 5 2" xfId="31690" xr:uid="{00000000-0005-0000-0000-0000127B0000}"/>
    <cellStyle name="20% - Accent1 4 2 2 2 2 2 5 2 2" xfId="31691" xr:uid="{00000000-0005-0000-0000-0000137B0000}"/>
    <cellStyle name="20% - Accent1 4 2 2 2 2 2 5 2 2 2" xfId="31692" xr:uid="{00000000-0005-0000-0000-0000147B0000}"/>
    <cellStyle name="20% - Accent1 4 2 2 2 2 2 5 2 3" xfId="31693" xr:uid="{00000000-0005-0000-0000-0000157B0000}"/>
    <cellStyle name="20% - Accent1 4 2 2 2 2 2 5 3" xfId="31694" xr:uid="{00000000-0005-0000-0000-0000167B0000}"/>
    <cellStyle name="20% - Accent1 4 2 2 2 2 2 5 3 2" xfId="31695" xr:uid="{00000000-0005-0000-0000-0000177B0000}"/>
    <cellStyle name="20% - Accent1 4 2 2 2 2 2 5 4" xfId="31696" xr:uid="{00000000-0005-0000-0000-0000187B0000}"/>
    <cellStyle name="20% - Accent1 4 2 2 2 2 2 6" xfId="31697" xr:uid="{00000000-0005-0000-0000-0000197B0000}"/>
    <cellStyle name="20% - Accent1 4 2 2 2 2 2 6 2" xfId="31698" xr:uid="{00000000-0005-0000-0000-00001A7B0000}"/>
    <cellStyle name="20% - Accent1 4 2 2 2 2 2 6 2 2" xfId="31699" xr:uid="{00000000-0005-0000-0000-00001B7B0000}"/>
    <cellStyle name="20% - Accent1 4 2 2 2 2 2 6 2 2 2" xfId="31700" xr:uid="{00000000-0005-0000-0000-00001C7B0000}"/>
    <cellStyle name="20% - Accent1 4 2 2 2 2 2 6 2 3" xfId="31701" xr:uid="{00000000-0005-0000-0000-00001D7B0000}"/>
    <cellStyle name="20% - Accent1 4 2 2 2 2 2 6 3" xfId="31702" xr:uid="{00000000-0005-0000-0000-00001E7B0000}"/>
    <cellStyle name="20% - Accent1 4 2 2 2 2 2 6 3 2" xfId="31703" xr:uid="{00000000-0005-0000-0000-00001F7B0000}"/>
    <cellStyle name="20% - Accent1 4 2 2 2 2 2 6 4" xfId="31704" xr:uid="{00000000-0005-0000-0000-0000207B0000}"/>
    <cellStyle name="20% - Accent1 4 2 2 2 2 2 7" xfId="31705" xr:uid="{00000000-0005-0000-0000-0000217B0000}"/>
    <cellStyle name="20% - Accent1 4 2 2 2 2 2 7 2" xfId="31706" xr:uid="{00000000-0005-0000-0000-0000227B0000}"/>
    <cellStyle name="20% - Accent1 4 2 2 2 2 2 7 2 2" xfId="31707" xr:uid="{00000000-0005-0000-0000-0000237B0000}"/>
    <cellStyle name="20% - Accent1 4 2 2 2 2 2 7 3" xfId="31708" xr:uid="{00000000-0005-0000-0000-0000247B0000}"/>
    <cellStyle name="20% - Accent1 4 2 2 2 2 2 8" xfId="31709" xr:uid="{00000000-0005-0000-0000-0000257B0000}"/>
    <cellStyle name="20% - Accent1 4 2 2 2 2 2 8 2" xfId="31710" xr:uid="{00000000-0005-0000-0000-0000267B0000}"/>
    <cellStyle name="20% - Accent1 4 2 2 2 2 2 8 2 2" xfId="31711" xr:uid="{00000000-0005-0000-0000-0000277B0000}"/>
    <cellStyle name="20% - Accent1 4 2 2 2 2 2 8 3" xfId="31712" xr:uid="{00000000-0005-0000-0000-0000287B0000}"/>
    <cellStyle name="20% - Accent1 4 2 2 2 2 2 9" xfId="31713" xr:uid="{00000000-0005-0000-0000-0000297B0000}"/>
    <cellStyle name="20% - Accent1 4 2 2 2 2 2 9 2" xfId="31714" xr:uid="{00000000-0005-0000-0000-00002A7B0000}"/>
    <cellStyle name="20% - Accent1 4 2 2 2 2 3" xfId="31715" xr:uid="{00000000-0005-0000-0000-00002B7B0000}"/>
    <cellStyle name="20% - Accent1 4 2 2 2 2 3 10" xfId="31716" xr:uid="{00000000-0005-0000-0000-00002C7B0000}"/>
    <cellStyle name="20% - Accent1 4 2 2 2 2 3 10 2" xfId="31717" xr:uid="{00000000-0005-0000-0000-00002D7B0000}"/>
    <cellStyle name="20% - Accent1 4 2 2 2 2 3 11" xfId="31718" xr:uid="{00000000-0005-0000-0000-00002E7B0000}"/>
    <cellStyle name="20% - Accent1 4 2 2 2 2 3 2" xfId="31719" xr:uid="{00000000-0005-0000-0000-00002F7B0000}"/>
    <cellStyle name="20% - Accent1 4 2 2 2 2 3 2 2" xfId="31720" xr:uid="{00000000-0005-0000-0000-0000307B0000}"/>
    <cellStyle name="20% - Accent1 4 2 2 2 2 3 2 2 2" xfId="31721" xr:uid="{00000000-0005-0000-0000-0000317B0000}"/>
    <cellStyle name="20% - Accent1 4 2 2 2 2 3 2 2 2 2" xfId="31722" xr:uid="{00000000-0005-0000-0000-0000327B0000}"/>
    <cellStyle name="20% - Accent1 4 2 2 2 2 3 2 2 2 2 2" xfId="31723" xr:uid="{00000000-0005-0000-0000-0000337B0000}"/>
    <cellStyle name="20% - Accent1 4 2 2 2 2 3 2 2 2 3" xfId="31724" xr:uid="{00000000-0005-0000-0000-0000347B0000}"/>
    <cellStyle name="20% - Accent1 4 2 2 2 2 3 2 2 3" xfId="31725" xr:uid="{00000000-0005-0000-0000-0000357B0000}"/>
    <cellStyle name="20% - Accent1 4 2 2 2 2 3 2 2 3 2" xfId="31726" xr:uid="{00000000-0005-0000-0000-0000367B0000}"/>
    <cellStyle name="20% - Accent1 4 2 2 2 2 3 2 2 4" xfId="31727" xr:uid="{00000000-0005-0000-0000-0000377B0000}"/>
    <cellStyle name="20% - Accent1 4 2 2 2 2 3 2 3" xfId="31728" xr:uid="{00000000-0005-0000-0000-0000387B0000}"/>
    <cellStyle name="20% - Accent1 4 2 2 2 2 3 2 3 2" xfId="31729" xr:uid="{00000000-0005-0000-0000-0000397B0000}"/>
    <cellStyle name="20% - Accent1 4 2 2 2 2 3 2 3 2 2" xfId="31730" xr:uid="{00000000-0005-0000-0000-00003A7B0000}"/>
    <cellStyle name="20% - Accent1 4 2 2 2 2 3 2 3 2 2 2" xfId="31731" xr:uid="{00000000-0005-0000-0000-00003B7B0000}"/>
    <cellStyle name="20% - Accent1 4 2 2 2 2 3 2 3 2 3" xfId="31732" xr:uid="{00000000-0005-0000-0000-00003C7B0000}"/>
    <cellStyle name="20% - Accent1 4 2 2 2 2 3 2 3 3" xfId="31733" xr:uid="{00000000-0005-0000-0000-00003D7B0000}"/>
    <cellStyle name="20% - Accent1 4 2 2 2 2 3 2 3 3 2" xfId="31734" xr:uid="{00000000-0005-0000-0000-00003E7B0000}"/>
    <cellStyle name="20% - Accent1 4 2 2 2 2 3 2 3 4" xfId="31735" xr:uid="{00000000-0005-0000-0000-00003F7B0000}"/>
    <cellStyle name="20% - Accent1 4 2 2 2 2 3 2 4" xfId="31736" xr:uid="{00000000-0005-0000-0000-0000407B0000}"/>
    <cellStyle name="20% - Accent1 4 2 2 2 2 3 2 4 2" xfId="31737" xr:uid="{00000000-0005-0000-0000-0000417B0000}"/>
    <cellStyle name="20% - Accent1 4 2 2 2 2 3 2 4 2 2" xfId="31738" xr:uid="{00000000-0005-0000-0000-0000427B0000}"/>
    <cellStyle name="20% - Accent1 4 2 2 2 2 3 2 4 2 2 2" xfId="31739" xr:uid="{00000000-0005-0000-0000-0000437B0000}"/>
    <cellStyle name="20% - Accent1 4 2 2 2 2 3 2 4 2 3" xfId="31740" xr:uid="{00000000-0005-0000-0000-0000447B0000}"/>
    <cellStyle name="20% - Accent1 4 2 2 2 2 3 2 4 3" xfId="31741" xr:uid="{00000000-0005-0000-0000-0000457B0000}"/>
    <cellStyle name="20% - Accent1 4 2 2 2 2 3 2 4 3 2" xfId="31742" xr:uid="{00000000-0005-0000-0000-0000467B0000}"/>
    <cellStyle name="20% - Accent1 4 2 2 2 2 3 2 4 4" xfId="31743" xr:uid="{00000000-0005-0000-0000-0000477B0000}"/>
    <cellStyle name="20% - Accent1 4 2 2 2 2 3 2 5" xfId="31744" xr:uid="{00000000-0005-0000-0000-0000487B0000}"/>
    <cellStyle name="20% - Accent1 4 2 2 2 2 3 2 5 2" xfId="31745" xr:uid="{00000000-0005-0000-0000-0000497B0000}"/>
    <cellStyle name="20% - Accent1 4 2 2 2 2 3 2 5 2 2" xfId="31746" xr:uid="{00000000-0005-0000-0000-00004A7B0000}"/>
    <cellStyle name="20% - Accent1 4 2 2 2 2 3 2 5 3" xfId="31747" xr:uid="{00000000-0005-0000-0000-00004B7B0000}"/>
    <cellStyle name="20% - Accent1 4 2 2 2 2 3 2 6" xfId="31748" xr:uid="{00000000-0005-0000-0000-00004C7B0000}"/>
    <cellStyle name="20% - Accent1 4 2 2 2 2 3 2 6 2" xfId="31749" xr:uid="{00000000-0005-0000-0000-00004D7B0000}"/>
    <cellStyle name="20% - Accent1 4 2 2 2 2 3 2 6 2 2" xfId="31750" xr:uid="{00000000-0005-0000-0000-00004E7B0000}"/>
    <cellStyle name="20% - Accent1 4 2 2 2 2 3 2 6 3" xfId="31751" xr:uid="{00000000-0005-0000-0000-00004F7B0000}"/>
    <cellStyle name="20% - Accent1 4 2 2 2 2 3 2 7" xfId="31752" xr:uid="{00000000-0005-0000-0000-0000507B0000}"/>
    <cellStyle name="20% - Accent1 4 2 2 2 2 3 2 7 2" xfId="31753" xr:uid="{00000000-0005-0000-0000-0000517B0000}"/>
    <cellStyle name="20% - Accent1 4 2 2 2 2 3 2 8" xfId="31754" xr:uid="{00000000-0005-0000-0000-0000527B0000}"/>
    <cellStyle name="20% - Accent1 4 2 2 2 2 3 2 8 2" xfId="31755" xr:uid="{00000000-0005-0000-0000-0000537B0000}"/>
    <cellStyle name="20% - Accent1 4 2 2 2 2 3 2 9" xfId="31756" xr:uid="{00000000-0005-0000-0000-0000547B0000}"/>
    <cellStyle name="20% - Accent1 4 2 2 2 2 3 3" xfId="31757" xr:uid="{00000000-0005-0000-0000-0000557B0000}"/>
    <cellStyle name="20% - Accent1 4 2 2 2 2 3 3 2" xfId="31758" xr:uid="{00000000-0005-0000-0000-0000567B0000}"/>
    <cellStyle name="20% - Accent1 4 2 2 2 2 3 3 2 2" xfId="31759" xr:uid="{00000000-0005-0000-0000-0000577B0000}"/>
    <cellStyle name="20% - Accent1 4 2 2 2 2 3 3 2 2 2" xfId="31760" xr:uid="{00000000-0005-0000-0000-0000587B0000}"/>
    <cellStyle name="20% - Accent1 4 2 2 2 2 3 3 2 2 2 2" xfId="31761" xr:uid="{00000000-0005-0000-0000-0000597B0000}"/>
    <cellStyle name="20% - Accent1 4 2 2 2 2 3 3 2 2 3" xfId="31762" xr:uid="{00000000-0005-0000-0000-00005A7B0000}"/>
    <cellStyle name="20% - Accent1 4 2 2 2 2 3 3 2 3" xfId="31763" xr:uid="{00000000-0005-0000-0000-00005B7B0000}"/>
    <cellStyle name="20% - Accent1 4 2 2 2 2 3 3 2 3 2" xfId="31764" xr:uid="{00000000-0005-0000-0000-00005C7B0000}"/>
    <cellStyle name="20% - Accent1 4 2 2 2 2 3 3 2 4" xfId="31765" xr:uid="{00000000-0005-0000-0000-00005D7B0000}"/>
    <cellStyle name="20% - Accent1 4 2 2 2 2 3 3 3" xfId="31766" xr:uid="{00000000-0005-0000-0000-00005E7B0000}"/>
    <cellStyle name="20% - Accent1 4 2 2 2 2 3 3 3 2" xfId="31767" xr:uid="{00000000-0005-0000-0000-00005F7B0000}"/>
    <cellStyle name="20% - Accent1 4 2 2 2 2 3 3 3 2 2" xfId="31768" xr:uid="{00000000-0005-0000-0000-0000607B0000}"/>
    <cellStyle name="20% - Accent1 4 2 2 2 2 3 3 3 2 2 2" xfId="31769" xr:uid="{00000000-0005-0000-0000-0000617B0000}"/>
    <cellStyle name="20% - Accent1 4 2 2 2 2 3 3 3 2 3" xfId="31770" xr:uid="{00000000-0005-0000-0000-0000627B0000}"/>
    <cellStyle name="20% - Accent1 4 2 2 2 2 3 3 3 3" xfId="31771" xr:uid="{00000000-0005-0000-0000-0000637B0000}"/>
    <cellStyle name="20% - Accent1 4 2 2 2 2 3 3 3 3 2" xfId="31772" xr:uid="{00000000-0005-0000-0000-0000647B0000}"/>
    <cellStyle name="20% - Accent1 4 2 2 2 2 3 3 3 4" xfId="31773" xr:uid="{00000000-0005-0000-0000-0000657B0000}"/>
    <cellStyle name="20% - Accent1 4 2 2 2 2 3 3 4" xfId="31774" xr:uid="{00000000-0005-0000-0000-0000667B0000}"/>
    <cellStyle name="20% - Accent1 4 2 2 2 2 3 3 4 2" xfId="31775" xr:uid="{00000000-0005-0000-0000-0000677B0000}"/>
    <cellStyle name="20% - Accent1 4 2 2 2 2 3 3 4 2 2" xfId="31776" xr:uid="{00000000-0005-0000-0000-0000687B0000}"/>
    <cellStyle name="20% - Accent1 4 2 2 2 2 3 3 4 2 2 2" xfId="31777" xr:uid="{00000000-0005-0000-0000-0000697B0000}"/>
    <cellStyle name="20% - Accent1 4 2 2 2 2 3 3 4 2 3" xfId="31778" xr:uid="{00000000-0005-0000-0000-00006A7B0000}"/>
    <cellStyle name="20% - Accent1 4 2 2 2 2 3 3 4 3" xfId="31779" xr:uid="{00000000-0005-0000-0000-00006B7B0000}"/>
    <cellStyle name="20% - Accent1 4 2 2 2 2 3 3 4 3 2" xfId="31780" xr:uid="{00000000-0005-0000-0000-00006C7B0000}"/>
    <cellStyle name="20% - Accent1 4 2 2 2 2 3 3 4 4" xfId="31781" xr:uid="{00000000-0005-0000-0000-00006D7B0000}"/>
    <cellStyle name="20% - Accent1 4 2 2 2 2 3 3 5" xfId="31782" xr:uid="{00000000-0005-0000-0000-00006E7B0000}"/>
    <cellStyle name="20% - Accent1 4 2 2 2 2 3 3 5 2" xfId="31783" xr:uid="{00000000-0005-0000-0000-00006F7B0000}"/>
    <cellStyle name="20% - Accent1 4 2 2 2 2 3 3 5 2 2" xfId="31784" xr:uid="{00000000-0005-0000-0000-0000707B0000}"/>
    <cellStyle name="20% - Accent1 4 2 2 2 2 3 3 5 3" xfId="31785" xr:uid="{00000000-0005-0000-0000-0000717B0000}"/>
    <cellStyle name="20% - Accent1 4 2 2 2 2 3 3 6" xfId="31786" xr:uid="{00000000-0005-0000-0000-0000727B0000}"/>
    <cellStyle name="20% - Accent1 4 2 2 2 2 3 3 6 2" xfId="31787" xr:uid="{00000000-0005-0000-0000-0000737B0000}"/>
    <cellStyle name="20% - Accent1 4 2 2 2 2 3 3 6 2 2" xfId="31788" xr:uid="{00000000-0005-0000-0000-0000747B0000}"/>
    <cellStyle name="20% - Accent1 4 2 2 2 2 3 3 6 3" xfId="31789" xr:uid="{00000000-0005-0000-0000-0000757B0000}"/>
    <cellStyle name="20% - Accent1 4 2 2 2 2 3 3 7" xfId="31790" xr:uid="{00000000-0005-0000-0000-0000767B0000}"/>
    <cellStyle name="20% - Accent1 4 2 2 2 2 3 3 7 2" xfId="31791" xr:uid="{00000000-0005-0000-0000-0000777B0000}"/>
    <cellStyle name="20% - Accent1 4 2 2 2 2 3 3 8" xfId="31792" xr:uid="{00000000-0005-0000-0000-0000787B0000}"/>
    <cellStyle name="20% - Accent1 4 2 2 2 2 3 3 8 2" xfId="31793" xr:uid="{00000000-0005-0000-0000-0000797B0000}"/>
    <cellStyle name="20% - Accent1 4 2 2 2 2 3 3 9" xfId="31794" xr:uid="{00000000-0005-0000-0000-00007A7B0000}"/>
    <cellStyle name="20% - Accent1 4 2 2 2 2 3 4" xfId="31795" xr:uid="{00000000-0005-0000-0000-00007B7B0000}"/>
    <cellStyle name="20% - Accent1 4 2 2 2 2 3 4 2" xfId="31796" xr:uid="{00000000-0005-0000-0000-00007C7B0000}"/>
    <cellStyle name="20% - Accent1 4 2 2 2 2 3 4 2 2" xfId="31797" xr:uid="{00000000-0005-0000-0000-00007D7B0000}"/>
    <cellStyle name="20% - Accent1 4 2 2 2 2 3 4 2 2 2" xfId="31798" xr:uid="{00000000-0005-0000-0000-00007E7B0000}"/>
    <cellStyle name="20% - Accent1 4 2 2 2 2 3 4 2 3" xfId="31799" xr:uid="{00000000-0005-0000-0000-00007F7B0000}"/>
    <cellStyle name="20% - Accent1 4 2 2 2 2 3 4 3" xfId="31800" xr:uid="{00000000-0005-0000-0000-0000807B0000}"/>
    <cellStyle name="20% - Accent1 4 2 2 2 2 3 4 3 2" xfId="31801" xr:uid="{00000000-0005-0000-0000-0000817B0000}"/>
    <cellStyle name="20% - Accent1 4 2 2 2 2 3 4 4" xfId="31802" xr:uid="{00000000-0005-0000-0000-0000827B0000}"/>
    <cellStyle name="20% - Accent1 4 2 2 2 2 3 5" xfId="31803" xr:uid="{00000000-0005-0000-0000-0000837B0000}"/>
    <cellStyle name="20% - Accent1 4 2 2 2 2 3 5 2" xfId="31804" xr:uid="{00000000-0005-0000-0000-0000847B0000}"/>
    <cellStyle name="20% - Accent1 4 2 2 2 2 3 5 2 2" xfId="31805" xr:uid="{00000000-0005-0000-0000-0000857B0000}"/>
    <cellStyle name="20% - Accent1 4 2 2 2 2 3 5 2 2 2" xfId="31806" xr:uid="{00000000-0005-0000-0000-0000867B0000}"/>
    <cellStyle name="20% - Accent1 4 2 2 2 2 3 5 2 3" xfId="31807" xr:uid="{00000000-0005-0000-0000-0000877B0000}"/>
    <cellStyle name="20% - Accent1 4 2 2 2 2 3 5 3" xfId="31808" xr:uid="{00000000-0005-0000-0000-0000887B0000}"/>
    <cellStyle name="20% - Accent1 4 2 2 2 2 3 5 3 2" xfId="31809" xr:uid="{00000000-0005-0000-0000-0000897B0000}"/>
    <cellStyle name="20% - Accent1 4 2 2 2 2 3 5 4" xfId="31810" xr:uid="{00000000-0005-0000-0000-00008A7B0000}"/>
    <cellStyle name="20% - Accent1 4 2 2 2 2 3 6" xfId="31811" xr:uid="{00000000-0005-0000-0000-00008B7B0000}"/>
    <cellStyle name="20% - Accent1 4 2 2 2 2 3 6 2" xfId="31812" xr:uid="{00000000-0005-0000-0000-00008C7B0000}"/>
    <cellStyle name="20% - Accent1 4 2 2 2 2 3 6 2 2" xfId="31813" xr:uid="{00000000-0005-0000-0000-00008D7B0000}"/>
    <cellStyle name="20% - Accent1 4 2 2 2 2 3 6 2 2 2" xfId="31814" xr:uid="{00000000-0005-0000-0000-00008E7B0000}"/>
    <cellStyle name="20% - Accent1 4 2 2 2 2 3 6 2 3" xfId="31815" xr:uid="{00000000-0005-0000-0000-00008F7B0000}"/>
    <cellStyle name="20% - Accent1 4 2 2 2 2 3 6 3" xfId="31816" xr:uid="{00000000-0005-0000-0000-0000907B0000}"/>
    <cellStyle name="20% - Accent1 4 2 2 2 2 3 6 3 2" xfId="31817" xr:uid="{00000000-0005-0000-0000-0000917B0000}"/>
    <cellStyle name="20% - Accent1 4 2 2 2 2 3 6 4" xfId="31818" xr:uid="{00000000-0005-0000-0000-0000927B0000}"/>
    <cellStyle name="20% - Accent1 4 2 2 2 2 3 7" xfId="31819" xr:uid="{00000000-0005-0000-0000-0000937B0000}"/>
    <cellStyle name="20% - Accent1 4 2 2 2 2 3 7 2" xfId="31820" xr:uid="{00000000-0005-0000-0000-0000947B0000}"/>
    <cellStyle name="20% - Accent1 4 2 2 2 2 3 7 2 2" xfId="31821" xr:uid="{00000000-0005-0000-0000-0000957B0000}"/>
    <cellStyle name="20% - Accent1 4 2 2 2 2 3 7 3" xfId="31822" xr:uid="{00000000-0005-0000-0000-0000967B0000}"/>
    <cellStyle name="20% - Accent1 4 2 2 2 2 3 8" xfId="31823" xr:uid="{00000000-0005-0000-0000-0000977B0000}"/>
    <cellStyle name="20% - Accent1 4 2 2 2 2 3 8 2" xfId="31824" xr:uid="{00000000-0005-0000-0000-0000987B0000}"/>
    <cellStyle name="20% - Accent1 4 2 2 2 2 3 8 2 2" xfId="31825" xr:uid="{00000000-0005-0000-0000-0000997B0000}"/>
    <cellStyle name="20% - Accent1 4 2 2 2 2 3 8 3" xfId="31826" xr:uid="{00000000-0005-0000-0000-00009A7B0000}"/>
    <cellStyle name="20% - Accent1 4 2 2 2 2 3 9" xfId="31827" xr:uid="{00000000-0005-0000-0000-00009B7B0000}"/>
    <cellStyle name="20% - Accent1 4 2 2 2 2 3 9 2" xfId="31828" xr:uid="{00000000-0005-0000-0000-00009C7B0000}"/>
    <cellStyle name="20% - Accent1 4 2 2 2 2 4" xfId="31829" xr:uid="{00000000-0005-0000-0000-00009D7B0000}"/>
    <cellStyle name="20% - Accent1 4 2 2 2 2 4 10" xfId="31830" xr:uid="{00000000-0005-0000-0000-00009E7B0000}"/>
    <cellStyle name="20% - Accent1 4 2 2 2 2 4 10 2" xfId="31831" xr:uid="{00000000-0005-0000-0000-00009F7B0000}"/>
    <cellStyle name="20% - Accent1 4 2 2 2 2 4 11" xfId="31832" xr:uid="{00000000-0005-0000-0000-0000A07B0000}"/>
    <cellStyle name="20% - Accent1 4 2 2 2 2 4 2" xfId="31833" xr:uid="{00000000-0005-0000-0000-0000A17B0000}"/>
    <cellStyle name="20% - Accent1 4 2 2 2 2 4 2 2" xfId="31834" xr:uid="{00000000-0005-0000-0000-0000A27B0000}"/>
    <cellStyle name="20% - Accent1 4 2 2 2 2 4 2 2 2" xfId="31835" xr:uid="{00000000-0005-0000-0000-0000A37B0000}"/>
    <cellStyle name="20% - Accent1 4 2 2 2 2 4 2 2 2 2" xfId="31836" xr:uid="{00000000-0005-0000-0000-0000A47B0000}"/>
    <cellStyle name="20% - Accent1 4 2 2 2 2 4 2 2 2 2 2" xfId="31837" xr:uid="{00000000-0005-0000-0000-0000A57B0000}"/>
    <cellStyle name="20% - Accent1 4 2 2 2 2 4 2 2 2 3" xfId="31838" xr:uid="{00000000-0005-0000-0000-0000A67B0000}"/>
    <cellStyle name="20% - Accent1 4 2 2 2 2 4 2 2 3" xfId="31839" xr:uid="{00000000-0005-0000-0000-0000A77B0000}"/>
    <cellStyle name="20% - Accent1 4 2 2 2 2 4 2 2 3 2" xfId="31840" xr:uid="{00000000-0005-0000-0000-0000A87B0000}"/>
    <cellStyle name="20% - Accent1 4 2 2 2 2 4 2 2 4" xfId="31841" xr:uid="{00000000-0005-0000-0000-0000A97B0000}"/>
    <cellStyle name="20% - Accent1 4 2 2 2 2 4 2 3" xfId="31842" xr:uid="{00000000-0005-0000-0000-0000AA7B0000}"/>
    <cellStyle name="20% - Accent1 4 2 2 2 2 4 2 3 2" xfId="31843" xr:uid="{00000000-0005-0000-0000-0000AB7B0000}"/>
    <cellStyle name="20% - Accent1 4 2 2 2 2 4 2 3 2 2" xfId="31844" xr:uid="{00000000-0005-0000-0000-0000AC7B0000}"/>
    <cellStyle name="20% - Accent1 4 2 2 2 2 4 2 3 2 2 2" xfId="31845" xr:uid="{00000000-0005-0000-0000-0000AD7B0000}"/>
    <cellStyle name="20% - Accent1 4 2 2 2 2 4 2 3 2 3" xfId="31846" xr:uid="{00000000-0005-0000-0000-0000AE7B0000}"/>
    <cellStyle name="20% - Accent1 4 2 2 2 2 4 2 3 3" xfId="31847" xr:uid="{00000000-0005-0000-0000-0000AF7B0000}"/>
    <cellStyle name="20% - Accent1 4 2 2 2 2 4 2 3 3 2" xfId="31848" xr:uid="{00000000-0005-0000-0000-0000B07B0000}"/>
    <cellStyle name="20% - Accent1 4 2 2 2 2 4 2 3 4" xfId="31849" xr:uid="{00000000-0005-0000-0000-0000B17B0000}"/>
    <cellStyle name="20% - Accent1 4 2 2 2 2 4 2 4" xfId="31850" xr:uid="{00000000-0005-0000-0000-0000B27B0000}"/>
    <cellStyle name="20% - Accent1 4 2 2 2 2 4 2 4 2" xfId="31851" xr:uid="{00000000-0005-0000-0000-0000B37B0000}"/>
    <cellStyle name="20% - Accent1 4 2 2 2 2 4 2 4 2 2" xfId="31852" xr:uid="{00000000-0005-0000-0000-0000B47B0000}"/>
    <cellStyle name="20% - Accent1 4 2 2 2 2 4 2 4 2 2 2" xfId="31853" xr:uid="{00000000-0005-0000-0000-0000B57B0000}"/>
    <cellStyle name="20% - Accent1 4 2 2 2 2 4 2 4 2 3" xfId="31854" xr:uid="{00000000-0005-0000-0000-0000B67B0000}"/>
    <cellStyle name="20% - Accent1 4 2 2 2 2 4 2 4 3" xfId="31855" xr:uid="{00000000-0005-0000-0000-0000B77B0000}"/>
    <cellStyle name="20% - Accent1 4 2 2 2 2 4 2 4 3 2" xfId="31856" xr:uid="{00000000-0005-0000-0000-0000B87B0000}"/>
    <cellStyle name="20% - Accent1 4 2 2 2 2 4 2 4 4" xfId="31857" xr:uid="{00000000-0005-0000-0000-0000B97B0000}"/>
    <cellStyle name="20% - Accent1 4 2 2 2 2 4 2 5" xfId="31858" xr:uid="{00000000-0005-0000-0000-0000BA7B0000}"/>
    <cellStyle name="20% - Accent1 4 2 2 2 2 4 2 5 2" xfId="31859" xr:uid="{00000000-0005-0000-0000-0000BB7B0000}"/>
    <cellStyle name="20% - Accent1 4 2 2 2 2 4 2 5 2 2" xfId="31860" xr:uid="{00000000-0005-0000-0000-0000BC7B0000}"/>
    <cellStyle name="20% - Accent1 4 2 2 2 2 4 2 5 3" xfId="31861" xr:uid="{00000000-0005-0000-0000-0000BD7B0000}"/>
    <cellStyle name="20% - Accent1 4 2 2 2 2 4 2 6" xfId="31862" xr:uid="{00000000-0005-0000-0000-0000BE7B0000}"/>
    <cellStyle name="20% - Accent1 4 2 2 2 2 4 2 6 2" xfId="31863" xr:uid="{00000000-0005-0000-0000-0000BF7B0000}"/>
    <cellStyle name="20% - Accent1 4 2 2 2 2 4 2 6 2 2" xfId="31864" xr:uid="{00000000-0005-0000-0000-0000C07B0000}"/>
    <cellStyle name="20% - Accent1 4 2 2 2 2 4 2 6 3" xfId="31865" xr:uid="{00000000-0005-0000-0000-0000C17B0000}"/>
    <cellStyle name="20% - Accent1 4 2 2 2 2 4 2 7" xfId="31866" xr:uid="{00000000-0005-0000-0000-0000C27B0000}"/>
    <cellStyle name="20% - Accent1 4 2 2 2 2 4 2 7 2" xfId="31867" xr:uid="{00000000-0005-0000-0000-0000C37B0000}"/>
    <cellStyle name="20% - Accent1 4 2 2 2 2 4 2 8" xfId="31868" xr:uid="{00000000-0005-0000-0000-0000C47B0000}"/>
    <cellStyle name="20% - Accent1 4 2 2 2 2 4 2 8 2" xfId="31869" xr:uid="{00000000-0005-0000-0000-0000C57B0000}"/>
    <cellStyle name="20% - Accent1 4 2 2 2 2 4 2 9" xfId="31870" xr:uid="{00000000-0005-0000-0000-0000C67B0000}"/>
    <cellStyle name="20% - Accent1 4 2 2 2 2 4 3" xfId="31871" xr:uid="{00000000-0005-0000-0000-0000C77B0000}"/>
    <cellStyle name="20% - Accent1 4 2 2 2 2 4 3 2" xfId="31872" xr:uid="{00000000-0005-0000-0000-0000C87B0000}"/>
    <cellStyle name="20% - Accent1 4 2 2 2 2 4 3 2 2" xfId="31873" xr:uid="{00000000-0005-0000-0000-0000C97B0000}"/>
    <cellStyle name="20% - Accent1 4 2 2 2 2 4 3 2 2 2" xfId="31874" xr:uid="{00000000-0005-0000-0000-0000CA7B0000}"/>
    <cellStyle name="20% - Accent1 4 2 2 2 2 4 3 2 2 2 2" xfId="31875" xr:uid="{00000000-0005-0000-0000-0000CB7B0000}"/>
    <cellStyle name="20% - Accent1 4 2 2 2 2 4 3 2 2 3" xfId="31876" xr:uid="{00000000-0005-0000-0000-0000CC7B0000}"/>
    <cellStyle name="20% - Accent1 4 2 2 2 2 4 3 2 3" xfId="31877" xr:uid="{00000000-0005-0000-0000-0000CD7B0000}"/>
    <cellStyle name="20% - Accent1 4 2 2 2 2 4 3 2 3 2" xfId="31878" xr:uid="{00000000-0005-0000-0000-0000CE7B0000}"/>
    <cellStyle name="20% - Accent1 4 2 2 2 2 4 3 2 4" xfId="31879" xr:uid="{00000000-0005-0000-0000-0000CF7B0000}"/>
    <cellStyle name="20% - Accent1 4 2 2 2 2 4 3 3" xfId="31880" xr:uid="{00000000-0005-0000-0000-0000D07B0000}"/>
    <cellStyle name="20% - Accent1 4 2 2 2 2 4 3 3 2" xfId="31881" xr:uid="{00000000-0005-0000-0000-0000D17B0000}"/>
    <cellStyle name="20% - Accent1 4 2 2 2 2 4 3 3 2 2" xfId="31882" xr:uid="{00000000-0005-0000-0000-0000D27B0000}"/>
    <cellStyle name="20% - Accent1 4 2 2 2 2 4 3 3 2 2 2" xfId="31883" xr:uid="{00000000-0005-0000-0000-0000D37B0000}"/>
    <cellStyle name="20% - Accent1 4 2 2 2 2 4 3 3 2 3" xfId="31884" xr:uid="{00000000-0005-0000-0000-0000D47B0000}"/>
    <cellStyle name="20% - Accent1 4 2 2 2 2 4 3 3 3" xfId="31885" xr:uid="{00000000-0005-0000-0000-0000D57B0000}"/>
    <cellStyle name="20% - Accent1 4 2 2 2 2 4 3 3 3 2" xfId="31886" xr:uid="{00000000-0005-0000-0000-0000D67B0000}"/>
    <cellStyle name="20% - Accent1 4 2 2 2 2 4 3 3 4" xfId="31887" xr:uid="{00000000-0005-0000-0000-0000D77B0000}"/>
    <cellStyle name="20% - Accent1 4 2 2 2 2 4 3 4" xfId="31888" xr:uid="{00000000-0005-0000-0000-0000D87B0000}"/>
    <cellStyle name="20% - Accent1 4 2 2 2 2 4 3 4 2" xfId="31889" xr:uid="{00000000-0005-0000-0000-0000D97B0000}"/>
    <cellStyle name="20% - Accent1 4 2 2 2 2 4 3 4 2 2" xfId="31890" xr:uid="{00000000-0005-0000-0000-0000DA7B0000}"/>
    <cellStyle name="20% - Accent1 4 2 2 2 2 4 3 4 2 2 2" xfId="31891" xr:uid="{00000000-0005-0000-0000-0000DB7B0000}"/>
    <cellStyle name="20% - Accent1 4 2 2 2 2 4 3 4 2 3" xfId="31892" xr:uid="{00000000-0005-0000-0000-0000DC7B0000}"/>
    <cellStyle name="20% - Accent1 4 2 2 2 2 4 3 4 3" xfId="31893" xr:uid="{00000000-0005-0000-0000-0000DD7B0000}"/>
    <cellStyle name="20% - Accent1 4 2 2 2 2 4 3 4 3 2" xfId="31894" xr:uid="{00000000-0005-0000-0000-0000DE7B0000}"/>
    <cellStyle name="20% - Accent1 4 2 2 2 2 4 3 4 4" xfId="31895" xr:uid="{00000000-0005-0000-0000-0000DF7B0000}"/>
    <cellStyle name="20% - Accent1 4 2 2 2 2 4 3 5" xfId="31896" xr:uid="{00000000-0005-0000-0000-0000E07B0000}"/>
    <cellStyle name="20% - Accent1 4 2 2 2 2 4 3 5 2" xfId="31897" xr:uid="{00000000-0005-0000-0000-0000E17B0000}"/>
    <cellStyle name="20% - Accent1 4 2 2 2 2 4 3 5 2 2" xfId="31898" xr:uid="{00000000-0005-0000-0000-0000E27B0000}"/>
    <cellStyle name="20% - Accent1 4 2 2 2 2 4 3 5 3" xfId="31899" xr:uid="{00000000-0005-0000-0000-0000E37B0000}"/>
    <cellStyle name="20% - Accent1 4 2 2 2 2 4 3 6" xfId="31900" xr:uid="{00000000-0005-0000-0000-0000E47B0000}"/>
    <cellStyle name="20% - Accent1 4 2 2 2 2 4 3 6 2" xfId="31901" xr:uid="{00000000-0005-0000-0000-0000E57B0000}"/>
    <cellStyle name="20% - Accent1 4 2 2 2 2 4 3 6 2 2" xfId="31902" xr:uid="{00000000-0005-0000-0000-0000E67B0000}"/>
    <cellStyle name="20% - Accent1 4 2 2 2 2 4 3 6 3" xfId="31903" xr:uid="{00000000-0005-0000-0000-0000E77B0000}"/>
    <cellStyle name="20% - Accent1 4 2 2 2 2 4 3 7" xfId="31904" xr:uid="{00000000-0005-0000-0000-0000E87B0000}"/>
    <cellStyle name="20% - Accent1 4 2 2 2 2 4 3 7 2" xfId="31905" xr:uid="{00000000-0005-0000-0000-0000E97B0000}"/>
    <cellStyle name="20% - Accent1 4 2 2 2 2 4 3 8" xfId="31906" xr:uid="{00000000-0005-0000-0000-0000EA7B0000}"/>
    <cellStyle name="20% - Accent1 4 2 2 2 2 4 3 8 2" xfId="31907" xr:uid="{00000000-0005-0000-0000-0000EB7B0000}"/>
    <cellStyle name="20% - Accent1 4 2 2 2 2 4 3 9" xfId="31908" xr:uid="{00000000-0005-0000-0000-0000EC7B0000}"/>
    <cellStyle name="20% - Accent1 4 2 2 2 2 4 4" xfId="31909" xr:uid="{00000000-0005-0000-0000-0000ED7B0000}"/>
    <cellStyle name="20% - Accent1 4 2 2 2 2 4 4 2" xfId="31910" xr:uid="{00000000-0005-0000-0000-0000EE7B0000}"/>
    <cellStyle name="20% - Accent1 4 2 2 2 2 4 4 2 2" xfId="31911" xr:uid="{00000000-0005-0000-0000-0000EF7B0000}"/>
    <cellStyle name="20% - Accent1 4 2 2 2 2 4 4 2 2 2" xfId="31912" xr:uid="{00000000-0005-0000-0000-0000F07B0000}"/>
    <cellStyle name="20% - Accent1 4 2 2 2 2 4 4 2 3" xfId="31913" xr:uid="{00000000-0005-0000-0000-0000F17B0000}"/>
    <cellStyle name="20% - Accent1 4 2 2 2 2 4 4 3" xfId="31914" xr:uid="{00000000-0005-0000-0000-0000F27B0000}"/>
    <cellStyle name="20% - Accent1 4 2 2 2 2 4 4 3 2" xfId="31915" xr:uid="{00000000-0005-0000-0000-0000F37B0000}"/>
    <cellStyle name="20% - Accent1 4 2 2 2 2 4 4 4" xfId="31916" xr:uid="{00000000-0005-0000-0000-0000F47B0000}"/>
    <cellStyle name="20% - Accent1 4 2 2 2 2 4 5" xfId="31917" xr:uid="{00000000-0005-0000-0000-0000F57B0000}"/>
    <cellStyle name="20% - Accent1 4 2 2 2 2 4 5 2" xfId="31918" xr:uid="{00000000-0005-0000-0000-0000F67B0000}"/>
    <cellStyle name="20% - Accent1 4 2 2 2 2 4 5 2 2" xfId="31919" xr:uid="{00000000-0005-0000-0000-0000F77B0000}"/>
    <cellStyle name="20% - Accent1 4 2 2 2 2 4 5 2 2 2" xfId="31920" xr:uid="{00000000-0005-0000-0000-0000F87B0000}"/>
    <cellStyle name="20% - Accent1 4 2 2 2 2 4 5 2 3" xfId="31921" xr:uid="{00000000-0005-0000-0000-0000F97B0000}"/>
    <cellStyle name="20% - Accent1 4 2 2 2 2 4 5 3" xfId="31922" xr:uid="{00000000-0005-0000-0000-0000FA7B0000}"/>
    <cellStyle name="20% - Accent1 4 2 2 2 2 4 5 3 2" xfId="31923" xr:uid="{00000000-0005-0000-0000-0000FB7B0000}"/>
    <cellStyle name="20% - Accent1 4 2 2 2 2 4 5 4" xfId="31924" xr:uid="{00000000-0005-0000-0000-0000FC7B0000}"/>
    <cellStyle name="20% - Accent1 4 2 2 2 2 4 6" xfId="31925" xr:uid="{00000000-0005-0000-0000-0000FD7B0000}"/>
    <cellStyle name="20% - Accent1 4 2 2 2 2 4 6 2" xfId="31926" xr:uid="{00000000-0005-0000-0000-0000FE7B0000}"/>
    <cellStyle name="20% - Accent1 4 2 2 2 2 4 6 2 2" xfId="31927" xr:uid="{00000000-0005-0000-0000-0000FF7B0000}"/>
    <cellStyle name="20% - Accent1 4 2 2 2 2 4 6 2 2 2" xfId="31928" xr:uid="{00000000-0005-0000-0000-0000007C0000}"/>
    <cellStyle name="20% - Accent1 4 2 2 2 2 4 6 2 3" xfId="31929" xr:uid="{00000000-0005-0000-0000-0000017C0000}"/>
    <cellStyle name="20% - Accent1 4 2 2 2 2 4 6 3" xfId="31930" xr:uid="{00000000-0005-0000-0000-0000027C0000}"/>
    <cellStyle name="20% - Accent1 4 2 2 2 2 4 6 3 2" xfId="31931" xr:uid="{00000000-0005-0000-0000-0000037C0000}"/>
    <cellStyle name="20% - Accent1 4 2 2 2 2 4 6 4" xfId="31932" xr:uid="{00000000-0005-0000-0000-0000047C0000}"/>
    <cellStyle name="20% - Accent1 4 2 2 2 2 4 7" xfId="31933" xr:uid="{00000000-0005-0000-0000-0000057C0000}"/>
    <cellStyle name="20% - Accent1 4 2 2 2 2 4 7 2" xfId="31934" xr:uid="{00000000-0005-0000-0000-0000067C0000}"/>
    <cellStyle name="20% - Accent1 4 2 2 2 2 4 7 2 2" xfId="31935" xr:uid="{00000000-0005-0000-0000-0000077C0000}"/>
    <cellStyle name="20% - Accent1 4 2 2 2 2 4 7 3" xfId="31936" xr:uid="{00000000-0005-0000-0000-0000087C0000}"/>
    <cellStyle name="20% - Accent1 4 2 2 2 2 4 8" xfId="31937" xr:uid="{00000000-0005-0000-0000-0000097C0000}"/>
    <cellStyle name="20% - Accent1 4 2 2 2 2 4 8 2" xfId="31938" xr:uid="{00000000-0005-0000-0000-00000A7C0000}"/>
    <cellStyle name="20% - Accent1 4 2 2 2 2 4 8 2 2" xfId="31939" xr:uid="{00000000-0005-0000-0000-00000B7C0000}"/>
    <cellStyle name="20% - Accent1 4 2 2 2 2 4 8 3" xfId="31940" xr:uid="{00000000-0005-0000-0000-00000C7C0000}"/>
    <cellStyle name="20% - Accent1 4 2 2 2 2 4 9" xfId="31941" xr:uid="{00000000-0005-0000-0000-00000D7C0000}"/>
    <cellStyle name="20% - Accent1 4 2 2 2 2 4 9 2" xfId="31942" xr:uid="{00000000-0005-0000-0000-00000E7C0000}"/>
    <cellStyle name="20% - Accent1 4 2 2 2 2 5" xfId="31943" xr:uid="{00000000-0005-0000-0000-00000F7C0000}"/>
    <cellStyle name="20% - Accent1 4 2 2 2 2 5 2" xfId="31944" xr:uid="{00000000-0005-0000-0000-0000107C0000}"/>
    <cellStyle name="20% - Accent1 4 2 2 2 2 5 2 2" xfId="31945" xr:uid="{00000000-0005-0000-0000-0000117C0000}"/>
    <cellStyle name="20% - Accent1 4 2 2 2 2 5 2 2 2" xfId="31946" xr:uid="{00000000-0005-0000-0000-0000127C0000}"/>
    <cellStyle name="20% - Accent1 4 2 2 2 2 5 2 2 2 2" xfId="31947" xr:uid="{00000000-0005-0000-0000-0000137C0000}"/>
    <cellStyle name="20% - Accent1 4 2 2 2 2 5 2 2 3" xfId="31948" xr:uid="{00000000-0005-0000-0000-0000147C0000}"/>
    <cellStyle name="20% - Accent1 4 2 2 2 2 5 2 3" xfId="31949" xr:uid="{00000000-0005-0000-0000-0000157C0000}"/>
    <cellStyle name="20% - Accent1 4 2 2 2 2 5 2 3 2" xfId="31950" xr:uid="{00000000-0005-0000-0000-0000167C0000}"/>
    <cellStyle name="20% - Accent1 4 2 2 2 2 5 2 4" xfId="31951" xr:uid="{00000000-0005-0000-0000-0000177C0000}"/>
    <cellStyle name="20% - Accent1 4 2 2 2 2 5 3" xfId="31952" xr:uid="{00000000-0005-0000-0000-0000187C0000}"/>
    <cellStyle name="20% - Accent1 4 2 2 2 2 5 3 2" xfId="31953" xr:uid="{00000000-0005-0000-0000-0000197C0000}"/>
    <cellStyle name="20% - Accent1 4 2 2 2 2 5 3 2 2" xfId="31954" xr:uid="{00000000-0005-0000-0000-00001A7C0000}"/>
    <cellStyle name="20% - Accent1 4 2 2 2 2 5 3 2 2 2" xfId="31955" xr:uid="{00000000-0005-0000-0000-00001B7C0000}"/>
    <cellStyle name="20% - Accent1 4 2 2 2 2 5 3 2 3" xfId="31956" xr:uid="{00000000-0005-0000-0000-00001C7C0000}"/>
    <cellStyle name="20% - Accent1 4 2 2 2 2 5 3 3" xfId="31957" xr:uid="{00000000-0005-0000-0000-00001D7C0000}"/>
    <cellStyle name="20% - Accent1 4 2 2 2 2 5 3 3 2" xfId="31958" xr:uid="{00000000-0005-0000-0000-00001E7C0000}"/>
    <cellStyle name="20% - Accent1 4 2 2 2 2 5 3 4" xfId="31959" xr:uid="{00000000-0005-0000-0000-00001F7C0000}"/>
    <cellStyle name="20% - Accent1 4 2 2 2 2 5 4" xfId="31960" xr:uid="{00000000-0005-0000-0000-0000207C0000}"/>
    <cellStyle name="20% - Accent1 4 2 2 2 2 5 4 2" xfId="31961" xr:uid="{00000000-0005-0000-0000-0000217C0000}"/>
    <cellStyle name="20% - Accent1 4 2 2 2 2 5 4 2 2" xfId="31962" xr:uid="{00000000-0005-0000-0000-0000227C0000}"/>
    <cellStyle name="20% - Accent1 4 2 2 2 2 5 4 2 2 2" xfId="31963" xr:uid="{00000000-0005-0000-0000-0000237C0000}"/>
    <cellStyle name="20% - Accent1 4 2 2 2 2 5 4 2 3" xfId="31964" xr:uid="{00000000-0005-0000-0000-0000247C0000}"/>
    <cellStyle name="20% - Accent1 4 2 2 2 2 5 4 3" xfId="31965" xr:uid="{00000000-0005-0000-0000-0000257C0000}"/>
    <cellStyle name="20% - Accent1 4 2 2 2 2 5 4 3 2" xfId="31966" xr:uid="{00000000-0005-0000-0000-0000267C0000}"/>
    <cellStyle name="20% - Accent1 4 2 2 2 2 5 4 4" xfId="31967" xr:uid="{00000000-0005-0000-0000-0000277C0000}"/>
    <cellStyle name="20% - Accent1 4 2 2 2 2 5 5" xfId="31968" xr:uid="{00000000-0005-0000-0000-0000287C0000}"/>
    <cellStyle name="20% - Accent1 4 2 2 2 2 5 5 2" xfId="31969" xr:uid="{00000000-0005-0000-0000-0000297C0000}"/>
    <cellStyle name="20% - Accent1 4 2 2 2 2 5 5 2 2" xfId="31970" xr:uid="{00000000-0005-0000-0000-00002A7C0000}"/>
    <cellStyle name="20% - Accent1 4 2 2 2 2 5 5 3" xfId="31971" xr:uid="{00000000-0005-0000-0000-00002B7C0000}"/>
    <cellStyle name="20% - Accent1 4 2 2 2 2 5 6" xfId="31972" xr:uid="{00000000-0005-0000-0000-00002C7C0000}"/>
    <cellStyle name="20% - Accent1 4 2 2 2 2 5 6 2" xfId="31973" xr:uid="{00000000-0005-0000-0000-00002D7C0000}"/>
    <cellStyle name="20% - Accent1 4 2 2 2 2 5 6 2 2" xfId="31974" xr:uid="{00000000-0005-0000-0000-00002E7C0000}"/>
    <cellStyle name="20% - Accent1 4 2 2 2 2 5 6 3" xfId="31975" xr:uid="{00000000-0005-0000-0000-00002F7C0000}"/>
    <cellStyle name="20% - Accent1 4 2 2 2 2 5 7" xfId="31976" xr:uid="{00000000-0005-0000-0000-0000307C0000}"/>
    <cellStyle name="20% - Accent1 4 2 2 2 2 5 7 2" xfId="31977" xr:uid="{00000000-0005-0000-0000-0000317C0000}"/>
    <cellStyle name="20% - Accent1 4 2 2 2 2 5 8" xfId="31978" xr:uid="{00000000-0005-0000-0000-0000327C0000}"/>
    <cellStyle name="20% - Accent1 4 2 2 2 2 5 8 2" xfId="31979" xr:uid="{00000000-0005-0000-0000-0000337C0000}"/>
    <cellStyle name="20% - Accent1 4 2 2 2 2 5 9" xfId="31980" xr:uid="{00000000-0005-0000-0000-0000347C0000}"/>
    <cellStyle name="20% - Accent1 4 2 2 2 2 6" xfId="31981" xr:uid="{00000000-0005-0000-0000-0000357C0000}"/>
    <cellStyle name="20% - Accent1 4 2 2 2 2 6 2" xfId="31982" xr:uid="{00000000-0005-0000-0000-0000367C0000}"/>
    <cellStyle name="20% - Accent1 4 2 2 2 2 6 2 2" xfId="31983" xr:uid="{00000000-0005-0000-0000-0000377C0000}"/>
    <cellStyle name="20% - Accent1 4 2 2 2 2 6 2 2 2" xfId="31984" xr:uid="{00000000-0005-0000-0000-0000387C0000}"/>
    <cellStyle name="20% - Accent1 4 2 2 2 2 6 2 2 2 2" xfId="31985" xr:uid="{00000000-0005-0000-0000-0000397C0000}"/>
    <cellStyle name="20% - Accent1 4 2 2 2 2 6 2 2 3" xfId="31986" xr:uid="{00000000-0005-0000-0000-00003A7C0000}"/>
    <cellStyle name="20% - Accent1 4 2 2 2 2 6 2 3" xfId="31987" xr:uid="{00000000-0005-0000-0000-00003B7C0000}"/>
    <cellStyle name="20% - Accent1 4 2 2 2 2 6 2 3 2" xfId="31988" xr:uid="{00000000-0005-0000-0000-00003C7C0000}"/>
    <cellStyle name="20% - Accent1 4 2 2 2 2 6 2 4" xfId="31989" xr:uid="{00000000-0005-0000-0000-00003D7C0000}"/>
    <cellStyle name="20% - Accent1 4 2 2 2 2 6 3" xfId="31990" xr:uid="{00000000-0005-0000-0000-00003E7C0000}"/>
    <cellStyle name="20% - Accent1 4 2 2 2 2 6 3 2" xfId="31991" xr:uid="{00000000-0005-0000-0000-00003F7C0000}"/>
    <cellStyle name="20% - Accent1 4 2 2 2 2 6 3 2 2" xfId="31992" xr:uid="{00000000-0005-0000-0000-0000407C0000}"/>
    <cellStyle name="20% - Accent1 4 2 2 2 2 6 3 2 2 2" xfId="31993" xr:uid="{00000000-0005-0000-0000-0000417C0000}"/>
    <cellStyle name="20% - Accent1 4 2 2 2 2 6 3 2 3" xfId="31994" xr:uid="{00000000-0005-0000-0000-0000427C0000}"/>
    <cellStyle name="20% - Accent1 4 2 2 2 2 6 3 3" xfId="31995" xr:uid="{00000000-0005-0000-0000-0000437C0000}"/>
    <cellStyle name="20% - Accent1 4 2 2 2 2 6 3 3 2" xfId="31996" xr:uid="{00000000-0005-0000-0000-0000447C0000}"/>
    <cellStyle name="20% - Accent1 4 2 2 2 2 6 3 4" xfId="31997" xr:uid="{00000000-0005-0000-0000-0000457C0000}"/>
    <cellStyle name="20% - Accent1 4 2 2 2 2 6 4" xfId="31998" xr:uid="{00000000-0005-0000-0000-0000467C0000}"/>
    <cellStyle name="20% - Accent1 4 2 2 2 2 6 4 2" xfId="31999" xr:uid="{00000000-0005-0000-0000-0000477C0000}"/>
    <cellStyle name="20% - Accent1 4 2 2 2 2 6 4 2 2" xfId="32000" xr:uid="{00000000-0005-0000-0000-0000487C0000}"/>
    <cellStyle name="20% - Accent1 4 2 2 2 2 6 4 2 2 2" xfId="32001" xr:uid="{00000000-0005-0000-0000-0000497C0000}"/>
    <cellStyle name="20% - Accent1 4 2 2 2 2 6 4 2 3" xfId="32002" xr:uid="{00000000-0005-0000-0000-00004A7C0000}"/>
    <cellStyle name="20% - Accent1 4 2 2 2 2 6 4 3" xfId="32003" xr:uid="{00000000-0005-0000-0000-00004B7C0000}"/>
    <cellStyle name="20% - Accent1 4 2 2 2 2 6 4 3 2" xfId="32004" xr:uid="{00000000-0005-0000-0000-00004C7C0000}"/>
    <cellStyle name="20% - Accent1 4 2 2 2 2 6 4 4" xfId="32005" xr:uid="{00000000-0005-0000-0000-00004D7C0000}"/>
    <cellStyle name="20% - Accent1 4 2 2 2 2 6 5" xfId="32006" xr:uid="{00000000-0005-0000-0000-00004E7C0000}"/>
    <cellStyle name="20% - Accent1 4 2 2 2 2 6 5 2" xfId="32007" xr:uid="{00000000-0005-0000-0000-00004F7C0000}"/>
    <cellStyle name="20% - Accent1 4 2 2 2 2 6 5 2 2" xfId="32008" xr:uid="{00000000-0005-0000-0000-0000507C0000}"/>
    <cellStyle name="20% - Accent1 4 2 2 2 2 6 5 3" xfId="32009" xr:uid="{00000000-0005-0000-0000-0000517C0000}"/>
    <cellStyle name="20% - Accent1 4 2 2 2 2 6 6" xfId="32010" xr:uid="{00000000-0005-0000-0000-0000527C0000}"/>
    <cellStyle name="20% - Accent1 4 2 2 2 2 6 6 2" xfId="32011" xr:uid="{00000000-0005-0000-0000-0000537C0000}"/>
    <cellStyle name="20% - Accent1 4 2 2 2 2 6 6 2 2" xfId="32012" xr:uid="{00000000-0005-0000-0000-0000547C0000}"/>
    <cellStyle name="20% - Accent1 4 2 2 2 2 6 6 3" xfId="32013" xr:uid="{00000000-0005-0000-0000-0000557C0000}"/>
    <cellStyle name="20% - Accent1 4 2 2 2 2 6 7" xfId="32014" xr:uid="{00000000-0005-0000-0000-0000567C0000}"/>
    <cellStyle name="20% - Accent1 4 2 2 2 2 6 7 2" xfId="32015" xr:uid="{00000000-0005-0000-0000-0000577C0000}"/>
    <cellStyle name="20% - Accent1 4 2 2 2 2 6 8" xfId="32016" xr:uid="{00000000-0005-0000-0000-0000587C0000}"/>
    <cellStyle name="20% - Accent1 4 2 2 2 2 6 8 2" xfId="32017" xr:uid="{00000000-0005-0000-0000-0000597C0000}"/>
    <cellStyle name="20% - Accent1 4 2 2 2 2 6 9" xfId="32018" xr:uid="{00000000-0005-0000-0000-00005A7C0000}"/>
    <cellStyle name="20% - Accent1 4 2 2 2 2 7" xfId="32019" xr:uid="{00000000-0005-0000-0000-00005B7C0000}"/>
    <cellStyle name="20% - Accent1 4 2 2 2 2 7 2" xfId="32020" xr:uid="{00000000-0005-0000-0000-00005C7C0000}"/>
    <cellStyle name="20% - Accent1 4 2 2 2 2 7 2 2" xfId="32021" xr:uid="{00000000-0005-0000-0000-00005D7C0000}"/>
    <cellStyle name="20% - Accent1 4 2 2 2 2 7 2 2 2" xfId="32022" xr:uid="{00000000-0005-0000-0000-00005E7C0000}"/>
    <cellStyle name="20% - Accent1 4 2 2 2 2 7 2 3" xfId="32023" xr:uid="{00000000-0005-0000-0000-00005F7C0000}"/>
    <cellStyle name="20% - Accent1 4 2 2 2 2 7 3" xfId="32024" xr:uid="{00000000-0005-0000-0000-0000607C0000}"/>
    <cellStyle name="20% - Accent1 4 2 2 2 2 7 3 2" xfId="32025" xr:uid="{00000000-0005-0000-0000-0000617C0000}"/>
    <cellStyle name="20% - Accent1 4 2 2 2 2 7 4" xfId="32026" xr:uid="{00000000-0005-0000-0000-0000627C0000}"/>
    <cellStyle name="20% - Accent1 4 2 2 2 2 8" xfId="32027" xr:uid="{00000000-0005-0000-0000-0000637C0000}"/>
    <cellStyle name="20% - Accent1 4 2 2 2 2 8 2" xfId="32028" xr:uid="{00000000-0005-0000-0000-0000647C0000}"/>
    <cellStyle name="20% - Accent1 4 2 2 2 2 8 2 2" xfId="32029" xr:uid="{00000000-0005-0000-0000-0000657C0000}"/>
    <cellStyle name="20% - Accent1 4 2 2 2 2 8 2 2 2" xfId="32030" xr:uid="{00000000-0005-0000-0000-0000667C0000}"/>
    <cellStyle name="20% - Accent1 4 2 2 2 2 8 2 3" xfId="32031" xr:uid="{00000000-0005-0000-0000-0000677C0000}"/>
    <cellStyle name="20% - Accent1 4 2 2 2 2 8 3" xfId="32032" xr:uid="{00000000-0005-0000-0000-0000687C0000}"/>
    <cellStyle name="20% - Accent1 4 2 2 2 2 8 3 2" xfId="32033" xr:uid="{00000000-0005-0000-0000-0000697C0000}"/>
    <cellStyle name="20% - Accent1 4 2 2 2 2 8 4" xfId="32034" xr:uid="{00000000-0005-0000-0000-00006A7C0000}"/>
    <cellStyle name="20% - Accent1 4 2 2 2 2 9" xfId="32035" xr:uid="{00000000-0005-0000-0000-00006B7C0000}"/>
    <cellStyle name="20% - Accent1 4 2 2 2 2 9 2" xfId="32036" xr:uid="{00000000-0005-0000-0000-00006C7C0000}"/>
    <cellStyle name="20% - Accent1 4 2 2 2 2 9 2 2" xfId="32037" xr:uid="{00000000-0005-0000-0000-00006D7C0000}"/>
    <cellStyle name="20% - Accent1 4 2 2 2 2 9 2 2 2" xfId="32038" xr:uid="{00000000-0005-0000-0000-00006E7C0000}"/>
    <cellStyle name="20% - Accent1 4 2 2 2 2 9 2 3" xfId="32039" xr:uid="{00000000-0005-0000-0000-00006F7C0000}"/>
    <cellStyle name="20% - Accent1 4 2 2 2 2 9 3" xfId="32040" xr:uid="{00000000-0005-0000-0000-0000707C0000}"/>
    <cellStyle name="20% - Accent1 4 2 2 2 2 9 3 2" xfId="32041" xr:uid="{00000000-0005-0000-0000-0000717C0000}"/>
    <cellStyle name="20% - Accent1 4 2 2 2 2 9 4" xfId="32042" xr:uid="{00000000-0005-0000-0000-0000727C0000}"/>
    <cellStyle name="20% - Accent1 4 2 2 2 3" xfId="32043" xr:uid="{00000000-0005-0000-0000-0000737C0000}"/>
    <cellStyle name="20% - Accent1 4 2 2 2 3 10" xfId="32044" xr:uid="{00000000-0005-0000-0000-0000747C0000}"/>
    <cellStyle name="20% - Accent1 4 2 2 2 3 10 2" xfId="32045" xr:uid="{00000000-0005-0000-0000-0000757C0000}"/>
    <cellStyle name="20% - Accent1 4 2 2 2 3 11" xfId="32046" xr:uid="{00000000-0005-0000-0000-0000767C0000}"/>
    <cellStyle name="20% - Accent1 4 2 2 2 3 2" xfId="32047" xr:uid="{00000000-0005-0000-0000-0000777C0000}"/>
    <cellStyle name="20% - Accent1 4 2 2 2 3 2 2" xfId="32048" xr:uid="{00000000-0005-0000-0000-0000787C0000}"/>
    <cellStyle name="20% - Accent1 4 2 2 2 3 2 2 2" xfId="32049" xr:uid="{00000000-0005-0000-0000-0000797C0000}"/>
    <cellStyle name="20% - Accent1 4 2 2 2 3 2 2 2 2" xfId="32050" xr:uid="{00000000-0005-0000-0000-00007A7C0000}"/>
    <cellStyle name="20% - Accent1 4 2 2 2 3 2 2 2 2 2" xfId="32051" xr:uid="{00000000-0005-0000-0000-00007B7C0000}"/>
    <cellStyle name="20% - Accent1 4 2 2 2 3 2 2 2 3" xfId="32052" xr:uid="{00000000-0005-0000-0000-00007C7C0000}"/>
    <cellStyle name="20% - Accent1 4 2 2 2 3 2 2 3" xfId="32053" xr:uid="{00000000-0005-0000-0000-00007D7C0000}"/>
    <cellStyle name="20% - Accent1 4 2 2 2 3 2 2 3 2" xfId="32054" xr:uid="{00000000-0005-0000-0000-00007E7C0000}"/>
    <cellStyle name="20% - Accent1 4 2 2 2 3 2 2 4" xfId="32055" xr:uid="{00000000-0005-0000-0000-00007F7C0000}"/>
    <cellStyle name="20% - Accent1 4 2 2 2 3 2 3" xfId="32056" xr:uid="{00000000-0005-0000-0000-0000807C0000}"/>
    <cellStyle name="20% - Accent1 4 2 2 2 3 2 3 2" xfId="32057" xr:uid="{00000000-0005-0000-0000-0000817C0000}"/>
    <cellStyle name="20% - Accent1 4 2 2 2 3 2 3 2 2" xfId="32058" xr:uid="{00000000-0005-0000-0000-0000827C0000}"/>
    <cellStyle name="20% - Accent1 4 2 2 2 3 2 3 2 2 2" xfId="32059" xr:uid="{00000000-0005-0000-0000-0000837C0000}"/>
    <cellStyle name="20% - Accent1 4 2 2 2 3 2 3 2 3" xfId="32060" xr:uid="{00000000-0005-0000-0000-0000847C0000}"/>
    <cellStyle name="20% - Accent1 4 2 2 2 3 2 3 3" xfId="32061" xr:uid="{00000000-0005-0000-0000-0000857C0000}"/>
    <cellStyle name="20% - Accent1 4 2 2 2 3 2 3 3 2" xfId="32062" xr:uid="{00000000-0005-0000-0000-0000867C0000}"/>
    <cellStyle name="20% - Accent1 4 2 2 2 3 2 3 4" xfId="32063" xr:uid="{00000000-0005-0000-0000-0000877C0000}"/>
    <cellStyle name="20% - Accent1 4 2 2 2 3 2 4" xfId="32064" xr:uid="{00000000-0005-0000-0000-0000887C0000}"/>
    <cellStyle name="20% - Accent1 4 2 2 2 3 2 4 2" xfId="32065" xr:uid="{00000000-0005-0000-0000-0000897C0000}"/>
    <cellStyle name="20% - Accent1 4 2 2 2 3 2 4 2 2" xfId="32066" xr:uid="{00000000-0005-0000-0000-00008A7C0000}"/>
    <cellStyle name="20% - Accent1 4 2 2 2 3 2 4 2 2 2" xfId="32067" xr:uid="{00000000-0005-0000-0000-00008B7C0000}"/>
    <cellStyle name="20% - Accent1 4 2 2 2 3 2 4 2 3" xfId="32068" xr:uid="{00000000-0005-0000-0000-00008C7C0000}"/>
    <cellStyle name="20% - Accent1 4 2 2 2 3 2 4 3" xfId="32069" xr:uid="{00000000-0005-0000-0000-00008D7C0000}"/>
    <cellStyle name="20% - Accent1 4 2 2 2 3 2 4 3 2" xfId="32070" xr:uid="{00000000-0005-0000-0000-00008E7C0000}"/>
    <cellStyle name="20% - Accent1 4 2 2 2 3 2 4 4" xfId="32071" xr:uid="{00000000-0005-0000-0000-00008F7C0000}"/>
    <cellStyle name="20% - Accent1 4 2 2 2 3 2 5" xfId="32072" xr:uid="{00000000-0005-0000-0000-0000907C0000}"/>
    <cellStyle name="20% - Accent1 4 2 2 2 3 2 5 2" xfId="32073" xr:uid="{00000000-0005-0000-0000-0000917C0000}"/>
    <cellStyle name="20% - Accent1 4 2 2 2 3 2 5 2 2" xfId="32074" xr:uid="{00000000-0005-0000-0000-0000927C0000}"/>
    <cellStyle name="20% - Accent1 4 2 2 2 3 2 5 3" xfId="32075" xr:uid="{00000000-0005-0000-0000-0000937C0000}"/>
    <cellStyle name="20% - Accent1 4 2 2 2 3 2 6" xfId="32076" xr:uid="{00000000-0005-0000-0000-0000947C0000}"/>
    <cellStyle name="20% - Accent1 4 2 2 2 3 2 6 2" xfId="32077" xr:uid="{00000000-0005-0000-0000-0000957C0000}"/>
    <cellStyle name="20% - Accent1 4 2 2 2 3 2 6 2 2" xfId="32078" xr:uid="{00000000-0005-0000-0000-0000967C0000}"/>
    <cellStyle name="20% - Accent1 4 2 2 2 3 2 6 3" xfId="32079" xr:uid="{00000000-0005-0000-0000-0000977C0000}"/>
    <cellStyle name="20% - Accent1 4 2 2 2 3 2 7" xfId="32080" xr:uid="{00000000-0005-0000-0000-0000987C0000}"/>
    <cellStyle name="20% - Accent1 4 2 2 2 3 2 7 2" xfId="32081" xr:uid="{00000000-0005-0000-0000-0000997C0000}"/>
    <cellStyle name="20% - Accent1 4 2 2 2 3 2 8" xfId="32082" xr:uid="{00000000-0005-0000-0000-00009A7C0000}"/>
    <cellStyle name="20% - Accent1 4 2 2 2 3 2 8 2" xfId="32083" xr:uid="{00000000-0005-0000-0000-00009B7C0000}"/>
    <cellStyle name="20% - Accent1 4 2 2 2 3 2 9" xfId="32084" xr:uid="{00000000-0005-0000-0000-00009C7C0000}"/>
    <cellStyle name="20% - Accent1 4 2 2 2 3 3" xfId="32085" xr:uid="{00000000-0005-0000-0000-00009D7C0000}"/>
    <cellStyle name="20% - Accent1 4 2 2 2 3 3 2" xfId="32086" xr:uid="{00000000-0005-0000-0000-00009E7C0000}"/>
    <cellStyle name="20% - Accent1 4 2 2 2 3 3 2 2" xfId="32087" xr:uid="{00000000-0005-0000-0000-00009F7C0000}"/>
    <cellStyle name="20% - Accent1 4 2 2 2 3 3 2 2 2" xfId="32088" xr:uid="{00000000-0005-0000-0000-0000A07C0000}"/>
    <cellStyle name="20% - Accent1 4 2 2 2 3 3 2 2 2 2" xfId="32089" xr:uid="{00000000-0005-0000-0000-0000A17C0000}"/>
    <cellStyle name="20% - Accent1 4 2 2 2 3 3 2 2 3" xfId="32090" xr:uid="{00000000-0005-0000-0000-0000A27C0000}"/>
    <cellStyle name="20% - Accent1 4 2 2 2 3 3 2 3" xfId="32091" xr:uid="{00000000-0005-0000-0000-0000A37C0000}"/>
    <cellStyle name="20% - Accent1 4 2 2 2 3 3 2 3 2" xfId="32092" xr:uid="{00000000-0005-0000-0000-0000A47C0000}"/>
    <cellStyle name="20% - Accent1 4 2 2 2 3 3 2 4" xfId="32093" xr:uid="{00000000-0005-0000-0000-0000A57C0000}"/>
    <cellStyle name="20% - Accent1 4 2 2 2 3 3 3" xfId="32094" xr:uid="{00000000-0005-0000-0000-0000A67C0000}"/>
    <cellStyle name="20% - Accent1 4 2 2 2 3 3 3 2" xfId="32095" xr:uid="{00000000-0005-0000-0000-0000A77C0000}"/>
    <cellStyle name="20% - Accent1 4 2 2 2 3 3 3 2 2" xfId="32096" xr:uid="{00000000-0005-0000-0000-0000A87C0000}"/>
    <cellStyle name="20% - Accent1 4 2 2 2 3 3 3 2 2 2" xfId="32097" xr:uid="{00000000-0005-0000-0000-0000A97C0000}"/>
    <cellStyle name="20% - Accent1 4 2 2 2 3 3 3 2 3" xfId="32098" xr:uid="{00000000-0005-0000-0000-0000AA7C0000}"/>
    <cellStyle name="20% - Accent1 4 2 2 2 3 3 3 3" xfId="32099" xr:uid="{00000000-0005-0000-0000-0000AB7C0000}"/>
    <cellStyle name="20% - Accent1 4 2 2 2 3 3 3 3 2" xfId="32100" xr:uid="{00000000-0005-0000-0000-0000AC7C0000}"/>
    <cellStyle name="20% - Accent1 4 2 2 2 3 3 3 4" xfId="32101" xr:uid="{00000000-0005-0000-0000-0000AD7C0000}"/>
    <cellStyle name="20% - Accent1 4 2 2 2 3 3 4" xfId="32102" xr:uid="{00000000-0005-0000-0000-0000AE7C0000}"/>
    <cellStyle name="20% - Accent1 4 2 2 2 3 3 4 2" xfId="32103" xr:uid="{00000000-0005-0000-0000-0000AF7C0000}"/>
    <cellStyle name="20% - Accent1 4 2 2 2 3 3 4 2 2" xfId="32104" xr:uid="{00000000-0005-0000-0000-0000B07C0000}"/>
    <cellStyle name="20% - Accent1 4 2 2 2 3 3 4 2 2 2" xfId="32105" xr:uid="{00000000-0005-0000-0000-0000B17C0000}"/>
    <cellStyle name="20% - Accent1 4 2 2 2 3 3 4 2 3" xfId="32106" xr:uid="{00000000-0005-0000-0000-0000B27C0000}"/>
    <cellStyle name="20% - Accent1 4 2 2 2 3 3 4 3" xfId="32107" xr:uid="{00000000-0005-0000-0000-0000B37C0000}"/>
    <cellStyle name="20% - Accent1 4 2 2 2 3 3 4 3 2" xfId="32108" xr:uid="{00000000-0005-0000-0000-0000B47C0000}"/>
    <cellStyle name="20% - Accent1 4 2 2 2 3 3 4 4" xfId="32109" xr:uid="{00000000-0005-0000-0000-0000B57C0000}"/>
    <cellStyle name="20% - Accent1 4 2 2 2 3 3 5" xfId="32110" xr:uid="{00000000-0005-0000-0000-0000B67C0000}"/>
    <cellStyle name="20% - Accent1 4 2 2 2 3 3 5 2" xfId="32111" xr:uid="{00000000-0005-0000-0000-0000B77C0000}"/>
    <cellStyle name="20% - Accent1 4 2 2 2 3 3 5 2 2" xfId="32112" xr:uid="{00000000-0005-0000-0000-0000B87C0000}"/>
    <cellStyle name="20% - Accent1 4 2 2 2 3 3 5 3" xfId="32113" xr:uid="{00000000-0005-0000-0000-0000B97C0000}"/>
    <cellStyle name="20% - Accent1 4 2 2 2 3 3 6" xfId="32114" xr:uid="{00000000-0005-0000-0000-0000BA7C0000}"/>
    <cellStyle name="20% - Accent1 4 2 2 2 3 3 6 2" xfId="32115" xr:uid="{00000000-0005-0000-0000-0000BB7C0000}"/>
    <cellStyle name="20% - Accent1 4 2 2 2 3 3 6 2 2" xfId="32116" xr:uid="{00000000-0005-0000-0000-0000BC7C0000}"/>
    <cellStyle name="20% - Accent1 4 2 2 2 3 3 6 3" xfId="32117" xr:uid="{00000000-0005-0000-0000-0000BD7C0000}"/>
    <cellStyle name="20% - Accent1 4 2 2 2 3 3 7" xfId="32118" xr:uid="{00000000-0005-0000-0000-0000BE7C0000}"/>
    <cellStyle name="20% - Accent1 4 2 2 2 3 3 7 2" xfId="32119" xr:uid="{00000000-0005-0000-0000-0000BF7C0000}"/>
    <cellStyle name="20% - Accent1 4 2 2 2 3 3 8" xfId="32120" xr:uid="{00000000-0005-0000-0000-0000C07C0000}"/>
    <cellStyle name="20% - Accent1 4 2 2 2 3 3 8 2" xfId="32121" xr:uid="{00000000-0005-0000-0000-0000C17C0000}"/>
    <cellStyle name="20% - Accent1 4 2 2 2 3 3 9" xfId="32122" xr:uid="{00000000-0005-0000-0000-0000C27C0000}"/>
    <cellStyle name="20% - Accent1 4 2 2 2 3 4" xfId="32123" xr:uid="{00000000-0005-0000-0000-0000C37C0000}"/>
    <cellStyle name="20% - Accent1 4 2 2 2 3 4 2" xfId="32124" xr:uid="{00000000-0005-0000-0000-0000C47C0000}"/>
    <cellStyle name="20% - Accent1 4 2 2 2 3 4 2 2" xfId="32125" xr:uid="{00000000-0005-0000-0000-0000C57C0000}"/>
    <cellStyle name="20% - Accent1 4 2 2 2 3 4 2 2 2" xfId="32126" xr:uid="{00000000-0005-0000-0000-0000C67C0000}"/>
    <cellStyle name="20% - Accent1 4 2 2 2 3 4 2 3" xfId="32127" xr:uid="{00000000-0005-0000-0000-0000C77C0000}"/>
    <cellStyle name="20% - Accent1 4 2 2 2 3 4 3" xfId="32128" xr:uid="{00000000-0005-0000-0000-0000C87C0000}"/>
    <cellStyle name="20% - Accent1 4 2 2 2 3 4 3 2" xfId="32129" xr:uid="{00000000-0005-0000-0000-0000C97C0000}"/>
    <cellStyle name="20% - Accent1 4 2 2 2 3 4 4" xfId="32130" xr:uid="{00000000-0005-0000-0000-0000CA7C0000}"/>
    <cellStyle name="20% - Accent1 4 2 2 2 3 5" xfId="32131" xr:uid="{00000000-0005-0000-0000-0000CB7C0000}"/>
    <cellStyle name="20% - Accent1 4 2 2 2 3 5 2" xfId="32132" xr:uid="{00000000-0005-0000-0000-0000CC7C0000}"/>
    <cellStyle name="20% - Accent1 4 2 2 2 3 5 2 2" xfId="32133" xr:uid="{00000000-0005-0000-0000-0000CD7C0000}"/>
    <cellStyle name="20% - Accent1 4 2 2 2 3 5 2 2 2" xfId="32134" xr:uid="{00000000-0005-0000-0000-0000CE7C0000}"/>
    <cellStyle name="20% - Accent1 4 2 2 2 3 5 2 3" xfId="32135" xr:uid="{00000000-0005-0000-0000-0000CF7C0000}"/>
    <cellStyle name="20% - Accent1 4 2 2 2 3 5 3" xfId="32136" xr:uid="{00000000-0005-0000-0000-0000D07C0000}"/>
    <cellStyle name="20% - Accent1 4 2 2 2 3 5 3 2" xfId="32137" xr:uid="{00000000-0005-0000-0000-0000D17C0000}"/>
    <cellStyle name="20% - Accent1 4 2 2 2 3 5 4" xfId="32138" xr:uid="{00000000-0005-0000-0000-0000D27C0000}"/>
    <cellStyle name="20% - Accent1 4 2 2 2 3 6" xfId="32139" xr:uid="{00000000-0005-0000-0000-0000D37C0000}"/>
    <cellStyle name="20% - Accent1 4 2 2 2 3 6 2" xfId="32140" xr:uid="{00000000-0005-0000-0000-0000D47C0000}"/>
    <cellStyle name="20% - Accent1 4 2 2 2 3 6 2 2" xfId="32141" xr:uid="{00000000-0005-0000-0000-0000D57C0000}"/>
    <cellStyle name="20% - Accent1 4 2 2 2 3 6 2 2 2" xfId="32142" xr:uid="{00000000-0005-0000-0000-0000D67C0000}"/>
    <cellStyle name="20% - Accent1 4 2 2 2 3 6 2 3" xfId="32143" xr:uid="{00000000-0005-0000-0000-0000D77C0000}"/>
    <cellStyle name="20% - Accent1 4 2 2 2 3 6 3" xfId="32144" xr:uid="{00000000-0005-0000-0000-0000D87C0000}"/>
    <cellStyle name="20% - Accent1 4 2 2 2 3 6 3 2" xfId="32145" xr:uid="{00000000-0005-0000-0000-0000D97C0000}"/>
    <cellStyle name="20% - Accent1 4 2 2 2 3 6 4" xfId="32146" xr:uid="{00000000-0005-0000-0000-0000DA7C0000}"/>
    <cellStyle name="20% - Accent1 4 2 2 2 3 7" xfId="32147" xr:uid="{00000000-0005-0000-0000-0000DB7C0000}"/>
    <cellStyle name="20% - Accent1 4 2 2 2 3 7 2" xfId="32148" xr:uid="{00000000-0005-0000-0000-0000DC7C0000}"/>
    <cellStyle name="20% - Accent1 4 2 2 2 3 7 2 2" xfId="32149" xr:uid="{00000000-0005-0000-0000-0000DD7C0000}"/>
    <cellStyle name="20% - Accent1 4 2 2 2 3 7 3" xfId="32150" xr:uid="{00000000-0005-0000-0000-0000DE7C0000}"/>
    <cellStyle name="20% - Accent1 4 2 2 2 3 8" xfId="32151" xr:uid="{00000000-0005-0000-0000-0000DF7C0000}"/>
    <cellStyle name="20% - Accent1 4 2 2 2 3 8 2" xfId="32152" xr:uid="{00000000-0005-0000-0000-0000E07C0000}"/>
    <cellStyle name="20% - Accent1 4 2 2 2 3 8 2 2" xfId="32153" xr:uid="{00000000-0005-0000-0000-0000E17C0000}"/>
    <cellStyle name="20% - Accent1 4 2 2 2 3 8 3" xfId="32154" xr:uid="{00000000-0005-0000-0000-0000E27C0000}"/>
    <cellStyle name="20% - Accent1 4 2 2 2 3 9" xfId="32155" xr:uid="{00000000-0005-0000-0000-0000E37C0000}"/>
    <cellStyle name="20% - Accent1 4 2 2 2 3 9 2" xfId="32156" xr:uid="{00000000-0005-0000-0000-0000E47C0000}"/>
    <cellStyle name="20% - Accent1 4 2 2 2 4" xfId="32157" xr:uid="{00000000-0005-0000-0000-0000E57C0000}"/>
    <cellStyle name="20% - Accent1 4 2 2 2 4 10" xfId="32158" xr:uid="{00000000-0005-0000-0000-0000E67C0000}"/>
    <cellStyle name="20% - Accent1 4 2 2 2 4 10 2" xfId="32159" xr:uid="{00000000-0005-0000-0000-0000E77C0000}"/>
    <cellStyle name="20% - Accent1 4 2 2 2 4 11" xfId="32160" xr:uid="{00000000-0005-0000-0000-0000E87C0000}"/>
    <cellStyle name="20% - Accent1 4 2 2 2 4 2" xfId="32161" xr:uid="{00000000-0005-0000-0000-0000E97C0000}"/>
    <cellStyle name="20% - Accent1 4 2 2 2 4 2 2" xfId="32162" xr:uid="{00000000-0005-0000-0000-0000EA7C0000}"/>
    <cellStyle name="20% - Accent1 4 2 2 2 4 2 2 2" xfId="32163" xr:uid="{00000000-0005-0000-0000-0000EB7C0000}"/>
    <cellStyle name="20% - Accent1 4 2 2 2 4 2 2 2 2" xfId="32164" xr:uid="{00000000-0005-0000-0000-0000EC7C0000}"/>
    <cellStyle name="20% - Accent1 4 2 2 2 4 2 2 2 2 2" xfId="32165" xr:uid="{00000000-0005-0000-0000-0000ED7C0000}"/>
    <cellStyle name="20% - Accent1 4 2 2 2 4 2 2 2 3" xfId="32166" xr:uid="{00000000-0005-0000-0000-0000EE7C0000}"/>
    <cellStyle name="20% - Accent1 4 2 2 2 4 2 2 3" xfId="32167" xr:uid="{00000000-0005-0000-0000-0000EF7C0000}"/>
    <cellStyle name="20% - Accent1 4 2 2 2 4 2 2 3 2" xfId="32168" xr:uid="{00000000-0005-0000-0000-0000F07C0000}"/>
    <cellStyle name="20% - Accent1 4 2 2 2 4 2 2 4" xfId="32169" xr:uid="{00000000-0005-0000-0000-0000F17C0000}"/>
    <cellStyle name="20% - Accent1 4 2 2 2 4 2 3" xfId="32170" xr:uid="{00000000-0005-0000-0000-0000F27C0000}"/>
    <cellStyle name="20% - Accent1 4 2 2 2 4 2 3 2" xfId="32171" xr:uid="{00000000-0005-0000-0000-0000F37C0000}"/>
    <cellStyle name="20% - Accent1 4 2 2 2 4 2 3 2 2" xfId="32172" xr:uid="{00000000-0005-0000-0000-0000F47C0000}"/>
    <cellStyle name="20% - Accent1 4 2 2 2 4 2 3 2 2 2" xfId="32173" xr:uid="{00000000-0005-0000-0000-0000F57C0000}"/>
    <cellStyle name="20% - Accent1 4 2 2 2 4 2 3 2 3" xfId="32174" xr:uid="{00000000-0005-0000-0000-0000F67C0000}"/>
    <cellStyle name="20% - Accent1 4 2 2 2 4 2 3 3" xfId="32175" xr:uid="{00000000-0005-0000-0000-0000F77C0000}"/>
    <cellStyle name="20% - Accent1 4 2 2 2 4 2 3 3 2" xfId="32176" xr:uid="{00000000-0005-0000-0000-0000F87C0000}"/>
    <cellStyle name="20% - Accent1 4 2 2 2 4 2 3 4" xfId="32177" xr:uid="{00000000-0005-0000-0000-0000F97C0000}"/>
    <cellStyle name="20% - Accent1 4 2 2 2 4 2 4" xfId="32178" xr:uid="{00000000-0005-0000-0000-0000FA7C0000}"/>
    <cellStyle name="20% - Accent1 4 2 2 2 4 2 4 2" xfId="32179" xr:uid="{00000000-0005-0000-0000-0000FB7C0000}"/>
    <cellStyle name="20% - Accent1 4 2 2 2 4 2 4 2 2" xfId="32180" xr:uid="{00000000-0005-0000-0000-0000FC7C0000}"/>
    <cellStyle name="20% - Accent1 4 2 2 2 4 2 4 2 2 2" xfId="32181" xr:uid="{00000000-0005-0000-0000-0000FD7C0000}"/>
    <cellStyle name="20% - Accent1 4 2 2 2 4 2 4 2 3" xfId="32182" xr:uid="{00000000-0005-0000-0000-0000FE7C0000}"/>
    <cellStyle name="20% - Accent1 4 2 2 2 4 2 4 3" xfId="32183" xr:uid="{00000000-0005-0000-0000-0000FF7C0000}"/>
    <cellStyle name="20% - Accent1 4 2 2 2 4 2 4 3 2" xfId="32184" xr:uid="{00000000-0005-0000-0000-0000007D0000}"/>
    <cellStyle name="20% - Accent1 4 2 2 2 4 2 4 4" xfId="32185" xr:uid="{00000000-0005-0000-0000-0000017D0000}"/>
    <cellStyle name="20% - Accent1 4 2 2 2 4 2 5" xfId="32186" xr:uid="{00000000-0005-0000-0000-0000027D0000}"/>
    <cellStyle name="20% - Accent1 4 2 2 2 4 2 5 2" xfId="32187" xr:uid="{00000000-0005-0000-0000-0000037D0000}"/>
    <cellStyle name="20% - Accent1 4 2 2 2 4 2 5 2 2" xfId="32188" xr:uid="{00000000-0005-0000-0000-0000047D0000}"/>
    <cellStyle name="20% - Accent1 4 2 2 2 4 2 5 3" xfId="32189" xr:uid="{00000000-0005-0000-0000-0000057D0000}"/>
    <cellStyle name="20% - Accent1 4 2 2 2 4 2 6" xfId="32190" xr:uid="{00000000-0005-0000-0000-0000067D0000}"/>
    <cellStyle name="20% - Accent1 4 2 2 2 4 2 6 2" xfId="32191" xr:uid="{00000000-0005-0000-0000-0000077D0000}"/>
    <cellStyle name="20% - Accent1 4 2 2 2 4 2 6 2 2" xfId="32192" xr:uid="{00000000-0005-0000-0000-0000087D0000}"/>
    <cellStyle name="20% - Accent1 4 2 2 2 4 2 6 3" xfId="32193" xr:uid="{00000000-0005-0000-0000-0000097D0000}"/>
    <cellStyle name="20% - Accent1 4 2 2 2 4 2 7" xfId="32194" xr:uid="{00000000-0005-0000-0000-00000A7D0000}"/>
    <cellStyle name="20% - Accent1 4 2 2 2 4 2 7 2" xfId="32195" xr:uid="{00000000-0005-0000-0000-00000B7D0000}"/>
    <cellStyle name="20% - Accent1 4 2 2 2 4 2 8" xfId="32196" xr:uid="{00000000-0005-0000-0000-00000C7D0000}"/>
    <cellStyle name="20% - Accent1 4 2 2 2 4 2 8 2" xfId="32197" xr:uid="{00000000-0005-0000-0000-00000D7D0000}"/>
    <cellStyle name="20% - Accent1 4 2 2 2 4 2 9" xfId="32198" xr:uid="{00000000-0005-0000-0000-00000E7D0000}"/>
    <cellStyle name="20% - Accent1 4 2 2 2 4 3" xfId="32199" xr:uid="{00000000-0005-0000-0000-00000F7D0000}"/>
    <cellStyle name="20% - Accent1 4 2 2 2 4 3 2" xfId="32200" xr:uid="{00000000-0005-0000-0000-0000107D0000}"/>
    <cellStyle name="20% - Accent1 4 2 2 2 4 3 2 2" xfId="32201" xr:uid="{00000000-0005-0000-0000-0000117D0000}"/>
    <cellStyle name="20% - Accent1 4 2 2 2 4 3 2 2 2" xfId="32202" xr:uid="{00000000-0005-0000-0000-0000127D0000}"/>
    <cellStyle name="20% - Accent1 4 2 2 2 4 3 2 2 2 2" xfId="32203" xr:uid="{00000000-0005-0000-0000-0000137D0000}"/>
    <cellStyle name="20% - Accent1 4 2 2 2 4 3 2 2 3" xfId="32204" xr:uid="{00000000-0005-0000-0000-0000147D0000}"/>
    <cellStyle name="20% - Accent1 4 2 2 2 4 3 2 3" xfId="32205" xr:uid="{00000000-0005-0000-0000-0000157D0000}"/>
    <cellStyle name="20% - Accent1 4 2 2 2 4 3 2 3 2" xfId="32206" xr:uid="{00000000-0005-0000-0000-0000167D0000}"/>
    <cellStyle name="20% - Accent1 4 2 2 2 4 3 2 4" xfId="32207" xr:uid="{00000000-0005-0000-0000-0000177D0000}"/>
    <cellStyle name="20% - Accent1 4 2 2 2 4 3 3" xfId="32208" xr:uid="{00000000-0005-0000-0000-0000187D0000}"/>
    <cellStyle name="20% - Accent1 4 2 2 2 4 3 3 2" xfId="32209" xr:uid="{00000000-0005-0000-0000-0000197D0000}"/>
    <cellStyle name="20% - Accent1 4 2 2 2 4 3 3 2 2" xfId="32210" xr:uid="{00000000-0005-0000-0000-00001A7D0000}"/>
    <cellStyle name="20% - Accent1 4 2 2 2 4 3 3 2 2 2" xfId="32211" xr:uid="{00000000-0005-0000-0000-00001B7D0000}"/>
    <cellStyle name="20% - Accent1 4 2 2 2 4 3 3 2 3" xfId="32212" xr:uid="{00000000-0005-0000-0000-00001C7D0000}"/>
    <cellStyle name="20% - Accent1 4 2 2 2 4 3 3 3" xfId="32213" xr:uid="{00000000-0005-0000-0000-00001D7D0000}"/>
    <cellStyle name="20% - Accent1 4 2 2 2 4 3 3 3 2" xfId="32214" xr:uid="{00000000-0005-0000-0000-00001E7D0000}"/>
    <cellStyle name="20% - Accent1 4 2 2 2 4 3 3 4" xfId="32215" xr:uid="{00000000-0005-0000-0000-00001F7D0000}"/>
    <cellStyle name="20% - Accent1 4 2 2 2 4 3 4" xfId="32216" xr:uid="{00000000-0005-0000-0000-0000207D0000}"/>
    <cellStyle name="20% - Accent1 4 2 2 2 4 3 4 2" xfId="32217" xr:uid="{00000000-0005-0000-0000-0000217D0000}"/>
    <cellStyle name="20% - Accent1 4 2 2 2 4 3 4 2 2" xfId="32218" xr:uid="{00000000-0005-0000-0000-0000227D0000}"/>
    <cellStyle name="20% - Accent1 4 2 2 2 4 3 4 2 2 2" xfId="32219" xr:uid="{00000000-0005-0000-0000-0000237D0000}"/>
    <cellStyle name="20% - Accent1 4 2 2 2 4 3 4 2 3" xfId="32220" xr:uid="{00000000-0005-0000-0000-0000247D0000}"/>
    <cellStyle name="20% - Accent1 4 2 2 2 4 3 4 3" xfId="32221" xr:uid="{00000000-0005-0000-0000-0000257D0000}"/>
    <cellStyle name="20% - Accent1 4 2 2 2 4 3 4 3 2" xfId="32222" xr:uid="{00000000-0005-0000-0000-0000267D0000}"/>
    <cellStyle name="20% - Accent1 4 2 2 2 4 3 4 4" xfId="32223" xr:uid="{00000000-0005-0000-0000-0000277D0000}"/>
    <cellStyle name="20% - Accent1 4 2 2 2 4 3 5" xfId="32224" xr:uid="{00000000-0005-0000-0000-0000287D0000}"/>
    <cellStyle name="20% - Accent1 4 2 2 2 4 3 5 2" xfId="32225" xr:uid="{00000000-0005-0000-0000-0000297D0000}"/>
    <cellStyle name="20% - Accent1 4 2 2 2 4 3 5 2 2" xfId="32226" xr:uid="{00000000-0005-0000-0000-00002A7D0000}"/>
    <cellStyle name="20% - Accent1 4 2 2 2 4 3 5 3" xfId="32227" xr:uid="{00000000-0005-0000-0000-00002B7D0000}"/>
    <cellStyle name="20% - Accent1 4 2 2 2 4 3 6" xfId="32228" xr:uid="{00000000-0005-0000-0000-00002C7D0000}"/>
    <cellStyle name="20% - Accent1 4 2 2 2 4 3 6 2" xfId="32229" xr:uid="{00000000-0005-0000-0000-00002D7D0000}"/>
    <cellStyle name="20% - Accent1 4 2 2 2 4 3 6 2 2" xfId="32230" xr:uid="{00000000-0005-0000-0000-00002E7D0000}"/>
    <cellStyle name="20% - Accent1 4 2 2 2 4 3 6 3" xfId="32231" xr:uid="{00000000-0005-0000-0000-00002F7D0000}"/>
    <cellStyle name="20% - Accent1 4 2 2 2 4 3 7" xfId="32232" xr:uid="{00000000-0005-0000-0000-0000307D0000}"/>
    <cellStyle name="20% - Accent1 4 2 2 2 4 3 7 2" xfId="32233" xr:uid="{00000000-0005-0000-0000-0000317D0000}"/>
    <cellStyle name="20% - Accent1 4 2 2 2 4 3 8" xfId="32234" xr:uid="{00000000-0005-0000-0000-0000327D0000}"/>
    <cellStyle name="20% - Accent1 4 2 2 2 4 3 8 2" xfId="32235" xr:uid="{00000000-0005-0000-0000-0000337D0000}"/>
    <cellStyle name="20% - Accent1 4 2 2 2 4 3 9" xfId="32236" xr:uid="{00000000-0005-0000-0000-0000347D0000}"/>
    <cellStyle name="20% - Accent1 4 2 2 2 4 4" xfId="32237" xr:uid="{00000000-0005-0000-0000-0000357D0000}"/>
    <cellStyle name="20% - Accent1 4 2 2 2 4 4 2" xfId="32238" xr:uid="{00000000-0005-0000-0000-0000367D0000}"/>
    <cellStyle name="20% - Accent1 4 2 2 2 4 4 2 2" xfId="32239" xr:uid="{00000000-0005-0000-0000-0000377D0000}"/>
    <cellStyle name="20% - Accent1 4 2 2 2 4 4 2 2 2" xfId="32240" xr:uid="{00000000-0005-0000-0000-0000387D0000}"/>
    <cellStyle name="20% - Accent1 4 2 2 2 4 4 2 3" xfId="32241" xr:uid="{00000000-0005-0000-0000-0000397D0000}"/>
    <cellStyle name="20% - Accent1 4 2 2 2 4 4 3" xfId="32242" xr:uid="{00000000-0005-0000-0000-00003A7D0000}"/>
    <cellStyle name="20% - Accent1 4 2 2 2 4 4 3 2" xfId="32243" xr:uid="{00000000-0005-0000-0000-00003B7D0000}"/>
    <cellStyle name="20% - Accent1 4 2 2 2 4 4 4" xfId="32244" xr:uid="{00000000-0005-0000-0000-00003C7D0000}"/>
    <cellStyle name="20% - Accent1 4 2 2 2 4 5" xfId="32245" xr:uid="{00000000-0005-0000-0000-00003D7D0000}"/>
    <cellStyle name="20% - Accent1 4 2 2 2 4 5 2" xfId="32246" xr:uid="{00000000-0005-0000-0000-00003E7D0000}"/>
    <cellStyle name="20% - Accent1 4 2 2 2 4 5 2 2" xfId="32247" xr:uid="{00000000-0005-0000-0000-00003F7D0000}"/>
    <cellStyle name="20% - Accent1 4 2 2 2 4 5 2 2 2" xfId="32248" xr:uid="{00000000-0005-0000-0000-0000407D0000}"/>
    <cellStyle name="20% - Accent1 4 2 2 2 4 5 2 3" xfId="32249" xr:uid="{00000000-0005-0000-0000-0000417D0000}"/>
    <cellStyle name="20% - Accent1 4 2 2 2 4 5 3" xfId="32250" xr:uid="{00000000-0005-0000-0000-0000427D0000}"/>
    <cellStyle name="20% - Accent1 4 2 2 2 4 5 3 2" xfId="32251" xr:uid="{00000000-0005-0000-0000-0000437D0000}"/>
    <cellStyle name="20% - Accent1 4 2 2 2 4 5 4" xfId="32252" xr:uid="{00000000-0005-0000-0000-0000447D0000}"/>
    <cellStyle name="20% - Accent1 4 2 2 2 4 6" xfId="32253" xr:uid="{00000000-0005-0000-0000-0000457D0000}"/>
    <cellStyle name="20% - Accent1 4 2 2 2 4 6 2" xfId="32254" xr:uid="{00000000-0005-0000-0000-0000467D0000}"/>
    <cellStyle name="20% - Accent1 4 2 2 2 4 6 2 2" xfId="32255" xr:uid="{00000000-0005-0000-0000-0000477D0000}"/>
    <cellStyle name="20% - Accent1 4 2 2 2 4 6 2 2 2" xfId="32256" xr:uid="{00000000-0005-0000-0000-0000487D0000}"/>
    <cellStyle name="20% - Accent1 4 2 2 2 4 6 2 3" xfId="32257" xr:uid="{00000000-0005-0000-0000-0000497D0000}"/>
    <cellStyle name="20% - Accent1 4 2 2 2 4 6 3" xfId="32258" xr:uid="{00000000-0005-0000-0000-00004A7D0000}"/>
    <cellStyle name="20% - Accent1 4 2 2 2 4 6 3 2" xfId="32259" xr:uid="{00000000-0005-0000-0000-00004B7D0000}"/>
    <cellStyle name="20% - Accent1 4 2 2 2 4 6 4" xfId="32260" xr:uid="{00000000-0005-0000-0000-00004C7D0000}"/>
    <cellStyle name="20% - Accent1 4 2 2 2 4 7" xfId="32261" xr:uid="{00000000-0005-0000-0000-00004D7D0000}"/>
    <cellStyle name="20% - Accent1 4 2 2 2 4 7 2" xfId="32262" xr:uid="{00000000-0005-0000-0000-00004E7D0000}"/>
    <cellStyle name="20% - Accent1 4 2 2 2 4 7 2 2" xfId="32263" xr:uid="{00000000-0005-0000-0000-00004F7D0000}"/>
    <cellStyle name="20% - Accent1 4 2 2 2 4 7 3" xfId="32264" xr:uid="{00000000-0005-0000-0000-0000507D0000}"/>
    <cellStyle name="20% - Accent1 4 2 2 2 4 8" xfId="32265" xr:uid="{00000000-0005-0000-0000-0000517D0000}"/>
    <cellStyle name="20% - Accent1 4 2 2 2 4 8 2" xfId="32266" xr:uid="{00000000-0005-0000-0000-0000527D0000}"/>
    <cellStyle name="20% - Accent1 4 2 2 2 4 8 2 2" xfId="32267" xr:uid="{00000000-0005-0000-0000-0000537D0000}"/>
    <cellStyle name="20% - Accent1 4 2 2 2 4 8 3" xfId="32268" xr:uid="{00000000-0005-0000-0000-0000547D0000}"/>
    <cellStyle name="20% - Accent1 4 2 2 2 4 9" xfId="32269" xr:uid="{00000000-0005-0000-0000-0000557D0000}"/>
    <cellStyle name="20% - Accent1 4 2 2 2 4 9 2" xfId="32270" xr:uid="{00000000-0005-0000-0000-0000567D0000}"/>
    <cellStyle name="20% - Accent1 4 2 2 2 5" xfId="32271" xr:uid="{00000000-0005-0000-0000-0000577D0000}"/>
    <cellStyle name="20% - Accent1 4 2 2 2 5 10" xfId="32272" xr:uid="{00000000-0005-0000-0000-0000587D0000}"/>
    <cellStyle name="20% - Accent1 4 2 2 2 5 10 2" xfId="32273" xr:uid="{00000000-0005-0000-0000-0000597D0000}"/>
    <cellStyle name="20% - Accent1 4 2 2 2 5 11" xfId="32274" xr:uid="{00000000-0005-0000-0000-00005A7D0000}"/>
    <cellStyle name="20% - Accent1 4 2 2 2 5 2" xfId="32275" xr:uid="{00000000-0005-0000-0000-00005B7D0000}"/>
    <cellStyle name="20% - Accent1 4 2 2 2 5 2 2" xfId="32276" xr:uid="{00000000-0005-0000-0000-00005C7D0000}"/>
    <cellStyle name="20% - Accent1 4 2 2 2 5 2 2 2" xfId="32277" xr:uid="{00000000-0005-0000-0000-00005D7D0000}"/>
    <cellStyle name="20% - Accent1 4 2 2 2 5 2 2 2 2" xfId="32278" xr:uid="{00000000-0005-0000-0000-00005E7D0000}"/>
    <cellStyle name="20% - Accent1 4 2 2 2 5 2 2 2 2 2" xfId="32279" xr:uid="{00000000-0005-0000-0000-00005F7D0000}"/>
    <cellStyle name="20% - Accent1 4 2 2 2 5 2 2 2 3" xfId="32280" xr:uid="{00000000-0005-0000-0000-0000607D0000}"/>
    <cellStyle name="20% - Accent1 4 2 2 2 5 2 2 3" xfId="32281" xr:uid="{00000000-0005-0000-0000-0000617D0000}"/>
    <cellStyle name="20% - Accent1 4 2 2 2 5 2 2 3 2" xfId="32282" xr:uid="{00000000-0005-0000-0000-0000627D0000}"/>
    <cellStyle name="20% - Accent1 4 2 2 2 5 2 2 4" xfId="32283" xr:uid="{00000000-0005-0000-0000-0000637D0000}"/>
    <cellStyle name="20% - Accent1 4 2 2 2 5 2 3" xfId="32284" xr:uid="{00000000-0005-0000-0000-0000647D0000}"/>
    <cellStyle name="20% - Accent1 4 2 2 2 5 2 3 2" xfId="32285" xr:uid="{00000000-0005-0000-0000-0000657D0000}"/>
    <cellStyle name="20% - Accent1 4 2 2 2 5 2 3 2 2" xfId="32286" xr:uid="{00000000-0005-0000-0000-0000667D0000}"/>
    <cellStyle name="20% - Accent1 4 2 2 2 5 2 3 2 2 2" xfId="32287" xr:uid="{00000000-0005-0000-0000-0000677D0000}"/>
    <cellStyle name="20% - Accent1 4 2 2 2 5 2 3 2 3" xfId="32288" xr:uid="{00000000-0005-0000-0000-0000687D0000}"/>
    <cellStyle name="20% - Accent1 4 2 2 2 5 2 3 3" xfId="32289" xr:uid="{00000000-0005-0000-0000-0000697D0000}"/>
    <cellStyle name="20% - Accent1 4 2 2 2 5 2 3 3 2" xfId="32290" xr:uid="{00000000-0005-0000-0000-00006A7D0000}"/>
    <cellStyle name="20% - Accent1 4 2 2 2 5 2 3 4" xfId="32291" xr:uid="{00000000-0005-0000-0000-00006B7D0000}"/>
    <cellStyle name="20% - Accent1 4 2 2 2 5 2 4" xfId="32292" xr:uid="{00000000-0005-0000-0000-00006C7D0000}"/>
    <cellStyle name="20% - Accent1 4 2 2 2 5 2 4 2" xfId="32293" xr:uid="{00000000-0005-0000-0000-00006D7D0000}"/>
    <cellStyle name="20% - Accent1 4 2 2 2 5 2 4 2 2" xfId="32294" xr:uid="{00000000-0005-0000-0000-00006E7D0000}"/>
    <cellStyle name="20% - Accent1 4 2 2 2 5 2 4 2 2 2" xfId="32295" xr:uid="{00000000-0005-0000-0000-00006F7D0000}"/>
    <cellStyle name="20% - Accent1 4 2 2 2 5 2 4 2 3" xfId="32296" xr:uid="{00000000-0005-0000-0000-0000707D0000}"/>
    <cellStyle name="20% - Accent1 4 2 2 2 5 2 4 3" xfId="32297" xr:uid="{00000000-0005-0000-0000-0000717D0000}"/>
    <cellStyle name="20% - Accent1 4 2 2 2 5 2 4 3 2" xfId="32298" xr:uid="{00000000-0005-0000-0000-0000727D0000}"/>
    <cellStyle name="20% - Accent1 4 2 2 2 5 2 4 4" xfId="32299" xr:uid="{00000000-0005-0000-0000-0000737D0000}"/>
    <cellStyle name="20% - Accent1 4 2 2 2 5 2 5" xfId="32300" xr:uid="{00000000-0005-0000-0000-0000747D0000}"/>
    <cellStyle name="20% - Accent1 4 2 2 2 5 2 5 2" xfId="32301" xr:uid="{00000000-0005-0000-0000-0000757D0000}"/>
    <cellStyle name="20% - Accent1 4 2 2 2 5 2 5 2 2" xfId="32302" xr:uid="{00000000-0005-0000-0000-0000767D0000}"/>
    <cellStyle name="20% - Accent1 4 2 2 2 5 2 5 3" xfId="32303" xr:uid="{00000000-0005-0000-0000-0000777D0000}"/>
    <cellStyle name="20% - Accent1 4 2 2 2 5 2 6" xfId="32304" xr:uid="{00000000-0005-0000-0000-0000787D0000}"/>
    <cellStyle name="20% - Accent1 4 2 2 2 5 2 6 2" xfId="32305" xr:uid="{00000000-0005-0000-0000-0000797D0000}"/>
    <cellStyle name="20% - Accent1 4 2 2 2 5 2 6 2 2" xfId="32306" xr:uid="{00000000-0005-0000-0000-00007A7D0000}"/>
    <cellStyle name="20% - Accent1 4 2 2 2 5 2 6 3" xfId="32307" xr:uid="{00000000-0005-0000-0000-00007B7D0000}"/>
    <cellStyle name="20% - Accent1 4 2 2 2 5 2 7" xfId="32308" xr:uid="{00000000-0005-0000-0000-00007C7D0000}"/>
    <cellStyle name="20% - Accent1 4 2 2 2 5 2 7 2" xfId="32309" xr:uid="{00000000-0005-0000-0000-00007D7D0000}"/>
    <cellStyle name="20% - Accent1 4 2 2 2 5 2 8" xfId="32310" xr:uid="{00000000-0005-0000-0000-00007E7D0000}"/>
    <cellStyle name="20% - Accent1 4 2 2 2 5 2 8 2" xfId="32311" xr:uid="{00000000-0005-0000-0000-00007F7D0000}"/>
    <cellStyle name="20% - Accent1 4 2 2 2 5 2 9" xfId="32312" xr:uid="{00000000-0005-0000-0000-0000807D0000}"/>
    <cellStyle name="20% - Accent1 4 2 2 2 5 3" xfId="32313" xr:uid="{00000000-0005-0000-0000-0000817D0000}"/>
    <cellStyle name="20% - Accent1 4 2 2 2 5 3 2" xfId="32314" xr:uid="{00000000-0005-0000-0000-0000827D0000}"/>
    <cellStyle name="20% - Accent1 4 2 2 2 5 3 2 2" xfId="32315" xr:uid="{00000000-0005-0000-0000-0000837D0000}"/>
    <cellStyle name="20% - Accent1 4 2 2 2 5 3 2 2 2" xfId="32316" xr:uid="{00000000-0005-0000-0000-0000847D0000}"/>
    <cellStyle name="20% - Accent1 4 2 2 2 5 3 2 2 2 2" xfId="32317" xr:uid="{00000000-0005-0000-0000-0000857D0000}"/>
    <cellStyle name="20% - Accent1 4 2 2 2 5 3 2 2 3" xfId="32318" xr:uid="{00000000-0005-0000-0000-0000867D0000}"/>
    <cellStyle name="20% - Accent1 4 2 2 2 5 3 2 3" xfId="32319" xr:uid="{00000000-0005-0000-0000-0000877D0000}"/>
    <cellStyle name="20% - Accent1 4 2 2 2 5 3 2 3 2" xfId="32320" xr:uid="{00000000-0005-0000-0000-0000887D0000}"/>
    <cellStyle name="20% - Accent1 4 2 2 2 5 3 2 4" xfId="32321" xr:uid="{00000000-0005-0000-0000-0000897D0000}"/>
    <cellStyle name="20% - Accent1 4 2 2 2 5 3 3" xfId="32322" xr:uid="{00000000-0005-0000-0000-00008A7D0000}"/>
    <cellStyle name="20% - Accent1 4 2 2 2 5 3 3 2" xfId="32323" xr:uid="{00000000-0005-0000-0000-00008B7D0000}"/>
    <cellStyle name="20% - Accent1 4 2 2 2 5 3 3 2 2" xfId="32324" xr:uid="{00000000-0005-0000-0000-00008C7D0000}"/>
    <cellStyle name="20% - Accent1 4 2 2 2 5 3 3 2 2 2" xfId="32325" xr:uid="{00000000-0005-0000-0000-00008D7D0000}"/>
    <cellStyle name="20% - Accent1 4 2 2 2 5 3 3 2 3" xfId="32326" xr:uid="{00000000-0005-0000-0000-00008E7D0000}"/>
    <cellStyle name="20% - Accent1 4 2 2 2 5 3 3 3" xfId="32327" xr:uid="{00000000-0005-0000-0000-00008F7D0000}"/>
    <cellStyle name="20% - Accent1 4 2 2 2 5 3 3 3 2" xfId="32328" xr:uid="{00000000-0005-0000-0000-0000907D0000}"/>
    <cellStyle name="20% - Accent1 4 2 2 2 5 3 3 4" xfId="32329" xr:uid="{00000000-0005-0000-0000-0000917D0000}"/>
    <cellStyle name="20% - Accent1 4 2 2 2 5 3 4" xfId="32330" xr:uid="{00000000-0005-0000-0000-0000927D0000}"/>
    <cellStyle name="20% - Accent1 4 2 2 2 5 3 4 2" xfId="32331" xr:uid="{00000000-0005-0000-0000-0000937D0000}"/>
    <cellStyle name="20% - Accent1 4 2 2 2 5 3 4 2 2" xfId="32332" xr:uid="{00000000-0005-0000-0000-0000947D0000}"/>
    <cellStyle name="20% - Accent1 4 2 2 2 5 3 4 2 2 2" xfId="32333" xr:uid="{00000000-0005-0000-0000-0000957D0000}"/>
    <cellStyle name="20% - Accent1 4 2 2 2 5 3 4 2 3" xfId="32334" xr:uid="{00000000-0005-0000-0000-0000967D0000}"/>
    <cellStyle name="20% - Accent1 4 2 2 2 5 3 4 3" xfId="32335" xr:uid="{00000000-0005-0000-0000-0000977D0000}"/>
    <cellStyle name="20% - Accent1 4 2 2 2 5 3 4 3 2" xfId="32336" xr:uid="{00000000-0005-0000-0000-0000987D0000}"/>
    <cellStyle name="20% - Accent1 4 2 2 2 5 3 4 4" xfId="32337" xr:uid="{00000000-0005-0000-0000-0000997D0000}"/>
    <cellStyle name="20% - Accent1 4 2 2 2 5 3 5" xfId="32338" xr:uid="{00000000-0005-0000-0000-00009A7D0000}"/>
    <cellStyle name="20% - Accent1 4 2 2 2 5 3 5 2" xfId="32339" xr:uid="{00000000-0005-0000-0000-00009B7D0000}"/>
    <cellStyle name="20% - Accent1 4 2 2 2 5 3 5 2 2" xfId="32340" xr:uid="{00000000-0005-0000-0000-00009C7D0000}"/>
    <cellStyle name="20% - Accent1 4 2 2 2 5 3 5 3" xfId="32341" xr:uid="{00000000-0005-0000-0000-00009D7D0000}"/>
    <cellStyle name="20% - Accent1 4 2 2 2 5 3 6" xfId="32342" xr:uid="{00000000-0005-0000-0000-00009E7D0000}"/>
    <cellStyle name="20% - Accent1 4 2 2 2 5 3 6 2" xfId="32343" xr:uid="{00000000-0005-0000-0000-00009F7D0000}"/>
    <cellStyle name="20% - Accent1 4 2 2 2 5 3 6 2 2" xfId="32344" xr:uid="{00000000-0005-0000-0000-0000A07D0000}"/>
    <cellStyle name="20% - Accent1 4 2 2 2 5 3 6 3" xfId="32345" xr:uid="{00000000-0005-0000-0000-0000A17D0000}"/>
    <cellStyle name="20% - Accent1 4 2 2 2 5 3 7" xfId="32346" xr:uid="{00000000-0005-0000-0000-0000A27D0000}"/>
    <cellStyle name="20% - Accent1 4 2 2 2 5 3 7 2" xfId="32347" xr:uid="{00000000-0005-0000-0000-0000A37D0000}"/>
    <cellStyle name="20% - Accent1 4 2 2 2 5 3 8" xfId="32348" xr:uid="{00000000-0005-0000-0000-0000A47D0000}"/>
    <cellStyle name="20% - Accent1 4 2 2 2 5 3 8 2" xfId="32349" xr:uid="{00000000-0005-0000-0000-0000A57D0000}"/>
    <cellStyle name="20% - Accent1 4 2 2 2 5 3 9" xfId="32350" xr:uid="{00000000-0005-0000-0000-0000A67D0000}"/>
    <cellStyle name="20% - Accent1 4 2 2 2 5 4" xfId="32351" xr:uid="{00000000-0005-0000-0000-0000A77D0000}"/>
    <cellStyle name="20% - Accent1 4 2 2 2 5 4 2" xfId="32352" xr:uid="{00000000-0005-0000-0000-0000A87D0000}"/>
    <cellStyle name="20% - Accent1 4 2 2 2 5 4 2 2" xfId="32353" xr:uid="{00000000-0005-0000-0000-0000A97D0000}"/>
    <cellStyle name="20% - Accent1 4 2 2 2 5 4 2 2 2" xfId="32354" xr:uid="{00000000-0005-0000-0000-0000AA7D0000}"/>
    <cellStyle name="20% - Accent1 4 2 2 2 5 4 2 3" xfId="32355" xr:uid="{00000000-0005-0000-0000-0000AB7D0000}"/>
    <cellStyle name="20% - Accent1 4 2 2 2 5 4 3" xfId="32356" xr:uid="{00000000-0005-0000-0000-0000AC7D0000}"/>
    <cellStyle name="20% - Accent1 4 2 2 2 5 4 3 2" xfId="32357" xr:uid="{00000000-0005-0000-0000-0000AD7D0000}"/>
    <cellStyle name="20% - Accent1 4 2 2 2 5 4 4" xfId="32358" xr:uid="{00000000-0005-0000-0000-0000AE7D0000}"/>
    <cellStyle name="20% - Accent1 4 2 2 2 5 5" xfId="32359" xr:uid="{00000000-0005-0000-0000-0000AF7D0000}"/>
    <cellStyle name="20% - Accent1 4 2 2 2 5 5 2" xfId="32360" xr:uid="{00000000-0005-0000-0000-0000B07D0000}"/>
    <cellStyle name="20% - Accent1 4 2 2 2 5 5 2 2" xfId="32361" xr:uid="{00000000-0005-0000-0000-0000B17D0000}"/>
    <cellStyle name="20% - Accent1 4 2 2 2 5 5 2 2 2" xfId="32362" xr:uid="{00000000-0005-0000-0000-0000B27D0000}"/>
    <cellStyle name="20% - Accent1 4 2 2 2 5 5 2 3" xfId="32363" xr:uid="{00000000-0005-0000-0000-0000B37D0000}"/>
    <cellStyle name="20% - Accent1 4 2 2 2 5 5 3" xfId="32364" xr:uid="{00000000-0005-0000-0000-0000B47D0000}"/>
    <cellStyle name="20% - Accent1 4 2 2 2 5 5 3 2" xfId="32365" xr:uid="{00000000-0005-0000-0000-0000B57D0000}"/>
    <cellStyle name="20% - Accent1 4 2 2 2 5 5 4" xfId="32366" xr:uid="{00000000-0005-0000-0000-0000B67D0000}"/>
    <cellStyle name="20% - Accent1 4 2 2 2 5 6" xfId="32367" xr:uid="{00000000-0005-0000-0000-0000B77D0000}"/>
    <cellStyle name="20% - Accent1 4 2 2 2 5 6 2" xfId="32368" xr:uid="{00000000-0005-0000-0000-0000B87D0000}"/>
    <cellStyle name="20% - Accent1 4 2 2 2 5 6 2 2" xfId="32369" xr:uid="{00000000-0005-0000-0000-0000B97D0000}"/>
    <cellStyle name="20% - Accent1 4 2 2 2 5 6 2 2 2" xfId="32370" xr:uid="{00000000-0005-0000-0000-0000BA7D0000}"/>
    <cellStyle name="20% - Accent1 4 2 2 2 5 6 2 3" xfId="32371" xr:uid="{00000000-0005-0000-0000-0000BB7D0000}"/>
    <cellStyle name="20% - Accent1 4 2 2 2 5 6 3" xfId="32372" xr:uid="{00000000-0005-0000-0000-0000BC7D0000}"/>
    <cellStyle name="20% - Accent1 4 2 2 2 5 6 3 2" xfId="32373" xr:uid="{00000000-0005-0000-0000-0000BD7D0000}"/>
    <cellStyle name="20% - Accent1 4 2 2 2 5 6 4" xfId="32374" xr:uid="{00000000-0005-0000-0000-0000BE7D0000}"/>
    <cellStyle name="20% - Accent1 4 2 2 2 5 7" xfId="32375" xr:uid="{00000000-0005-0000-0000-0000BF7D0000}"/>
    <cellStyle name="20% - Accent1 4 2 2 2 5 7 2" xfId="32376" xr:uid="{00000000-0005-0000-0000-0000C07D0000}"/>
    <cellStyle name="20% - Accent1 4 2 2 2 5 7 2 2" xfId="32377" xr:uid="{00000000-0005-0000-0000-0000C17D0000}"/>
    <cellStyle name="20% - Accent1 4 2 2 2 5 7 3" xfId="32378" xr:uid="{00000000-0005-0000-0000-0000C27D0000}"/>
    <cellStyle name="20% - Accent1 4 2 2 2 5 8" xfId="32379" xr:uid="{00000000-0005-0000-0000-0000C37D0000}"/>
    <cellStyle name="20% - Accent1 4 2 2 2 5 8 2" xfId="32380" xr:uid="{00000000-0005-0000-0000-0000C47D0000}"/>
    <cellStyle name="20% - Accent1 4 2 2 2 5 8 2 2" xfId="32381" xr:uid="{00000000-0005-0000-0000-0000C57D0000}"/>
    <cellStyle name="20% - Accent1 4 2 2 2 5 8 3" xfId="32382" xr:uid="{00000000-0005-0000-0000-0000C67D0000}"/>
    <cellStyle name="20% - Accent1 4 2 2 2 5 9" xfId="32383" xr:uid="{00000000-0005-0000-0000-0000C77D0000}"/>
    <cellStyle name="20% - Accent1 4 2 2 2 5 9 2" xfId="32384" xr:uid="{00000000-0005-0000-0000-0000C87D0000}"/>
    <cellStyle name="20% - Accent1 4 2 2 2 6" xfId="32385" xr:uid="{00000000-0005-0000-0000-0000C97D0000}"/>
    <cellStyle name="20% - Accent1 4 2 2 2 6 2" xfId="32386" xr:uid="{00000000-0005-0000-0000-0000CA7D0000}"/>
    <cellStyle name="20% - Accent1 4 2 2 2 6 2 2" xfId="32387" xr:uid="{00000000-0005-0000-0000-0000CB7D0000}"/>
    <cellStyle name="20% - Accent1 4 2 2 2 6 2 2 2" xfId="32388" xr:uid="{00000000-0005-0000-0000-0000CC7D0000}"/>
    <cellStyle name="20% - Accent1 4 2 2 2 6 2 2 2 2" xfId="32389" xr:uid="{00000000-0005-0000-0000-0000CD7D0000}"/>
    <cellStyle name="20% - Accent1 4 2 2 2 6 2 2 3" xfId="32390" xr:uid="{00000000-0005-0000-0000-0000CE7D0000}"/>
    <cellStyle name="20% - Accent1 4 2 2 2 6 2 3" xfId="32391" xr:uid="{00000000-0005-0000-0000-0000CF7D0000}"/>
    <cellStyle name="20% - Accent1 4 2 2 2 6 2 3 2" xfId="32392" xr:uid="{00000000-0005-0000-0000-0000D07D0000}"/>
    <cellStyle name="20% - Accent1 4 2 2 2 6 2 4" xfId="32393" xr:uid="{00000000-0005-0000-0000-0000D17D0000}"/>
    <cellStyle name="20% - Accent1 4 2 2 2 6 3" xfId="32394" xr:uid="{00000000-0005-0000-0000-0000D27D0000}"/>
    <cellStyle name="20% - Accent1 4 2 2 2 6 3 2" xfId="32395" xr:uid="{00000000-0005-0000-0000-0000D37D0000}"/>
    <cellStyle name="20% - Accent1 4 2 2 2 6 3 2 2" xfId="32396" xr:uid="{00000000-0005-0000-0000-0000D47D0000}"/>
    <cellStyle name="20% - Accent1 4 2 2 2 6 3 2 2 2" xfId="32397" xr:uid="{00000000-0005-0000-0000-0000D57D0000}"/>
    <cellStyle name="20% - Accent1 4 2 2 2 6 3 2 3" xfId="32398" xr:uid="{00000000-0005-0000-0000-0000D67D0000}"/>
    <cellStyle name="20% - Accent1 4 2 2 2 6 3 3" xfId="32399" xr:uid="{00000000-0005-0000-0000-0000D77D0000}"/>
    <cellStyle name="20% - Accent1 4 2 2 2 6 3 3 2" xfId="32400" xr:uid="{00000000-0005-0000-0000-0000D87D0000}"/>
    <cellStyle name="20% - Accent1 4 2 2 2 6 3 4" xfId="32401" xr:uid="{00000000-0005-0000-0000-0000D97D0000}"/>
    <cellStyle name="20% - Accent1 4 2 2 2 6 4" xfId="32402" xr:uid="{00000000-0005-0000-0000-0000DA7D0000}"/>
    <cellStyle name="20% - Accent1 4 2 2 2 6 4 2" xfId="32403" xr:uid="{00000000-0005-0000-0000-0000DB7D0000}"/>
    <cellStyle name="20% - Accent1 4 2 2 2 6 4 2 2" xfId="32404" xr:uid="{00000000-0005-0000-0000-0000DC7D0000}"/>
    <cellStyle name="20% - Accent1 4 2 2 2 6 4 2 2 2" xfId="32405" xr:uid="{00000000-0005-0000-0000-0000DD7D0000}"/>
    <cellStyle name="20% - Accent1 4 2 2 2 6 4 2 3" xfId="32406" xr:uid="{00000000-0005-0000-0000-0000DE7D0000}"/>
    <cellStyle name="20% - Accent1 4 2 2 2 6 4 3" xfId="32407" xr:uid="{00000000-0005-0000-0000-0000DF7D0000}"/>
    <cellStyle name="20% - Accent1 4 2 2 2 6 4 3 2" xfId="32408" xr:uid="{00000000-0005-0000-0000-0000E07D0000}"/>
    <cellStyle name="20% - Accent1 4 2 2 2 6 4 4" xfId="32409" xr:uid="{00000000-0005-0000-0000-0000E17D0000}"/>
    <cellStyle name="20% - Accent1 4 2 2 2 6 5" xfId="32410" xr:uid="{00000000-0005-0000-0000-0000E27D0000}"/>
    <cellStyle name="20% - Accent1 4 2 2 2 6 5 2" xfId="32411" xr:uid="{00000000-0005-0000-0000-0000E37D0000}"/>
    <cellStyle name="20% - Accent1 4 2 2 2 6 5 2 2" xfId="32412" xr:uid="{00000000-0005-0000-0000-0000E47D0000}"/>
    <cellStyle name="20% - Accent1 4 2 2 2 6 5 3" xfId="32413" xr:uid="{00000000-0005-0000-0000-0000E57D0000}"/>
    <cellStyle name="20% - Accent1 4 2 2 2 6 6" xfId="32414" xr:uid="{00000000-0005-0000-0000-0000E67D0000}"/>
    <cellStyle name="20% - Accent1 4 2 2 2 6 6 2" xfId="32415" xr:uid="{00000000-0005-0000-0000-0000E77D0000}"/>
    <cellStyle name="20% - Accent1 4 2 2 2 6 6 2 2" xfId="32416" xr:uid="{00000000-0005-0000-0000-0000E87D0000}"/>
    <cellStyle name="20% - Accent1 4 2 2 2 6 6 3" xfId="32417" xr:uid="{00000000-0005-0000-0000-0000E97D0000}"/>
    <cellStyle name="20% - Accent1 4 2 2 2 6 7" xfId="32418" xr:uid="{00000000-0005-0000-0000-0000EA7D0000}"/>
    <cellStyle name="20% - Accent1 4 2 2 2 6 7 2" xfId="32419" xr:uid="{00000000-0005-0000-0000-0000EB7D0000}"/>
    <cellStyle name="20% - Accent1 4 2 2 2 6 8" xfId="32420" xr:uid="{00000000-0005-0000-0000-0000EC7D0000}"/>
    <cellStyle name="20% - Accent1 4 2 2 2 6 8 2" xfId="32421" xr:uid="{00000000-0005-0000-0000-0000ED7D0000}"/>
    <cellStyle name="20% - Accent1 4 2 2 2 6 9" xfId="32422" xr:uid="{00000000-0005-0000-0000-0000EE7D0000}"/>
    <cellStyle name="20% - Accent1 4 2 2 2 7" xfId="32423" xr:uid="{00000000-0005-0000-0000-0000EF7D0000}"/>
    <cellStyle name="20% - Accent1 4 2 2 2 7 2" xfId="32424" xr:uid="{00000000-0005-0000-0000-0000F07D0000}"/>
    <cellStyle name="20% - Accent1 4 2 2 2 7 2 2" xfId="32425" xr:uid="{00000000-0005-0000-0000-0000F17D0000}"/>
    <cellStyle name="20% - Accent1 4 2 2 2 7 2 2 2" xfId="32426" xr:uid="{00000000-0005-0000-0000-0000F27D0000}"/>
    <cellStyle name="20% - Accent1 4 2 2 2 7 2 2 2 2" xfId="32427" xr:uid="{00000000-0005-0000-0000-0000F37D0000}"/>
    <cellStyle name="20% - Accent1 4 2 2 2 7 2 2 3" xfId="32428" xr:uid="{00000000-0005-0000-0000-0000F47D0000}"/>
    <cellStyle name="20% - Accent1 4 2 2 2 7 2 3" xfId="32429" xr:uid="{00000000-0005-0000-0000-0000F57D0000}"/>
    <cellStyle name="20% - Accent1 4 2 2 2 7 2 3 2" xfId="32430" xr:uid="{00000000-0005-0000-0000-0000F67D0000}"/>
    <cellStyle name="20% - Accent1 4 2 2 2 7 2 4" xfId="32431" xr:uid="{00000000-0005-0000-0000-0000F77D0000}"/>
    <cellStyle name="20% - Accent1 4 2 2 2 7 3" xfId="32432" xr:uid="{00000000-0005-0000-0000-0000F87D0000}"/>
    <cellStyle name="20% - Accent1 4 2 2 2 7 3 2" xfId="32433" xr:uid="{00000000-0005-0000-0000-0000F97D0000}"/>
    <cellStyle name="20% - Accent1 4 2 2 2 7 3 2 2" xfId="32434" xr:uid="{00000000-0005-0000-0000-0000FA7D0000}"/>
    <cellStyle name="20% - Accent1 4 2 2 2 7 3 2 2 2" xfId="32435" xr:uid="{00000000-0005-0000-0000-0000FB7D0000}"/>
    <cellStyle name="20% - Accent1 4 2 2 2 7 3 2 3" xfId="32436" xr:uid="{00000000-0005-0000-0000-0000FC7D0000}"/>
    <cellStyle name="20% - Accent1 4 2 2 2 7 3 3" xfId="32437" xr:uid="{00000000-0005-0000-0000-0000FD7D0000}"/>
    <cellStyle name="20% - Accent1 4 2 2 2 7 3 3 2" xfId="32438" xr:uid="{00000000-0005-0000-0000-0000FE7D0000}"/>
    <cellStyle name="20% - Accent1 4 2 2 2 7 3 4" xfId="32439" xr:uid="{00000000-0005-0000-0000-0000FF7D0000}"/>
    <cellStyle name="20% - Accent1 4 2 2 2 7 4" xfId="32440" xr:uid="{00000000-0005-0000-0000-0000007E0000}"/>
    <cellStyle name="20% - Accent1 4 2 2 2 7 4 2" xfId="32441" xr:uid="{00000000-0005-0000-0000-0000017E0000}"/>
    <cellStyle name="20% - Accent1 4 2 2 2 7 4 2 2" xfId="32442" xr:uid="{00000000-0005-0000-0000-0000027E0000}"/>
    <cellStyle name="20% - Accent1 4 2 2 2 7 4 2 2 2" xfId="32443" xr:uid="{00000000-0005-0000-0000-0000037E0000}"/>
    <cellStyle name="20% - Accent1 4 2 2 2 7 4 2 3" xfId="32444" xr:uid="{00000000-0005-0000-0000-0000047E0000}"/>
    <cellStyle name="20% - Accent1 4 2 2 2 7 4 3" xfId="32445" xr:uid="{00000000-0005-0000-0000-0000057E0000}"/>
    <cellStyle name="20% - Accent1 4 2 2 2 7 4 3 2" xfId="32446" xr:uid="{00000000-0005-0000-0000-0000067E0000}"/>
    <cellStyle name="20% - Accent1 4 2 2 2 7 4 4" xfId="32447" xr:uid="{00000000-0005-0000-0000-0000077E0000}"/>
    <cellStyle name="20% - Accent1 4 2 2 2 7 5" xfId="32448" xr:uid="{00000000-0005-0000-0000-0000087E0000}"/>
    <cellStyle name="20% - Accent1 4 2 2 2 7 5 2" xfId="32449" xr:uid="{00000000-0005-0000-0000-0000097E0000}"/>
    <cellStyle name="20% - Accent1 4 2 2 2 7 5 2 2" xfId="32450" xr:uid="{00000000-0005-0000-0000-00000A7E0000}"/>
    <cellStyle name="20% - Accent1 4 2 2 2 7 5 3" xfId="32451" xr:uid="{00000000-0005-0000-0000-00000B7E0000}"/>
    <cellStyle name="20% - Accent1 4 2 2 2 7 6" xfId="32452" xr:uid="{00000000-0005-0000-0000-00000C7E0000}"/>
    <cellStyle name="20% - Accent1 4 2 2 2 7 6 2" xfId="32453" xr:uid="{00000000-0005-0000-0000-00000D7E0000}"/>
    <cellStyle name="20% - Accent1 4 2 2 2 7 6 2 2" xfId="32454" xr:uid="{00000000-0005-0000-0000-00000E7E0000}"/>
    <cellStyle name="20% - Accent1 4 2 2 2 7 6 3" xfId="32455" xr:uid="{00000000-0005-0000-0000-00000F7E0000}"/>
    <cellStyle name="20% - Accent1 4 2 2 2 7 7" xfId="32456" xr:uid="{00000000-0005-0000-0000-0000107E0000}"/>
    <cellStyle name="20% - Accent1 4 2 2 2 7 7 2" xfId="32457" xr:uid="{00000000-0005-0000-0000-0000117E0000}"/>
    <cellStyle name="20% - Accent1 4 2 2 2 7 8" xfId="32458" xr:uid="{00000000-0005-0000-0000-0000127E0000}"/>
    <cellStyle name="20% - Accent1 4 2 2 2 7 8 2" xfId="32459" xr:uid="{00000000-0005-0000-0000-0000137E0000}"/>
    <cellStyle name="20% - Accent1 4 2 2 2 7 9" xfId="32460" xr:uid="{00000000-0005-0000-0000-0000147E0000}"/>
    <cellStyle name="20% - Accent1 4 2 2 2 8" xfId="32461" xr:uid="{00000000-0005-0000-0000-0000157E0000}"/>
    <cellStyle name="20% - Accent1 4 2 2 2 8 2" xfId="32462" xr:uid="{00000000-0005-0000-0000-0000167E0000}"/>
    <cellStyle name="20% - Accent1 4 2 2 2 8 2 2" xfId="32463" xr:uid="{00000000-0005-0000-0000-0000177E0000}"/>
    <cellStyle name="20% - Accent1 4 2 2 2 8 2 2 2" xfId="32464" xr:uid="{00000000-0005-0000-0000-0000187E0000}"/>
    <cellStyle name="20% - Accent1 4 2 2 2 8 2 3" xfId="32465" xr:uid="{00000000-0005-0000-0000-0000197E0000}"/>
    <cellStyle name="20% - Accent1 4 2 2 2 8 3" xfId="32466" xr:uid="{00000000-0005-0000-0000-00001A7E0000}"/>
    <cellStyle name="20% - Accent1 4 2 2 2 8 3 2" xfId="32467" xr:uid="{00000000-0005-0000-0000-00001B7E0000}"/>
    <cellStyle name="20% - Accent1 4 2 2 2 8 4" xfId="32468" xr:uid="{00000000-0005-0000-0000-00001C7E0000}"/>
    <cellStyle name="20% - Accent1 4 2 2 2 9" xfId="32469" xr:uid="{00000000-0005-0000-0000-00001D7E0000}"/>
    <cellStyle name="20% - Accent1 4 2 2 2 9 2" xfId="32470" xr:uid="{00000000-0005-0000-0000-00001E7E0000}"/>
    <cellStyle name="20% - Accent1 4 2 2 2 9 2 2" xfId="32471" xr:uid="{00000000-0005-0000-0000-00001F7E0000}"/>
    <cellStyle name="20% - Accent1 4 2 2 2 9 2 2 2" xfId="32472" xr:uid="{00000000-0005-0000-0000-0000207E0000}"/>
    <cellStyle name="20% - Accent1 4 2 2 2 9 2 3" xfId="32473" xr:uid="{00000000-0005-0000-0000-0000217E0000}"/>
    <cellStyle name="20% - Accent1 4 2 2 2 9 3" xfId="32474" xr:uid="{00000000-0005-0000-0000-0000227E0000}"/>
    <cellStyle name="20% - Accent1 4 2 2 2 9 3 2" xfId="32475" xr:uid="{00000000-0005-0000-0000-0000237E0000}"/>
    <cellStyle name="20% - Accent1 4 2 2 2 9 4" xfId="32476" xr:uid="{00000000-0005-0000-0000-0000247E0000}"/>
    <cellStyle name="20% - Accent1 4 2 2 3" xfId="32477" xr:uid="{00000000-0005-0000-0000-0000257E0000}"/>
    <cellStyle name="20% - Accent1 4 2 2 3 10" xfId="32478" xr:uid="{00000000-0005-0000-0000-0000267E0000}"/>
    <cellStyle name="20% - Accent1 4 2 2 3 10 2" xfId="32479" xr:uid="{00000000-0005-0000-0000-0000277E0000}"/>
    <cellStyle name="20% - Accent1 4 2 2 3 10 2 2" xfId="32480" xr:uid="{00000000-0005-0000-0000-0000287E0000}"/>
    <cellStyle name="20% - Accent1 4 2 2 3 10 3" xfId="32481" xr:uid="{00000000-0005-0000-0000-0000297E0000}"/>
    <cellStyle name="20% - Accent1 4 2 2 3 11" xfId="32482" xr:uid="{00000000-0005-0000-0000-00002A7E0000}"/>
    <cellStyle name="20% - Accent1 4 2 2 3 11 2" xfId="32483" xr:uid="{00000000-0005-0000-0000-00002B7E0000}"/>
    <cellStyle name="20% - Accent1 4 2 2 3 11 2 2" xfId="32484" xr:uid="{00000000-0005-0000-0000-00002C7E0000}"/>
    <cellStyle name="20% - Accent1 4 2 2 3 11 3" xfId="32485" xr:uid="{00000000-0005-0000-0000-00002D7E0000}"/>
    <cellStyle name="20% - Accent1 4 2 2 3 12" xfId="32486" xr:uid="{00000000-0005-0000-0000-00002E7E0000}"/>
    <cellStyle name="20% - Accent1 4 2 2 3 12 2" xfId="32487" xr:uid="{00000000-0005-0000-0000-00002F7E0000}"/>
    <cellStyle name="20% - Accent1 4 2 2 3 13" xfId="32488" xr:uid="{00000000-0005-0000-0000-0000307E0000}"/>
    <cellStyle name="20% - Accent1 4 2 2 3 13 2" xfId="32489" xr:uid="{00000000-0005-0000-0000-0000317E0000}"/>
    <cellStyle name="20% - Accent1 4 2 2 3 14" xfId="32490" xr:uid="{00000000-0005-0000-0000-0000327E0000}"/>
    <cellStyle name="20% - Accent1 4 2 2 3 2" xfId="32491" xr:uid="{00000000-0005-0000-0000-0000337E0000}"/>
    <cellStyle name="20% - Accent1 4 2 2 3 2 10" xfId="32492" xr:uid="{00000000-0005-0000-0000-0000347E0000}"/>
    <cellStyle name="20% - Accent1 4 2 2 3 2 10 2" xfId="32493" xr:uid="{00000000-0005-0000-0000-0000357E0000}"/>
    <cellStyle name="20% - Accent1 4 2 2 3 2 11" xfId="32494" xr:uid="{00000000-0005-0000-0000-0000367E0000}"/>
    <cellStyle name="20% - Accent1 4 2 2 3 2 2" xfId="32495" xr:uid="{00000000-0005-0000-0000-0000377E0000}"/>
    <cellStyle name="20% - Accent1 4 2 2 3 2 2 2" xfId="32496" xr:uid="{00000000-0005-0000-0000-0000387E0000}"/>
    <cellStyle name="20% - Accent1 4 2 2 3 2 2 2 2" xfId="32497" xr:uid="{00000000-0005-0000-0000-0000397E0000}"/>
    <cellStyle name="20% - Accent1 4 2 2 3 2 2 2 2 2" xfId="32498" xr:uid="{00000000-0005-0000-0000-00003A7E0000}"/>
    <cellStyle name="20% - Accent1 4 2 2 3 2 2 2 2 2 2" xfId="32499" xr:uid="{00000000-0005-0000-0000-00003B7E0000}"/>
    <cellStyle name="20% - Accent1 4 2 2 3 2 2 2 2 3" xfId="32500" xr:uid="{00000000-0005-0000-0000-00003C7E0000}"/>
    <cellStyle name="20% - Accent1 4 2 2 3 2 2 2 3" xfId="32501" xr:uid="{00000000-0005-0000-0000-00003D7E0000}"/>
    <cellStyle name="20% - Accent1 4 2 2 3 2 2 2 3 2" xfId="32502" xr:uid="{00000000-0005-0000-0000-00003E7E0000}"/>
    <cellStyle name="20% - Accent1 4 2 2 3 2 2 2 4" xfId="32503" xr:uid="{00000000-0005-0000-0000-00003F7E0000}"/>
    <cellStyle name="20% - Accent1 4 2 2 3 2 2 3" xfId="32504" xr:uid="{00000000-0005-0000-0000-0000407E0000}"/>
    <cellStyle name="20% - Accent1 4 2 2 3 2 2 3 2" xfId="32505" xr:uid="{00000000-0005-0000-0000-0000417E0000}"/>
    <cellStyle name="20% - Accent1 4 2 2 3 2 2 3 2 2" xfId="32506" xr:uid="{00000000-0005-0000-0000-0000427E0000}"/>
    <cellStyle name="20% - Accent1 4 2 2 3 2 2 3 2 2 2" xfId="32507" xr:uid="{00000000-0005-0000-0000-0000437E0000}"/>
    <cellStyle name="20% - Accent1 4 2 2 3 2 2 3 2 3" xfId="32508" xr:uid="{00000000-0005-0000-0000-0000447E0000}"/>
    <cellStyle name="20% - Accent1 4 2 2 3 2 2 3 3" xfId="32509" xr:uid="{00000000-0005-0000-0000-0000457E0000}"/>
    <cellStyle name="20% - Accent1 4 2 2 3 2 2 3 3 2" xfId="32510" xr:uid="{00000000-0005-0000-0000-0000467E0000}"/>
    <cellStyle name="20% - Accent1 4 2 2 3 2 2 3 4" xfId="32511" xr:uid="{00000000-0005-0000-0000-0000477E0000}"/>
    <cellStyle name="20% - Accent1 4 2 2 3 2 2 4" xfId="32512" xr:uid="{00000000-0005-0000-0000-0000487E0000}"/>
    <cellStyle name="20% - Accent1 4 2 2 3 2 2 4 2" xfId="32513" xr:uid="{00000000-0005-0000-0000-0000497E0000}"/>
    <cellStyle name="20% - Accent1 4 2 2 3 2 2 4 2 2" xfId="32514" xr:uid="{00000000-0005-0000-0000-00004A7E0000}"/>
    <cellStyle name="20% - Accent1 4 2 2 3 2 2 4 2 2 2" xfId="32515" xr:uid="{00000000-0005-0000-0000-00004B7E0000}"/>
    <cellStyle name="20% - Accent1 4 2 2 3 2 2 4 2 3" xfId="32516" xr:uid="{00000000-0005-0000-0000-00004C7E0000}"/>
    <cellStyle name="20% - Accent1 4 2 2 3 2 2 4 3" xfId="32517" xr:uid="{00000000-0005-0000-0000-00004D7E0000}"/>
    <cellStyle name="20% - Accent1 4 2 2 3 2 2 4 3 2" xfId="32518" xr:uid="{00000000-0005-0000-0000-00004E7E0000}"/>
    <cellStyle name="20% - Accent1 4 2 2 3 2 2 4 4" xfId="32519" xr:uid="{00000000-0005-0000-0000-00004F7E0000}"/>
    <cellStyle name="20% - Accent1 4 2 2 3 2 2 5" xfId="32520" xr:uid="{00000000-0005-0000-0000-0000507E0000}"/>
    <cellStyle name="20% - Accent1 4 2 2 3 2 2 5 2" xfId="32521" xr:uid="{00000000-0005-0000-0000-0000517E0000}"/>
    <cellStyle name="20% - Accent1 4 2 2 3 2 2 5 2 2" xfId="32522" xr:uid="{00000000-0005-0000-0000-0000527E0000}"/>
    <cellStyle name="20% - Accent1 4 2 2 3 2 2 5 3" xfId="32523" xr:uid="{00000000-0005-0000-0000-0000537E0000}"/>
    <cellStyle name="20% - Accent1 4 2 2 3 2 2 6" xfId="32524" xr:uid="{00000000-0005-0000-0000-0000547E0000}"/>
    <cellStyle name="20% - Accent1 4 2 2 3 2 2 6 2" xfId="32525" xr:uid="{00000000-0005-0000-0000-0000557E0000}"/>
    <cellStyle name="20% - Accent1 4 2 2 3 2 2 6 2 2" xfId="32526" xr:uid="{00000000-0005-0000-0000-0000567E0000}"/>
    <cellStyle name="20% - Accent1 4 2 2 3 2 2 6 3" xfId="32527" xr:uid="{00000000-0005-0000-0000-0000577E0000}"/>
    <cellStyle name="20% - Accent1 4 2 2 3 2 2 7" xfId="32528" xr:uid="{00000000-0005-0000-0000-0000587E0000}"/>
    <cellStyle name="20% - Accent1 4 2 2 3 2 2 7 2" xfId="32529" xr:uid="{00000000-0005-0000-0000-0000597E0000}"/>
    <cellStyle name="20% - Accent1 4 2 2 3 2 2 8" xfId="32530" xr:uid="{00000000-0005-0000-0000-00005A7E0000}"/>
    <cellStyle name="20% - Accent1 4 2 2 3 2 2 8 2" xfId="32531" xr:uid="{00000000-0005-0000-0000-00005B7E0000}"/>
    <cellStyle name="20% - Accent1 4 2 2 3 2 2 9" xfId="32532" xr:uid="{00000000-0005-0000-0000-00005C7E0000}"/>
    <cellStyle name="20% - Accent1 4 2 2 3 2 3" xfId="32533" xr:uid="{00000000-0005-0000-0000-00005D7E0000}"/>
    <cellStyle name="20% - Accent1 4 2 2 3 2 3 2" xfId="32534" xr:uid="{00000000-0005-0000-0000-00005E7E0000}"/>
    <cellStyle name="20% - Accent1 4 2 2 3 2 3 2 2" xfId="32535" xr:uid="{00000000-0005-0000-0000-00005F7E0000}"/>
    <cellStyle name="20% - Accent1 4 2 2 3 2 3 2 2 2" xfId="32536" xr:uid="{00000000-0005-0000-0000-0000607E0000}"/>
    <cellStyle name="20% - Accent1 4 2 2 3 2 3 2 2 2 2" xfId="32537" xr:uid="{00000000-0005-0000-0000-0000617E0000}"/>
    <cellStyle name="20% - Accent1 4 2 2 3 2 3 2 2 3" xfId="32538" xr:uid="{00000000-0005-0000-0000-0000627E0000}"/>
    <cellStyle name="20% - Accent1 4 2 2 3 2 3 2 3" xfId="32539" xr:uid="{00000000-0005-0000-0000-0000637E0000}"/>
    <cellStyle name="20% - Accent1 4 2 2 3 2 3 2 3 2" xfId="32540" xr:uid="{00000000-0005-0000-0000-0000647E0000}"/>
    <cellStyle name="20% - Accent1 4 2 2 3 2 3 2 4" xfId="32541" xr:uid="{00000000-0005-0000-0000-0000657E0000}"/>
    <cellStyle name="20% - Accent1 4 2 2 3 2 3 3" xfId="32542" xr:uid="{00000000-0005-0000-0000-0000667E0000}"/>
    <cellStyle name="20% - Accent1 4 2 2 3 2 3 3 2" xfId="32543" xr:uid="{00000000-0005-0000-0000-0000677E0000}"/>
    <cellStyle name="20% - Accent1 4 2 2 3 2 3 3 2 2" xfId="32544" xr:uid="{00000000-0005-0000-0000-0000687E0000}"/>
    <cellStyle name="20% - Accent1 4 2 2 3 2 3 3 2 2 2" xfId="32545" xr:uid="{00000000-0005-0000-0000-0000697E0000}"/>
    <cellStyle name="20% - Accent1 4 2 2 3 2 3 3 2 3" xfId="32546" xr:uid="{00000000-0005-0000-0000-00006A7E0000}"/>
    <cellStyle name="20% - Accent1 4 2 2 3 2 3 3 3" xfId="32547" xr:uid="{00000000-0005-0000-0000-00006B7E0000}"/>
    <cellStyle name="20% - Accent1 4 2 2 3 2 3 3 3 2" xfId="32548" xr:uid="{00000000-0005-0000-0000-00006C7E0000}"/>
    <cellStyle name="20% - Accent1 4 2 2 3 2 3 3 4" xfId="32549" xr:uid="{00000000-0005-0000-0000-00006D7E0000}"/>
    <cellStyle name="20% - Accent1 4 2 2 3 2 3 4" xfId="32550" xr:uid="{00000000-0005-0000-0000-00006E7E0000}"/>
    <cellStyle name="20% - Accent1 4 2 2 3 2 3 4 2" xfId="32551" xr:uid="{00000000-0005-0000-0000-00006F7E0000}"/>
    <cellStyle name="20% - Accent1 4 2 2 3 2 3 4 2 2" xfId="32552" xr:uid="{00000000-0005-0000-0000-0000707E0000}"/>
    <cellStyle name="20% - Accent1 4 2 2 3 2 3 4 2 2 2" xfId="32553" xr:uid="{00000000-0005-0000-0000-0000717E0000}"/>
    <cellStyle name="20% - Accent1 4 2 2 3 2 3 4 2 3" xfId="32554" xr:uid="{00000000-0005-0000-0000-0000727E0000}"/>
    <cellStyle name="20% - Accent1 4 2 2 3 2 3 4 3" xfId="32555" xr:uid="{00000000-0005-0000-0000-0000737E0000}"/>
    <cellStyle name="20% - Accent1 4 2 2 3 2 3 4 3 2" xfId="32556" xr:uid="{00000000-0005-0000-0000-0000747E0000}"/>
    <cellStyle name="20% - Accent1 4 2 2 3 2 3 4 4" xfId="32557" xr:uid="{00000000-0005-0000-0000-0000757E0000}"/>
    <cellStyle name="20% - Accent1 4 2 2 3 2 3 5" xfId="32558" xr:uid="{00000000-0005-0000-0000-0000767E0000}"/>
    <cellStyle name="20% - Accent1 4 2 2 3 2 3 5 2" xfId="32559" xr:uid="{00000000-0005-0000-0000-0000777E0000}"/>
    <cellStyle name="20% - Accent1 4 2 2 3 2 3 5 2 2" xfId="32560" xr:uid="{00000000-0005-0000-0000-0000787E0000}"/>
    <cellStyle name="20% - Accent1 4 2 2 3 2 3 5 3" xfId="32561" xr:uid="{00000000-0005-0000-0000-0000797E0000}"/>
    <cellStyle name="20% - Accent1 4 2 2 3 2 3 6" xfId="32562" xr:uid="{00000000-0005-0000-0000-00007A7E0000}"/>
    <cellStyle name="20% - Accent1 4 2 2 3 2 3 6 2" xfId="32563" xr:uid="{00000000-0005-0000-0000-00007B7E0000}"/>
    <cellStyle name="20% - Accent1 4 2 2 3 2 3 6 2 2" xfId="32564" xr:uid="{00000000-0005-0000-0000-00007C7E0000}"/>
    <cellStyle name="20% - Accent1 4 2 2 3 2 3 6 3" xfId="32565" xr:uid="{00000000-0005-0000-0000-00007D7E0000}"/>
    <cellStyle name="20% - Accent1 4 2 2 3 2 3 7" xfId="32566" xr:uid="{00000000-0005-0000-0000-00007E7E0000}"/>
    <cellStyle name="20% - Accent1 4 2 2 3 2 3 7 2" xfId="32567" xr:uid="{00000000-0005-0000-0000-00007F7E0000}"/>
    <cellStyle name="20% - Accent1 4 2 2 3 2 3 8" xfId="32568" xr:uid="{00000000-0005-0000-0000-0000807E0000}"/>
    <cellStyle name="20% - Accent1 4 2 2 3 2 3 8 2" xfId="32569" xr:uid="{00000000-0005-0000-0000-0000817E0000}"/>
    <cellStyle name="20% - Accent1 4 2 2 3 2 3 9" xfId="32570" xr:uid="{00000000-0005-0000-0000-0000827E0000}"/>
    <cellStyle name="20% - Accent1 4 2 2 3 2 4" xfId="32571" xr:uid="{00000000-0005-0000-0000-0000837E0000}"/>
    <cellStyle name="20% - Accent1 4 2 2 3 2 4 2" xfId="32572" xr:uid="{00000000-0005-0000-0000-0000847E0000}"/>
    <cellStyle name="20% - Accent1 4 2 2 3 2 4 2 2" xfId="32573" xr:uid="{00000000-0005-0000-0000-0000857E0000}"/>
    <cellStyle name="20% - Accent1 4 2 2 3 2 4 2 2 2" xfId="32574" xr:uid="{00000000-0005-0000-0000-0000867E0000}"/>
    <cellStyle name="20% - Accent1 4 2 2 3 2 4 2 3" xfId="32575" xr:uid="{00000000-0005-0000-0000-0000877E0000}"/>
    <cellStyle name="20% - Accent1 4 2 2 3 2 4 3" xfId="32576" xr:uid="{00000000-0005-0000-0000-0000887E0000}"/>
    <cellStyle name="20% - Accent1 4 2 2 3 2 4 3 2" xfId="32577" xr:uid="{00000000-0005-0000-0000-0000897E0000}"/>
    <cellStyle name="20% - Accent1 4 2 2 3 2 4 4" xfId="32578" xr:uid="{00000000-0005-0000-0000-00008A7E0000}"/>
    <cellStyle name="20% - Accent1 4 2 2 3 2 5" xfId="32579" xr:uid="{00000000-0005-0000-0000-00008B7E0000}"/>
    <cellStyle name="20% - Accent1 4 2 2 3 2 5 2" xfId="32580" xr:uid="{00000000-0005-0000-0000-00008C7E0000}"/>
    <cellStyle name="20% - Accent1 4 2 2 3 2 5 2 2" xfId="32581" xr:uid="{00000000-0005-0000-0000-00008D7E0000}"/>
    <cellStyle name="20% - Accent1 4 2 2 3 2 5 2 2 2" xfId="32582" xr:uid="{00000000-0005-0000-0000-00008E7E0000}"/>
    <cellStyle name="20% - Accent1 4 2 2 3 2 5 2 3" xfId="32583" xr:uid="{00000000-0005-0000-0000-00008F7E0000}"/>
    <cellStyle name="20% - Accent1 4 2 2 3 2 5 3" xfId="32584" xr:uid="{00000000-0005-0000-0000-0000907E0000}"/>
    <cellStyle name="20% - Accent1 4 2 2 3 2 5 3 2" xfId="32585" xr:uid="{00000000-0005-0000-0000-0000917E0000}"/>
    <cellStyle name="20% - Accent1 4 2 2 3 2 5 4" xfId="32586" xr:uid="{00000000-0005-0000-0000-0000927E0000}"/>
    <cellStyle name="20% - Accent1 4 2 2 3 2 6" xfId="32587" xr:uid="{00000000-0005-0000-0000-0000937E0000}"/>
    <cellStyle name="20% - Accent1 4 2 2 3 2 6 2" xfId="32588" xr:uid="{00000000-0005-0000-0000-0000947E0000}"/>
    <cellStyle name="20% - Accent1 4 2 2 3 2 6 2 2" xfId="32589" xr:uid="{00000000-0005-0000-0000-0000957E0000}"/>
    <cellStyle name="20% - Accent1 4 2 2 3 2 6 2 2 2" xfId="32590" xr:uid="{00000000-0005-0000-0000-0000967E0000}"/>
    <cellStyle name="20% - Accent1 4 2 2 3 2 6 2 3" xfId="32591" xr:uid="{00000000-0005-0000-0000-0000977E0000}"/>
    <cellStyle name="20% - Accent1 4 2 2 3 2 6 3" xfId="32592" xr:uid="{00000000-0005-0000-0000-0000987E0000}"/>
    <cellStyle name="20% - Accent1 4 2 2 3 2 6 3 2" xfId="32593" xr:uid="{00000000-0005-0000-0000-0000997E0000}"/>
    <cellStyle name="20% - Accent1 4 2 2 3 2 6 4" xfId="32594" xr:uid="{00000000-0005-0000-0000-00009A7E0000}"/>
    <cellStyle name="20% - Accent1 4 2 2 3 2 7" xfId="32595" xr:uid="{00000000-0005-0000-0000-00009B7E0000}"/>
    <cellStyle name="20% - Accent1 4 2 2 3 2 7 2" xfId="32596" xr:uid="{00000000-0005-0000-0000-00009C7E0000}"/>
    <cellStyle name="20% - Accent1 4 2 2 3 2 7 2 2" xfId="32597" xr:uid="{00000000-0005-0000-0000-00009D7E0000}"/>
    <cellStyle name="20% - Accent1 4 2 2 3 2 7 3" xfId="32598" xr:uid="{00000000-0005-0000-0000-00009E7E0000}"/>
    <cellStyle name="20% - Accent1 4 2 2 3 2 8" xfId="32599" xr:uid="{00000000-0005-0000-0000-00009F7E0000}"/>
    <cellStyle name="20% - Accent1 4 2 2 3 2 8 2" xfId="32600" xr:uid="{00000000-0005-0000-0000-0000A07E0000}"/>
    <cellStyle name="20% - Accent1 4 2 2 3 2 8 2 2" xfId="32601" xr:uid="{00000000-0005-0000-0000-0000A17E0000}"/>
    <cellStyle name="20% - Accent1 4 2 2 3 2 8 3" xfId="32602" xr:uid="{00000000-0005-0000-0000-0000A27E0000}"/>
    <cellStyle name="20% - Accent1 4 2 2 3 2 9" xfId="32603" xr:uid="{00000000-0005-0000-0000-0000A37E0000}"/>
    <cellStyle name="20% - Accent1 4 2 2 3 2 9 2" xfId="32604" xr:uid="{00000000-0005-0000-0000-0000A47E0000}"/>
    <cellStyle name="20% - Accent1 4 2 2 3 3" xfId="32605" xr:uid="{00000000-0005-0000-0000-0000A57E0000}"/>
    <cellStyle name="20% - Accent1 4 2 2 3 3 10" xfId="32606" xr:uid="{00000000-0005-0000-0000-0000A67E0000}"/>
    <cellStyle name="20% - Accent1 4 2 2 3 3 10 2" xfId="32607" xr:uid="{00000000-0005-0000-0000-0000A77E0000}"/>
    <cellStyle name="20% - Accent1 4 2 2 3 3 11" xfId="32608" xr:uid="{00000000-0005-0000-0000-0000A87E0000}"/>
    <cellStyle name="20% - Accent1 4 2 2 3 3 2" xfId="32609" xr:uid="{00000000-0005-0000-0000-0000A97E0000}"/>
    <cellStyle name="20% - Accent1 4 2 2 3 3 2 2" xfId="32610" xr:uid="{00000000-0005-0000-0000-0000AA7E0000}"/>
    <cellStyle name="20% - Accent1 4 2 2 3 3 2 2 2" xfId="32611" xr:uid="{00000000-0005-0000-0000-0000AB7E0000}"/>
    <cellStyle name="20% - Accent1 4 2 2 3 3 2 2 2 2" xfId="32612" xr:uid="{00000000-0005-0000-0000-0000AC7E0000}"/>
    <cellStyle name="20% - Accent1 4 2 2 3 3 2 2 2 2 2" xfId="32613" xr:uid="{00000000-0005-0000-0000-0000AD7E0000}"/>
    <cellStyle name="20% - Accent1 4 2 2 3 3 2 2 2 3" xfId="32614" xr:uid="{00000000-0005-0000-0000-0000AE7E0000}"/>
    <cellStyle name="20% - Accent1 4 2 2 3 3 2 2 3" xfId="32615" xr:uid="{00000000-0005-0000-0000-0000AF7E0000}"/>
    <cellStyle name="20% - Accent1 4 2 2 3 3 2 2 3 2" xfId="32616" xr:uid="{00000000-0005-0000-0000-0000B07E0000}"/>
    <cellStyle name="20% - Accent1 4 2 2 3 3 2 2 4" xfId="32617" xr:uid="{00000000-0005-0000-0000-0000B17E0000}"/>
    <cellStyle name="20% - Accent1 4 2 2 3 3 2 3" xfId="32618" xr:uid="{00000000-0005-0000-0000-0000B27E0000}"/>
    <cellStyle name="20% - Accent1 4 2 2 3 3 2 3 2" xfId="32619" xr:uid="{00000000-0005-0000-0000-0000B37E0000}"/>
    <cellStyle name="20% - Accent1 4 2 2 3 3 2 3 2 2" xfId="32620" xr:uid="{00000000-0005-0000-0000-0000B47E0000}"/>
    <cellStyle name="20% - Accent1 4 2 2 3 3 2 3 2 2 2" xfId="32621" xr:uid="{00000000-0005-0000-0000-0000B57E0000}"/>
    <cellStyle name="20% - Accent1 4 2 2 3 3 2 3 2 3" xfId="32622" xr:uid="{00000000-0005-0000-0000-0000B67E0000}"/>
    <cellStyle name="20% - Accent1 4 2 2 3 3 2 3 3" xfId="32623" xr:uid="{00000000-0005-0000-0000-0000B77E0000}"/>
    <cellStyle name="20% - Accent1 4 2 2 3 3 2 3 3 2" xfId="32624" xr:uid="{00000000-0005-0000-0000-0000B87E0000}"/>
    <cellStyle name="20% - Accent1 4 2 2 3 3 2 3 4" xfId="32625" xr:uid="{00000000-0005-0000-0000-0000B97E0000}"/>
    <cellStyle name="20% - Accent1 4 2 2 3 3 2 4" xfId="32626" xr:uid="{00000000-0005-0000-0000-0000BA7E0000}"/>
    <cellStyle name="20% - Accent1 4 2 2 3 3 2 4 2" xfId="32627" xr:uid="{00000000-0005-0000-0000-0000BB7E0000}"/>
    <cellStyle name="20% - Accent1 4 2 2 3 3 2 4 2 2" xfId="32628" xr:uid="{00000000-0005-0000-0000-0000BC7E0000}"/>
    <cellStyle name="20% - Accent1 4 2 2 3 3 2 4 2 2 2" xfId="32629" xr:uid="{00000000-0005-0000-0000-0000BD7E0000}"/>
    <cellStyle name="20% - Accent1 4 2 2 3 3 2 4 2 3" xfId="32630" xr:uid="{00000000-0005-0000-0000-0000BE7E0000}"/>
    <cellStyle name="20% - Accent1 4 2 2 3 3 2 4 3" xfId="32631" xr:uid="{00000000-0005-0000-0000-0000BF7E0000}"/>
    <cellStyle name="20% - Accent1 4 2 2 3 3 2 4 3 2" xfId="32632" xr:uid="{00000000-0005-0000-0000-0000C07E0000}"/>
    <cellStyle name="20% - Accent1 4 2 2 3 3 2 4 4" xfId="32633" xr:uid="{00000000-0005-0000-0000-0000C17E0000}"/>
    <cellStyle name="20% - Accent1 4 2 2 3 3 2 5" xfId="32634" xr:uid="{00000000-0005-0000-0000-0000C27E0000}"/>
    <cellStyle name="20% - Accent1 4 2 2 3 3 2 5 2" xfId="32635" xr:uid="{00000000-0005-0000-0000-0000C37E0000}"/>
    <cellStyle name="20% - Accent1 4 2 2 3 3 2 5 2 2" xfId="32636" xr:uid="{00000000-0005-0000-0000-0000C47E0000}"/>
    <cellStyle name="20% - Accent1 4 2 2 3 3 2 5 3" xfId="32637" xr:uid="{00000000-0005-0000-0000-0000C57E0000}"/>
    <cellStyle name="20% - Accent1 4 2 2 3 3 2 6" xfId="32638" xr:uid="{00000000-0005-0000-0000-0000C67E0000}"/>
    <cellStyle name="20% - Accent1 4 2 2 3 3 2 6 2" xfId="32639" xr:uid="{00000000-0005-0000-0000-0000C77E0000}"/>
    <cellStyle name="20% - Accent1 4 2 2 3 3 2 6 2 2" xfId="32640" xr:uid="{00000000-0005-0000-0000-0000C87E0000}"/>
    <cellStyle name="20% - Accent1 4 2 2 3 3 2 6 3" xfId="32641" xr:uid="{00000000-0005-0000-0000-0000C97E0000}"/>
    <cellStyle name="20% - Accent1 4 2 2 3 3 2 7" xfId="32642" xr:uid="{00000000-0005-0000-0000-0000CA7E0000}"/>
    <cellStyle name="20% - Accent1 4 2 2 3 3 2 7 2" xfId="32643" xr:uid="{00000000-0005-0000-0000-0000CB7E0000}"/>
    <cellStyle name="20% - Accent1 4 2 2 3 3 2 8" xfId="32644" xr:uid="{00000000-0005-0000-0000-0000CC7E0000}"/>
    <cellStyle name="20% - Accent1 4 2 2 3 3 2 8 2" xfId="32645" xr:uid="{00000000-0005-0000-0000-0000CD7E0000}"/>
    <cellStyle name="20% - Accent1 4 2 2 3 3 2 9" xfId="32646" xr:uid="{00000000-0005-0000-0000-0000CE7E0000}"/>
    <cellStyle name="20% - Accent1 4 2 2 3 3 3" xfId="32647" xr:uid="{00000000-0005-0000-0000-0000CF7E0000}"/>
    <cellStyle name="20% - Accent1 4 2 2 3 3 3 2" xfId="32648" xr:uid="{00000000-0005-0000-0000-0000D07E0000}"/>
    <cellStyle name="20% - Accent1 4 2 2 3 3 3 2 2" xfId="32649" xr:uid="{00000000-0005-0000-0000-0000D17E0000}"/>
    <cellStyle name="20% - Accent1 4 2 2 3 3 3 2 2 2" xfId="32650" xr:uid="{00000000-0005-0000-0000-0000D27E0000}"/>
    <cellStyle name="20% - Accent1 4 2 2 3 3 3 2 2 2 2" xfId="32651" xr:uid="{00000000-0005-0000-0000-0000D37E0000}"/>
    <cellStyle name="20% - Accent1 4 2 2 3 3 3 2 2 3" xfId="32652" xr:uid="{00000000-0005-0000-0000-0000D47E0000}"/>
    <cellStyle name="20% - Accent1 4 2 2 3 3 3 2 3" xfId="32653" xr:uid="{00000000-0005-0000-0000-0000D57E0000}"/>
    <cellStyle name="20% - Accent1 4 2 2 3 3 3 2 3 2" xfId="32654" xr:uid="{00000000-0005-0000-0000-0000D67E0000}"/>
    <cellStyle name="20% - Accent1 4 2 2 3 3 3 2 4" xfId="32655" xr:uid="{00000000-0005-0000-0000-0000D77E0000}"/>
    <cellStyle name="20% - Accent1 4 2 2 3 3 3 3" xfId="32656" xr:uid="{00000000-0005-0000-0000-0000D87E0000}"/>
    <cellStyle name="20% - Accent1 4 2 2 3 3 3 3 2" xfId="32657" xr:uid="{00000000-0005-0000-0000-0000D97E0000}"/>
    <cellStyle name="20% - Accent1 4 2 2 3 3 3 3 2 2" xfId="32658" xr:uid="{00000000-0005-0000-0000-0000DA7E0000}"/>
    <cellStyle name="20% - Accent1 4 2 2 3 3 3 3 2 2 2" xfId="32659" xr:uid="{00000000-0005-0000-0000-0000DB7E0000}"/>
    <cellStyle name="20% - Accent1 4 2 2 3 3 3 3 2 3" xfId="32660" xr:uid="{00000000-0005-0000-0000-0000DC7E0000}"/>
    <cellStyle name="20% - Accent1 4 2 2 3 3 3 3 3" xfId="32661" xr:uid="{00000000-0005-0000-0000-0000DD7E0000}"/>
    <cellStyle name="20% - Accent1 4 2 2 3 3 3 3 3 2" xfId="32662" xr:uid="{00000000-0005-0000-0000-0000DE7E0000}"/>
    <cellStyle name="20% - Accent1 4 2 2 3 3 3 3 4" xfId="32663" xr:uid="{00000000-0005-0000-0000-0000DF7E0000}"/>
    <cellStyle name="20% - Accent1 4 2 2 3 3 3 4" xfId="32664" xr:uid="{00000000-0005-0000-0000-0000E07E0000}"/>
    <cellStyle name="20% - Accent1 4 2 2 3 3 3 4 2" xfId="32665" xr:uid="{00000000-0005-0000-0000-0000E17E0000}"/>
    <cellStyle name="20% - Accent1 4 2 2 3 3 3 4 2 2" xfId="32666" xr:uid="{00000000-0005-0000-0000-0000E27E0000}"/>
    <cellStyle name="20% - Accent1 4 2 2 3 3 3 4 2 2 2" xfId="32667" xr:uid="{00000000-0005-0000-0000-0000E37E0000}"/>
    <cellStyle name="20% - Accent1 4 2 2 3 3 3 4 2 3" xfId="32668" xr:uid="{00000000-0005-0000-0000-0000E47E0000}"/>
    <cellStyle name="20% - Accent1 4 2 2 3 3 3 4 3" xfId="32669" xr:uid="{00000000-0005-0000-0000-0000E57E0000}"/>
    <cellStyle name="20% - Accent1 4 2 2 3 3 3 4 3 2" xfId="32670" xr:uid="{00000000-0005-0000-0000-0000E67E0000}"/>
    <cellStyle name="20% - Accent1 4 2 2 3 3 3 4 4" xfId="32671" xr:uid="{00000000-0005-0000-0000-0000E77E0000}"/>
    <cellStyle name="20% - Accent1 4 2 2 3 3 3 5" xfId="32672" xr:uid="{00000000-0005-0000-0000-0000E87E0000}"/>
    <cellStyle name="20% - Accent1 4 2 2 3 3 3 5 2" xfId="32673" xr:uid="{00000000-0005-0000-0000-0000E97E0000}"/>
    <cellStyle name="20% - Accent1 4 2 2 3 3 3 5 2 2" xfId="32674" xr:uid="{00000000-0005-0000-0000-0000EA7E0000}"/>
    <cellStyle name="20% - Accent1 4 2 2 3 3 3 5 3" xfId="32675" xr:uid="{00000000-0005-0000-0000-0000EB7E0000}"/>
    <cellStyle name="20% - Accent1 4 2 2 3 3 3 6" xfId="32676" xr:uid="{00000000-0005-0000-0000-0000EC7E0000}"/>
    <cellStyle name="20% - Accent1 4 2 2 3 3 3 6 2" xfId="32677" xr:uid="{00000000-0005-0000-0000-0000ED7E0000}"/>
    <cellStyle name="20% - Accent1 4 2 2 3 3 3 6 2 2" xfId="32678" xr:uid="{00000000-0005-0000-0000-0000EE7E0000}"/>
    <cellStyle name="20% - Accent1 4 2 2 3 3 3 6 3" xfId="32679" xr:uid="{00000000-0005-0000-0000-0000EF7E0000}"/>
    <cellStyle name="20% - Accent1 4 2 2 3 3 3 7" xfId="32680" xr:uid="{00000000-0005-0000-0000-0000F07E0000}"/>
    <cellStyle name="20% - Accent1 4 2 2 3 3 3 7 2" xfId="32681" xr:uid="{00000000-0005-0000-0000-0000F17E0000}"/>
    <cellStyle name="20% - Accent1 4 2 2 3 3 3 8" xfId="32682" xr:uid="{00000000-0005-0000-0000-0000F27E0000}"/>
    <cellStyle name="20% - Accent1 4 2 2 3 3 3 8 2" xfId="32683" xr:uid="{00000000-0005-0000-0000-0000F37E0000}"/>
    <cellStyle name="20% - Accent1 4 2 2 3 3 3 9" xfId="32684" xr:uid="{00000000-0005-0000-0000-0000F47E0000}"/>
    <cellStyle name="20% - Accent1 4 2 2 3 3 4" xfId="32685" xr:uid="{00000000-0005-0000-0000-0000F57E0000}"/>
    <cellStyle name="20% - Accent1 4 2 2 3 3 4 2" xfId="32686" xr:uid="{00000000-0005-0000-0000-0000F67E0000}"/>
    <cellStyle name="20% - Accent1 4 2 2 3 3 4 2 2" xfId="32687" xr:uid="{00000000-0005-0000-0000-0000F77E0000}"/>
    <cellStyle name="20% - Accent1 4 2 2 3 3 4 2 2 2" xfId="32688" xr:uid="{00000000-0005-0000-0000-0000F87E0000}"/>
    <cellStyle name="20% - Accent1 4 2 2 3 3 4 2 3" xfId="32689" xr:uid="{00000000-0005-0000-0000-0000F97E0000}"/>
    <cellStyle name="20% - Accent1 4 2 2 3 3 4 3" xfId="32690" xr:uid="{00000000-0005-0000-0000-0000FA7E0000}"/>
    <cellStyle name="20% - Accent1 4 2 2 3 3 4 3 2" xfId="32691" xr:uid="{00000000-0005-0000-0000-0000FB7E0000}"/>
    <cellStyle name="20% - Accent1 4 2 2 3 3 4 4" xfId="32692" xr:uid="{00000000-0005-0000-0000-0000FC7E0000}"/>
    <cellStyle name="20% - Accent1 4 2 2 3 3 5" xfId="32693" xr:uid="{00000000-0005-0000-0000-0000FD7E0000}"/>
    <cellStyle name="20% - Accent1 4 2 2 3 3 5 2" xfId="32694" xr:uid="{00000000-0005-0000-0000-0000FE7E0000}"/>
    <cellStyle name="20% - Accent1 4 2 2 3 3 5 2 2" xfId="32695" xr:uid="{00000000-0005-0000-0000-0000FF7E0000}"/>
    <cellStyle name="20% - Accent1 4 2 2 3 3 5 2 2 2" xfId="32696" xr:uid="{00000000-0005-0000-0000-0000007F0000}"/>
    <cellStyle name="20% - Accent1 4 2 2 3 3 5 2 3" xfId="32697" xr:uid="{00000000-0005-0000-0000-0000017F0000}"/>
    <cellStyle name="20% - Accent1 4 2 2 3 3 5 3" xfId="32698" xr:uid="{00000000-0005-0000-0000-0000027F0000}"/>
    <cellStyle name="20% - Accent1 4 2 2 3 3 5 3 2" xfId="32699" xr:uid="{00000000-0005-0000-0000-0000037F0000}"/>
    <cellStyle name="20% - Accent1 4 2 2 3 3 5 4" xfId="32700" xr:uid="{00000000-0005-0000-0000-0000047F0000}"/>
    <cellStyle name="20% - Accent1 4 2 2 3 3 6" xfId="32701" xr:uid="{00000000-0005-0000-0000-0000057F0000}"/>
    <cellStyle name="20% - Accent1 4 2 2 3 3 6 2" xfId="32702" xr:uid="{00000000-0005-0000-0000-0000067F0000}"/>
    <cellStyle name="20% - Accent1 4 2 2 3 3 6 2 2" xfId="32703" xr:uid="{00000000-0005-0000-0000-0000077F0000}"/>
    <cellStyle name="20% - Accent1 4 2 2 3 3 6 2 2 2" xfId="32704" xr:uid="{00000000-0005-0000-0000-0000087F0000}"/>
    <cellStyle name="20% - Accent1 4 2 2 3 3 6 2 3" xfId="32705" xr:uid="{00000000-0005-0000-0000-0000097F0000}"/>
    <cellStyle name="20% - Accent1 4 2 2 3 3 6 3" xfId="32706" xr:uid="{00000000-0005-0000-0000-00000A7F0000}"/>
    <cellStyle name="20% - Accent1 4 2 2 3 3 6 3 2" xfId="32707" xr:uid="{00000000-0005-0000-0000-00000B7F0000}"/>
    <cellStyle name="20% - Accent1 4 2 2 3 3 6 4" xfId="32708" xr:uid="{00000000-0005-0000-0000-00000C7F0000}"/>
    <cellStyle name="20% - Accent1 4 2 2 3 3 7" xfId="32709" xr:uid="{00000000-0005-0000-0000-00000D7F0000}"/>
    <cellStyle name="20% - Accent1 4 2 2 3 3 7 2" xfId="32710" xr:uid="{00000000-0005-0000-0000-00000E7F0000}"/>
    <cellStyle name="20% - Accent1 4 2 2 3 3 7 2 2" xfId="32711" xr:uid="{00000000-0005-0000-0000-00000F7F0000}"/>
    <cellStyle name="20% - Accent1 4 2 2 3 3 7 3" xfId="32712" xr:uid="{00000000-0005-0000-0000-0000107F0000}"/>
    <cellStyle name="20% - Accent1 4 2 2 3 3 8" xfId="32713" xr:uid="{00000000-0005-0000-0000-0000117F0000}"/>
    <cellStyle name="20% - Accent1 4 2 2 3 3 8 2" xfId="32714" xr:uid="{00000000-0005-0000-0000-0000127F0000}"/>
    <cellStyle name="20% - Accent1 4 2 2 3 3 8 2 2" xfId="32715" xr:uid="{00000000-0005-0000-0000-0000137F0000}"/>
    <cellStyle name="20% - Accent1 4 2 2 3 3 8 3" xfId="32716" xr:uid="{00000000-0005-0000-0000-0000147F0000}"/>
    <cellStyle name="20% - Accent1 4 2 2 3 3 9" xfId="32717" xr:uid="{00000000-0005-0000-0000-0000157F0000}"/>
    <cellStyle name="20% - Accent1 4 2 2 3 3 9 2" xfId="32718" xr:uid="{00000000-0005-0000-0000-0000167F0000}"/>
    <cellStyle name="20% - Accent1 4 2 2 3 4" xfId="32719" xr:uid="{00000000-0005-0000-0000-0000177F0000}"/>
    <cellStyle name="20% - Accent1 4 2 2 3 4 10" xfId="32720" xr:uid="{00000000-0005-0000-0000-0000187F0000}"/>
    <cellStyle name="20% - Accent1 4 2 2 3 4 10 2" xfId="32721" xr:uid="{00000000-0005-0000-0000-0000197F0000}"/>
    <cellStyle name="20% - Accent1 4 2 2 3 4 11" xfId="32722" xr:uid="{00000000-0005-0000-0000-00001A7F0000}"/>
    <cellStyle name="20% - Accent1 4 2 2 3 4 2" xfId="32723" xr:uid="{00000000-0005-0000-0000-00001B7F0000}"/>
    <cellStyle name="20% - Accent1 4 2 2 3 4 2 2" xfId="32724" xr:uid="{00000000-0005-0000-0000-00001C7F0000}"/>
    <cellStyle name="20% - Accent1 4 2 2 3 4 2 2 2" xfId="32725" xr:uid="{00000000-0005-0000-0000-00001D7F0000}"/>
    <cellStyle name="20% - Accent1 4 2 2 3 4 2 2 2 2" xfId="32726" xr:uid="{00000000-0005-0000-0000-00001E7F0000}"/>
    <cellStyle name="20% - Accent1 4 2 2 3 4 2 2 2 2 2" xfId="32727" xr:uid="{00000000-0005-0000-0000-00001F7F0000}"/>
    <cellStyle name="20% - Accent1 4 2 2 3 4 2 2 2 3" xfId="32728" xr:uid="{00000000-0005-0000-0000-0000207F0000}"/>
    <cellStyle name="20% - Accent1 4 2 2 3 4 2 2 3" xfId="32729" xr:uid="{00000000-0005-0000-0000-0000217F0000}"/>
    <cellStyle name="20% - Accent1 4 2 2 3 4 2 2 3 2" xfId="32730" xr:uid="{00000000-0005-0000-0000-0000227F0000}"/>
    <cellStyle name="20% - Accent1 4 2 2 3 4 2 2 4" xfId="32731" xr:uid="{00000000-0005-0000-0000-0000237F0000}"/>
    <cellStyle name="20% - Accent1 4 2 2 3 4 2 3" xfId="32732" xr:uid="{00000000-0005-0000-0000-0000247F0000}"/>
    <cellStyle name="20% - Accent1 4 2 2 3 4 2 3 2" xfId="32733" xr:uid="{00000000-0005-0000-0000-0000257F0000}"/>
    <cellStyle name="20% - Accent1 4 2 2 3 4 2 3 2 2" xfId="32734" xr:uid="{00000000-0005-0000-0000-0000267F0000}"/>
    <cellStyle name="20% - Accent1 4 2 2 3 4 2 3 2 2 2" xfId="32735" xr:uid="{00000000-0005-0000-0000-0000277F0000}"/>
    <cellStyle name="20% - Accent1 4 2 2 3 4 2 3 2 3" xfId="32736" xr:uid="{00000000-0005-0000-0000-0000287F0000}"/>
    <cellStyle name="20% - Accent1 4 2 2 3 4 2 3 3" xfId="32737" xr:uid="{00000000-0005-0000-0000-0000297F0000}"/>
    <cellStyle name="20% - Accent1 4 2 2 3 4 2 3 3 2" xfId="32738" xr:uid="{00000000-0005-0000-0000-00002A7F0000}"/>
    <cellStyle name="20% - Accent1 4 2 2 3 4 2 3 4" xfId="32739" xr:uid="{00000000-0005-0000-0000-00002B7F0000}"/>
    <cellStyle name="20% - Accent1 4 2 2 3 4 2 4" xfId="32740" xr:uid="{00000000-0005-0000-0000-00002C7F0000}"/>
    <cellStyle name="20% - Accent1 4 2 2 3 4 2 4 2" xfId="32741" xr:uid="{00000000-0005-0000-0000-00002D7F0000}"/>
    <cellStyle name="20% - Accent1 4 2 2 3 4 2 4 2 2" xfId="32742" xr:uid="{00000000-0005-0000-0000-00002E7F0000}"/>
    <cellStyle name="20% - Accent1 4 2 2 3 4 2 4 2 2 2" xfId="32743" xr:uid="{00000000-0005-0000-0000-00002F7F0000}"/>
    <cellStyle name="20% - Accent1 4 2 2 3 4 2 4 2 3" xfId="32744" xr:uid="{00000000-0005-0000-0000-0000307F0000}"/>
    <cellStyle name="20% - Accent1 4 2 2 3 4 2 4 3" xfId="32745" xr:uid="{00000000-0005-0000-0000-0000317F0000}"/>
    <cellStyle name="20% - Accent1 4 2 2 3 4 2 4 3 2" xfId="32746" xr:uid="{00000000-0005-0000-0000-0000327F0000}"/>
    <cellStyle name="20% - Accent1 4 2 2 3 4 2 4 4" xfId="32747" xr:uid="{00000000-0005-0000-0000-0000337F0000}"/>
    <cellStyle name="20% - Accent1 4 2 2 3 4 2 5" xfId="32748" xr:uid="{00000000-0005-0000-0000-0000347F0000}"/>
    <cellStyle name="20% - Accent1 4 2 2 3 4 2 5 2" xfId="32749" xr:uid="{00000000-0005-0000-0000-0000357F0000}"/>
    <cellStyle name="20% - Accent1 4 2 2 3 4 2 5 2 2" xfId="32750" xr:uid="{00000000-0005-0000-0000-0000367F0000}"/>
    <cellStyle name="20% - Accent1 4 2 2 3 4 2 5 3" xfId="32751" xr:uid="{00000000-0005-0000-0000-0000377F0000}"/>
    <cellStyle name="20% - Accent1 4 2 2 3 4 2 6" xfId="32752" xr:uid="{00000000-0005-0000-0000-0000387F0000}"/>
    <cellStyle name="20% - Accent1 4 2 2 3 4 2 6 2" xfId="32753" xr:uid="{00000000-0005-0000-0000-0000397F0000}"/>
    <cellStyle name="20% - Accent1 4 2 2 3 4 2 6 2 2" xfId="32754" xr:uid="{00000000-0005-0000-0000-00003A7F0000}"/>
    <cellStyle name="20% - Accent1 4 2 2 3 4 2 6 3" xfId="32755" xr:uid="{00000000-0005-0000-0000-00003B7F0000}"/>
    <cellStyle name="20% - Accent1 4 2 2 3 4 2 7" xfId="32756" xr:uid="{00000000-0005-0000-0000-00003C7F0000}"/>
    <cellStyle name="20% - Accent1 4 2 2 3 4 2 7 2" xfId="32757" xr:uid="{00000000-0005-0000-0000-00003D7F0000}"/>
    <cellStyle name="20% - Accent1 4 2 2 3 4 2 8" xfId="32758" xr:uid="{00000000-0005-0000-0000-00003E7F0000}"/>
    <cellStyle name="20% - Accent1 4 2 2 3 4 2 8 2" xfId="32759" xr:uid="{00000000-0005-0000-0000-00003F7F0000}"/>
    <cellStyle name="20% - Accent1 4 2 2 3 4 2 9" xfId="32760" xr:uid="{00000000-0005-0000-0000-0000407F0000}"/>
    <cellStyle name="20% - Accent1 4 2 2 3 4 3" xfId="32761" xr:uid="{00000000-0005-0000-0000-0000417F0000}"/>
    <cellStyle name="20% - Accent1 4 2 2 3 4 3 2" xfId="32762" xr:uid="{00000000-0005-0000-0000-0000427F0000}"/>
    <cellStyle name="20% - Accent1 4 2 2 3 4 3 2 2" xfId="32763" xr:uid="{00000000-0005-0000-0000-0000437F0000}"/>
    <cellStyle name="20% - Accent1 4 2 2 3 4 3 2 2 2" xfId="32764" xr:uid="{00000000-0005-0000-0000-0000447F0000}"/>
    <cellStyle name="20% - Accent1 4 2 2 3 4 3 2 2 2 2" xfId="32765" xr:uid="{00000000-0005-0000-0000-0000457F0000}"/>
    <cellStyle name="20% - Accent1 4 2 2 3 4 3 2 2 3" xfId="32766" xr:uid="{00000000-0005-0000-0000-0000467F0000}"/>
    <cellStyle name="20% - Accent1 4 2 2 3 4 3 2 3" xfId="32767" xr:uid="{00000000-0005-0000-0000-0000477F0000}"/>
    <cellStyle name="20% - Accent1 4 2 2 3 4 3 2 3 2" xfId="32768" xr:uid="{00000000-0005-0000-0000-0000487F0000}"/>
    <cellStyle name="20% - Accent1 4 2 2 3 4 3 2 4" xfId="32769" xr:uid="{00000000-0005-0000-0000-0000497F0000}"/>
    <cellStyle name="20% - Accent1 4 2 2 3 4 3 3" xfId="32770" xr:uid="{00000000-0005-0000-0000-00004A7F0000}"/>
    <cellStyle name="20% - Accent1 4 2 2 3 4 3 3 2" xfId="32771" xr:uid="{00000000-0005-0000-0000-00004B7F0000}"/>
    <cellStyle name="20% - Accent1 4 2 2 3 4 3 3 2 2" xfId="32772" xr:uid="{00000000-0005-0000-0000-00004C7F0000}"/>
    <cellStyle name="20% - Accent1 4 2 2 3 4 3 3 2 2 2" xfId="32773" xr:uid="{00000000-0005-0000-0000-00004D7F0000}"/>
    <cellStyle name="20% - Accent1 4 2 2 3 4 3 3 2 3" xfId="32774" xr:uid="{00000000-0005-0000-0000-00004E7F0000}"/>
    <cellStyle name="20% - Accent1 4 2 2 3 4 3 3 3" xfId="32775" xr:uid="{00000000-0005-0000-0000-00004F7F0000}"/>
    <cellStyle name="20% - Accent1 4 2 2 3 4 3 3 3 2" xfId="32776" xr:uid="{00000000-0005-0000-0000-0000507F0000}"/>
    <cellStyle name="20% - Accent1 4 2 2 3 4 3 3 4" xfId="32777" xr:uid="{00000000-0005-0000-0000-0000517F0000}"/>
    <cellStyle name="20% - Accent1 4 2 2 3 4 3 4" xfId="32778" xr:uid="{00000000-0005-0000-0000-0000527F0000}"/>
    <cellStyle name="20% - Accent1 4 2 2 3 4 3 4 2" xfId="32779" xr:uid="{00000000-0005-0000-0000-0000537F0000}"/>
    <cellStyle name="20% - Accent1 4 2 2 3 4 3 4 2 2" xfId="32780" xr:uid="{00000000-0005-0000-0000-0000547F0000}"/>
    <cellStyle name="20% - Accent1 4 2 2 3 4 3 4 2 2 2" xfId="32781" xr:uid="{00000000-0005-0000-0000-0000557F0000}"/>
    <cellStyle name="20% - Accent1 4 2 2 3 4 3 4 2 3" xfId="32782" xr:uid="{00000000-0005-0000-0000-0000567F0000}"/>
    <cellStyle name="20% - Accent1 4 2 2 3 4 3 4 3" xfId="32783" xr:uid="{00000000-0005-0000-0000-0000577F0000}"/>
    <cellStyle name="20% - Accent1 4 2 2 3 4 3 4 3 2" xfId="32784" xr:uid="{00000000-0005-0000-0000-0000587F0000}"/>
    <cellStyle name="20% - Accent1 4 2 2 3 4 3 4 4" xfId="32785" xr:uid="{00000000-0005-0000-0000-0000597F0000}"/>
    <cellStyle name="20% - Accent1 4 2 2 3 4 3 5" xfId="32786" xr:uid="{00000000-0005-0000-0000-00005A7F0000}"/>
    <cellStyle name="20% - Accent1 4 2 2 3 4 3 5 2" xfId="32787" xr:uid="{00000000-0005-0000-0000-00005B7F0000}"/>
    <cellStyle name="20% - Accent1 4 2 2 3 4 3 5 2 2" xfId="32788" xr:uid="{00000000-0005-0000-0000-00005C7F0000}"/>
    <cellStyle name="20% - Accent1 4 2 2 3 4 3 5 3" xfId="32789" xr:uid="{00000000-0005-0000-0000-00005D7F0000}"/>
    <cellStyle name="20% - Accent1 4 2 2 3 4 3 6" xfId="32790" xr:uid="{00000000-0005-0000-0000-00005E7F0000}"/>
    <cellStyle name="20% - Accent1 4 2 2 3 4 3 6 2" xfId="32791" xr:uid="{00000000-0005-0000-0000-00005F7F0000}"/>
    <cellStyle name="20% - Accent1 4 2 2 3 4 3 6 2 2" xfId="32792" xr:uid="{00000000-0005-0000-0000-0000607F0000}"/>
    <cellStyle name="20% - Accent1 4 2 2 3 4 3 6 3" xfId="32793" xr:uid="{00000000-0005-0000-0000-0000617F0000}"/>
    <cellStyle name="20% - Accent1 4 2 2 3 4 3 7" xfId="32794" xr:uid="{00000000-0005-0000-0000-0000627F0000}"/>
    <cellStyle name="20% - Accent1 4 2 2 3 4 3 7 2" xfId="32795" xr:uid="{00000000-0005-0000-0000-0000637F0000}"/>
    <cellStyle name="20% - Accent1 4 2 2 3 4 3 8" xfId="32796" xr:uid="{00000000-0005-0000-0000-0000647F0000}"/>
    <cellStyle name="20% - Accent1 4 2 2 3 4 3 8 2" xfId="32797" xr:uid="{00000000-0005-0000-0000-0000657F0000}"/>
    <cellStyle name="20% - Accent1 4 2 2 3 4 3 9" xfId="32798" xr:uid="{00000000-0005-0000-0000-0000667F0000}"/>
    <cellStyle name="20% - Accent1 4 2 2 3 4 4" xfId="32799" xr:uid="{00000000-0005-0000-0000-0000677F0000}"/>
    <cellStyle name="20% - Accent1 4 2 2 3 4 4 2" xfId="32800" xr:uid="{00000000-0005-0000-0000-0000687F0000}"/>
    <cellStyle name="20% - Accent1 4 2 2 3 4 4 2 2" xfId="32801" xr:uid="{00000000-0005-0000-0000-0000697F0000}"/>
    <cellStyle name="20% - Accent1 4 2 2 3 4 4 2 2 2" xfId="32802" xr:uid="{00000000-0005-0000-0000-00006A7F0000}"/>
    <cellStyle name="20% - Accent1 4 2 2 3 4 4 2 3" xfId="32803" xr:uid="{00000000-0005-0000-0000-00006B7F0000}"/>
    <cellStyle name="20% - Accent1 4 2 2 3 4 4 3" xfId="32804" xr:uid="{00000000-0005-0000-0000-00006C7F0000}"/>
    <cellStyle name="20% - Accent1 4 2 2 3 4 4 3 2" xfId="32805" xr:uid="{00000000-0005-0000-0000-00006D7F0000}"/>
    <cellStyle name="20% - Accent1 4 2 2 3 4 4 4" xfId="32806" xr:uid="{00000000-0005-0000-0000-00006E7F0000}"/>
    <cellStyle name="20% - Accent1 4 2 2 3 4 5" xfId="32807" xr:uid="{00000000-0005-0000-0000-00006F7F0000}"/>
    <cellStyle name="20% - Accent1 4 2 2 3 4 5 2" xfId="32808" xr:uid="{00000000-0005-0000-0000-0000707F0000}"/>
    <cellStyle name="20% - Accent1 4 2 2 3 4 5 2 2" xfId="32809" xr:uid="{00000000-0005-0000-0000-0000717F0000}"/>
    <cellStyle name="20% - Accent1 4 2 2 3 4 5 2 2 2" xfId="32810" xr:uid="{00000000-0005-0000-0000-0000727F0000}"/>
    <cellStyle name="20% - Accent1 4 2 2 3 4 5 2 3" xfId="32811" xr:uid="{00000000-0005-0000-0000-0000737F0000}"/>
    <cellStyle name="20% - Accent1 4 2 2 3 4 5 3" xfId="32812" xr:uid="{00000000-0005-0000-0000-0000747F0000}"/>
    <cellStyle name="20% - Accent1 4 2 2 3 4 5 3 2" xfId="32813" xr:uid="{00000000-0005-0000-0000-0000757F0000}"/>
    <cellStyle name="20% - Accent1 4 2 2 3 4 5 4" xfId="32814" xr:uid="{00000000-0005-0000-0000-0000767F0000}"/>
    <cellStyle name="20% - Accent1 4 2 2 3 4 6" xfId="32815" xr:uid="{00000000-0005-0000-0000-0000777F0000}"/>
    <cellStyle name="20% - Accent1 4 2 2 3 4 6 2" xfId="32816" xr:uid="{00000000-0005-0000-0000-0000787F0000}"/>
    <cellStyle name="20% - Accent1 4 2 2 3 4 6 2 2" xfId="32817" xr:uid="{00000000-0005-0000-0000-0000797F0000}"/>
    <cellStyle name="20% - Accent1 4 2 2 3 4 6 2 2 2" xfId="32818" xr:uid="{00000000-0005-0000-0000-00007A7F0000}"/>
    <cellStyle name="20% - Accent1 4 2 2 3 4 6 2 3" xfId="32819" xr:uid="{00000000-0005-0000-0000-00007B7F0000}"/>
    <cellStyle name="20% - Accent1 4 2 2 3 4 6 3" xfId="32820" xr:uid="{00000000-0005-0000-0000-00007C7F0000}"/>
    <cellStyle name="20% - Accent1 4 2 2 3 4 6 3 2" xfId="32821" xr:uid="{00000000-0005-0000-0000-00007D7F0000}"/>
    <cellStyle name="20% - Accent1 4 2 2 3 4 6 4" xfId="32822" xr:uid="{00000000-0005-0000-0000-00007E7F0000}"/>
    <cellStyle name="20% - Accent1 4 2 2 3 4 7" xfId="32823" xr:uid="{00000000-0005-0000-0000-00007F7F0000}"/>
    <cellStyle name="20% - Accent1 4 2 2 3 4 7 2" xfId="32824" xr:uid="{00000000-0005-0000-0000-0000807F0000}"/>
    <cellStyle name="20% - Accent1 4 2 2 3 4 7 2 2" xfId="32825" xr:uid="{00000000-0005-0000-0000-0000817F0000}"/>
    <cellStyle name="20% - Accent1 4 2 2 3 4 7 3" xfId="32826" xr:uid="{00000000-0005-0000-0000-0000827F0000}"/>
    <cellStyle name="20% - Accent1 4 2 2 3 4 8" xfId="32827" xr:uid="{00000000-0005-0000-0000-0000837F0000}"/>
    <cellStyle name="20% - Accent1 4 2 2 3 4 8 2" xfId="32828" xr:uid="{00000000-0005-0000-0000-0000847F0000}"/>
    <cellStyle name="20% - Accent1 4 2 2 3 4 8 2 2" xfId="32829" xr:uid="{00000000-0005-0000-0000-0000857F0000}"/>
    <cellStyle name="20% - Accent1 4 2 2 3 4 8 3" xfId="32830" xr:uid="{00000000-0005-0000-0000-0000867F0000}"/>
    <cellStyle name="20% - Accent1 4 2 2 3 4 9" xfId="32831" xr:uid="{00000000-0005-0000-0000-0000877F0000}"/>
    <cellStyle name="20% - Accent1 4 2 2 3 4 9 2" xfId="32832" xr:uid="{00000000-0005-0000-0000-0000887F0000}"/>
    <cellStyle name="20% - Accent1 4 2 2 3 5" xfId="32833" xr:uid="{00000000-0005-0000-0000-0000897F0000}"/>
    <cellStyle name="20% - Accent1 4 2 2 3 5 2" xfId="32834" xr:uid="{00000000-0005-0000-0000-00008A7F0000}"/>
    <cellStyle name="20% - Accent1 4 2 2 3 5 2 2" xfId="32835" xr:uid="{00000000-0005-0000-0000-00008B7F0000}"/>
    <cellStyle name="20% - Accent1 4 2 2 3 5 2 2 2" xfId="32836" xr:uid="{00000000-0005-0000-0000-00008C7F0000}"/>
    <cellStyle name="20% - Accent1 4 2 2 3 5 2 2 2 2" xfId="32837" xr:uid="{00000000-0005-0000-0000-00008D7F0000}"/>
    <cellStyle name="20% - Accent1 4 2 2 3 5 2 2 3" xfId="32838" xr:uid="{00000000-0005-0000-0000-00008E7F0000}"/>
    <cellStyle name="20% - Accent1 4 2 2 3 5 2 3" xfId="32839" xr:uid="{00000000-0005-0000-0000-00008F7F0000}"/>
    <cellStyle name="20% - Accent1 4 2 2 3 5 2 3 2" xfId="32840" xr:uid="{00000000-0005-0000-0000-0000907F0000}"/>
    <cellStyle name="20% - Accent1 4 2 2 3 5 2 4" xfId="32841" xr:uid="{00000000-0005-0000-0000-0000917F0000}"/>
    <cellStyle name="20% - Accent1 4 2 2 3 5 3" xfId="32842" xr:uid="{00000000-0005-0000-0000-0000927F0000}"/>
    <cellStyle name="20% - Accent1 4 2 2 3 5 3 2" xfId="32843" xr:uid="{00000000-0005-0000-0000-0000937F0000}"/>
    <cellStyle name="20% - Accent1 4 2 2 3 5 3 2 2" xfId="32844" xr:uid="{00000000-0005-0000-0000-0000947F0000}"/>
    <cellStyle name="20% - Accent1 4 2 2 3 5 3 2 2 2" xfId="32845" xr:uid="{00000000-0005-0000-0000-0000957F0000}"/>
    <cellStyle name="20% - Accent1 4 2 2 3 5 3 2 3" xfId="32846" xr:uid="{00000000-0005-0000-0000-0000967F0000}"/>
    <cellStyle name="20% - Accent1 4 2 2 3 5 3 3" xfId="32847" xr:uid="{00000000-0005-0000-0000-0000977F0000}"/>
    <cellStyle name="20% - Accent1 4 2 2 3 5 3 3 2" xfId="32848" xr:uid="{00000000-0005-0000-0000-0000987F0000}"/>
    <cellStyle name="20% - Accent1 4 2 2 3 5 3 4" xfId="32849" xr:uid="{00000000-0005-0000-0000-0000997F0000}"/>
    <cellStyle name="20% - Accent1 4 2 2 3 5 4" xfId="32850" xr:uid="{00000000-0005-0000-0000-00009A7F0000}"/>
    <cellStyle name="20% - Accent1 4 2 2 3 5 4 2" xfId="32851" xr:uid="{00000000-0005-0000-0000-00009B7F0000}"/>
    <cellStyle name="20% - Accent1 4 2 2 3 5 4 2 2" xfId="32852" xr:uid="{00000000-0005-0000-0000-00009C7F0000}"/>
    <cellStyle name="20% - Accent1 4 2 2 3 5 4 2 2 2" xfId="32853" xr:uid="{00000000-0005-0000-0000-00009D7F0000}"/>
    <cellStyle name="20% - Accent1 4 2 2 3 5 4 2 3" xfId="32854" xr:uid="{00000000-0005-0000-0000-00009E7F0000}"/>
    <cellStyle name="20% - Accent1 4 2 2 3 5 4 3" xfId="32855" xr:uid="{00000000-0005-0000-0000-00009F7F0000}"/>
    <cellStyle name="20% - Accent1 4 2 2 3 5 4 3 2" xfId="32856" xr:uid="{00000000-0005-0000-0000-0000A07F0000}"/>
    <cellStyle name="20% - Accent1 4 2 2 3 5 4 4" xfId="32857" xr:uid="{00000000-0005-0000-0000-0000A17F0000}"/>
    <cellStyle name="20% - Accent1 4 2 2 3 5 5" xfId="32858" xr:uid="{00000000-0005-0000-0000-0000A27F0000}"/>
    <cellStyle name="20% - Accent1 4 2 2 3 5 5 2" xfId="32859" xr:uid="{00000000-0005-0000-0000-0000A37F0000}"/>
    <cellStyle name="20% - Accent1 4 2 2 3 5 5 2 2" xfId="32860" xr:uid="{00000000-0005-0000-0000-0000A47F0000}"/>
    <cellStyle name="20% - Accent1 4 2 2 3 5 5 3" xfId="32861" xr:uid="{00000000-0005-0000-0000-0000A57F0000}"/>
    <cellStyle name="20% - Accent1 4 2 2 3 5 6" xfId="32862" xr:uid="{00000000-0005-0000-0000-0000A67F0000}"/>
    <cellStyle name="20% - Accent1 4 2 2 3 5 6 2" xfId="32863" xr:uid="{00000000-0005-0000-0000-0000A77F0000}"/>
    <cellStyle name="20% - Accent1 4 2 2 3 5 6 2 2" xfId="32864" xr:uid="{00000000-0005-0000-0000-0000A87F0000}"/>
    <cellStyle name="20% - Accent1 4 2 2 3 5 6 3" xfId="32865" xr:uid="{00000000-0005-0000-0000-0000A97F0000}"/>
    <cellStyle name="20% - Accent1 4 2 2 3 5 7" xfId="32866" xr:uid="{00000000-0005-0000-0000-0000AA7F0000}"/>
    <cellStyle name="20% - Accent1 4 2 2 3 5 7 2" xfId="32867" xr:uid="{00000000-0005-0000-0000-0000AB7F0000}"/>
    <cellStyle name="20% - Accent1 4 2 2 3 5 8" xfId="32868" xr:uid="{00000000-0005-0000-0000-0000AC7F0000}"/>
    <cellStyle name="20% - Accent1 4 2 2 3 5 8 2" xfId="32869" xr:uid="{00000000-0005-0000-0000-0000AD7F0000}"/>
    <cellStyle name="20% - Accent1 4 2 2 3 5 9" xfId="32870" xr:uid="{00000000-0005-0000-0000-0000AE7F0000}"/>
    <cellStyle name="20% - Accent1 4 2 2 3 6" xfId="32871" xr:uid="{00000000-0005-0000-0000-0000AF7F0000}"/>
    <cellStyle name="20% - Accent1 4 2 2 3 6 2" xfId="32872" xr:uid="{00000000-0005-0000-0000-0000B07F0000}"/>
    <cellStyle name="20% - Accent1 4 2 2 3 6 2 2" xfId="32873" xr:uid="{00000000-0005-0000-0000-0000B17F0000}"/>
    <cellStyle name="20% - Accent1 4 2 2 3 6 2 2 2" xfId="32874" xr:uid="{00000000-0005-0000-0000-0000B27F0000}"/>
    <cellStyle name="20% - Accent1 4 2 2 3 6 2 2 2 2" xfId="32875" xr:uid="{00000000-0005-0000-0000-0000B37F0000}"/>
    <cellStyle name="20% - Accent1 4 2 2 3 6 2 2 3" xfId="32876" xr:uid="{00000000-0005-0000-0000-0000B47F0000}"/>
    <cellStyle name="20% - Accent1 4 2 2 3 6 2 3" xfId="32877" xr:uid="{00000000-0005-0000-0000-0000B57F0000}"/>
    <cellStyle name="20% - Accent1 4 2 2 3 6 2 3 2" xfId="32878" xr:uid="{00000000-0005-0000-0000-0000B67F0000}"/>
    <cellStyle name="20% - Accent1 4 2 2 3 6 2 4" xfId="32879" xr:uid="{00000000-0005-0000-0000-0000B77F0000}"/>
    <cellStyle name="20% - Accent1 4 2 2 3 6 3" xfId="32880" xr:uid="{00000000-0005-0000-0000-0000B87F0000}"/>
    <cellStyle name="20% - Accent1 4 2 2 3 6 3 2" xfId="32881" xr:uid="{00000000-0005-0000-0000-0000B97F0000}"/>
    <cellStyle name="20% - Accent1 4 2 2 3 6 3 2 2" xfId="32882" xr:uid="{00000000-0005-0000-0000-0000BA7F0000}"/>
    <cellStyle name="20% - Accent1 4 2 2 3 6 3 2 2 2" xfId="32883" xr:uid="{00000000-0005-0000-0000-0000BB7F0000}"/>
    <cellStyle name="20% - Accent1 4 2 2 3 6 3 2 3" xfId="32884" xr:uid="{00000000-0005-0000-0000-0000BC7F0000}"/>
    <cellStyle name="20% - Accent1 4 2 2 3 6 3 3" xfId="32885" xr:uid="{00000000-0005-0000-0000-0000BD7F0000}"/>
    <cellStyle name="20% - Accent1 4 2 2 3 6 3 3 2" xfId="32886" xr:uid="{00000000-0005-0000-0000-0000BE7F0000}"/>
    <cellStyle name="20% - Accent1 4 2 2 3 6 3 4" xfId="32887" xr:uid="{00000000-0005-0000-0000-0000BF7F0000}"/>
    <cellStyle name="20% - Accent1 4 2 2 3 6 4" xfId="32888" xr:uid="{00000000-0005-0000-0000-0000C07F0000}"/>
    <cellStyle name="20% - Accent1 4 2 2 3 6 4 2" xfId="32889" xr:uid="{00000000-0005-0000-0000-0000C17F0000}"/>
    <cellStyle name="20% - Accent1 4 2 2 3 6 4 2 2" xfId="32890" xr:uid="{00000000-0005-0000-0000-0000C27F0000}"/>
    <cellStyle name="20% - Accent1 4 2 2 3 6 4 2 2 2" xfId="32891" xr:uid="{00000000-0005-0000-0000-0000C37F0000}"/>
    <cellStyle name="20% - Accent1 4 2 2 3 6 4 2 3" xfId="32892" xr:uid="{00000000-0005-0000-0000-0000C47F0000}"/>
    <cellStyle name="20% - Accent1 4 2 2 3 6 4 3" xfId="32893" xr:uid="{00000000-0005-0000-0000-0000C57F0000}"/>
    <cellStyle name="20% - Accent1 4 2 2 3 6 4 3 2" xfId="32894" xr:uid="{00000000-0005-0000-0000-0000C67F0000}"/>
    <cellStyle name="20% - Accent1 4 2 2 3 6 4 4" xfId="32895" xr:uid="{00000000-0005-0000-0000-0000C77F0000}"/>
    <cellStyle name="20% - Accent1 4 2 2 3 6 5" xfId="32896" xr:uid="{00000000-0005-0000-0000-0000C87F0000}"/>
    <cellStyle name="20% - Accent1 4 2 2 3 6 5 2" xfId="32897" xr:uid="{00000000-0005-0000-0000-0000C97F0000}"/>
    <cellStyle name="20% - Accent1 4 2 2 3 6 5 2 2" xfId="32898" xr:uid="{00000000-0005-0000-0000-0000CA7F0000}"/>
    <cellStyle name="20% - Accent1 4 2 2 3 6 5 3" xfId="32899" xr:uid="{00000000-0005-0000-0000-0000CB7F0000}"/>
    <cellStyle name="20% - Accent1 4 2 2 3 6 6" xfId="32900" xr:uid="{00000000-0005-0000-0000-0000CC7F0000}"/>
    <cellStyle name="20% - Accent1 4 2 2 3 6 6 2" xfId="32901" xr:uid="{00000000-0005-0000-0000-0000CD7F0000}"/>
    <cellStyle name="20% - Accent1 4 2 2 3 6 6 2 2" xfId="32902" xr:uid="{00000000-0005-0000-0000-0000CE7F0000}"/>
    <cellStyle name="20% - Accent1 4 2 2 3 6 6 3" xfId="32903" xr:uid="{00000000-0005-0000-0000-0000CF7F0000}"/>
    <cellStyle name="20% - Accent1 4 2 2 3 6 7" xfId="32904" xr:uid="{00000000-0005-0000-0000-0000D07F0000}"/>
    <cellStyle name="20% - Accent1 4 2 2 3 6 7 2" xfId="32905" xr:uid="{00000000-0005-0000-0000-0000D17F0000}"/>
    <cellStyle name="20% - Accent1 4 2 2 3 6 8" xfId="32906" xr:uid="{00000000-0005-0000-0000-0000D27F0000}"/>
    <cellStyle name="20% - Accent1 4 2 2 3 6 8 2" xfId="32907" xr:uid="{00000000-0005-0000-0000-0000D37F0000}"/>
    <cellStyle name="20% - Accent1 4 2 2 3 6 9" xfId="32908" xr:uid="{00000000-0005-0000-0000-0000D47F0000}"/>
    <cellStyle name="20% - Accent1 4 2 2 3 7" xfId="32909" xr:uid="{00000000-0005-0000-0000-0000D57F0000}"/>
    <cellStyle name="20% - Accent1 4 2 2 3 7 2" xfId="32910" xr:uid="{00000000-0005-0000-0000-0000D67F0000}"/>
    <cellStyle name="20% - Accent1 4 2 2 3 7 2 2" xfId="32911" xr:uid="{00000000-0005-0000-0000-0000D77F0000}"/>
    <cellStyle name="20% - Accent1 4 2 2 3 7 2 2 2" xfId="32912" xr:uid="{00000000-0005-0000-0000-0000D87F0000}"/>
    <cellStyle name="20% - Accent1 4 2 2 3 7 2 3" xfId="32913" xr:uid="{00000000-0005-0000-0000-0000D97F0000}"/>
    <cellStyle name="20% - Accent1 4 2 2 3 7 3" xfId="32914" xr:uid="{00000000-0005-0000-0000-0000DA7F0000}"/>
    <cellStyle name="20% - Accent1 4 2 2 3 7 3 2" xfId="32915" xr:uid="{00000000-0005-0000-0000-0000DB7F0000}"/>
    <cellStyle name="20% - Accent1 4 2 2 3 7 4" xfId="32916" xr:uid="{00000000-0005-0000-0000-0000DC7F0000}"/>
    <cellStyle name="20% - Accent1 4 2 2 3 8" xfId="32917" xr:uid="{00000000-0005-0000-0000-0000DD7F0000}"/>
    <cellStyle name="20% - Accent1 4 2 2 3 8 2" xfId="32918" xr:uid="{00000000-0005-0000-0000-0000DE7F0000}"/>
    <cellStyle name="20% - Accent1 4 2 2 3 8 2 2" xfId="32919" xr:uid="{00000000-0005-0000-0000-0000DF7F0000}"/>
    <cellStyle name="20% - Accent1 4 2 2 3 8 2 2 2" xfId="32920" xr:uid="{00000000-0005-0000-0000-0000E07F0000}"/>
    <cellStyle name="20% - Accent1 4 2 2 3 8 2 3" xfId="32921" xr:uid="{00000000-0005-0000-0000-0000E17F0000}"/>
    <cellStyle name="20% - Accent1 4 2 2 3 8 3" xfId="32922" xr:uid="{00000000-0005-0000-0000-0000E27F0000}"/>
    <cellStyle name="20% - Accent1 4 2 2 3 8 3 2" xfId="32923" xr:uid="{00000000-0005-0000-0000-0000E37F0000}"/>
    <cellStyle name="20% - Accent1 4 2 2 3 8 4" xfId="32924" xr:uid="{00000000-0005-0000-0000-0000E47F0000}"/>
    <cellStyle name="20% - Accent1 4 2 2 3 9" xfId="32925" xr:uid="{00000000-0005-0000-0000-0000E57F0000}"/>
    <cellStyle name="20% - Accent1 4 2 2 3 9 2" xfId="32926" xr:uid="{00000000-0005-0000-0000-0000E67F0000}"/>
    <cellStyle name="20% - Accent1 4 2 2 3 9 2 2" xfId="32927" xr:uid="{00000000-0005-0000-0000-0000E77F0000}"/>
    <cellStyle name="20% - Accent1 4 2 2 3 9 2 2 2" xfId="32928" xr:uid="{00000000-0005-0000-0000-0000E87F0000}"/>
    <cellStyle name="20% - Accent1 4 2 2 3 9 2 3" xfId="32929" xr:uid="{00000000-0005-0000-0000-0000E97F0000}"/>
    <cellStyle name="20% - Accent1 4 2 2 3 9 3" xfId="32930" xr:uid="{00000000-0005-0000-0000-0000EA7F0000}"/>
    <cellStyle name="20% - Accent1 4 2 2 3 9 3 2" xfId="32931" xr:uid="{00000000-0005-0000-0000-0000EB7F0000}"/>
    <cellStyle name="20% - Accent1 4 2 2 3 9 4" xfId="32932" xr:uid="{00000000-0005-0000-0000-0000EC7F0000}"/>
    <cellStyle name="20% - Accent1 4 2 2 4" xfId="32933" xr:uid="{00000000-0005-0000-0000-0000ED7F0000}"/>
    <cellStyle name="20% - Accent1 4 2 2 4 10" xfId="32934" xr:uid="{00000000-0005-0000-0000-0000EE7F0000}"/>
    <cellStyle name="20% - Accent1 4 2 2 4 10 2" xfId="32935" xr:uid="{00000000-0005-0000-0000-0000EF7F0000}"/>
    <cellStyle name="20% - Accent1 4 2 2 4 11" xfId="32936" xr:uid="{00000000-0005-0000-0000-0000F07F0000}"/>
    <cellStyle name="20% - Accent1 4 2 2 4 2" xfId="32937" xr:uid="{00000000-0005-0000-0000-0000F17F0000}"/>
    <cellStyle name="20% - Accent1 4 2 2 4 2 2" xfId="32938" xr:uid="{00000000-0005-0000-0000-0000F27F0000}"/>
    <cellStyle name="20% - Accent1 4 2 2 4 2 2 2" xfId="32939" xr:uid="{00000000-0005-0000-0000-0000F37F0000}"/>
    <cellStyle name="20% - Accent1 4 2 2 4 2 2 2 2" xfId="32940" xr:uid="{00000000-0005-0000-0000-0000F47F0000}"/>
    <cellStyle name="20% - Accent1 4 2 2 4 2 2 2 2 2" xfId="32941" xr:uid="{00000000-0005-0000-0000-0000F57F0000}"/>
    <cellStyle name="20% - Accent1 4 2 2 4 2 2 2 3" xfId="32942" xr:uid="{00000000-0005-0000-0000-0000F67F0000}"/>
    <cellStyle name="20% - Accent1 4 2 2 4 2 2 3" xfId="32943" xr:uid="{00000000-0005-0000-0000-0000F77F0000}"/>
    <cellStyle name="20% - Accent1 4 2 2 4 2 2 3 2" xfId="32944" xr:uid="{00000000-0005-0000-0000-0000F87F0000}"/>
    <cellStyle name="20% - Accent1 4 2 2 4 2 2 4" xfId="32945" xr:uid="{00000000-0005-0000-0000-0000F97F0000}"/>
    <cellStyle name="20% - Accent1 4 2 2 4 2 3" xfId="32946" xr:uid="{00000000-0005-0000-0000-0000FA7F0000}"/>
    <cellStyle name="20% - Accent1 4 2 2 4 2 3 2" xfId="32947" xr:uid="{00000000-0005-0000-0000-0000FB7F0000}"/>
    <cellStyle name="20% - Accent1 4 2 2 4 2 3 2 2" xfId="32948" xr:uid="{00000000-0005-0000-0000-0000FC7F0000}"/>
    <cellStyle name="20% - Accent1 4 2 2 4 2 3 2 2 2" xfId="32949" xr:uid="{00000000-0005-0000-0000-0000FD7F0000}"/>
    <cellStyle name="20% - Accent1 4 2 2 4 2 3 2 3" xfId="32950" xr:uid="{00000000-0005-0000-0000-0000FE7F0000}"/>
    <cellStyle name="20% - Accent1 4 2 2 4 2 3 3" xfId="32951" xr:uid="{00000000-0005-0000-0000-0000FF7F0000}"/>
    <cellStyle name="20% - Accent1 4 2 2 4 2 3 3 2" xfId="32952" xr:uid="{00000000-0005-0000-0000-000000800000}"/>
    <cellStyle name="20% - Accent1 4 2 2 4 2 3 4" xfId="32953" xr:uid="{00000000-0005-0000-0000-000001800000}"/>
    <cellStyle name="20% - Accent1 4 2 2 4 2 4" xfId="32954" xr:uid="{00000000-0005-0000-0000-000002800000}"/>
    <cellStyle name="20% - Accent1 4 2 2 4 2 4 2" xfId="32955" xr:uid="{00000000-0005-0000-0000-000003800000}"/>
    <cellStyle name="20% - Accent1 4 2 2 4 2 4 2 2" xfId="32956" xr:uid="{00000000-0005-0000-0000-000004800000}"/>
    <cellStyle name="20% - Accent1 4 2 2 4 2 4 2 2 2" xfId="32957" xr:uid="{00000000-0005-0000-0000-000005800000}"/>
    <cellStyle name="20% - Accent1 4 2 2 4 2 4 2 3" xfId="32958" xr:uid="{00000000-0005-0000-0000-000006800000}"/>
    <cellStyle name="20% - Accent1 4 2 2 4 2 4 3" xfId="32959" xr:uid="{00000000-0005-0000-0000-000007800000}"/>
    <cellStyle name="20% - Accent1 4 2 2 4 2 4 3 2" xfId="32960" xr:uid="{00000000-0005-0000-0000-000008800000}"/>
    <cellStyle name="20% - Accent1 4 2 2 4 2 4 4" xfId="32961" xr:uid="{00000000-0005-0000-0000-000009800000}"/>
    <cellStyle name="20% - Accent1 4 2 2 4 2 5" xfId="32962" xr:uid="{00000000-0005-0000-0000-00000A800000}"/>
    <cellStyle name="20% - Accent1 4 2 2 4 2 5 2" xfId="32963" xr:uid="{00000000-0005-0000-0000-00000B800000}"/>
    <cellStyle name="20% - Accent1 4 2 2 4 2 5 2 2" xfId="32964" xr:uid="{00000000-0005-0000-0000-00000C800000}"/>
    <cellStyle name="20% - Accent1 4 2 2 4 2 5 3" xfId="32965" xr:uid="{00000000-0005-0000-0000-00000D800000}"/>
    <cellStyle name="20% - Accent1 4 2 2 4 2 6" xfId="32966" xr:uid="{00000000-0005-0000-0000-00000E800000}"/>
    <cellStyle name="20% - Accent1 4 2 2 4 2 6 2" xfId="32967" xr:uid="{00000000-0005-0000-0000-00000F800000}"/>
    <cellStyle name="20% - Accent1 4 2 2 4 2 6 2 2" xfId="32968" xr:uid="{00000000-0005-0000-0000-000010800000}"/>
    <cellStyle name="20% - Accent1 4 2 2 4 2 6 3" xfId="32969" xr:uid="{00000000-0005-0000-0000-000011800000}"/>
    <cellStyle name="20% - Accent1 4 2 2 4 2 7" xfId="32970" xr:uid="{00000000-0005-0000-0000-000012800000}"/>
    <cellStyle name="20% - Accent1 4 2 2 4 2 7 2" xfId="32971" xr:uid="{00000000-0005-0000-0000-000013800000}"/>
    <cellStyle name="20% - Accent1 4 2 2 4 2 8" xfId="32972" xr:uid="{00000000-0005-0000-0000-000014800000}"/>
    <cellStyle name="20% - Accent1 4 2 2 4 2 8 2" xfId="32973" xr:uid="{00000000-0005-0000-0000-000015800000}"/>
    <cellStyle name="20% - Accent1 4 2 2 4 2 9" xfId="32974" xr:uid="{00000000-0005-0000-0000-000016800000}"/>
    <cellStyle name="20% - Accent1 4 2 2 4 3" xfId="32975" xr:uid="{00000000-0005-0000-0000-000017800000}"/>
    <cellStyle name="20% - Accent1 4 2 2 4 3 2" xfId="32976" xr:uid="{00000000-0005-0000-0000-000018800000}"/>
    <cellStyle name="20% - Accent1 4 2 2 4 3 2 2" xfId="32977" xr:uid="{00000000-0005-0000-0000-000019800000}"/>
    <cellStyle name="20% - Accent1 4 2 2 4 3 2 2 2" xfId="32978" xr:uid="{00000000-0005-0000-0000-00001A800000}"/>
    <cellStyle name="20% - Accent1 4 2 2 4 3 2 2 2 2" xfId="32979" xr:uid="{00000000-0005-0000-0000-00001B800000}"/>
    <cellStyle name="20% - Accent1 4 2 2 4 3 2 2 3" xfId="32980" xr:uid="{00000000-0005-0000-0000-00001C800000}"/>
    <cellStyle name="20% - Accent1 4 2 2 4 3 2 3" xfId="32981" xr:uid="{00000000-0005-0000-0000-00001D800000}"/>
    <cellStyle name="20% - Accent1 4 2 2 4 3 2 3 2" xfId="32982" xr:uid="{00000000-0005-0000-0000-00001E800000}"/>
    <cellStyle name="20% - Accent1 4 2 2 4 3 2 4" xfId="32983" xr:uid="{00000000-0005-0000-0000-00001F800000}"/>
    <cellStyle name="20% - Accent1 4 2 2 4 3 3" xfId="32984" xr:uid="{00000000-0005-0000-0000-000020800000}"/>
    <cellStyle name="20% - Accent1 4 2 2 4 3 3 2" xfId="32985" xr:uid="{00000000-0005-0000-0000-000021800000}"/>
    <cellStyle name="20% - Accent1 4 2 2 4 3 3 2 2" xfId="32986" xr:uid="{00000000-0005-0000-0000-000022800000}"/>
    <cellStyle name="20% - Accent1 4 2 2 4 3 3 2 2 2" xfId="32987" xr:uid="{00000000-0005-0000-0000-000023800000}"/>
    <cellStyle name="20% - Accent1 4 2 2 4 3 3 2 3" xfId="32988" xr:uid="{00000000-0005-0000-0000-000024800000}"/>
    <cellStyle name="20% - Accent1 4 2 2 4 3 3 3" xfId="32989" xr:uid="{00000000-0005-0000-0000-000025800000}"/>
    <cellStyle name="20% - Accent1 4 2 2 4 3 3 3 2" xfId="32990" xr:uid="{00000000-0005-0000-0000-000026800000}"/>
    <cellStyle name="20% - Accent1 4 2 2 4 3 3 4" xfId="32991" xr:uid="{00000000-0005-0000-0000-000027800000}"/>
    <cellStyle name="20% - Accent1 4 2 2 4 3 4" xfId="32992" xr:uid="{00000000-0005-0000-0000-000028800000}"/>
    <cellStyle name="20% - Accent1 4 2 2 4 3 4 2" xfId="32993" xr:uid="{00000000-0005-0000-0000-000029800000}"/>
    <cellStyle name="20% - Accent1 4 2 2 4 3 4 2 2" xfId="32994" xr:uid="{00000000-0005-0000-0000-00002A800000}"/>
    <cellStyle name="20% - Accent1 4 2 2 4 3 4 2 2 2" xfId="32995" xr:uid="{00000000-0005-0000-0000-00002B800000}"/>
    <cellStyle name="20% - Accent1 4 2 2 4 3 4 2 3" xfId="32996" xr:uid="{00000000-0005-0000-0000-00002C800000}"/>
    <cellStyle name="20% - Accent1 4 2 2 4 3 4 3" xfId="32997" xr:uid="{00000000-0005-0000-0000-00002D800000}"/>
    <cellStyle name="20% - Accent1 4 2 2 4 3 4 3 2" xfId="32998" xr:uid="{00000000-0005-0000-0000-00002E800000}"/>
    <cellStyle name="20% - Accent1 4 2 2 4 3 4 4" xfId="32999" xr:uid="{00000000-0005-0000-0000-00002F800000}"/>
    <cellStyle name="20% - Accent1 4 2 2 4 3 5" xfId="33000" xr:uid="{00000000-0005-0000-0000-000030800000}"/>
    <cellStyle name="20% - Accent1 4 2 2 4 3 5 2" xfId="33001" xr:uid="{00000000-0005-0000-0000-000031800000}"/>
    <cellStyle name="20% - Accent1 4 2 2 4 3 5 2 2" xfId="33002" xr:uid="{00000000-0005-0000-0000-000032800000}"/>
    <cellStyle name="20% - Accent1 4 2 2 4 3 5 3" xfId="33003" xr:uid="{00000000-0005-0000-0000-000033800000}"/>
    <cellStyle name="20% - Accent1 4 2 2 4 3 6" xfId="33004" xr:uid="{00000000-0005-0000-0000-000034800000}"/>
    <cellStyle name="20% - Accent1 4 2 2 4 3 6 2" xfId="33005" xr:uid="{00000000-0005-0000-0000-000035800000}"/>
    <cellStyle name="20% - Accent1 4 2 2 4 3 6 2 2" xfId="33006" xr:uid="{00000000-0005-0000-0000-000036800000}"/>
    <cellStyle name="20% - Accent1 4 2 2 4 3 6 3" xfId="33007" xr:uid="{00000000-0005-0000-0000-000037800000}"/>
    <cellStyle name="20% - Accent1 4 2 2 4 3 7" xfId="33008" xr:uid="{00000000-0005-0000-0000-000038800000}"/>
    <cellStyle name="20% - Accent1 4 2 2 4 3 7 2" xfId="33009" xr:uid="{00000000-0005-0000-0000-000039800000}"/>
    <cellStyle name="20% - Accent1 4 2 2 4 3 8" xfId="33010" xr:uid="{00000000-0005-0000-0000-00003A800000}"/>
    <cellStyle name="20% - Accent1 4 2 2 4 3 8 2" xfId="33011" xr:uid="{00000000-0005-0000-0000-00003B800000}"/>
    <cellStyle name="20% - Accent1 4 2 2 4 3 9" xfId="33012" xr:uid="{00000000-0005-0000-0000-00003C800000}"/>
    <cellStyle name="20% - Accent1 4 2 2 4 4" xfId="33013" xr:uid="{00000000-0005-0000-0000-00003D800000}"/>
    <cellStyle name="20% - Accent1 4 2 2 4 4 2" xfId="33014" xr:uid="{00000000-0005-0000-0000-00003E800000}"/>
    <cellStyle name="20% - Accent1 4 2 2 4 4 2 2" xfId="33015" xr:uid="{00000000-0005-0000-0000-00003F800000}"/>
    <cellStyle name="20% - Accent1 4 2 2 4 4 2 2 2" xfId="33016" xr:uid="{00000000-0005-0000-0000-000040800000}"/>
    <cellStyle name="20% - Accent1 4 2 2 4 4 2 3" xfId="33017" xr:uid="{00000000-0005-0000-0000-000041800000}"/>
    <cellStyle name="20% - Accent1 4 2 2 4 4 3" xfId="33018" xr:uid="{00000000-0005-0000-0000-000042800000}"/>
    <cellStyle name="20% - Accent1 4 2 2 4 4 3 2" xfId="33019" xr:uid="{00000000-0005-0000-0000-000043800000}"/>
    <cellStyle name="20% - Accent1 4 2 2 4 4 4" xfId="33020" xr:uid="{00000000-0005-0000-0000-000044800000}"/>
    <cellStyle name="20% - Accent1 4 2 2 4 5" xfId="33021" xr:uid="{00000000-0005-0000-0000-000045800000}"/>
    <cellStyle name="20% - Accent1 4 2 2 4 5 2" xfId="33022" xr:uid="{00000000-0005-0000-0000-000046800000}"/>
    <cellStyle name="20% - Accent1 4 2 2 4 5 2 2" xfId="33023" xr:uid="{00000000-0005-0000-0000-000047800000}"/>
    <cellStyle name="20% - Accent1 4 2 2 4 5 2 2 2" xfId="33024" xr:uid="{00000000-0005-0000-0000-000048800000}"/>
    <cellStyle name="20% - Accent1 4 2 2 4 5 2 3" xfId="33025" xr:uid="{00000000-0005-0000-0000-000049800000}"/>
    <cellStyle name="20% - Accent1 4 2 2 4 5 3" xfId="33026" xr:uid="{00000000-0005-0000-0000-00004A800000}"/>
    <cellStyle name="20% - Accent1 4 2 2 4 5 3 2" xfId="33027" xr:uid="{00000000-0005-0000-0000-00004B800000}"/>
    <cellStyle name="20% - Accent1 4 2 2 4 5 4" xfId="33028" xr:uid="{00000000-0005-0000-0000-00004C800000}"/>
    <cellStyle name="20% - Accent1 4 2 2 4 6" xfId="33029" xr:uid="{00000000-0005-0000-0000-00004D800000}"/>
    <cellStyle name="20% - Accent1 4 2 2 4 6 2" xfId="33030" xr:uid="{00000000-0005-0000-0000-00004E800000}"/>
    <cellStyle name="20% - Accent1 4 2 2 4 6 2 2" xfId="33031" xr:uid="{00000000-0005-0000-0000-00004F800000}"/>
    <cellStyle name="20% - Accent1 4 2 2 4 6 2 2 2" xfId="33032" xr:uid="{00000000-0005-0000-0000-000050800000}"/>
    <cellStyle name="20% - Accent1 4 2 2 4 6 2 3" xfId="33033" xr:uid="{00000000-0005-0000-0000-000051800000}"/>
    <cellStyle name="20% - Accent1 4 2 2 4 6 3" xfId="33034" xr:uid="{00000000-0005-0000-0000-000052800000}"/>
    <cellStyle name="20% - Accent1 4 2 2 4 6 3 2" xfId="33035" xr:uid="{00000000-0005-0000-0000-000053800000}"/>
    <cellStyle name="20% - Accent1 4 2 2 4 6 4" xfId="33036" xr:uid="{00000000-0005-0000-0000-000054800000}"/>
    <cellStyle name="20% - Accent1 4 2 2 4 7" xfId="33037" xr:uid="{00000000-0005-0000-0000-000055800000}"/>
    <cellStyle name="20% - Accent1 4 2 2 4 7 2" xfId="33038" xr:uid="{00000000-0005-0000-0000-000056800000}"/>
    <cellStyle name="20% - Accent1 4 2 2 4 7 2 2" xfId="33039" xr:uid="{00000000-0005-0000-0000-000057800000}"/>
    <cellStyle name="20% - Accent1 4 2 2 4 7 3" xfId="33040" xr:uid="{00000000-0005-0000-0000-000058800000}"/>
    <cellStyle name="20% - Accent1 4 2 2 4 8" xfId="33041" xr:uid="{00000000-0005-0000-0000-000059800000}"/>
    <cellStyle name="20% - Accent1 4 2 2 4 8 2" xfId="33042" xr:uid="{00000000-0005-0000-0000-00005A800000}"/>
    <cellStyle name="20% - Accent1 4 2 2 4 8 2 2" xfId="33043" xr:uid="{00000000-0005-0000-0000-00005B800000}"/>
    <cellStyle name="20% - Accent1 4 2 2 4 8 3" xfId="33044" xr:uid="{00000000-0005-0000-0000-00005C800000}"/>
    <cellStyle name="20% - Accent1 4 2 2 4 9" xfId="33045" xr:uid="{00000000-0005-0000-0000-00005D800000}"/>
    <cellStyle name="20% - Accent1 4 2 2 4 9 2" xfId="33046" xr:uid="{00000000-0005-0000-0000-00005E800000}"/>
    <cellStyle name="20% - Accent1 4 2 2 5" xfId="33047" xr:uid="{00000000-0005-0000-0000-00005F800000}"/>
    <cellStyle name="20% - Accent1 4 2 2 5 10" xfId="33048" xr:uid="{00000000-0005-0000-0000-000060800000}"/>
    <cellStyle name="20% - Accent1 4 2 2 5 10 2" xfId="33049" xr:uid="{00000000-0005-0000-0000-000061800000}"/>
    <cellStyle name="20% - Accent1 4 2 2 5 11" xfId="33050" xr:uid="{00000000-0005-0000-0000-000062800000}"/>
    <cellStyle name="20% - Accent1 4 2 2 5 2" xfId="33051" xr:uid="{00000000-0005-0000-0000-000063800000}"/>
    <cellStyle name="20% - Accent1 4 2 2 5 2 2" xfId="33052" xr:uid="{00000000-0005-0000-0000-000064800000}"/>
    <cellStyle name="20% - Accent1 4 2 2 5 2 2 2" xfId="33053" xr:uid="{00000000-0005-0000-0000-000065800000}"/>
    <cellStyle name="20% - Accent1 4 2 2 5 2 2 2 2" xfId="33054" xr:uid="{00000000-0005-0000-0000-000066800000}"/>
    <cellStyle name="20% - Accent1 4 2 2 5 2 2 2 2 2" xfId="33055" xr:uid="{00000000-0005-0000-0000-000067800000}"/>
    <cellStyle name="20% - Accent1 4 2 2 5 2 2 2 3" xfId="33056" xr:uid="{00000000-0005-0000-0000-000068800000}"/>
    <cellStyle name="20% - Accent1 4 2 2 5 2 2 3" xfId="33057" xr:uid="{00000000-0005-0000-0000-000069800000}"/>
    <cellStyle name="20% - Accent1 4 2 2 5 2 2 3 2" xfId="33058" xr:uid="{00000000-0005-0000-0000-00006A800000}"/>
    <cellStyle name="20% - Accent1 4 2 2 5 2 2 4" xfId="33059" xr:uid="{00000000-0005-0000-0000-00006B800000}"/>
    <cellStyle name="20% - Accent1 4 2 2 5 2 3" xfId="33060" xr:uid="{00000000-0005-0000-0000-00006C800000}"/>
    <cellStyle name="20% - Accent1 4 2 2 5 2 3 2" xfId="33061" xr:uid="{00000000-0005-0000-0000-00006D800000}"/>
    <cellStyle name="20% - Accent1 4 2 2 5 2 3 2 2" xfId="33062" xr:uid="{00000000-0005-0000-0000-00006E800000}"/>
    <cellStyle name="20% - Accent1 4 2 2 5 2 3 2 2 2" xfId="33063" xr:uid="{00000000-0005-0000-0000-00006F800000}"/>
    <cellStyle name="20% - Accent1 4 2 2 5 2 3 2 3" xfId="33064" xr:uid="{00000000-0005-0000-0000-000070800000}"/>
    <cellStyle name="20% - Accent1 4 2 2 5 2 3 3" xfId="33065" xr:uid="{00000000-0005-0000-0000-000071800000}"/>
    <cellStyle name="20% - Accent1 4 2 2 5 2 3 3 2" xfId="33066" xr:uid="{00000000-0005-0000-0000-000072800000}"/>
    <cellStyle name="20% - Accent1 4 2 2 5 2 3 4" xfId="33067" xr:uid="{00000000-0005-0000-0000-000073800000}"/>
    <cellStyle name="20% - Accent1 4 2 2 5 2 4" xfId="33068" xr:uid="{00000000-0005-0000-0000-000074800000}"/>
    <cellStyle name="20% - Accent1 4 2 2 5 2 4 2" xfId="33069" xr:uid="{00000000-0005-0000-0000-000075800000}"/>
    <cellStyle name="20% - Accent1 4 2 2 5 2 4 2 2" xfId="33070" xr:uid="{00000000-0005-0000-0000-000076800000}"/>
    <cellStyle name="20% - Accent1 4 2 2 5 2 4 2 2 2" xfId="33071" xr:uid="{00000000-0005-0000-0000-000077800000}"/>
    <cellStyle name="20% - Accent1 4 2 2 5 2 4 2 3" xfId="33072" xr:uid="{00000000-0005-0000-0000-000078800000}"/>
    <cellStyle name="20% - Accent1 4 2 2 5 2 4 3" xfId="33073" xr:uid="{00000000-0005-0000-0000-000079800000}"/>
    <cellStyle name="20% - Accent1 4 2 2 5 2 4 3 2" xfId="33074" xr:uid="{00000000-0005-0000-0000-00007A800000}"/>
    <cellStyle name="20% - Accent1 4 2 2 5 2 4 4" xfId="33075" xr:uid="{00000000-0005-0000-0000-00007B800000}"/>
    <cellStyle name="20% - Accent1 4 2 2 5 2 5" xfId="33076" xr:uid="{00000000-0005-0000-0000-00007C800000}"/>
    <cellStyle name="20% - Accent1 4 2 2 5 2 5 2" xfId="33077" xr:uid="{00000000-0005-0000-0000-00007D800000}"/>
    <cellStyle name="20% - Accent1 4 2 2 5 2 5 2 2" xfId="33078" xr:uid="{00000000-0005-0000-0000-00007E800000}"/>
    <cellStyle name="20% - Accent1 4 2 2 5 2 5 3" xfId="33079" xr:uid="{00000000-0005-0000-0000-00007F800000}"/>
    <cellStyle name="20% - Accent1 4 2 2 5 2 6" xfId="33080" xr:uid="{00000000-0005-0000-0000-000080800000}"/>
    <cellStyle name="20% - Accent1 4 2 2 5 2 6 2" xfId="33081" xr:uid="{00000000-0005-0000-0000-000081800000}"/>
    <cellStyle name="20% - Accent1 4 2 2 5 2 6 2 2" xfId="33082" xr:uid="{00000000-0005-0000-0000-000082800000}"/>
    <cellStyle name="20% - Accent1 4 2 2 5 2 6 3" xfId="33083" xr:uid="{00000000-0005-0000-0000-000083800000}"/>
    <cellStyle name="20% - Accent1 4 2 2 5 2 7" xfId="33084" xr:uid="{00000000-0005-0000-0000-000084800000}"/>
    <cellStyle name="20% - Accent1 4 2 2 5 2 7 2" xfId="33085" xr:uid="{00000000-0005-0000-0000-000085800000}"/>
    <cellStyle name="20% - Accent1 4 2 2 5 2 8" xfId="33086" xr:uid="{00000000-0005-0000-0000-000086800000}"/>
    <cellStyle name="20% - Accent1 4 2 2 5 2 8 2" xfId="33087" xr:uid="{00000000-0005-0000-0000-000087800000}"/>
    <cellStyle name="20% - Accent1 4 2 2 5 2 9" xfId="33088" xr:uid="{00000000-0005-0000-0000-000088800000}"/>
    <cellStyle name="20% - Accent1 4 2 2 5 3" xfId="33089" xr:uid="{00000000-0005-0000-0000-000089800000}"/>
    <cellStyle name="20% - Accent1 4 2 2 5 3 2" xfId="33090" xr:uid="{00000000-0005-0000-0000-00008A800000}"/>
    <cellStyle name="20% - Accent1 4 2 2 5 3 2 2" xfId="33091" xr:uid="{00000000-0005-0000-0000-00008B800000}"/>
    <cellStyle name="20% - Accent1 4 2 2 5 3 2 2 2" xfId="33092" xr:uid="{00000000-0005-0000-0000-00008C800000}"/>
    <cellStyle name="20% - Accent1 4 2 2 5 3 2 2 2 2" xfId="33093" xr:uid="{00000000-0005-0000-0000-00008D800000}"/>
    <cellStyle name="20% - Accent1 4 2 2 5 3 2 2 3" xfId="33094" xr:uid="{00000000-0005-0000-0000-00008E800000}"/>
    <cellStyle name="20% - Accent1 4 2 2 5 3 2 3" xfId="33095" xr:uid="{00000000-0005-0000-0000-00008F800000}"/>
    <cellStyle name="20% - Accent1 4 2 2 5 3 2 3 2" xfId="33096" xr:uid="{00000000-0005-0000-0000-000090800000}"/>
    <cellStyle name="20% - Accent1 4 2 2 5 3 2 4" xfId="33097" xr:uid="{00000000-0005-0000-0000-000091800000}"/>
    <cellStyle name="20% - Accent1 4 2 2 5 3 3" xfId="33098" xr:uid="{00000000-0005-0000-0000-000092800000}"/>
    <cellStyle name="20% - Accent1 4 2 2 5 3 3 2" xfId="33099" xr:uid="{00000000-0005-0000-0000-000093800000}"/>
    <cellStyle name="20% - Accent1 4 2 2 5 3 3 2 2" xfId="33100" xr:uid="{00000000-0005-0000-0000-000094800000}"/>
    <cellStyle name="20% - Accent1 4 2 2 5 3 3 2 2 2" xfId="33101" xr:uid="{00000000-0005-0000-0000-000095800000}"/>
    <cellStyle name="20% - Accent1 4 2 2 5 3 3 2 3" xfId="33102" xr:uid="{00000000-0005-0000-0000-000096800000}"/>
    <cellStyle name="20% - Accent1 4 2 2 5 3 3 3" xfId="33103" xr:uid="{00000000-0005-0000-0000-000097800000}"/>
    <cellStyle name="20% - Accent1 4 2 2 5 3 3 3 2" xfId="33104" xr:uid="{00000000-0005-0000-0000-000098800000}"/>
    <cellStyle name="20% - Accent1 4 2 2 5 3 3 4" xfId="33105" xr:uid="{00000000-0005-0000-0000-000099800000}"/>
    <cellStyle name="20% - Accent1 4 2 2 5 3 4" xfId="33106" xr:uid="{00000000-0005-0000-0000-00009A800000}"/>
    <cellStyle name="20% - Accent1 4 2 2 5 3 4 2" xfId="33107" xr:uid="{00000000-0005-0000-0000-00009B800000}"/>
    <cellStyle name="20% - Accent1 4 2 2 5 3 4 2 2" xfId="33108" xr:uid="{00000000-0005-0000-0000-00009C800000}"/>
    <cellStyle name="20% - Accent1 4 2 2 5 3 4 2 2 2" xfId="33109" xr:uid="{00000000-0005-0000-0000-00009D800000}"/>
    <cellStyle name="20% - Accent1 4 2 2 5 3 4 2 3" xfId="33110" xr:uid="{00000000-0005-0000-0000-00009E800000}"/>
    <cellStyle name="20% - Accent1 4 2 2 5 3 4 3" xfId="33111" xr:uid="{00000000-0005-0000-0000-00009F800000}"/>
    <cellStyle name="20% - Accent1 4 2 2 5 3 4 3 2" xfId="33112" xr:uid="{00000000-0005-0000-0000-0000A0800000}"/>
    <cellStyle name="20% - Accent1 4 2 2 5 3 4 4" xfId="33113" xr:uid="{00000000-0005-0000-0000-0000A1800000}"/>
    <cellStyle name="20% - Accent1 4 2 2 5 3 5" xfId="33114" xr:uid="{00000000-0005-0000-0000-0000A2800000}"/>
    <cellStyle name="20% - Accent1 4 2 2 5 3 5 2" xfId="33115" xr:uid="{00000000-0005-0000-0000-0000A3800000}"/>
    <cellStyle name="20% - Accent1 4 2 2 5 3 5 2 2" xfId="33116" xr:uid="{00000000-0005-0000-0000-0000A4800000}"/>
    <cellStyle name="20% - Accent1 4 2 2 5 3 5 3" xfId="33117" xr:uid="{00000000-0005-0000-0000-0000A5800000}"/>
    <cellStyle name="20% - Accent1 4 2 2 5 3 6" xfId="33118" xr:uid="{00000000-0005-0000-0000-0000A6800000}"/>
    <cellStyle name="20% - Accent1 4 2 2 5 3 6 2" xfId="33119" xr:uid="{00000000-0005-0000-0000-0000A7800000}"/>
    <cellStyle name="20% - Accent1 4 2 2 5 3 6 2 2" xfId="33120" xr:uid="{00000000-0005-0000-0000-0000A8800000}"/>
    <cellStyle name="20% - Accent1 4 2 2 5 3 6 3" xfId="33121" xr:uid="{00000000-0005-0000-0000-0000A9800000}"/>
    <cellStyle name="20% - Accent1 4 2 2 5 3 7" xfId="33122" xr:uid="{00000000-0005-0000-0000-0000AA800000}"/>
    <cellStyle name="20% - Accent1 4 2 2 5 3 7 2" xfId="33123" xr:uid="{00000000-0005-0000-0000-0000AB800000}"/>
    <cellStyle name="20% - Accent1 4 2 2 5 3 8" xfId="33124" xr:uid="{00000000-0005-0000-0000-0000AC800000}"/>
    <cellStyle name="20% - Accent1 4 2 2 5 3 8 2" xfId="33125" xr:uid="{00000000-0005-0000-0000-0000AD800000}"/>
    <cellStyle name="20% - Accent1 4 2 2 5 3 9" xfId="33126" xr:uid="{00000000-0005-0000-0000-0000AE800000}"/>
    <cellStyle name="20% - Accent1 4 2 2 5 4" xfId="33127" xr:uid="{00000000-0005-0000-0000-0000AF800000}"/>
    <cellStyle name="20% - Accent1 4 2 2 5 4 2" xfId="33128" xr:uid="{00000000-0005-0000-0000-0000B0800000}"/>
    <cellStyle name="20% - Accent1 4 2 2 5 4 2 2" xfId="33129" xr:uid="{00000000-0005-0000-0000-0000B1800000}"/>
    <cellStyle name="20% - Accent1 4 2 2 5 4 2 2 2" xfId="33130" xr:uid="{00000000-0005-0000-0000-0000B2800000}"/>
    <cellStyle name="20% - Accent1 4 2 2 5 4 2 3" xfId="33131" xr:uid="{00000000-0005-0000-0000-0000B3800000}"/>
    <cellStyle name="20% - Accent1 4 2 2 5 4 3" xfId="33132" xr:uid="{00000000-0005-0000-0000-0000B4800000}"/>
    <cellStyle name="20% - Accent1 4 2 2 5 4 3 2" xfId="33133" xr:uid="{00000000-0005-0000-0000-0000B5800000}"/>
    <cellStyle name="20% - Accent1 4 2 2 5 4 4" xfId="33134" xr:uid="{00000000-0005-0000-0000-0000B6800000}"/>
    <cellStyle name="20% - Accent1 4 2 2 5 5" xfId="33135" xr:uid="{00000000-0005-0000-0000-0000B7800000}"/>
    <cellStyle name="20% - Accent1 4 2 2 5 5 2" xfId="33136" xr:uid="{00000000-0005-0000-0000-0000B8800000}"/>
    <cellStyle name="20% - Accent1 4 2 2 5 5 2 2" xfId="33137" xr:uid="{00000000-0005-0000-0000-0000B9800000}"/>
    <cellStyle name="20% - Accent1 4 2 2 5 5 2 2 2" xfId="33138" xr:uid="{00000000-0005-0000-0000-0000BA800000}"/>
    <cellStyle name="20% - Accent1 4 2 2 5 5 2 3" xfId="33139" xr:uid="{00000000-0005-0000-0000-0000BB800000}"/>
    <cellStyle name="20% - Accent1 4 2 2 5 5 3" xfId="33140" xr:uid="{00000000-0005-0000-0000-0000BC800000}"/>
    <cellStyle name="20% - Accent1 4 2 2 5 5 3 2" xfId="33141" xr:uid="{00000000-0005-0000-0000-0000BD800000}"/>
    <cellStyle name="20% - Accent1 4 2 2 5 5 4" xfId="33142" xr:uid="{00000000-0005-0000-0000-0000BE800000}"/>
    <cellStyle name="20% - Accent1 4 2 2 5 6" xfId="33143" xr:uid="{00000000-0005-0000-0000-0000BF800000}"/>
    <cellStyle name="20% - Accent1 4 2 2 5 6 2" xfId="33144" xr:uid="{00000000-0005-0000-0000-0000C0800000}"/>
    <cellStyle name="20% - Accent1 4 2 2 5 6 2 2" xfId="33145" xr:uid="{00000000-0005-0000-0000-0000C1800000}"/>
    <cellStyle name="20% - Accent1 4 2 2 5 6 2 2 2" xfId="33146" xr:uid="{00000000-0005-0000-0000-0000C2800000}"/>
    <cellStyle name="20% - Accent1 4 2 2 5 6 2 3" xfId="33147" xr:uid="{00000000-0005-0000-0000-0000C3800000}"/>
    <cellStyle name="20% - Accent1 4 2 2 5 6 3" xfId="33148" xr:uid="{00000000-0005-0000-0000-0000C4800000}"/>
    <cellStyle name="20% - Accent1 4 2 2 5 6 3 2" xfId="33149" xr:uid="{00000000-0005-0000-0000-0000C5800000}"/>
    <cellStyle name="20% - Accent1 4 2 2 5 6 4" xfId="33150" xr:uid="{00000000-0005-0000-0000-0000C6800000}"/>
    <cellStyle name="20% - Accent1 4 2 2 5 7" xfId="33151" xr:uid="{00000000-0005-0000-0000-0000C7800000}"/>
    <cellStyle name="20% - Accent1 4 2 2 5 7 2" xfId="33152" xr:uid="{00000000-0005-0000-0000-0000C8800000}"/>
    <cellStyle name="20% - Accent1 4 2 2 5 7 2 2" xfId="33153" xr:uid="{00000000-0005-0000-0000-0000C9800000}"/>
    <cellStyle name="20% - Accent1 4 2 2 5 7 3" xfId="33154" xr:uid="{00000000-0005-0000-0000-0000CA800000}"/>
    <cellStyle name="20% - Accent1 4 2 2 5 8" xfId="33155" xr:uid="{00000000-0005-0000-0000-0000CB800000}"/>
    <cellStyle name="20% - Accent1 4 2 2 5 8 2" xfId="33156" xr:uid="{00000000-0005-0000-0000-0000CC800000}"/>
    <cellStyle name="20% - Accent1 4 2 2 5 8 2 2" xfId="33157" xr:uid="{00000000-0005-0000-0000-0000CD800000}"/>
    <cellStyle name="20% - Accent1 4 2 2 5 8 3" xfId="33158" xr:uid="{00000000-0005-0000-0000-0000CE800000}"/>
    <cellStyle name="20% - Accent1 4 2 2 5 9" xfId="33159" xr:uid="{00000000-0005-0000-0000-0000CF800000}"/>
    <cellStyle name="20% - Accent1 4 2 2 5 9 2" xfId="33160" xr:uid="{00000000-0005-0000-0000-0000D0800000}"/>
    <cellStyle name="20% - Accent1 4 2 2 6" xfId="33161" xr:uid="{00000000-0005-0000-0000-0000D1800000}"/>
    <cellStyle name="20% - Accent1 4 2 2 6 10" xfId="33162" xr:uid="{00000000-0005-0000-0000-0000D2800000}"/>
    <cellStyle name="20% - Accent1 4 2 2 6 10 2" xfId="33163" xr:uid="{00000000-0005-0000-0000-0000D3800000}"/>
    <cellStyle name="20% - Accent1 4 2 2 6 11" xfId="33164" xr:uid="{00000000-0005-0000-0000-0000D4800000}"/>
    <cellStyle name="20% - Accent1 4 2 2 6 2" xfId="33165" xr:uid="{00000000-0005-0000-0000-0000D5800000}"/>
    <cellStyle name="20% - Accent1 4 2 2 6 2 2" xfId="33166" xr:uid="{00000000-0005-0000-0000-0000D6800000}"/>
    <cellStyle name="20% - Accent1 4 2 2 6 2 2 2" xfId="33167" xr:uid="{00000000-0005-0000-0000-0000D7800000}"/>
    <cellStyle name="20% - Accent1 4 2 2 6 2 2 2 2" xfId="33168" xr:uid="{00000000-0005-0000-0000-0000D8800000}"/>
    <cellStyle name="20% - Accent1 4 2 2 6 2 2 2 2 2" xfId="33169" xr:uid="{00000000-0005-0000-0000-0000D9800000}"/>
    <cellStyle name="20% - Accent1 4 2 2 6 2 2 2 3" xfId="33170" xr:uid="{00000000-0005-0000-0000-0000DA800000}"/>
    <cellStyle name="20% - Accent1 4 2 2 6 2 2 3" xfId="33171" xr:uid="{00000000-0005-0000-0000-0000DB800000}"/>
    <cellStyle name="20% - Accent1 4 2 2 6 2 2 3 2" xfId="33172" xr:uid="{00000000-0005-0000-0000-0000DC800000}"/>
    <cellStyle name="20% - Accent1 4 2 2 6 2 2 4" xfId="33173" xr:uid="{00000000-0005-0000-0000-0000DD800000}"/>
    <cellStyle name="20% - Accent1 4 2 2 6 2 3" xfId="33174" xr:uid="{00000000-0005-0000-0000-0000DE800000}"/>
    <cellStyle name="20% - Accent1 4 2 2 6 2 3 2" xfId="33175" xr:uid="{00000000-0005-0000-0000-0000DF800000}"/>
    <cellStyle name="20% - Accent1 4 2 2 6 2 3 2 2" xfId="33176" xr:uid="{00000000-0005-0000-0000-0000E0800000}"/>
    <cellStyle name="20% - Accent1 4 2 2 6 2 3 2 2 2" xfId="33177" xr:uid="{00000000-0005-0000-0000-0000E1800000}"/>
    <cellStyle name="20% - Accent1 4 2 2 6 2 3 2 3" xfId="33178" xr:uid="{00000000-0005-0000-0000-0000E2800000}"/>
    <cellStyle name="20% - Accent1 4 2 2 6 2 3 3" xfId="33179" xr:uid="{00000000-0005-0000-0000-0000E3800000}"/>
    <cellStyle name="20% - Accent1 4 2 2 6 2 3 3 2" xfId="33180" xr:uid="{00000000-0005-0000-0000-0000E4800000}"/>
    <cellStyle name="20% - Accent1 4 2 2 6 2 3 4" xfId="33181" xr:uid="{00000000-0005-0000-0000-0000E5800000}"/>
    <cellStyle name="20% - Accent1 4 2 2 6 2 4" xfId="33182" xr:uid="{00000000-0005-0000-0000-0000E6800000}"/>
    <cellStyle name="20% - Accent1 4 2 2 6 2 4 2" xfId="33183" xr:uid="{00000000-0005-0000-0000-0000E7800000}"/>
    <cellStyle name="20% - Accent1 4 2 2 6 2 4 2 2" xfId="33184" xr:uid="{00000000-0005-0000-0000-0000E8800000}"/>
    <cellStyle name="20% - Accent1 4 2 2 6 2 4 2 2 2" xfId="33185" xr:uid="{00000000-0005-0000-0000-0000E9800000}"/>
    <cellStyle name="20% - Accent1 4 2 2 6 2 4 2 3" xfId="33186" xr:uid="{00000000-0005-0000-0000-0000EA800000}"/>
    <cellStyle name="20% - Accent1 4 2 2 6 2 4 3" xfId="33187" xr:uid="{00000000-0005-0000-0000-0000EB800000}"/>
    <cellStyle name="20% - Accent1 4 2 2 6 2 4 3 2" xfId="33188" xr:uid="{00000000-0005-0000-0000-0000EC800000}"/>
    <cellStyle name="20% - Accent1 4 2 2 6 2 4 4" xfId="33189" xr:uid="{00000000-0005-0000-0000-0000ED800000}"/>
    <cellStyle name="20% - Accent1 4 2 2 6 2 5" xfId="33190" xr:uid="{00000000-0005-0000-0000-0000EE800000}"/>
    <cellStyle name="20% - Accent1 4 2 2 6 2 5 2" xfId="33191" xr:uid="{00000000-0005-0000-0000-0000EF800000}"/>
    <cellStyle name="20% - Accent1 4 2 2 6 2 5 2 2" xfId="33192" xr:uid="{00000000-0005-0000-0000-0000F0800000}"/>
    <cellStyle name="20% - Accent1 4 2 2 6 2 5 3" xfId="33193" xr:uid="{00000000-0005-0000-0000-0000F1800000}"/>
    <cellStyle name="20% - Accent1 4 2 2 6 2 6" xfId="33194" xr:uid="{00000000-0005-0000-0000-0000F2800000}"/>
    <cellStyle name="20% - Accent1 4 2 2 6 2 6 2" xfId="33195" xr:uid="{00000000-0005-0000-0000-0000F3800000}"/>
    <cellStyle name="20% - Accent1 4 2 2 6 2 6 2 2" xfId="33196" xr:uid="{00000000-0005-0000-0000-0000F4800000}"/>
    <cellStyle name="20% - Accent1 4 2 2 6 2 6 3" xfId="33197" xr:uid="{00000000-0005-0000-0000-0000F5800000}"/>
    <cellStyle name="20% - Accent1 4 2 2 6 2 7" xfId="33198" xr:uid="{00000000-0005-0000-0000-0000F6800000}"/>
    <cellStyle name="20% - Accent1 4 2 2 6 2 7 2" xfId="33199" xr:uid="{00000000-0005-0000-0000-0000F7800000}"/>
    <cellStyle name="20% - Accent1 4 2 2 6 2 8" xfId="33200" xr:uid="{00000000-0005-0000-0000-0000F8800000}"/>
    <cellStyle name="20% - Accent1 4 2 2 6 2 8 2" xfId="33201" xr:uid="{00000000-0005-0000-0000-0000F9800000}"/>
    <cellStyle name="20% - Accent1 4 2 2 6 2 9" xfId="33202" xr:uid="{00000000-0005-0000-0000-0000FA800000}"/>
    <cellStyle name="20% - Accent1 4 2 2 6 3" xfId="33203" xr:uid="{00000000-0005-0000-0000-0000FB800000}"/>
    <cellStyle name="20% - Accent1 4 2 2 6 3 2" xfId="33204" xr:uid="{00000000-0005-0000-0000-0000FC800000}"/>
    <cellStyle name="20% - Accent1 4 2 2 6 3 2 2" xfId="33205" xr:uid="{00000000-0005-0000-0000-0000FD800000}"/>
    <cellStyle name="20% - Accent1 4 2 2 6 3 2 2 2" xfId="33206" xr:uid="{00000000-0005-0000-0000-0000FE800000}"/>
    <cellStyle name="20% - Accent1 4 2 2 6 3 2 2 2 2" xfId="33207" xr:uid="{00000000-0005-0000-0000-0000FF800000}"/>
    <cellStyle name="20% - Accent1 4 2 2 6 3 2 2 3" xfId="33208" xr:uid="{00000000-0005-0000-0000-000000810000}"/>
    <cellStyle name="20% - Accent1 4 2 2 6 3 2 3" xfId="33209" xr:uid="{00000000-0005-0000-0000-000001810000}"/>
    <cellStyle name="20% - Accent1 4 2 2 6 3 2 3 2" xfId="33210" xr:uid="{00000000-0005-0000-0000-000002810000}"/>
    <cellStyle name="20% - Accent1 4 2 2 6 3 2 4" xfId="33211" xr:uid="{00000000-0005-0000-0000-000003810000}"/>
    <cellStyle name="20% - Accent1 4 2 2 6 3 3" xfId="33212" xr:uid="{00000000-0005-0000-0000-000004810000}"/>
    <cellStyle name="20% - Accent1 4 2 2 6 3 3 2" xfId="33213" xr:uid="{00000000-0005-0000-0000-000005810000}"/>
    <cellStyle name="20% - Accent1 4 2 2 6 3 3 2 2" xfId="33214" xr:uid="{00000000-0005-0000-0000-000006810000}"/>
    <cellStyle name="20% - Accent1 4 2 2 6 3 3 2 2 2" xfId="33215" xr:uid="{00000000-0005-0000-0000-000007810000}"/>
    <cellStyle name="20% - Accent1 4 2 2 6 3 3 2 3" xfId="33216" xr:uid="{00000000-0005-0000-0000-000008810000}"/>
    <cellStyle name="20% - Accent1 4 2 2 6 3 3 3" xfId="33217" xr:uid="{00000000-0005-0000-0000-000009810000}"/>
    <cellStyle name="20% - Accent1 4 2 2 6 3 3 3 2" xfId="33218" xr:uid="{00000000-0005-0000-0000-00000A810000}"/>
    <cellStyle name="20% - Accent1 4 2 2 6 3 3 4" xfId="33219" xr:uid="{00000000-0005-0000-0000-00000B810000}"/>
    <cellStyle name="20% - Accent1 4 2 2 6 3 4" xfId="33220" xr:uid="{00000000-0005-0000-0000-00000C810000}"/>
    <cellStyle name="20% - Accent1 4 2 2 6 3 4 2" xfId="33221" xr:uid="{00000000-0005-0000-0000-00000D810000}"/>
    <cellStyle name="20% - Accent1 4 2 2 6 3 4 2 2" xfId="33222" xr:uid="{00000000-0005-0000-0000-00000E810000}"/>
    <cellStyle name="20% - Accent1 4 2 2 6 3 4 2 2 2" xfId="33223" xr:uid="{00000000-0005-0000-0000-00000F810000}"/>
    <cellStyle name="20% - Accent1 4 2 2 6 3 4 2 3" xfId="33224" xr:uid="{00000000-0005-0000-0000-000010810000}"/>
    <cellStyle name="20% - Accent1 4 2 2 6 3 4 3" xfId="33225" xr:uid="{00000000-0005-0000-0000-000011810000}"/>
    <cellStyle name="20% - Accent1 4 2 2 6 3 4 3 2" xfId="33226" xr:uid="{00000000-0005-0000-0000-000012810000}"/>
    <cellStyle name="20% - Accent1 4 2 2 6 3 4 4" xfId="33227" xr:uid="{00000000-0005-0000-0000-000013810000}"/>
    <cellStyle name="20% - Accent1 4 2 2 6 3 5" xfId="33228" xr:uid="{00000000-0005-0000-0000-000014810000}"/>
    <cellStyle name="20% - Accent1 4 2 2 6 3 5 2" xfId="33229" xr:uid="{00000000-0005-0000-0000-000015810000}"/>
    <cellStyle name="20% - Accent1 4 2 2 6 3 5 2 2" xfId="33230" xr:uid="{00000000-0005-0000-0000-000016810000}"/>
    <cellStyle name="20% - Accent1 4 2 2 6 3 5 3" xfId="33231" xr:uid="{00000000-0005-0000-0000-000017810000}"/>
    <cellStyle name="20% - Accent1 4 2 2 6 3 6" xfId="33232" xr:uid="{00000000-0005-0000-0000-000018810000}"/>
    <cellStyle name="20% - Accent1 4 2 2 6 3 6 2" xfId="33233" xr:uid="{00000000-0005-0000-0000-000019810000}"/>
    <cellStyle name="20% - Accent1 4 2 2 6 3 6 2 2" xfId="33234" xr:uid="{00000000-0005-0000-0000-00001A810000}"/>
    <cellStyle name="20% - Accent1 4 2 2 6 3 6 3" xfId="33235" xr:uid="{00000000-0005-0000-0000-00001B810000}"/>
    <cellStyle name="20% - Accent1 4 2 2 6 3 7" xfId="33236" xr:uid="{00000000-0005-0000-0000-00001C810000}"/>
    <cellStyle name="20% - Accent1 4 2 2 6 3 7 2" xfId="33237" xr:uid="{00000000-0005-0000-0000-00001D810000}"/>
    <cellStyle name="20% - Accent1 4 2 2 6 3 8" xfId="33238" xr:uid="{00000000-0005-0000-0000-00001E810000}"/>
    <cellStyle name="20% - Accent1 4 2 2 6 3 8 2" xfId="33239" xr:uid="{00000000-0005-0000-0000-00001F810000}"/>
    <cellStyle name="20% - Accent1 4 2 2 6 3 9" xfId="33240" xr:uid="{00000000-0005-0000-0000-000020810000}"/>
    <cellStyle name="20% - Accent1 4 2 2 6 4" xfId="33241" xr:uid="{00000000-0005-0000-0000-000021810000}"/>
    <cellStyle name="20% - Accent1 4 2 2 6 4 2" xfId="33242" xr:uid="{00000000-0005-0000-0000-000022810000}"/>
    <cellStyle name="20% - Accent1 4 2 2 6 4 2 2" xfId="33243" xr:uid="{00000000-0005-0000-0000-000023810000}"/>
    <cellStyle name="20% - Accent1 4 2 2 6 4 2 2 2" xfId="33244" xr:uid="{00000000-0005-0000-0000-000024810000}"/>
    <cellStyle name="20% - Accent1 4 2 2 6 4 2 3" xfId="33245" xr:uid="{00000000-0005-0000-0000-000025810000}"/>
    <cellStyle name="20% - Accent1 4 2 2 6 4 3" xfId="33246" xr:uid="{00000000-0005-0000-0000-000026810000}"/>
    <cellStyle name="20% - Accent1 4 2 2 6 4 3 2" xfId="33247" xr:uid="{00000000-0005-0000-0000-000027810000}"/>
    <cellStyle name="20% - Accent1 4 2 2 6 4 4" xfId="33248" xr:uid="{00000000-0005-0000-0000-000028810000}"/>
    <cellStyle name="20% - Accent1 4 2 2 6 5" xfId="33249" xr:uid="{00000000-0005-0000-0000-000029810000}"/>
    <cellStyle name="20% - Accent1 4 2 2 6 5 2" xfId="33250" xr:uid="{00000000-0005-0000-0000-00002A810000}"/>
    <cellStyle name="20% - Accent1 4 2 2 6 5 2 2" xfId="33251" xr:uid="{00000000-0005-0000-0000-00002B810000}"/>
    <cellStyle name="20% - Accent1 4 2 2 6 5 2 2 2" xfId="33252" xr:uid="{00000000-0005-0000-0000-00002C810000}"/>
    <cellStyle name="20% - Accent1 4 2 2 6 5 2 3" xfId="33253" xr:uid="{00000000-0005-0000-0000-00002D810000}"/>
    <cellStyle name="20% - Accent1 4 2 2 6 5 3" xfId="33254" xr:uid="{00000000-0005-0000-0000-00002E810000}"/>
    <cellStyle name="20% - Accent1 4 2 2 6 5 3 2" xfId="33255" xr:uid="{00000000-0005-0000-0000-00002F810000}"/>
    <cellStyle name="20% - Accent1 4 2 2 6 5 4" xfId="33256" xr:uid="{00000000-0005-0000-0000-000030810000}"/>
    <cellStyle name="20% - Accent1 4 2 2 6 6" xfId="33257" xr:uid="{00000000-0005-0000-0000-000031810000}"/>
    <cellStyle name="20% - Accent1 4 2 2 6 6 2" xfId="33258" xr:uid="{00000000-0005-0000-0000-000032810000}"/>
    <cellStyle name="20% - Accent1 4 2 2 6 6 2 2" xfId="33259" xr:uid="{00000000-0005-0000-0000-000033810000}"/>
    <cellStyle name="20% - Accent1 4 2 2 6 6 2 2 2" xfId="33260" xr:uid="{00000000-0005-0000-0000-000034810000}"/>
    <cellStyle name="20% - Accent1 4 2 2 6 6 2 3" xfId="33261" xr:uid="{00000000-0005-0000-0000-000035810000}"/>
    <cellStyle name="20% - Accent1 4 2 2 6 6 3" xfId="33262" xr:uid="{00000000-0005-0000-0000-000036810000}"/>
    <cellStyle name="20% - Accent1 4 2 2 6 6 3 2" xfId="33263" xr:uid="{00000000-0005-0000-0000-000037810000}"/>
    <cellStyle name="20% - Accent1 4 2 2 6 6 4" xfId="33264" xr:uid="{00000000-0005-0000-0000-000038810000}"/>
    <cellStyle name="20% - Accent1 4 2 2 6 7" xfId="33265" xr:uid="{00000000-0005-0000-0000-000039810000}"/>
    <cellStyle name="20% - Accent1 4 2 2 6 7 2" xfId="33266" xr:uid="{00000000-0005-0000-0000-00003A810000}"/>
    <cellStyle name="20% - Accent1 4 2 2 6 7 2 2" xfId="33267" xr:uid="{00000000-0005-0000-0000-00003B810000}"/>
    <cellStyle name="20% - Accent1 4 2 2 6 7 3" xfId="33268" xr:uid="{00000000-0005-0000-0000-00003C810000}"/>
    <cellStyle name="20% - Accent1 4 2 2 6 8" xfId="33269" xr:uid="{00000000-0005-0000-0000-00003D810000}"/>
    <cellStyle name="20% - Accent1 4 2 2 6 8 2" xfId="33270" xr:uid="{00000000-0005-0000-0000-00003E810000}"/>
    <cellStyle name="20% - Accent1 4 2 2 6 8 2 2" xfId="33271" xr:uid="{00000000-0005-0000-0000-00003F810000}"/>
    <cellStyle name="20% - Accent1 4 2 2 6 8 3" xfId="33272" xr:uid="{00000000-0005-0000-0000-000040810000}"/>
    <cellStyle name="20% - Accent1 4 2 2 6 9" xfId="33273" xr:uid="{00000000-0005-0000-0000-000041810000}"/>
    <cellStyle name="20% - Accent1 4 2 2 6 9 2" xfId="33274" xr:uid="{00000000-0005-0000-0000-000042810000}"/>
    <cellStyle name="20% - Accent1 4 2 2 7" xfId="33275" xr:uid="{00000000-0005-0000-0000-000043810000}"/>
    <cellStyle name="20% - Accent1 4 2 2 7 2" xfId="33276" xr:uid="{00000000-0005-0000-0000-000044810000}"/>
    <cellStyle name="20% - Accent1 4 2 2 7 2 2" xfId="33277" xr:uid="{00000000-0005-0000-0000-000045810000}"/>
    <cellStyle name="20% - Accent1 4 2 2 7 2 2 2" xfId="33278" xr:uid="{00000000-0005-0000-0000-000046810000}"/>
    <cellStyle name="20% - Accent1 4 2 2 7 2 2 2 2" xfId="33279" xr:uid="{00000000-0005-0000-0000-000047810000}"/>
    <cellStyle name="20% - Accent1 4 2 2 7 2 2 3" xfId="33280" xr:uid="{00000000-0005-0000-0000-000048810000}"/>
    <cellStyle name="20% - Accent1 4 2 2 7 2 3" xfId="33281" xr:uid="{00000000-0005-0000-0000-000049810000}"/>
    <cellStyle name="20% - Accent1 4 2 2 7 2 3 2" xfId="33282" xr:uid="{00000000-0005-0000-0000-00004A810000}"/>
    <cellStyle name="20% - Accent1 4 2 2 7 2 4" xfId="33283" xr:uid="{00000000-0005-0000-0000-00004B810000}"/>
    <cellStyle name="20% - Accent1 4 2 2 7 3" xfId="33284" xr:uid="{00000000-0005-0000-0000-00004C810000}"/>
    <cellStyle name="20% - Accent1 4 2 2 7 3 2" xfId="33285" xr:uid="{00000000-0005-0000-0000-00004D810000}"/>
    <cellStyle name="20% - Accent1 4 2 2 7 3 2 2" xfId="33286" xr:uid="{00000000-0005-0000-0000-00004E810000}"/>
    <cellStyle name="20% - Accent1 4 2 2 7 3 2 2 2" xfId="33287" xr:uid="{00000000-0005-0000-0000-00004F810000}"/>
    <cellStyle name="20% - Accent1 4 2 2 7 3 2 3" xfId="33288" xr:uid="{00000000-0005-0000-0000-000050810000}"/>
    <cellStyle name="20% - Accent1 4 2 2 7 3 3" xfId="33289" xr:uid="{00000000-0005-0000-0000-000051810000}"/>
    <cellStyle name="20% - Accent1 4 2 2 7 3 3 2" xfId="33290" xr:uid="{00000000-0005-0000-0000-000052810000}"/>
    <cellStyle name="20% - Accent1 4 2 2 7 3 4" xfId="33291" xr:uid="{00000000-0005-0000-0000-000053810000}"/>
    <cellStyle name="20% - Accent1 4 2 2 7 4" xfId="33292" xr:uid="{00000000-0005-0000-0000-000054810000}"/>
    <cellStyle name="20% - Accent1 4 2 2 7 4 2" xfId="33293" xr:uid="{00000000-0005-0000-0000-000055810000}"/>
    <cellStyle name="20% - Accent1 4 2 2 7 4 2 2" xfId="33294" xr:uid="{00000000-0005-0000-0000-000056810000}"/>
    <cellStyle name="20% - Accent1 4 2 2 7 4 2 2 2" xfId="33295" xr:uid="{00000000-0005-0000-0000-000057810000}"/>
    <cellStyle name="20% - Accent1 4 2 2 7 4 2 3" xfId="33296" xr:uid="{00000000-0005-0000-0000-000058810000}"/>
    <cellStyle name="20% - Accent1 4 2 2 7 4 3" xfId="33297" xr:uid="{00000000-0005-0000-0000-000059810000}"/>
    <cellStyle name="20% - Accent1 4 2 2 7 4 3 2" xfId="33298" xr:uid="{00000000-0005-0000-0000-00005A810000}"/>
    <cellStyle name="20% - Accent1 4 2 2 7 4 4" xfId="33299" xr:uid="{00000000-0005-0000-0000-00005B810000}"/>
    <cellStyle name="20% - Accent1 4 2 2 7 5" xfId="33300" xr:uid="{00000000-0005-0000-0000-00005C810000}"/>
    <cellStyle name="20% - Accent1 4 2 2 7 5 2" xfId="33301" xr:uid="{00000000-0005-0000-0000-00005D810000}"/>
    <cellStyle name="20% - Accent1 4 2 2 7 5 2 2" xfId="33302" xr:uid="{00000000-0005-0000-0000-00005E810000}"/>
    <cellStyle name="20% - Accent1 4 2 2 7 5 3" xfId="33303" xr:uid="{00000000-0005-0000-0000-00005F810000}"/>
    <cellStyle name="20% - Accent1 4 2 2 7 6" xfId="33304" xr:uid="{00000000-0005-0000-0000-000060810000}"/>
    <cellStyle name="20% - Accent1 4 2 2 7 6 2" xfId="33305" xr:uid="{00000000-0005-0000-0000-000061810000}"/>
    <cellStyle name="20% - Accent1 4 2 2 7 6 2 2" xfId="33306" xr:uid="{00000000-0005-0000-0000-000062810000}"/>
    <cellStyle name="20% - Accent1 4 2 2 7 6 3" xfId="33307" xr:uid="{00000000-0005-0000-0000-000063810000}"/>
    <cellStyle name="20% - Accent1 4 2 2 7 7" xfId="33308" xr:uid="{00000000-0005-0000-0000-000064810000}"/>
    <cellStyle name="20% - Accent1 4 2 2 7 7 2" xfId="33309" xr:uid="{00000000-0005-0000-0000-000065810000}"/>
    <cellStyle name="20% - Accent1 4 2 2 7 8" xfId="33310" xr:uid="{00000000-0005-0000-0000-000066810000}"/>
    <cellStyle name="20% - Accent1 4 2 2 7 8 2" xfId="33311" xr:uid="{00000000-0005-0000-0000-000067810000}"/>
    <cellStyle name="20% - Accent1 4 2 2 7 9" xfId="33312" xr:uid="{00000000-0005-0000-0000-000068810000}"/>
    <cellStyle name="20% - Accent1 4 2 2 8" xfId="33313" xr:uid="{00000000-0005-0000-0000-000069810000}"/>
    <cellStyle name="20% - Accent1 4 2 2 8 2" xfId="33314" xr:uid="{00000000-0005-0000-0000-00006A810000}"/>
    <cellStyle name="20% - Accent1 4 2 2 8 2 2" xfId="33315" xr:uid="{00000000-0005-0000-0000-00006B810000}"/>
    <cellStyle name="20% - Accent1 4 2 2 8 2 2 2" xfId="33316" xr:uid="{00000000-0005-0000-0000-00006C810000}"/>
    <cellStyle name="20% - Accent1 4 2 2 8 2 2 2 2" xfId="33317" xr:uid="{00000000-0005-0000-0000-00006D810000}"/>
    <cellStyle name="20% - Accent1 4 2 2 8 2 2 3" xfId="33318" xr:uid="{00000000-0005-0000-0000-00006E810000}"/>
    <cellStyle name="20% - Accent1 4 2 2 8 2 3" xfId="33319" xr:uid="{00000000-0005-0000-0000-00006F810000}"/>
    <cellStyle name="20% - Accent1 4 2 2 8 2 3 2" xfId="33320" xr:uid="{00000000-0005-0000-0000-000070810000}"/>
    <cellStyle name="20% - Accent1 4 2 2 8 2 4" xfId="33321" xr:uid="{00000000-0005-0000-0000-000071810000}"/>
    <cellStyle name="20% - Accent1 4 2 2 8 3" xfId="33322" xr:uid="{00000000-0005-0000-0000-000072810000}"/>
    <cellStyle name="20% - Accent1 4 2 2 8 3 2" xfId="33323" xr:uid="{00000000-0005-0000-0000-000073810000}"/>
    <cellStyle name="20% - Accent1 4 2 2 8 3 2 2" xfId="33324" xr:uid="{00000000-0005-0000-0000-000074810000}"/>
    <cellStyle name="20% - Accent1 4 2 2 8 3 2 2 2" xfId="33325" xr:uid="{00000000-0005-0000-0000-000075810000}"/>
    <cellStyle name="20% - Accent1 4 2 2 8 3 2 3" xfId="33326" xr:uid="{00000000-0005-0000-0000-000076810000}"/>
    <cellStyle name="20% - Accent1 4 2 2 8 3 3" xfId="33327" xr:uid="{00000000-0005-0000-0000-000077810000}"/>
    <cellStyle name="20% - Accent1 4 2 2 8 3 3 2" xfId="33328" xr:uid="{00000000-0005-0000-0000-000078810000}"/>
    <cellStyle name="20% - Accent1 4 2 2 8 3 4" xfId="33329" xr:uid="{00000000-0005-0000-0000-000079810000}"/>
    <cellStyle name="20% - Accent1 4 2 2 8 4" xfId="33330" xr:uid="{00000000-0005-0000-0000-00007A810000}"/>
    <cellStyle name="20% - Accent1 4 2 2 8 4 2" xfId="33331" xr:uid="{00000000-0005-0000-0000-00007B810000}"/>
    <cellStyle name="20% - Accent1 4 2 2 8 4 2 2" xfId="33332" xr:uid="{00000000-0005-0000-0000-00007C810000}"/>
    <cellStyle name="20% - Accent1 4 2 2 8 4 2 2 2" xfId="33333" xr:uid="{00000000-0005-0000-0000-00007D810000}"/>
    <cellStyle name="20% - Accent1 4 2 2 8 4 2 3" xfId="33334" xr:uid="{00000000-0005-0000-0000-00007E810000}"/>
    <cellStyle name="20% - Accent1 4 2 2 8 4 3" xfId="33335" xr:uid="{00000000-0005-0000-0000-00007F810000}"/>
    <cellStyle name="20% - Accent1 4 2 2 8 4 3 2" xfId="33336" xr:uid="{00000000-0005-0000-0000-000080810000}"/>
    <cellStyle name="20% - Accent1 4 2 2 8 4 4" xfId="33337" xr:uid="{00000000-0005-0000-0000-000081810000}"/>
    <cellStyle name="20% - Accent1 4 2 2 8 5" xfId="33338" xr:uid="{00000000-0005-0000-0000-000082810000}"/>
    <cellStyle name="20% - Accent1 4 2 2 8 5 2" xfId="33339" xr:uid="{00000000-0005-0000-0000-000083810000}"/>
    <cellStyle name="20% - Accent1 4 2 2 8 5 2 2" xfId="33340" xr:uid="{00000000-0005-0000-0000-000084810000}"/>
    <cellStyle name="20% - Accent1 4 2 2 8 5 3" xfId="33341" xr:uid="{00000000-0005-0000-0000-000085810000}"/>
    <cellStyle name="20% - Accent1 4 2 2 8 6" xfId="33342" xr:uid="{00000000-0005-0000-0000-000086810000}"/>
    <cellStyle name="20% - Accent1 4 2 2 8 6 2" xfId="33343" xr:uid="{00000000-0005-0000-0000-000087810000}"/>
    <cellStyle name="20% - Accent1 4 2 2 8 6 2 2" xfId="33344" xr:uid="{00000000-0005-0000-0000-000088810000}"/>
    <cellStyle name="20% - Accent1 4 2 2 8 6 3" xfId="33345" xr:uid="{00000000-0005-0000-0000-000089810000}"/>
    <cellStyle name="20% - Accent1 4 2 2 8 7" xfId="33346" xr:uid="{00000000-0005-0000-0000-00008A810000}"/>
    <cellStyle name="20% - Accent1 4 2 2 8 7 2" xfId="33347" xr:uid="{00000000-0005-0000-0000-00008B810000}"/>
    <cellStyle name="20% - Accent1 4 2 2 8 8" xfId="33348" xr:uid="{00000000-0005-0000-0000-00008C810000}"/>
    <cellStyle name="20% - Accent1 4 2 2 8 8 2" xfId="33349" xr:uid="{00000000-0005-0000-0000-00008D810000}"/>
    <cellStyle name="20% - Accent1 4 2 2 8 9" xfId="33350" xr:uid="{00000000-0005-0000-0000-00008E810000}"/>
    <cellStyle name="20% - Accent1 4 2 2 9" xfId="33351" xr:uid="{00000000-0005-0000-0000-00008F810000}"/>
    <cellStyle name="20% - Accent1 4 2 2 9 2" xfId="33352" xr:uid="{00000000-0005-0000-0000-000090810000}"/>
    <cellStyle name="20% - Accent1 4 2 2 9 2 2" xfId="33353" xr:uid="{00000000-0005-0000-0000-000091810000}"/>
    <cellStyle name="20% - Accent1 4 2 2 9 2 2 2" xfId="33354" xr:uid="{00000000-0005-0000-0000-000092810000}"/>
    <cellStyle name="20% - Accent1 4 2 2 9 2 3" xfId="33355" xr:uid="{00000000-0005-0000-0000-000093810000}"/>
    <cellStyle name="20% - Accent1 4 2 2 9 3" xfId="33356" xr:uid="{00000000-0005-0000-0000-000094810000}"/>
    <cellStyle name="20% - Accent1 4 2 2 9 3 2" xfId="33357" xr:uid="{00000000-0005-0000-0000-000095810000}"/>
    <cellStyle name="20% - Accent1 4 2 2 9 4" xfId="33358" xr:uid="{00000000-0005-0000-0000-000096810000}"/>
    <cellStyle name="20% - Accent1 4 2 20" xfId="33359" xr:uid="{00000000-0005-0000-0000-000097810000}"/>
    <cellStyle name="20% - Accent1 4 2 3" xfId="33360" xr:uid="{00000000-0005-0000-0000-000098810000}"/>
    <cellStyle name="20% - Accent1 4 2 3 10" xfId="33361" xr:uid="{00000000-0005-0000-0000-000099810000}"/>
    <cellStyle name="20% - Accent1 4 2 3 10 2" xfId="33362" xr:uid="{00000000-0005-0000-0000-00009A810000}"/>
    <cellStyle name="20% - Accent1 4 2 3 10 2 2" xfId="33363" xr:uid="{00000000-0005-0000-0000-00009B810000}"/>
    <cellStyle name="20% - Accent1 4 2 3 10 2 2 2" xfId="33364" xr:uid="{00000000-0005-0000-0000-00009C810000}"/>
    <cellStyle name="20% - Accent1 4 2 3 10 2 3" xfId="33365" xr:uid="{00000000-0005-0000-0000-00009D810000}"/>
    <cellStyle name="20% - Accent1 4 2 3 10 3" xfId="33366" xr:uid="{00000000-0005-0000-0000-00009E810000}"/>
    <cellStyle name="20% - Accent1 4 2 3 10 3 2" xfId="33367" xr:uid="{00000000-0005-0000-0000-00009F810000}"/>
    <cellStyle name="20% - Accent1 4 2 3 10 4" xfId="33368" xr:uid="{00000000-0005-0000-0000-0000A0810000}"/>
    <cellStyle name="20% - Accent1 4 2 3 11" xfId="33369" xr:uid="{00000000-0005-0000-0000-0000A1810000}"/>
    <cellStyle name="20% - Accent1 4 2 3 11 2" xfId="33370" xr:uid="{00000000-0005-0000-0000-0000A2810000}"/>
    <cellStyle name="20% - Accent1 4 2 3 11 2 2" xfId="33371" xr:uid="{00000000-0005-0000-0000-0000A3810000}"/>
    <cellStyle name="20% - Accent1 4 2 3 11 2 2 2" xfId="33372" xr:uid="{00000000-0005-0000-0000-0000A4810000}"/>
    <cellStyle name="20% - Accent1 4 2 3 11 2 3" xfId="33373" xr:uid="{00000000-0005-0000-0000-0000A5810000}"/>
    <cellStyle name="20% - Accent1 4 2 3 11 3" xfId="33374" xr:uid="{00000000-0005-0000-0000-0000A6810000}"/>
    <cellStyle name="20% - Accent1 4 2 3 11 3 2" xfId="33375" xr:uid="{00000000-0005-0000-0000-0000A7810000}"/>
    <cellStyle name="20% - Accent1 4 2 3 11 4" xfId="33376" xr:uid="{00000000-0005-0000-0000-0000A8810000}"/>
    <cellStyle name="20% - Accent1 4 2 3 12" xfId="33377" xr:uid="{00000000-0005-0000-0000-0000A9810000}"/>
    <cellStyle name="20% - Accent1 4 2 3 12 2" xfId="33378" xr:uid="{00000000-0005-0000-0000-0000AA810000}"/>
    <cellStyle name="20% - Accent1 4 2 3 12 2 2" xfId="33379" xr:uid="{00000000-0005-0000-0000-0000AB810000}"/>
    <cellStyle name="20% - Accent1 4 2 3 12 3" xfId="33380" xr:uid="{00000000-0005-0000-0000-0000AC810000}"/>
    <cellStyle name="20% - Accent1 4 2 3 13" xfId="33381" xr:uid="{00000000-0005-0000-0000-0000AD810000}"/>
    <cellStyle name="20% - Accent1 4 2 3 13 2" xfId="33382" xr:uid="{00000000-0005-0000-0000-0000AE810000}"/>
    <cellStyle name="20% - Accent1 4 2 3 13 2 2" xfId="33383" xr:uid="{00000000-0005-0000-0000-0000AF810000}"/>
    <cellStyle name="20% - Accent1 4 2 3 13 3" xfId="33384" xr:uid="{00000000-0005-0000-0000-0000B0810000}"/>
    <cellStyle name="20% - Accent1 4 2 3 14" xfId="33385" xr:uid="{00000000-0005-0000-0000-0000B1810000}"/>
    <cellStyle name="20% - Accent1 4 2 3 14 2" xfId="33386" xr:uid="{00000000-0005-0000-0000-0000B2810000}"/>
    <cellStyle name="20% - Accent1 4 2 3 15" xfId="33387" xr:uid="{00000000-0005-0000-0000-0000B3810000}"/>
    <cellStyle name="20% - Accent1 4 2 3 15 2" xfId="33388" xr:uid="{00000000-0005-0000-0000-0000B4810000}"/>
    <cellStyle name="20% - Accent1 4 2 3 16" xfId="33389" xr:uid="{00000000-0005-0000-0000-0000B5810000}"/>
    <cellStyle name="20% - Accent1 4 2 3 2" xfId="33390" xr:uid="{00000000-0005-0000-0000-0000B6810000}"/>
    <cellStyle name="20% - Accent1 4 2 3 2 10" xfId="33391" xr:uid="{00000000-0005-0000-0000-0000B7810000}"/>
    <cellStyle name="20% - Accent1 4 2 3 2 10 2" xfId="33392" xr:uid="{00000000-0005-0000-0000-0000B8810000}"/>
    <cellStyle name="20% - Accent1 4 2 3 2 10 2 2" xfId="33393" xr:uid="{00000000-0005-0000-0000-0000B9810000}"/>
    <cellStyle name="20% - Accent1 4 2 3 2 10 2 2 2" xfId="33394" xr:uid="{00000000-0005-0000-0000-0000BA810000}"/>
    <cellStyle name="20% - Accent1 4 2 3 2 10 2 3" xfId="33395" xr:uid="{00000000-0005-0000-0000-0000BB810000}"/>
    <cellStyle name="20% - Accent1 4 2 3 2 10 3" xfId="33396" xr:uid="{00000000-0005-0000-0000-0000BC810000}"/>
    <cellStyle name="20% - Accent1 4 2 3 2 10 3 2" xfId="33397" xr:uid="{00000000-0005-0000-0000-0000BD810000}"/>
    <cellStyle name="20% - Accent1 4 2 3 2 10 4" xfId="33398" xr:uid="{00000000-0005-0000-0000-0000BE810000}"/>
    <cellStyle name="20% - Accent1 4 2 3 2 11" xfId="33399" xr:uid="{00000000-0005-0000-0000-0000BF810000}"/>
    <cellStyle name="20% - Accent1 4 2 3 2 11 2" xfId="33400" xr:uid="{00000000-0005-0000-0000-0000C0810000}"/>
    <cellStyle name="20% - Accent1 4 2 3 2 11 2 2" xfId="33401" xr:uid="{00000000-0005-0000-0000-0000C1810000}"/>
    <cellStyle name="20% - Accent1 4 2 3 2 11 3" xfId="33402" xr:uid="{00000000-0005-0000-0000-0000C2810000}"/>
    <cellStyle name="20% - Accent1 4 2 3 2 12" xfId="33403" xr:uid="{00000000-0005-0000-0000-0000C3810000}"/>
    <cellStyle name="20% - Accent1 4 2 3 2 12 2" xfId="33404" xr:uid="{00000000-0005-0000-0000-0000C4810000}"/>
    <cellStyle name="20% - Accent1 4 2 3 2 12 2 2" xfId="33405" xr:uid="{00000000-0005-0000-0000-0000C5810000}"/>
    <cellStyle name="20% - Accent1 4 2 3 2 12 3" xfId="33406" xr:uid="{00000000-0005-0000-0000-0000C6810000}"/>
    <cellStyle name="20% - Accent1 4 2 3 2 13" xfId="33407" xr:uid="{00000000-0005-0000-0000-0000C7810000}"/>
    <cellStyle name="20% - Accent1 4 2 3 2 13 2" xfId="33408" xr:uid="{00000000-0005-0000-0000-0000C8810000}"/>
    <cellStyle name="20% - Accent1 4 2 3 2 14" xfId="33409" xr:uid="{00000000-0005-0000-0000-0000C9810000}"/>
    <cellStyle name="20% - Accent1 4 2 3 2 14 2" xfId="33410" xr:uid="{00000000-0005-0000-0000-0000CA810000}"/>
    <cellStyle name="20% - Accent1 4 2 3 2 15" xfId="33411" xr:uid="{00000000-0005-0000-0000-0000CB810000}"/>
    <cellStyle name="20% - Accent1 4 2 3 2 2" xfId="33412" xr:uid="{00000000-0005-0000-0000-0000CC810000}"/>
    <cellStyle name="20% - Accent1 4 2 3 2 2 10" xfId="33413" xr:uid="{00000000-0005-0000-0000-0000CD810000}"/>
    <cellStyle name="20% - Accent1 4 2 3 2 2 10 2" xfId="33414" xr:uid="{00000000-0005-0000-0000-0000CE810000}"/>
    <cellStyle name="20% - Accent1 4 2 3 2 2 10 2 2" xfId="33415" xr:uid="{00000000-0005-0000-0000-0000CF810000}"/>
    <cellStyle name="20% - Accent1 4 2 3 2 2 10 3" xfId="33416" xr:uid="{00000000-0005-0000-0000-0000D0810000}"/>
    <cellStyle name="20% - Accent1 4 2 3 2 2 11" xfId="33417" xr:uid="{00000000-0005-0000-0000-0000D1810000}"/>
    <cellStyle name="20% - Accent1 4 2 3 2 2 11 2" xfId="33418" xr:uid="{00000000-0005-0000-0000-0000D2810000}"/>
    <cellStyle name="20% - Accent1 4 2 3 2 2 11 2 2" xfId="33419" xr:uid="{00000000-0005-0000-0000-0000D3810000}"/>
    <cellStyle name="20% - Accent1 4 2 3 2 2 11 3" xfId="33420" xr:uid="{00000000-0005-0000-0000-0000D4810000}"/>
    <cellStyle name="20% - Accent1 4 2 3 2 2 12" xfId="33421" xr:uid="{00000000-0005-0000-0000-0000D5810000}"/>
    <cellStyle name="20% - Accent1 4 2 3 2 2 12 2" xfId="33422" xr:uid="{00000000-0005-0000-0000-0000D6810000}"/>
    <cellStyle name="20% - Accent1 4 2 3 2 2 13" xfId="33423" xr:uid="{00000000-0005-0000-0000-0000D7810000}"/>
    <cellStyle name="20% - Accent1 4 2 3 2 2 13 2" xfId="33424" xr:uid="{00000000-0005-0000-0000-0000D8810000}"/>
    <cellStyle name="20% - Accent1 4 2 3 2 2 14" xfId="33425" xr:uid="{00000000-0005-0000-0000-0000D9810000}"/>
    <cellStyle name="20% - Accent1 4 2 3 2 2 2" xfId="33426" xr:uid="{00000000-0005-0000-0000-0000DA810000}"/>
    <cellStyle name="20% - Accent1 4 2 3 2 2 2 10" xfId="33427" xr:uid="{00000000-0005-0000-0000-0000DB810000}"/>
    <cellStyle name="20% - Accent1 4 2 3 2 2 2 10 2" xfId="33428" xr:uid="{00000000-0005-0000-0000-0000DC810000}"/>
    <cellStyle name="20% - Accent1 4 2 3 2 2 2 11" xfId="33429" xr:uid="{00000000-0005-0000-0000-0000DD810000}"/>
    <cellStyle name="20% - Accent1 4 2 3 2 2 2 2" xfId="33430" xr:uid="{00000000-0005-0000-0000-0000DE810000}"/>
    <cellStyle name="20% - Accent1 4 2 3 2 2 2 2 2" xfId="33431" xr:uid="{00000000-0005-0000-0000-0000DF810000}"/>
    <cellStyle name="20% - Accent1 4 2 3 2 2 2 2 2 2" xfId="33432" xr:uid="{00000000-0005-0000-0000-0000E0810000}"/>
    <cellStyle name="20% - Accent1 4 2 3 2 2 2 2 2 2 2" xfId="33433" xr:uid="{00000000-0005-0000-0000-0000E1810000}"/>
    <cellStyle name="20% - Accent1 4 2 3 2 2 2 2 2 2 2 2" xfId="33434" xr:uid="{00000000-0005-0000-0000-0000E2810000}"/>
    <cellStyle name="20% - Accent1 4 2 3 2 2 2 2 2 2 3" xfId="33435" xr:uid="{00000000-0005-0000-0000-0000E3810000}"/>
    <cellStyle name="20% - Accent1 4 2 3 2 2 2 2 2 3" xfId="33436" xr:uid="{00000000-0005-0000-0000-0000E4810000}"/>
    <cellStyle name="20% - Accent1 4 2 3 2 2 2 2 2 3 2" xfId="33437" xr:uid="{00000000-0005-0000-0000-0000E5810000}"/>
    <cellStyle name="20% - Accent1 4 2 3 2 2 2 2 2 4" xfId="33438" xr:uid="{00000000-0005-0000-0000-0000E6810000}"/>
    <cellStyle name="20% - Accent1 4 2 3 2 2 2 2 3" xfId="33439" xr:uid="{00000000-0005-0000-0000-0000E7810000}"/>
    <cellStyle name="20% - Accent1 4 2 3 2 2 2 2 3 2" xfId="33440" xr:uid="{00000000-0005-0000-0000-0000E8810000}"/>
    <cellStyle name="20% - Accent1 4 2 3 2 2 2 2 3 2 2" xfId="33441" xr:uid="{00000000-0005-0000-0000-0000E9810000}"/>
    <cellStyle name="20% - Accent1 4 2 3 2 2 2 2 3 2 2 2" xfId="33442" xr:uid="{00000000-0005-0000-0000-0000EA810000}"/>
    <cellStyle name="20% - Accent1 4 2 3 2 2 2 2 3 2 3" xfId="33443" xr:uid="{00000000-0005-0000-0000-0000EB810000}"/>
    <cellStyle name="20% - Accent1 4 2 3 2 2 2 2 3 3" xfId="33444" xr:uid="{00000000-0005-0000-0000-0000EC810000}"/>
    <cellStyle name="20% - Accent1 4 2 3 2 2 2 2 3 3 2" xfId="33445" xr:uid="{00000000-0005-0000-0000-0000ED810000}"/>
    <cellStyle name="20% - Accent1 4 2 3 2 2 2 2 3 4" xfId="33446" xr:uid="{00000000-0005-0000-0000-0000EE810000}"/>
    <cellStyle name="20% - Accent1 4 2 3 2 2 2 2 4" xfId="33447" xr:uid="{00000000-0005-0000-0000-0000EF810000}"/>
    <cellStyle name="20% - Accent1 4 2 3 2 2 2 2 4 2" xfId="33448" xr:uid="{00000000-0005-0000-0000-0000F0810000}"/>
    <cellStyle name="20% - Accent1 4 2 3 2 2 2 2 4 2 2" xfId="33449" xr:uid="{00000000-0005-0000-0000-0000F1810000}"/>
    <cellStyle name="20% - Accent1 4 2 3 2 2 2 2 4 2 2 2" xfId="33450" xr:uid="{00000000-0005-0000-0000-0000F2810000}"/>
    <cellStyle name="20% - Accent1 4 2 3 2 2 2 2 4 2 3" xfId="33451" xr:uid="{00000000-0005-0000-0000-0000F3810000}"/>
    <cellStyle name="20% - Accent1 4 2 3 2 2 2 2 4 3" xfId="33452" xr:uid="{00000000-0005-0000-0000-0000F4810000}"/>
    <cellStyle name="20% - Accent1 4 2 3 2 2 2 2 4 3 2" xfId="33453" xr:uid="{00000000-0005-0000-0000-0000F5810000}"/>
    <cellStyle name="20% - Accent1 4 2 3 2 2 2 2 4 4" xfId="33454" xr:uid="{00000000-0005-0000-0000-0000F6810000}"/>
    <cellStyle name="20% - Accent1 4 2 3 2 2 2 2 5" xfId="33455" xr:uid="{00000000-0005-0000-0000-0000F7810000}"/>
    <cellStyle name="20% - Accent1 4 2 3 2 2 2 2 5 2" xfId="33456" xr:uid="{00000000-0005-0000-0000-0000F8810000}"/>
    <cellStyle name="20% - Accent1 4 2 3 2 2 2 2 5 2 2" xfId="33457" xr:uid="{00000000-0005-0000-0000-0000F9810000}"/>
    <cellStyle name="20% - Accent1 4 2 3 2 2 2 2 5 3" xfId="33458" xr:uid="{00000000-0005-0000-0000-0000FA810000}"/>
    <cellStyle name="20% - Accent1 4 2 3 2 2 2 2 6" xfId="33459" xr:uid="{00000000-0005-0000-0000-0000FB810000}"/>
    <cellStyle name="20% - Accent1 4 2 3 2 2 2 2 6 2" xfId="33460" xr:uid="{00000000-0005-0000-0000-0000FC810000}"/>
    <cellStyle name="20% - Accent1 4 2 3 2 2 2 2 6 2 2" xfId="33461" xr:uid="{00000000-0005-0000-0000-0000FD810000}"/>
    <cellStyle name="20% - Accent1 4 2 3 2 2 2 2 6 3" xfId="33462" xr:uid="{00000000-0005-0000-0000-0000FE810000}"/>
    <cellStyle name="20% - Accent1 4 2 3 2 2 2 2 7" xfId="33463" xr:uid="{00000000-0005-0000-0000-0000FF810000}"/>
    <cellStyle name="20% - Accent1 4 2 3 2 2 2 2 7 2" xfId="33464" xr:uid="{00000000-0005-0000-0000-000000820000}"/>
    <cellStyle name="20% - Accent1 4 2 3 2 2 2 2 8" xfId="33465" xr:uid="{00000000-0005-0000-0000-000001820000}"/>
    <cellStyle name="20% - Accent1 4 2 3 2 2 2 2 8 2" xfId="33466" xr:uid="{00000000-0005-0000-0000-000002820000}"/>
    <cellStyle name="20% - Accent1 4 2 3 2 2 2 2 9" xfId="33467" xr:uid="{00000000-0005-0000-0000-000003820000}"/>
    <cellStyle name="20% - Accent1 4 2 3 2 2 2 3" xfId="33468" xr:uid="{00000000-0005-0000-0000-000004820000}"/>
    <cellStyle name="20% - Accent1 4 2 3 2 2 2 3 2" xfId="33469" xr:uid="{00000000-0005-0000-0000-000005820000}"/>
    <cellStyle name="20% - Accent1 4 2 3 2 2 2 3 2 2" xfId="33470" xr:uid="{00000000-0005-0000-0000-000006820000}"/>
    <cellStyle name="20% - Accent1 4 2 3 2 2 2 3 2 2 2" xfId="33471" xr:uid="{00000000-0005-0000-0000-000007820000}"/>
    <cellStyle name="20% - Accent1 4 2 3 2 2 2 3 2 2 2 2" xfId="33472" xr:uid="{00000000-0005-0000-0000-000008820000}"/>
    <cellStyle name="20% - Accent1 4 2 3 2 2 2 3 2 2 3" xfId="33473" xr:uid="{00000000-0005-0000-0000-000009820000}"/>
    <cellStyle name="20% - Accent1 4 2 3 2 2 2 3 2 3" xfId="33474" xr:uid="{00000000-0005-0000-0000-00000A820000}"/>
    <cellStyle name="20% - Accent1 4 2 3 2 2 2 3 2 3 2" xfId="33475" xr:uid="{00000000-0005-0000-0000-00000B820000}"/>
    <cellStyle name="20% - Accent1 4 2 3 2 2 2 3 2 4" xfId="33476" xr:uid="{00000000-0005-0000-0000-00000C820000}"/>
    <cellStyle name="20% - Accent1 4 2 3 2 2 2 3 3" xfId="33477" xr:uid="{00000000-0005-0000-0000-00000D820000}"/>
    <cellStyle name="20% - Accent1 4 2 3 2 2 2 3 3 2" xfId="33478" xr:uid="{00000000-0005-0000-0000-00000E820000}"/>
    <cellStyle name="20% - Accent1 4 2 3 2 2 2 3 3 2 2" xfId="33479" xr:uid="{00000000-0005-0000-0000-00000F820000}"/>
    <cellStyle name="20% - Accent1 4 2 3 2 2 2 3 3 2 2 2" xfId="33480" xr:uid="{00000000-0005-0000-0000-000010820000}"/>
    <cellStyle name="20% - Accent1 4 2 3 2 2 2 3 3 2 3" xfId="33481" xr:uid="{00000000-0005-0000-0000-000011820000}"/>
    <cellStyle name="20% - Accent1 4 2 3 2 2 2 3 3 3" xfId="33482" xr:uid="{00000000-0005-0000-0000-000012820000}"/>
    <cellStyle name="20% - Accent1 4 2 3 2 2 2 3 3 3 2" xfId="33483" xr:uid="{00000000-0005-0000-0000-000013820000}"/>
    <cellStyle name="20% - Accent1 4 2 3 2 2 2 3 3 4" xfId="33484" xr:uid="{00000000-0005-0000-0000-000014820000}"/>
    <cellStyle name="20% - Accent1 4 2 3 2 2 2 3 4" xfId="33485" xr:uid="{00000000-0005-0000-0000-000015820000}"/>
    <cellStyle name="20% - Accent1 4 2 3 2 2 2 3 4 2" xfId="33486" xr:uid="{00000000-0005-0000-0000-000016820000}"/>
    <cellStyle name="20% - Accent1 4 2 3 2 2 2 3 4 2 2" xfId="33487" xr:uid="{00000000-0005-0000-0000-000017820000}"/>
    <cellStyle name="20% - Accent1 4 2 3 2 2 2 3 4 2 2 2" xfId="33488" xr:uid="{00000000-0005-0000-0000-000018820000}"/>
    <cellStyle name="20% - Accent1 4 2 3 2 2 2 3 4 2 3" xfId="33489" xr:uid="{00000000-0005-0000-0000-000019820000}"/>
    <cellStyle name="20% - Accent1 4 2 3 2 2 2 3 4 3" xfId="33490" xr:uid="{00000000-0005-0000-0000-00001A820000}"/>
    <cellStyle name="20% - Accent1 4 2 3 2 2 2 3 4 3 2" xfId="33491" xr:uid="{00000000-0005-0000-0000-00001B820000}"/>
    <cellStyle name="20% - Accent1 4 2 3 2 2 2 3 4 4" xfId="33492" xr:uid="{00000000-0005-0000-0000-00001C820000}"/>
    <cellStyle name="20% - Accent1 4 2 3 2 2 2 3 5" xfId="33493" xr:uid="{00000000-0005-0000-0000-00001D820000}"/>
    <cellStyle name="20% - Accent1 4 2 3 2 2 2 3 5 2" xfId="33494" xr:uid="{00000000-0005-0000-0000-00001E820000}"/>
    <cellStyle name="20% - Accent1 4 2 3 2 2 2 3 5 2 2" xfId="33495" xr:uid="{00000000-0005-0000-0000-00001F820000}"/>
    <cellStyle name="20% - Accent1 4 2 3 2 2 2 3 5 3" xfId="33496" xr:uid="{00000000-0005-0000-0000-000020820000}"/>
    <cellStyle name="20% - Accent1 4 2 3 2 2 2 3 6" xfId="33497" xr:uid="{00000000-0005-0000-0000-000021820000}"/>
    <cellStyle name="20% - Accent1 4 2 3 2 2 2 3 6 2" xfId="33498" xr:uid="{00000000-0005-0000-0000-000022820000}"/>
    <cellStyle name="20% - Accent1 4 2 3 2 2 2 3 6 2 2" xfId="33499" xr:uid="{00000000-0005-0000-0000-000023820000}"/>
    <cellStyle name="20% - Accent1 4 2 3 2 2 2 3 6 3" xfId="33500" xr:uid="{00000000-0005-0000-0000-000024820000}"/>
    <cellStyle name="20% - Accent1 4 2 3 2 2 2 3 7" xfId="33501" xr:uid="{00000000-0005-0000-0000-000025820000}"/>
    <cellStyle name="20% - Accent1 4 2 3 2 2 2 3 7 2" xfId="33502" xr:uid="{00000000-0005-0000-0000-000026820000}"/>
    <cellStyle name="20% - Accent1 4 2 3 2 2 2 3 8" xfId="33503" xr:uid="{00000000-0005-0000-0000-000027820000}"/>
    <cellStyle name="20% - Accent1 4 2 3 2 2 2 3 8 2" xfId="33504" xr:uid="{00000000-0005-0000-0000-000028820000}"/>
    <cellStyle name="20% - Accent1 4 2 3 2 2 2 3 9" xfId="33505" xr:uid="{00000000-0005-0000-0000-000029820000}"/>
    <cellStyle name="20% - Accent1 4 2 3 2 2 2 4" xfId="33506" xr:uid="{00000000-0005-0000-0000-00002A820000}"/>
    <cellStyle name="20% - Accent1 4 2 3 2 2 2 4 2" xfId="33507" xr:uid="{00000000-0005-0000-0000-00002B820000}"/>
    <cellStyle name="20% - Accent1 4 2 3 2 2 2 4 2 2" xfId="33508" xr:uid="{00000000-0005-0000-0000-00002C820000}"/>
    <cellStyle name="20% - Accent1 4 2 3 2 2 2 4 2 2 2" xfId="33509" xr:uid="{00000000-0005-0000-0000-00002D820000}"/>
    <cellStyle name="20% - Accent1 4 2 3 2 2 2 4 2 3" xfId="33510" xr:uid="{00000000-0005-0000-0000-00002E820000}"/>
    <cellStyle name="20% - Accent1 4 2 3 2 2 2 4 3" xfId="33511" xr:uid="{00000000-0005-0000-0000-00002F820000}"/>
    <cellStyle name="20% - Accent1 4 2 3 2 2 2 4 3 2" xfId="33512" xr:uid="{00000000-0005-0000-0000-000030820000}"/>
    <cellStyle name="20% - Accent1 4 2 3 2 2 2 4 4" xfId="33513" xr:uid="{00000000-0005-0000-0000-000031820000}"/>
    <cellStyle name="20% - Accent1 4 2 3 2 2 2 5" xfId="33514" xr:uid="{00000000-0005-0000-0000-000032820000}"/>
    <cellStyle name="20% - Accent1 4 2 3 2 2 2 5 2" xfId="33515" xr:uid="{00000000-0005-0000-0000-000033820000}"/>
    <cellStyle name="20% - Accent1 4 2 3 2 2 2 5 2 2" xfId="33516" xr:uid="{00000000-0005-0000-0000-000034820000}"/>
    <cellStyle name="20% - Accent1 4 2 3 2 2 2 5 2 2 2" xfId="33517" xr:uid="{00000000-0005-0000-0000-000035820000}"/>
    <cellStyle name="20% - Accent1 4 2 3 2 2 2 5 2 3" xfId="33518" xr:uid="{00000000-0005-0000-0000-000036820000}"/>
    <cellStyle name="20% - Accent1 4 2 3 2 2 2 5 3" xfId="33519" xr:uid="{00000000-0005-0000-0000-000037820000}"/>
    <cellStyle name="20% - Accent1 4 2 3 2 2 2 5 3 2" xfId="33520" xr:uid="{00000000-0005-0000-0000-000038820000}"/>
    <cellStyle name="20% - Accent1 4 2 3 2 2 2 5 4" xfId="33521" xr:uid="{00000000-0005-0000-0000-000039820000}"/>
    <cellStyle name="20% - Accent1 4 2 3 2 2 2 6" xfId="33522" xr:uid="{00000000-0005-0000-0000-00003A820000}"/>
    <cellStyle name="20% - Accent1 4 2 3 2 2 2 6 2" xfId="33523" xr:uid="{00000000-0005-0000-0000-00003B820000}"/>
    <cellStyle name="20% - Accent1 4 2 3 2 2 2 6 2 2" xfId="33524" xr:uid="{00000000-0005-0000-0000-00003C820000}"/>
    <cellStyle name="20% - Accent1 4 2 3 2 2 2 6 2 2 2" xfId="33525" xr:uid="{00000000-0005-0000-0000-00003D820000}"/>
    <cellStyle name="20% - Accent1 4 2 3 2 2 2 6 2 3" xfId="33526" xr:uid="{00000000-0005-0000-0000-00003E820000}"/>
    <cellStyle name="20% - Accent1 4 2 3 2 2 2 6 3" xfId="33527" xr:uid="{00000000-0005-0000-0000-00003F820000}"/>
    <cellStyle name="20% - Accent1 4 2 3 2 2 2 6 3 2" xfId="33528" xr:uid="{00000000-0005-0000-0000-000040820000}"/>
    <cellStyle name="20% - Accent1 4 2 3 2 2 2 6 4" xfId="33529" xr:uid="{00000000-0005-0000-0000-000041820000}"/>
    <cellStyle name="20% - Accent1 4 2 3 2 2 2 7" xfId="33530" xr:uid="{00000000-0005-0000-0000-000042820000}"/>
    <cellStyle name="20% - Accent1 4 2 3 2 2 2 7 2" xfId="33531" xr:uid="{00000000-0005-0000-0000-000043820000}"/>
    <cellStyle name="20% - Accent1 4 2 3 2 2 2 7 2 2" xfId="33532" xr:uid="{00000000-0005-0000-0000-000044820000}"/>
    <cellStyle name="20% - Accent1 4 2 3 2 2 2 7 3" xfId="33533" xr:uid="{00000000-0005-0000-0000-000045820000}"/>
    <cellStyle name="20% - Accent1 4 2 3 2 2 2 8" xfId="33534" xr:uid="{00000000-0005-0000-0000-000046820000}"/>
    <cellStyle name="20% - Accent1 4 2 3 2 2 2 8 2" xfId="33535" xr:uid="{00000000-0005-0000-0000-000047820000}"/>
    <cellStyle name="20% - Accent1 4 2 3 2 2 2 8 2 2" xfId="33536" xr:uid="{00000000-0005-0000-0000-000048820000}"/>
    <cellStyle name="20% - Accent1 4 2 3 2 2 2 8 3" xfId="33537" xr:uid="{00000000-0005-0000-0000-000049820000}"/>
    <cellStyle name="20% - Accent1 4 2 3 2 2 2 9" xfId="33538" xr:uid="{00000000-0005-0000-0000-00004A820000}"/>
    <cellStyle name="20% - Accent1 4 2 3 2 2 2 9 2" xfId="33539" xr:uid="{00000000-0005-0000-0000-00004B820000}"/>
    <cellStyle name="20% - Accent1 4 2 3 2 2 3" xfId="33540" xr:uid="{00000000-0005-0000-0000-00004C820000}"/>
    <cellStyle name="20% - Accent1 4 2 3 2 2 3 10" xfId="33541" xr:uid="{00000000-0005-0000-0000-00004D820000}"/>
    <cellStyle name="20% - Accent1 4 2 3 2 2 3 10 2" xfId="33542" xr:uid="{00000000-0005-0000-0000-00004E820000}"/>
    <cellStyle name="20% - Accent1 4 2 3 2 2 3 11" xfId="33543" xr:uid="{00000000-0005-0000-0000-00004F820000}"/>
    <cellStyle name="20% - Accent1 4 2 3 2 2 3 2" xfId="33544" xr:uid="{00000000-0005-0000-0000-000050820000}"/>
    <cellStyle name="20% - Accent1 4 2 3 2 2 3 2 2" xfId="33545" xr:uid="{00000000-0005-0000-0000-000051820000}"/>
    <cellStyle name="20% - Accent1 4 2 3 2 2 3 2 2 2" xfId="33546" xr:uid="{00000000-0005-0000-0000-000052820000}"/>
    <cellStyle name="20% - Accent1 4 2 3 2 2 3 2 2 2 2" xfId="33547" xr:uid="{00000000-0005-0000-0000-000053820000}"/>
    <cellStyle name="20% - Accent1 4 2 3 2 2 3 2 2 2 2 2" xfId="33548" xr:uid="{00000000-0005-0000-0000-000054820000}"/>
    <cellStyle name="20% - Accent1 4 2 3 2 2 3 2 2 2 3" xfId="33549" xr:uid="{00000000-0005-0000-0000-000055820000}"/>
    <cellStyle name="20% - Accent1 4 2 3 2 2 3 2 2 3" xfId="33550" xr:uid="{00000000-0005-0000-0000-000056820000}"/>
    <cellStyle name="20% - Accent1 4 2 3 2 2 3 2 2 3 2" xfId="33551" xr:uid="{00000000-0005-0000-0000-000057820000}"/>
    <cellStyle name="20% - Accent1 4 2 3 2 2 3 2 2 4" xfId="33552" xr:uid="{00000000-0005-0000-0000-000058820000}"/>
    <cellStyle name="20% - Accent1 4 2 3 2 2 3 2 3" xfId="33553" xr:uid="{00000000-0005-0000-0000-000059820000}"/>
    <cellStyle name="20% - Accent1 4 2 3 2 2 3 2 3 2" xfId="33554" xr:uid="{00000000-0005-0000-0000-00005A820000}"/>
    <cellStyle name="20% - Accent1 4 2 3 2 2 3 2 3 2 2" xfId="33555" xr:uid="{00000000-0005-0000-0000-00005B820000}"/>
    <cellStyle name="20% - Accent1 4 2 3 2 2 3 2 3 2 2 2" xfId="33556" xr:uid="{00000000-0005-0000-0000-00005C820000}"/>
    <cellStyle name="20% - Accent1 4 2 3 2 2 3 2 3 2 3" xfId="33557" xr:uid="{00000000-0005-0000-0000-00005D820000}"/>
    <cellStyle name="20% - Accent1 4 2 3 2 2 3 2 3 3" xfId="33558" xr:uid="{00000000-0005-0000-0000-00005E820000}"/>
    <cellStyle name="20% - Accent1 4 2 3 2 2 3 2 3 3 2" xfId="33559" xr:uid="{00000000-0005-0000-0000-00005F820000}"/>
    <cellStyle name="20% - Accent1 4 2 3 2 2 3 2 3 4" xfId="33560" xr:uid="{00000000-0005-0000-0000-000060820000}"/>
    <cellStyle name="20% - Accent1 4 2 3 2 2 3 2 4" xfId="33561" xr:uid="{00000000-0005-0000-0000-000061820000}"/>
    <cellStyle name="20% - Accent1 4 2 3 2 2 3 2 4 2" xfId="33562" xr:uid="{00000000-0005-0000-0000-000062820000}"/>
    <cellStyle name="20% - Accent1 4 2 3 2 2 3 2 4 2 2" xfId="33563" xr:uid="{00000000-0005-0000-0000-000063820000}"/>
    <cellStyle name="20% - Accent1 4 2 3 2 2 3 2 4 2 2 2" xfId="33564" xr:uid="{00000000-0005-0000-0000-000064820000}"/>
    <cellStyle name="20% - Accent1 4 2 3 2 2 3 2 4 2 3" xfId="33565" xr:uid="{00000000-0005-0000-0000-000065820000}"/>
    <cellStyle name="20% - Accent1 4 2 3 2 2 3 2 4 3" xfId="33566" xr:uid="{00000000-0005-0000-0000-000066820000}"/>
    <cellStyle name="20% - Accent1 4 2 3 2 2 3 2 4 3 2" xfId="33567" xr:uid="{00000000-0005-0000-0000-000067820000}"/>
    <cellStyle name="20% - Accent1 4 2 3 2 2 3 2 4 4" xfId="33568" xr:uid="{00000000-0005-0000-0000-000068820000}"/>
    <cellStyle name="20% - Accent1 4 2 3 2 2 3 2 5" xfId="33569" xr:uid="{00000000-0005-0000-0000-000069820000}"/>
    <cellStyle name="20% - Accent1 4 2 3 2 2 3 2 5 2" xfId="33570" xr:uid="{00000000-0005-0000-0000-00006A820000}"/>
    <cellStyle name="20% - Accent1 4 2 3 2 2 3 2 5 2 2" xfId="33571" xr:uid="{00000000-0005-0000-0000-00006B820000}"/>
    <cellStyle name="20% - Accent1 4 2 3 2 2 3 2 5 3" xfId="33572" xr:uid="{00000000-0005-0000-0000-00006C820000}"/>
    <cellStyle name="20% - Accent1 4 2 3 2 2 3 2 6" xfId="33573" xr:uid="{00000000-0005-0000-0000-00006D820000}"/>
    <cellStyle name="20% - Accent1 4 2 3 2 2 3 2 6 2" xfId="33574" xr:uid="{00000000-0005-0000-0000-00006E820000}"/>
    <cellStyle name="20% - Accent1 4 2 3 2 2 3 2 6 2 2" xfId="33575" xr:uid="{00000000-0005-0000-0000-00006F820000}"/>
    <cellStyle name="20% - Accent1 4 2 3 2 2 3 2 6 3" xfId="33576" xr:uid="{00000000-0005-0000-0000-000070820000}"/>
    <cellStyle name="20% - Accent1 4 2 3 2 2 3 2 7" xfId="33577" xr:uid="{00000000-0005-0000-0000-000071820000}"/>
    <cellStyle name="20% - Accent1 4 2 3 2 2 3 2 7 2" xfId="33578" xr:uid="{00000000-0005-0000-0000-000072820000}"/>
    <cellStyle name="20% - Accent1 4 2 3 2 2 3 2 8" xfId="33579" xr:uid="{00000000-0005-0000-0000-000073820000}"/>
    <cellStyle name="20% - Accent1 4 2 3 2 2 3 2 8 2" xfId="33580" xr:uid="{00000000-0005-0000-0000-000074820000}"/>
    <cellStyle name="20% - Accent1 4 2 3 2 2 3 2 9" xfId="33581" xr:uid="{00000000-0005-0000-0000-000075820000}"/>
    <cellStyle name="20% - Accent1 4 2 3 2 2 3 3" xfId="33582" xr:uid="{00000000-0005-0000-0000-000076820000}"/>
    <cellStyle name="20% - Accent1 4 2 3 2 2 3 3 2" xfId="33583" xr:uid="{00000000-0005-0000-0000-000077820000}"/>
    <cellStyle name="20% - Accent1 4 2 3 2 2 3 3 2 2" xfId="33584" xr:uid="{00000000-0005-0000-0000-000078820000}"/>
    <cellStyle name="20% - Accent1 4 2 3 2 2 3 3 2 2 2" xfId="33585" xr:uid="{00000000-0005-0000-0000-000079820000}"/>
    <cellStyle name="20% - Accent1 4 2 3 2 2 3 3 2 2 2 2" xfId="33586" xr:uid="{00000000-0005-0000-0000-00007A820000}"/>
    <cellStyle name="20% - Accent1 4 2 3 2 2 3 3 2 2 3" xfId="33587" xr:uid="{00000000-0005-0000-0000-00007B820000}"/>
    <cellStyle name="20% - Accent1 4 2 3 2 2 3 3 2 3" xfId="33588" xr:uid="{00000000-0005-0000-0000-00007C820000}"/>
    <cellStyle name="20% - Accent1 4 2 3 2 2 3 3 2 3 2" xfId="33589" xr:uid="{00000000-0005-0000-0000-00007D820000}"/>
    <cellStyle name="20% - Accent1 4 2 3 2 2 3 3 2 4" xfId="33590" xr:uid="{00000000-0005-0000-0000-00007E820000}"/>
    <cellStyle name="20% - Accent1 4 2 3 2 2 3 3 3" xfId="33591" xr:uid="{00000000-0005-0000-0000-00007F820000}"/>
    <cellStyle name="20% - Accent1 4 2 3 2 2 3 3 3 2" xfId="33592" xr:uid="{00000000-0005-0000-0000-000080820000}"/>
    <cellStyle name="20% - Accent1 4 2 3 2 2 3 3 3 2 2" xfId="33593" xr:uid="{00000000-0005-0000-0000-000081820000}"/>
    <cellStyle name="20% - Accent1 4 2 3 2 2 3 3 3 2 2 2" xfId="33594" xr:uid="{00000000-0005-0000-0000-000082820000}"/>
    <cellStyle name="20% - Accent1 4 2 3 2 2 3 3 3 2 3" xfId="33595" xr:uid="{00000000-0005-0000-0000-000083820000}"/>
    <cellStyle name="20% - Accent1 4 2 3 2 2 3 3 3 3" xfId="33596" xr:uid="{00000000-0005-0000-0000-000084820000}"/>
    <cellStyle name="20% - Accent1 4 2 3 2 2 3 3 3 3 2" xfId="33597" xr:uid="{00000000-0005-0000-0000-000085820000}"/>
    <cellStyle name="20% - Accent1 4 2 3 2 2 3 3 3 4" xfId="33598" xr:uid="{00000000-0005-0000-0000-000086820000}"/>
    <cellStyle name="20% - Accent1 4 2 3 2 2 3 3 4" xfId="33599" xr:uid="{00000000-0005-0000-0000-000087820000}"/>
    <cellStyle name="20% - Accent1 4 2 3 2 2 3 3 4 2" xfId="33600" xr:uid="{00000000-0005-0000-0000-000088820000}"/>
    <cellStyle name="20% - Accent1 4 2 3 2 2 3 3 4 2 2" xfId="33601" xr:uid="{00000000-0005-0000-0000-000089820000}"/>
    <cellStyle name="20% - Accent1 4 2 3 2 2 3 3 4 2 2 2" xfId="33602" xr:uid="{00000000-0005-0000-0000-00008A820000}"/>
    <cellStyle name="20% - Accent1 4 2 3 2 2 3 3 4 2 3" xfId="33603" xr:uid="{00000000-0005-0000-0000-00008B820000}"/>
    <cellStyle name="20% - Accent1 4 2 3 2 2 3 3 4 3" xfId="33604" xr:uid="{00000000-0005-0000-0000-00008C820000}"/>
    <cellStyle name="20% - Accent1 4 2 3 2 2 3 3 4 3 2" xfId="33605" xr:uid="{00000000-0005-0000-0000-00008D820000}"/>
    <cellStyle name="20% - Accent1 4 2 3 2 2 3 3 4 4" xfId="33606" xr:uid="{00000000-0005-0000-0000-00008E820000}"/>
    <cellStyle name="20% - Accent1 4 2 3 2 2 3 3 5" xfId="33607" xr:uid="{00000000-0005-0000-0000-00008F820000}"/>
    <cellStyle name="20% - Accent1 4 2 3 2 2 3 3 5 2" xfId="33608" xr:uid="{00000000-0005-0000-0000-000090820000}"/>
    <cellStyle name="20% - Accent1 4 2 3 2 2 3 3 5 2 2" xfId="33609" xr:uid="{00000000-0005-0000-0000-000091820000}"/>
    <cellStyle name="20% - Accent1 4 2 3 2 2 3 3 5 3" xfId="33610" xr:uid="{00000000-0005-0000-0000-000092820000}"/>
    <cellStyle name="20% - Accent1 4 2 3 2 2 3 3 6" xfId="33611" xr:uid="{00000000-0005-0000-0000-000093820000}"/>
    <cellStyle name="20% - Accent1 4 2 3 2 2 3 3 6 2" xfId="33612" xr:uid="{00000000-0005-0000-0000-000094820000}"/>
    <cellStyle name="20% - Accent1 4 2 3 2 2 3 3 6 2 2" xfId="33613" xr:uid="{00000000-0005-0000-0000-000095820000}"/>
    <cellStyle name="20% - Accent1 4 2 3 2 2 3 3 6 3" xfId="33614" xr:uid="{00000000-0005-0000-0000-000096820000}"/>
    <cellStyle name="20% - Accent1 4 2 3 2 2 3 3 7" xfId="33615" xr:uid="{00000000-0005-0000-0000-000097820000}"/>
    <cellStyle name="20% - Accent1 4 2 3 2 2 3 3 7 2" xfId="33616" xr:uid="{00000000-0005-0000-0000-000098820000}"/>
    <cellStyle name="20% - Accent1 4 2 3 2 2 3 3 8" xfId="33617" xr:uid="{00000000-0005-0000-0000-000099820000}"/>
    <cellStyle name="20% - Accent1 4 2 3 2 2 3 3 8 2" xfId="33618" xr:uid="{00000000-0005-0000-0000-00009A820000}"/>
    <cellStyle name="20% - Accent1 4 2 3 2 2 3 3 9" xfId="33619" xr:uid="{00000000-0005-0000-0000-00009B820000}"/>
    <cellStyle name="20% - Accent1 4 2 3 2 2 3 4" xfId="33620" xr:uid="{00000000-0005-0000-0000-00009C820000}"/>
    <cellStyle name="20% - Accent1 4 2 3 2 2 3 4 2" xfId="33621" xr:uid="{00000000-0005-0000-0000-00009D820000}"/>
    <cellStyle name="20% - Accent1 4 2 3 2 2 3 4 2 2" xfId="33622" xr:uid="{00000000-0005-0000-0000-00009E820000}"/>
    <cellStyle name="20% - Accent1 4 2 3 2 2 3 4 2 2 2" xfId="33623" xr:uid="{00000000-0005-0000-0000-00009F820000}"/>
    <cellStyle name="20% - Accent1 4 2 3 2 2 3 4 2 3" xfId="33624" xr:uid="{00000000-0005-0000-0000-0000A0820000}"/>
    <cellStyle name="20% - Accent1 4 2 3 2 2 3 4 3" xfId="33625" xr:uid="{00000000-0005-0000-0000-0000A1820000}"/>
    <cellStyle name="20% - Accent1 4 2 3 2 2 3 4 3 2" xfId="33626" xr:uid="{00000000-0005-0000-0000-0000A2820000}"/>
    <cellStyle name="20% - Accent1 4 2 3 2 2 3 4 4" xfId="33627" xr:uid="{00000000-0005-0000-0000-0000A3820000}"/>
    <cellStyle name="20% - Accent1 4 2 3 2 2 3 5" xfId="33628" xr:uid="{00000000-0005-0000-0000-0000A4820000}"/>
    <cellStyle name="20% - Accent1 4 2 3 2 2 3 5 2" xfId="33629" xr:uid="{00000000-0005-0000-0000-0000A5820000}"/>
    <cellStyle name="20% - Accent1 4 2 3 2 2 3 5 2 2" xfId="33630" xr:uid="{00000000-0005-0000-0000-0000A6820000}"/>
    <cellStyle name="20% - Accent1 4 2 3 2 2 3 5 2 2 2" xfId="33631" xr:uid="{00000000-0005-0000-0000-0000A7820000}"/>
    <cellStyle name="20% - Accent1 4 2 3 2 2 3 5 2 3" xfId="33632" xr:uid="{00000000-0005-0000-0000-0000A8820000}"/>
    <cellStyle name="20% - Accent1 4 2 3 2 2 3 5 3" xfId="33633" xr:uid="{00000000-0005-0000-0000-0000A9820000}"/>
    <cellStyle name="20% - Accent1 4 2 3 2 2 3 5 3 2" xfId="33634" xr:uid="{00000000-0005-0000-0000-0000AA820000}"/>
    <cellStyle name="20% - Accent1 4 2 3 2 2 3 5 4" xfId="33635" xr:uid="{00000000-0005-0000-0000-0000AB820000}"/>
    <cellStyle name="20% - Accent1 4 2 3 2 2 3 6" xfId="33636" xr:uid="{00000000-0005-0000-0000-0000AC820000}"/>
    <cellStyle name="20% - Accent1 4 2 3 2 2 3 6 2" xfId="33637" xr:uid="{00000000-0005-0000-0000-0000AD820000}"/>
    <cellStyle name="20% - Accent1 4 2 3 2 2 3 6 2 2" xfId="33638" xr:uid="{00000000-0005-0000-0000-0000AE820000}"/>
    <cellStyle name="20% - Accent1 4 2 3 2 2 3 6 2 2 2" xfId="33639" xr:uid="{00000000-0005-0000-0000-0000AF820000}"/>
    <cellStyle name="20% - Accent1 4 2 3 2 2 3 6 2 3" xfId="33640" xr:uid="{00000000-0005-0000-0000-0000B0820000}"/>
    <cellStyle name="20% - Accent1 4 2 3 2 2 3 6 3" xfId="33641" xr:uid="{00000000-0005-0000-0000-0000B1820000}"/>
    <cellStyle name="20% - Accent1 4 2 3 2 2 3 6 3 2" xfId="33642" xr:uid="{00000000-0005-0000-0000-0000B2820000}"/>
    <cellStyle name="20% - Accent1 4 2 3 2 2 3 6 4" xfId="33643" xr:uid="{00000000-0005-0000-0000-0000B3820000}"/>
    <cellStyle name="20% - Accent1 4 2 3 2 2 3 7" xfId="33644" xr:uid="{00000000-0005-0000-0000-0000B4820000}"/>
    <cellStyle name="20% - Accent1 4 2 3 2 2 3 7 2" xfId="33645" xr:uid="{00000000-0005-0000-0000-0000B5820000}"/>
    <cellStyle name="20% - Accent1 4 2 3 2 2 3 7 2 2" xfId="33646" xr:uid="{00000000-0005-0000-0000-0000B6820000}"/>
    <cellStyle name="20% - Accent1 4 2 3 2 2 3 7 3" xfId="33647" xr:uid="{00000000-0005-0000-0000-0000B7820000}"/>
    <cellStyle name="20% - Accent1 4 2 3 2 2 3 8" xfId="33648" xr:uid="{00000000-0005-0000-0000-0000B8820000}"/>
    <cellStyle name="20% - Accent1 4 2 3 2 2 3 8 2" xfId="33649" xr:uid="{00000000-0005-0000-0000-0000B9820000}"/>
    <cellStyle name="20% - Accent1 4 2 3 2 2 3 8 2 2" xfId="33650" xr:uid="{00000000-0005-0000-0000-0000BA820000}"/>
    <cellStyle name="20% - Accent1 4 2 3 2 2 3 8 3" xfId="33651" xr:uid="{00000000-0005-0000-0000-0000BB820000}"/>
    <cellStyle name="20% - Accent1 4 2 3 2 2 3 9" xfId="33652" xr:uid="{00000000-0005-0000-0000-0000BC820000}"/>
    <cellStyle name="20% - Accent1 4 2 3 2 2 3 9 2" xfId="33653" xr:uid="{00000000-0005-0000-0000-0000BD820000}"/>
    <cellStyle name="20% - Accent1 4 2 3 2 2 4" xfId="33654" xr:uid="{00000000-0005-0000-0000-0000BE820000}"/>
    <cellStyle name="20% - Accent1 4 2 3 2 2 4 10" xfId="33655" xr:uid="{00000000-0005-0000-0000-0000BF820000}"/>
    <cellStyle name="20% - Accent1 4 2 3 2 2 4 10 2" xfId="33656" xr:uid="{00000000-0005-0000-0000-0000C0820000}"/>
    <cellStyle name="20% - Accent1 4 2 3 2 2 4 11" xfId="33657" xr:uid="{00000000-0005-0000-0000-0000C1820000}"/>
    <cellStyle name="20% - Accent1 4 2 3 2 2 4 2" xfId="33658" xr:uid="{00000000-0005-0000-0000-0000C2820000}"/>
    <cellStyle name="20% - Accent1 4 2 3 2 2 4 2 2" xfId="33659" xr:uid="{00000000-0005-0000-0000-0000C3820000}"/>
    <cellStyle name="20% - Accent1 4 2 3 2 2 4 2 2 2" xfId="33660" xr:uid="{00000000-0005-0000-0000-0000C4820000}"/>
    <cellStyle name="20% - Accent1 4 2 3 2 2 4 2 2 2 2" xfId="33661" xr:uid="{00000000-0005-0000-0000-0000C5820000}"/>
    <cellStyle name="20% - Accent1 4 2 3 2 2 4 2 2 2 2 2" xfId="33662" xr:uid="{00000000-0005-0000-0000-0000C6820000}"/>
    <cellStyle name="20% - Accent1 4 2 3 2 2 4 2 2 2 3" xfId="33663" xr:uid="{00000000-0005-0000-0000-0000C7820000}"/>
    <cellStyle name="20% - Accent1 4 2 3 2 2 4 2 2 3" xfId="33664" xr:uid="{00000000-0005-0000-0000-0000C8820000}"/>
    <cellStyle name="20% - Accent1 4 2 3 2 2 4 2 2 3 2" xfId="33665" xr:uid="{00000000-0005-0000-0000-0000C9820000}"/>
    <cellStyle name="20% - Accent1 4 2 3 2 2 4 2 2 4" xfId="33666" xr:uid="{00000000-0005-0000-0000-0000CA820000}"/>
    <cellStyle name="20% - Accent1 4 2 3 2 2 4 2 3" xfId="33667" xr:uid="{00000000-0005-0000-0000-0000CB820000}"/>
    <cellStyle name="20% - Accent1 4 2 3 2 2 4 2 3 2" xfId="33668" xr:uid="{00000000-0005-0000-0000-0000CC820000}"/>
    <cellStyle name="20% - Accent1 4 2 3 2 2 4 2 3 2 2" xfId="33669" xr:uid="{00000000-0005-0000-0000-0000CD820000}"/>
    <cellStyle name="20% - Accent1 4 2 3 2 2 4 2 3 2 2 2" xfId="33670" xr:uid="{00000000-0005-0000-0000-0000CE820000}"/>
    <cellStyle name="20% - Accent1 4 2 3 2 2 4 2 3 2 3" xfId="33671" xr:uid="{00000000-0005-0000-0000-0000CF820000}"/>
    <cellStyle name="20% - Accent1 4 2 3 2 2 4 2 3 3" xfId="33672" xr:uid="{00000000-0005-0000-0000-0000D0820000}"/>
    <cellStyle name="20% - Accent1 4 2 3 2 2 4 2 3 3 2" xfId="33673" xr:uid="{00000000-0005-0000-0000-0000D1820000}"/>
    <cellStyle name="20% - Accent1 4 2 3 2 2 4 2 3 4" xfId="33674" xr:uid="{00000000-0005-0000-0000-0000D2820000}"/>
    <cellStyle name="20% - Accent1 4 2 3 2 2 4 2 4" xfId="33675" xr:uid="{00000000-0005-0000-0000-0000D3820000}"/>
    <cellStyle name="20% - Accent1 4 2 3 2 2 4 2 4 2" xfId="33676" xr:uid="{00000000-0005-0000-0000-0000D4820000}"/>
    <cellStyle name="20% - Accent1 4 2 3 2 2 4 2 4 2 2" xfId="33677" xr:uid="{00000000-0005-0000-0000-0000D5820000}"/>
    <cellStyle name="20% - Accent1 4 2 3 2 2 4 2 4 2 2 2" xfId="33678" xr:uid="{00000000-0005-0000-0000-0000D6820000}"/>
    <cellStyle name="20% - Accent1 4 2 3 2 2 4 2 4 2 3" xfId="33679" xr:uid="{00000000-0005-0000-0000-0000D7820000}"/>
    <cellStyle name="20% - Accent1 4 2 3 2 2 4 2 4 3" xfId="33680" xr:uid="{00000000-0005-0000-0000-0000D8820000}"/>
    <cellStyle name="20% - Accent1 4 2 3 2 2 4 2 4 3 2" xfId="33681" xr:uid="{00000000-0005-0000-0000-0000D9820000}"/>
    <cellStyle name="20% - Accent1 4 2 3 2 2 4 2 4 4" xfId="33682" xr:uid="{00000000-0005-0000-0000-0000DA820000}"/>
    <cellStyle name="20% - Accent1 4 2 3 2 2 4 2 5" xfId="33683" xr:uid="{00000000-0005-0000-0000-0000DB820000}"/>
    <cellStyle name="20% - Accent1 4 2 3 2 2 4 2 5 2" xfId="33684" xr:uid="{00000000-0005-0000-0000-0000DC820000}"/>
    <cellStyle name="20% - Accent1 4 2 3 2 2 4 2 5 2 2" xfId="33685" xr:uid="{00000000-0005-0000-0000-0000DD820000}"/>
    <cellStyle name="20% - Accent1 4 2 3 2 2 4 2 5 3" xfId="33686" xr:uid="{00000000-0005-0000-0000-0000DE820000}"/>
    <cellStyle name="20% - Accent1 4 2 3 2 2 4 2 6" xfId="33687" xr:uid="{00000000-0005-0000-0000-0000DF820000}"/>
    <cellStyle name="20% - Accent1 4 2 3 2 2 4 2 6 2" xfId="33688" xr:uid="{00000000-0005-0000-0000-0000E0820000}"/>
    <cellStyle name="20% - Accent1 4 2 3 2 2 4 2 6 2 2" xfId="33689" xr:uid="{00000000-0005-0000-0000-0000E1820000}"/>
    <cellStyle name="20% - Accent1 4 2 3 2 2 4 2 6 3" xfId="33690" xr:uid="{00000000-0005-0000-0000-0000E2820000}"/>
    <cellStyle name="20% - Accent1 4 2 3 2 2 4 2 7" xfId="33691" xr:uid="{00000000-0005-0000-0000-0000E3820000}"/>
    <cellStyle name="20% - Accent1 4 2 3 2 2 4 2 7 2" xfId="33692" xr:uid="{00000000-0005-0000-0000-0000E4820000}"/>
    <cellStyle name="20% - Accent1 4 2 3 2 2 4 2 8" xfId="33693" xr:uid="{00000000-0005-0000-0000-0000E5820000}"/>
    <cellStyle name="20% - Accent1 4 2 3 2 2 4 2 8 2" xfId="33694" xr:uid="{00000000-0005-0000-0000-0000E6820000}"/>
    <cellStyle name="20% - Accent1 4 2 3 2 2 4 2 9" xfId="33695" xr:uid="{00000000-0005-0000-0000-0000E7820000}"/>
    <cellStyle name="20% - Accent1 4 2 3 2 2 4 3" xfId="33696" xr:uid="{00000000-0005-0000-0000-0000E8820000}"/>
    <cellStyle name="20% - Accent1 4 2 3 2 2 4 3 2" xfId="33697" xr:uid="{00000000-0005-0000-0000-0000E9820000}"/>
    <cellStyle name="20% - Accent1 4 2 3 2 2 4 3 2 2" xfId="33698" xr:uid="{00000000-0005-0000-0000-0000EA820000}"/>
    <cellStyle name="20% - Accent1 4 2 3 2 2 4 3 2 2 2" xfId="33699" xr:uid="{00000000-0005-0000-0000-0000EB820000}"/>
    <cellStyle name="20% - Accent1 4 2 3 2 2 4 3 2 2 2 2" xfId="33700" xr:uid="{00000000-0005-0000-0000-0000EC820000}"/>
    <cellStyle name="20% - Accent1 4 2 3 2 2 4 3 2 2 3" xfId="33701" xr:uid="{00000000-0005-0000-0000-0000ED820000}"/>
    <cellStyle name="20% - Accent1 4 2 3 2 2 4 3 2 3" xfId="33702" xr:uid="{00000000-0005-0000-0000-0000EE820000}"/>
    <cellStyle name="20% - Accent1 4 2 3 2 2 4 3 2 3 2" xfId="33703" xr:uid="{00000000-0005-0000-0000-0000EF820000}"/>
    <cellStyle name="20% - Accent1 4 2 3 2 2 4 3 2 4" xfId="33704" xr:uid="{00000000-0005-0000-0000-0000F0820000}"/>
    <cellStyle name="20% - Accent1 4 2 3 2 2 4 3 3" xfId="33705" xr:uid="{00000000-0005-0000-0000-0000F1820000}"/>
    <cellStyle name="20% - Accent1 4 2 3 2 2 4 3 3 2" xfId="33706" xr:uid="{00000000-0005-0000-0000-0000F2820000}"/>
    <cellStyle name="20% - Accent1 4 2 3 2 2 4 3 3 2 2" xfId="33707" xr:uid="{00000000-0005-0000-0000-0000F3820000}"/>
    <cellStyle name="20% - Accent1 4 2 3 2 2 4 3 3 2 2 2" xfId="33708" xr:uid="{00000000-0005-0000-0000-0000F4820000}"/>
    <cellStyle name="20% - Accent1 4 2 3 2 2 4 3 3 2 3" xfId="33709" xr:uid="{00000000-0005-0000-0000-0000F5820000}"/>
    <cellStyle name="20% - Accent1 4 2 3 2 2 4 3 3 3" xfId="33710" xr:uid="{00000000-0005-0000-0000-0000F6820000}"/>
    <cellStyle name="20% - Accent1 4 2 3 2 2 4 3 3 3 2" xfId="33711" xr:uid="{00000000-0005-0000-0000-0000F7820000}"/>
    <cellStyle name="20% - Accent1 4 2 3 2 2 4 3 3 4" xfId="33712" xr:uid="{00000000-0005-0000-0000-0000F8820000}"/>
    <cellStyle name="20% - Accent1 4 2 3 2 2 4 3 4" xfId="33713" xr:uid="{00000000-0005-0000-0000-0000F9820000}"/>
    <cellStyle name="20% - Accent1 4 2 3 2 2 4 3 4 2" xfId="33714" xr:uid="{00000000-0005-0000-0000-0000FA820000}"/>
    <cellStyle name="20% - Accent1 4 2 3 2 2 4 3 4 2 2" xfId="33715" xr:uid="{00000000-0005-0000-0000-0000FB820000}"/>
    <cellStyle name="20% - Accent1 4 2 3 2 2 4 3 4 2 2 2" xfId="33716" xr:uid="{00000000-0005-0000-0000-0000FC820000}"/>
    <cellStyle name="20% - Accent1 4 2 3 2 2 4 3 4 2 3" xfId="33717" xr:uid="{00000000-0005-0000-0000-0000FD820000}"/>
    <cellStyle name="20% - Accent1 4 2 3 2 2 4 3 4 3" xfId="33718" xr:uid="{00000000-0005-0000-0000-0000FE820000}"/>
    <cellStyle name="20% - Accent1 4 2 3 2 2 4 3 4 3 2" xfId="33719" xr:uid="{00000000-0005-0000-0000-0000FF820000}"/>
    <cellStyle name="20% - Accent1 4 2 3 2 2 4 3 4 4" xfId="33720" xr:uid="{00000000-0005-0000-0000-000000830000}"/>
    <cellStyle name="20% - Accent1 4 2 3 2 2 4 3 5" xfId="33721" xr:uid="{00000000-0005-0000-0000-000001830000}"/>
    <cellStyle name="20% - Accent1 4 2 3 2 2 4 3 5 2" xfId="33722" xr:uid="{00000000-0005-0000-0000-000002830000}"/>
    <cellStyle name="20% - Accent1 4 2 3 2 2 4 3 5 2 2" xfId="33723" xr:uid="{00000000-0005-0000-0000-000003830000}"/>
    <cellStyle name="20% - Accent1 4 2 3 2 2 4 3 5 3" xfId="33724" xr:uid="{00000000-0005-0000-0000-000004830000}"/>
    <cellStyle name="20% - Accent1 4 2 3 2 2 4 3 6" xfId="33725" xr:uid="{00000000-0005-0000-0000-000005830000}"/>
    <cellStyle name="20% - Accent1 4 2 3 2 2 4 3 6 2" xfId="33726" xr:uid="{00000000-0005-0000-0000-000006830000}"/>
    <cellStyle name="20% - Accent1 4 2 3 2 2 4 3 6 2 2" xfId="33727" xr:uid="{00000000-0005-0000-0000-000007830000}"/>
    <cellStyle name="20% - Accent1 4 2 3 2 2 4 3 6 3" xfId="33728" xr:uid="{00000000-0005-0000-0000-000008830000}"/>
    <cellStyle name="20% - Accent1 4 2 3 2 2 4 3 7" xfId="33729" xr:uid="{00000000-0005-0000-0000-000009830000}"/>
    <cellStyle name="20% - Accent1 4 2 3 2 2 4 3 7 2" xfId="33730" xr:uid="{00000000-0005-0000-0000-00000A830000}"/>
    <cellStyle name="20% - Accent1 4 2 3 2 2 4 3 8" xfId="33731" xr:uid="{00000000-0005-0000-0000-00000B830000}"/>
    <cellStyle name="20% - Accent1 4 2 3 2 2 4 3 8 2" xfId="33732" xr:uid="{00000000-0005-0000-0000-00000C830000}"/>
    <cellStyle name="20% - Accent1 4 2 3 2 2 4 3 9" xfId="33733" xr:uid="{00000000-0005-0000-0000-00000D830000}"/>
    <cellStyle name="20% - Accent1 4 2 3 2 2 4 4" xfId="33734" xr:uid="{00000000-0005-0000-0000-00000E830000}"/>
    <cellStyle name="20% - Accent1 4 2 3 2 2 4 4 2" xfId="33735" xr:uid="{00000000-0005-0000-0000-00000F830000}"/>
    <cellStyle name="20% - Accent1 4 2 3 2 2 4 4 2 2" xfId="33736" xr:uid="{00000000-0005-0000-0000-000010830000}"/>
    <cellStyle name="20% - Accent1 4 2 3 2 2 4 4 2 2 2" xfId="33737" xr:uid="{00000000-0005-0000-0000-000011830000}"/>
    <cellStyle name="20% - Accent1 4 2 3 2 2 4 4 2 3" xfId="33738" xr:uid="{00000000-0005-0000-0000-000012830000}"/>
    <cellStyle name="20% - Accent1 4 2 3 2 2 4 4 3" xfId="33739" xr:uid="{00000000-0005-0000-0000-000013830000}"/>
    <cellStyle name="20% - Accent1 4 2 3 2 2 4 4 3 2" xfId="33740" xr:uid="{00000000-0005-0000-0000-000014830000}"/>
    <cellStyle name="20% - Accent1 4 2 3 2 2 4 4 4" xfId="33741" xr:uid="{00000000-0005-0000-0000-000015830000}"/>
    <cellStyle name="20% - Accent1 4 2 3 2 2 4 5" xfId="33742" xr:uid="{00000000-0005-0000-0000-000016830000}"/>
    <cellStyle name="20% - Accent1 4 2 3 2 2 4 5 2" xfId="33743" xr:uid="{00000000-0005-0000-0000-000017830000}"/>
    <cellStyle name="20% - Accent1 4 2 3 2 2 4 5 2 2" xfId="33744" xr:uid="{00000000-0005-0000-0000-000018830000}"/>
    <cellStyle name="20% - Accent1 4 2 3 2 2 4 5 2 2 2" xfId="33745" xr:uid="{00000000-0005-0000-0000-000019830000}"/>
    <cellStyle name="20% - Accent1 4 2 3 2 2 4 5 2 3" xfId="33746" xr:uid="{00000000-0005-0000-0000-00001A830000}"/>
    <cellStyle name="20% - Accent1 4 2 3 2 2 4 5 3" xfId="33747" xr:uid="{00000000-0005-0000-0000-00001B830000}"/>
    <cellStyle name="20% - Accent1 4 2 3 2 2 4 5 3 2" xfId="33748" xr:uid="{00000000-0005-0000-0000-00001C830000}"/>
    <cellStyle name="20% - Accent1 4 2 3 2 2 4 5 4" xfId="33749" xr:uid="{00000000-0005-0000-0000-00001D830000}"/>
    <cellStyle name="20% - Accent1 4 2 3 2 2 4 6" xfId="33750" xr:uid="{00000000-0005-0000-0000-00001E830000}"/>
    <cellStyle name="20% - Accent1 4 2 3 2 2 4 6 2" xfId="33751" xr:uid="{00000000-0005-0000-0000-00001F830000}"/>
    <cellStyle name="20% - Accent1 4 2 3 2 2 4 6 2 2" xfId="33752" xr:uid="{00000000-0005-0000-0000-000020830000}"/>
    <cellStyle name="20% - Accent1 4 2 3 2 2 4 6 2 2 2" xfId="33753" xr:uid="{00000000-0005-0000-0000-000021830000}"/>
    <cellStyle name="20% - Accent1 4 2 3 2 2 4 6 2 3" xfId="33754" xr:uid="{00000000-0005-0000-0000-000022830000}"/>
    <cellStyle name="20% - Accent1 4 2 3 2 2 4 6 3" xfId="33755" xr:uid="{00000000-0005-0000-0000-000023830000}"/>
    <cellStyle name="20% - Accent1 4 2 3 2 2 4 6 3 2" xfId="33756" xr:uid="{00000000-0005-0000-0000-000024830000}"/>
    <cellStyle name="20% - Accent1 4 2 3 2 2 4 6 4" xfId="33757" xr:uid="{00000000-0005-0000-0000-000025830000}"/>
    <cellStyle name="20% - Accent1 4 2 3 2 2 4 7" xfId="33758" xr:uid="{00000000-0005-0000-0000-000026830000}"/>
    <cellStyle name="20% - Accent1 4 2 3 2 2 4 7 2" xfId="33759" xr:uid="{00000000-0005-0000-0000-000027830000}"/>
    <cellStyle name="20% - Accent1 4 2 3 2 2 4 7 2 2" xfId="33760" xr:uid="{00000000-0005-0000-0000-000028830000}"/>
    <cellStyle name="20% - Accent1 4 2 3 2 2 4 7 3" xfId="33761" xr:uid="{00000000-0005-0000-0000-000029830000}"/>
    <cellStyle name="20% - Accent1 4 2 3 2 2 4 8" xfId="33762" xr:uid="{00000000-0005-0000-0000-00002A830000}"/>
    <cellStyle name="20% - Accent1 4 2 3 2 2 4 8 2" xfId="33763" xr:uid="{00000000-0005-0000-0000-00002B830000}"/>
    <cellStyle name="20% - Accent1 4 2 3 2 2 4 8 2 2" xfId="33764" xr:uid="{00000000-0005-0000-0000-00002C830000}"/>
    <cellStyle name="20% - Accent1 4 2 3 2 2 4 8 3" xfId="33765" xr:uid="{00000000-0005-0000-0000-00002D830000}"/>
    <cellStyle name="20% - Accent1 4 2 3 2 2 4 9" xfId="33766" xr:uid="{00000000-0005-0000-0000-00002E830000}"/>
    <cellStyle name="20% - Accent1 4 2 3 2 2 4 9 2" xfId="33767" xr:uid="{00000000-0005-0000-0000-00002F830000}"/>
    <cellStyle name="20% - Accent1 4 2 3 2 2 5" xfId="33768" xr:uid="{00000000-0005-0000-0000-000030830000}"/>
    <cellStyle name="20% - Accent1 4 2 3 2 2 5 2" xfId="33769" xr:uid="{00000000-0005-0000-0000-000031830000}"/>
    <cellStyle name="20% - Accent1 4 2 3 2 2 5 2 2" xfId="33770" xr:uid="{00000000-0005-0000-0000-000032830000}"/>
    <cellStyle name="20% - Accent1 4 2 3 2 2 5 2 2 2" xfId="33771" xr:uid="{00000000-0005-0000-0000-000033830000}"/>
    <cellStyle name="20% - Accent1 4 2 3 2 2 5 2 2 2 2" xfId="33772" xr:uid="{00000000-0005-0000-0000-000034830000}"/>
    <cellStyle name="20% - Accent1 4 2 3 2 2 5 2 2 3" xfId="33773" xr:uid="{00000000-0005-0000-0000-000035830000}"/>
    <cellStyle name="20% - Accent1 4 2 3 2 2 5 2 3" xfId="33774" xr:uid="{00000000-0005-0000-0000-000036830000}"/>
    <cellStyle name="20% - Accent1 4 2 3 2 2 5 2 3 2" xfId="33775" xr:uid="{00000000-0005-0000-0000-000037830000}"/>
    <cellStyle name="20% - Accent1 4 2 3 2 2 5 2 4" xfId="33776" xr:uid="{00000000-0005-0000-0000-000038830000}"/>
    <cellStyle name="20% - Accent1 4 2 3 2 2 5 3" xfId="33777" xr:uid="{00000000-0005-0000-0000-000039830000}"/>
    <cellStyle name="20% - Accent1 4 2 3 2 2 5 3 2" xfId="33778" xr:uid="{00000000-0005-0000-0000-00003A830000}"/>
    <cellStyle name="20% - Accent1 4 2 3 2 2 5 3 2 2" xfId="33779" xr:uid="{00000000-0005-0000-0000-00003B830000}"/>
    <cellStyle name="20% - Accent1 4 2 3 2 2 5 3 2 2 2" xfId="33780" xr:uid="{00000000-0005-0000-0000-00003C830000}"/>
    <cellStyle name="20% - Accent1 4 2 3 2 2 5 3 2 3" xfId="33781" xr:uid="{00000000-0005-0000-0000-00003D830000}"/>
    <cellStyle name="20% - Accent1 4 2 3 2 2 5 3 3" xfId="33782" xr:uid="{00000000-0005-0000-0000-00003E830000}"/>
    <cellStyle name="20% - Accent1 4 2 3 2 2 5 3 3 2" xfId="33783" xr:uid="{00000000-0005-0000-0000-00003F830000}"/>
    <cellStyle name="20% - Accent1 4 2 3 2 2 5 3 4" xfId="33784" xr:uid="{00000000-0005-0000-0000-000040830000}"/>
    <cellStyle name="20% - Accent1 4 2 3 2 2 5 4" xfId="33785" xr:uid="{00000000-0005-0000-0000-000041830000}"/>
    <cellStyle name="20% - Accent1 4 2 3 2 2 5 4 2" xfId="33786" xr:uid="{00000000-0005-0000-0000-000042830000}"/>
    <cellStyle name="20% - Accent1 4 2 3 2 2 5 4 2 2" xfId="33787" xr:uid="{00000000-0005-0000-0000-000043830000}"/>
    <cellStyle name="20% - Accent1 4 2 3 2 2 5 4 2 2 2" xfId="33788" xr:uid="{00000000-0005-0000-0000-000044830000}"/>
    <cellStyle name="20% - Accent1 4 2 3 2 2 5 4 2 3" xfId="33789" xr:uid="{00000000-0005-0000-0000-000045830000}"/>
    <cellStyle name="20% - Accent1 4 2 3 2 2 5 4 3" xfId="33790" xr:uid="{00000000-0005-0000-0000-000046830000}"/>
    <cellStyle name="20% - Accent1 4 2 3 2 2 5 4 3 2" xfId="33791" xr:uid="{00000000-0005-0000-0000-000047830000}"/>
    <cellStyle name="20% - Accent1 4 2 3 2 2 5 4 4" xfId="33792" xr:uid="{00000000-0005-0000-0000-000048830000}"/>
    <cellStyle name="20% - Accent1 4 2 3 2 2 5 5" xfId="33793" xr:uid="{00000000-0005-0000-0000-000049830000}"/>
    <cellStyle name="20% - Accent1 4 2 3 2 2 5 5 2" xfId="33794" xr:uid="{00000000-0005-0000-0000-00004A830000}"/>
    <cellStyle name="20% - Accent1 4 2 3 2 2 5 5 2 2" xfId="33795" xr:uid="{00000000-0005-0000-0000-00004B830000}"/>
    <cellStyle name="20% - Accent1 4 2 3 2 2 5 5 3" xfId="33796" xr:uid="{00000000-0005-0000-0000-00004C830000}"/>
    <cellStyle name="20% - Accent1 4 2 3 2 2 5 6" xfId="33797" xr:uid="{00000000-0005-0000-0000-00004D830000}"/>
    <cellStyle name="20% - Accent1 4 2 3 2 2 5 6 2" xfId="33798" xr:uid="{00000000-0005-0000-0000-00004E830000}"/>
    <cellStyle name="20% - Accent1 4 2 3 2 2 5 6 2 2" xfId="33799" xr:uid="{00000000-0005-0000-0000-00004F830000}"/>
    <cellStyle name="20% - Accent1 4 2 3 2 2 5 6 3" xfId="33800" xr:uid="{00000000-0005-0000-0000-000050830000}"/>
    <cellStyle name="20% - Accent1 4 2 3 2 2 5 7" xfId="33801" xr:uid="{00000000-0005-0000-0000-000051830000}"/>
    <cellStyle name="20% - Accent1 4 2 3 2 2 5 7 2" xfId="33802" xr:uid="{00000000-0005-0000-0000-000052830000}"/>
    <cellStyle name="20% - Accent1 4 2 3 2 2 5 8" xfId="33803" xr:uid="{00000000-0005-0000-0000-000053830000}"/>
    <cellStyle name="20% - Accent1 4 2 3 2 2 5 8 2" xfId="33804" xr:uid="{00000000-0005-0000-0000-000054830000}"/>
    <cellStyle name="20% - Accent1 4 2 3 2 2 5 9" xfId="33805" xr:uid="{00000000-0005-0000-0000-000055830000}"/>
    <cellStyle name="20% - Accent1 4 2 3 2 2 6" xfId="33806" xr:uid="{00000000-0005-0000-0000-000056830000}"/>
    <cellStyle name="20% - Accent1 4 2 3 2 2 6 2" xfId="33807" xr:uid="{00000000-0005-0000-0000-000057830000}"/>
    <cellStyle name="20% - Accent1 4 2 3 2 2 6 2 2" xfId="33808" xr:uid="{00000000-0005-0000-0000-000058830000}"/>
    <cellStyle name="20% - Accent1 4 2 3 2 2 6 2 2 2" xfId="33809" xr:uid="{00000000-0005-0000-0000-000059830000}"/>
    <cellStyle name="20% - Accent1 4 2 3 2 2 6 2 2 2 2" xfId="33810" xr:uid="{00000000-0005-0000-0000-00005A830000}"/>
    <cellStyle name="20% - Accent1 4 2 3 2 2 6 2 2 3" xfId="33811" xr:uid="{00000000-0005-0000-0000-00005B830000}"/>
    <cellStyle name="20% - Accent1 4 2 3 2 2 6 2 3" xfId="33812" xr:uid="{00000000-0005-0000-0000-00005C830000}"/>
    <cellStyle name="20% - Accent1 4 2 3 2 2 6 2 3 2" xfId="33813" xr:uid="{00000000-0005-0000-0000-00005D830000}"/>
    <cellStyle name="20% - Accent1 4 2 3 2 2 6 2 4" xfId="33814" xr:uid="{00000000-0005-0000-0000-00005E830000}"/>
    <cellStyle name="20% - Accent1 4 2 3 2 2 6 3" xfId="33815" xr:uid="{00000000-0005-0000-0000-00005F830000}"/>
    <cellStyle name="20% - Accent1 4 2 3 2 2 6 3 2" xfId="33816" xr:uid="{00000000-0005-0000-0000-000060830000}"/>
    <cellStyle name="20% - Accent1 4 2 3 2 2 6 3 2 2" xfId="33817" xr:uid="{00000000-0005-0000-0000-000061830000}"/>
    <cellStyle name="20% - Accent1 4 2 3 2 2 6 3 2 2 2" xfId="33818" xr:uid="{00000000-0005-0000-0000-000062830000}"/>
    <cellStyle name="20% - Accent1 4 2 3 2 2 6 3 2 3" xfId="33819" xr:uid="{00000000-0005-0000-0000-000063830000}"/>
    <cellStyle name="20% - Accent1 4 2 3 2 2 6 3 3" xfId="33820" xr:uid="{00000000-0005-0000-0000-000064830000}"/>
    <cellStyle name="20% - Accent1 4 2 3 2 2 6 3 3 2" xfId="33821" xr:uid="{00000000-0005-0000-0000-000065830000}"/>
    <cellStyle name="20% - Accent1 4 2 3 2 2 6 3 4" xfId="33822" xr:uid="{00000000-0005-0000-0000-000066830000}"/>
    <cellStyle name="20% - Accent1 4 2 3 2 2 6 4" xfId="33823" xr:uid="{00000000-0005-0000-0000-000067830000}"/>
    <cellStyle name="20% - Accent1 4 2 3 2 2 6 4 2" xfId="33824" xr:uid="{00000000-0005-0000-0000-000068830000}"/>
    <cellStyle name="20% - Accent1 4 2 3 2 2 6 4 2 2" xfId="33825" xr:uid="{00000000-0005-0000-0000-000069830000}"/>
    <cellStyle name="20% - Accent1 4 2 3 2 2 6 4 2 2 2" xfId="33826" xr:uid="{00000000-0005-0000-0000-00006A830000}"/>
    <cellStyle name="20% - Accent1 4 2 3 2 2 6 4 2 3" xfId="33827" xr:uid="{00000000-0005-0000-0000-00006B830000}"/>
    <cellStyle name="20% - Accent1 4 2 3 2 2 6 4 3" xfId="33828" xr:uid="{00000000-0005-0000-0000-00006C830000}"/>
    <cellStyle name="20% - Accent1 4 2 3 2 2 6 4 3 2" xfId="33829" xr:uid="{00000000-0005-0000-0000-00006D830000}"/>
    <cellStyle name="20% - Accent1 4 2 3 2 2 6 4 4" xfId="33830" xr:uid="{00000000-0005-0000-0000-00006E830000}"/>
    <cellStyle name="20% - Accent1 4 2 3 2 2 6 5" xfId="33831" xr:uid="{00000000-0005-0000-0000-00006F830000}"/>
    <cellStyle name="20% - Accent1 4 2 3 2 2 6 5 2" xfId="33832" xr:uid="{00000000-0005-0000-0000-000070830000}"/>
    <cellStyle name="20% - Accent1 4 2 3 2 2 6 5 2 2" xfId="33833" xr:uid="{00000000-0005-0000-0000-000071830000}"/>
    <cellStyle name="20% - Accent1 4 2 3 2 2 6 5 3" xfId="33834" xr:uid="{00000000-0005-0000-0000-000072830000}"/>
    <cellStyle name="20% - Accent1 4 2 3 2 2 6 6" xfId="33835" xr:uid="{00000000-0005-0000-0000-000073830000}"/>
    <cellStyle name="20% - Accent1 4 2 3 2 2 6 6 2" xfId="33836" xr:uid="{00000000-0005-0000-0000-000074830000}"/>
    <cellStyle name="20% - Accent1 4 2 3 2 2 6 6 2 2" xfId="33837" xr:uid="{00000000-0005-0000-0000-000075830000}"/>
    <cellStyle name="20% - Accent1 4 2 3 2 2 6 6 3" xfId="33838" xr:uid="{00000000-0005-0000-0000-000076830000}"/>
    <cellStyle name="20% - Accent1 4 2 3 2 2 6 7" xfId="33839" xr:uid="{00000000-0005-0000-0000-000077830000}"/>
    <cellStyle name="20% - Accent1 4 2 3 2 2 6 7 2" xfId="33840" xr:uid="{00000000-0005-0000-0000-000078830000}"/>
    <cellStyle name="20% - Accent1 4 2 3 2 2 6 8" xfId="33841" xr:uid="{00000000-0005-0000-0000-000079830000}"/>
    <cellStyle name="20% - Accent1 4 2 3 2 2 6 8 2" xfId="33842" xr:uid="{00000000-0005-0000-0000-00007A830000}"/>
    <cellStyle name="20% - Accent1 4 2 3 2 2 6 9" xfId="33843" xr:uid="{00000000-0005-0000-0000-00007B830000}"/>
    <cellStyle name="20% - Accent1 4 2 3 2 2 7" xfId="33844" xr:uid="{00000000-0005-0000-0000-00007C830000}"/>
    <cellStyle name="20% - Accent1 4 2 3 2 2 7 2" xfId="33845" xr:uid="{00000000-0005-0000-0000-00007D830000}"/>
    <cellStyle name="20% - Accent1 4 2 3 2 2 7 2 2" xfId="33846" xr:uid="{00000000-0005-0000-0000-00007E830000}"/>
    <cellStyle name="20% - Accent1 4 2 3 2 2 7 2 2 2" xfId="33847" xr:uid="{00000000-0005-0000-0000-00007F830000}"/>
    <cellStyle name="20% - Accent1 4 2 3 2 2 7 2 3" xfId="33848" xr:uid="{00000000-0005-0000-0000-000080830000}"/>
    <cellStyle name="20% - Accent1 4 2 3 2 2 7 3" xfId="33849" xr:uid="{00000000-0005-0000-0000-000081830000}"/>
    <cellStyle name="20% - Accent1 4 2 3 2 2 7 3 2" xfId="33850" xr:uid="{00000000-0005-0000-0000-000082830000}"/>
    <cellStyle name="20% - Accent1 4 2 3 2 2 7 4" xfId="33851" xr:uid="{00000000-0005-0000-0000-000083830000}"/>
    <cellStyle name="20% - Accent1 4 2 3 2 2 8" xfId="33852" xr:uid="{00000000-0005-0000-0000-000084830000}"/>
    <cellStyle name="20% - Accent1 4 2 3 2 2 8 2" xfId="33853" xr:uid="{00000000-0005-0000-0000-000085830000}"/>
    <cellStyle name="20% - Accent1 4 2 3 2 2 8 2 2" xfId="33854" xr:uid="{00000000-0005-0000-0000-000086830000}"/>
    <cellStyle name="20% - Accent1 4 2 3 2 2 8 2 2 2" xfId="33855" xr:uid="{00000000-0005-0000-0000-000087830000}"/>
    <cellStyle name="20% - Accent1 4 2 3 2 2 8 2 3" xfId="33856" xr:uid="{00000000-0005-0000-0000-000088830000}"/>
    <cellStyle name="20% - Accent1 4 2 3 2 2 8 3" xfId="33857" xr:uid="{00000000-0005-0000-0000-000089830000}"/>
    <cellStyle name="20% - Accent1 4 2 3 2 2 8 3 2" xfId="33858" xr:uid="{00000000-0005-0000-0000-00008A830000}"/>
    <cellStyle name="20% - Accent1 4 2 3 2 2 8 4" xfId="33859" xr:uid="{00000000-0005-0000-0000-00008B830000}"/>
    <cellStyle name="20% - Accent1 4 2 3 2 2 9" xfId="33860" xr:uid="{00000000-0005-0000-0000-00008C830000}"/>
    <cellStyle name="20% - Accent1 4 2 3 2 2 9 2" xfId="33861" xr:uid="{00000000-0005-0000-0000-00008D830000}"/>
    <cellStyle name="20% - Accent1 4 2 3 2 2 9 2 2" xfId="33862" xr:uid="{00000000-0005-0000-0000-00008E830000}"/>
    <cellStyle name="20% - Accent1 4 2 3 2 2 9 2 2 2" xfId="33863" xr:uid="{00000000-0005-0000-0000-00008F830000}"/>
    <cellStyle name="20% - Accent1 4 2 3 2 2 9 2 3" xfId="33864" xr:uid="{00000000-0005-0000-0000-000090830000}"/>
    <cellStyle name="20% - Accent1 4 2 3 2 2 9 3" xfId="33865" xr:uid="{00000000-0005-0000-0000-000091830000}"/>
    <cellStyle name="20% - Accent1 4 2 3 2 2 9 3 2" xfId="33866" xr:uid="{00000000-0005-0000-0000-000092830000}"/>
    <cellStyle name="20% - Accent1 4 2 3 2 2 9 4" xfId="33867" xr:uid="{00000000-0005-0000-0000-000093830000}"/>
    <cellStyle name="20% - Accent1 4 2 3 2 3" xfId="33868" xr:uid="{00000000-0005-0000-0000-000094830000}"/>
    <cellStyle name="20% - Accent1 4 2 3 2 3 10" xfId="33869" xr:uid="{00000000-0005-0000-0000-000095830000}"/>
    <cellStyle name="20% - Accent1 4 2 3 2 3 10 2" xfId="33870" xr:uid="{00000000-0005-0000-0000-000096830000}"/>
    <cellStyle name="20% - Accent1 4 2 3 2 3 11" xfId="33871" xr:uid="{00000000-0005-0000-0000-000097830000}"/>
    <cellStyle name="20% - Accent1 4 2 3 2 3 2" xfId="33872" xr:uid="{00000000-0005-0000-0000-000098830000}"/>
    <cellStyle name="20% - Accent1 4 2 3 2 3 2 2" xfId="33873" xr:uid="{00000000-0005-0000-0000-000099830000}"/>
    <cellStyle name="20% - Accent1 4 2 3 2 3 2 2 2" xfId="33874" xr:uid="{00000000-0005-0000-0000-00009A830000}"/>
    <cellStyle name="20% - Accent1 4 2 3 2 3 2 2 2 2" xfId="33875" xr:uid="{00000000-0005-0000-0000-00009B830000}"/>
    <cellStyle name="20% - Accent1 4 2 3 2 3 2 2 2 2 2" xfId="33876" xr:uid="{00000000-0005-0000-0000-00009C830000}"/>
    <cellStyle name="20% - Accent1 4 2 3 2 3 2 2 2 3" xfId="33877" xr:uid="{00000000-0005-0000-0000-00009D830000}"/>
    <cellStyle name="20% - Accent1 4 2 3 2 3 2 2 3" xfId="33878" xr:uid="{00000000-0005-0000-0000-00009E830000}"/>
    <cellStyle name="20% - Accent1 4 2 3 2 3 2 2 3 2" xfId="33879" xr:uid="{00000000-0005-0000-0000-00009F830000}"/>
    <cellStyle name="20% - Accent1 4 2 3 2 3 2 2 4" xfId="33880" xr:uid="{00000000-0005-0000-0000-0000A0830000}"/>
    <cellStyle name="20% - Accent1 4 2 3 2 3 2 3" xfId="33881" xr:uid="{00000000-0005-0000-0000-0000A1830000}"/>
    <cellStyle name="20% - Accent1 4 2 3 2 3 2 3 2" xfId="33882" xr:uid="{00000000-0005-0000-0000-0000A2830000}"/>
    <cellStyle name="20% - Accent1 4 2 3 2 3 2 3 2 2" xfId="33883" xr:uid="{00000000-0005-0000-0000-0000A3830000}"/>
    <cellStyle name="20% - Accent1 4 2 3 2 3 2 3 2 2 2" xfId="33884" xr:uid="{00000000-0005-0000-0000-0000A4830000}"/>
    <cellStyle name="20% - Accent1 4 2 3 2 3 2 3 2 3" xfId="33885" xr:uid="{00000000-0005-0000-0000-0000A5830000}"/>
    <cellStyle name="20% - Accent1 4 2 3 2 3 2 3 3" xfId="33886" xr:uid="{00000000-0005-0000-0000-0000A6830000}"/>
    <cellStyle name="20% - Accent1 4 2 3 2 3 2 3 3 2" xfId="33887" xr:uid="{00000000-0005-0000-0000-0000A7830000}"/>
    <cellStyle name="20% - Accent1 4 2 3 2 3 2 3 4" xfId="33888" xr:uid="{00000000-0005-0000-0000-0000A8830000}"/>
    <cellStyle name="20% - Accent1 4 2 3 2 3 2 4" xfId="33889" xr:uid="{00000000-0005-0000-0000-0000A9830000}"/>
    <cellStyle name="20% - Accent1 4 2 3 2 3 2 4 2" xfId="33890" xr:uid="{00000000-0005-0000-0000-0000AA830000}"/>
    <cellStyle name="20% - Accent1 4 2 3 2 3 2 4 2 2" xfId="33891" xr:uid="{00000000-0005-0000-0000-0000AB830000}"/>
    <cellStyle name="20% - Accent1 4 2 3 2 3 2 4 2 2 2" xfId="33892" xr:uid="{00000000-0005-0000-0000-0000AC830000}"/>
    <cellStyle name="20% - Accent1 4 2 3 2 3 2 4 2 3" xfId="33893" xr:uid="{00000000-0005-0000-0000-0000AD830000}"/>
    <cellStyle name="20% - Accent1 4 2 3 2 3 2 4 3" xfId="33894" xr:uid="{00000000-0005-0000-0000-0000AE830000}"/>
    <cellStyle name="20% - Accent1 4 2 3 2 3 2 4 3 2" xfId="33895" xr:uid="{00000000-0005-0000-0000-0000AF830000}"/>
    <cellStyle name="20% - Accent1 4 2 3 2 3 2 4 4" xfId="33896" xr:uid="{00000000-0005-0000-0000-0000B0830000}"/>
    <cellStyle name="20% - Accent1 4 2 3 2 3 2 5" xfId="33897" xr:uid="{00000000-0005-0000-0000-0000B1830000}"/>
    <cellStyle name="20% - Accent1 4 2 3 2 3 2 5 2" xfId="33898" xr:uid="{00000000-0005-0000-0000-0000B2830000}"/>
    <cellStyle name="20% - Accent1 4 2 3 2 3 2 5 2 2" xfId="33899" xr:uid="{00000000-0005-0000-0000-0000B3830000}"/>
    <cellStyle name="20% - Accent1 4 2 3 2 3 2 5 3" xfId="33900" xr:uid="{00000000-0005-0000-0000-0000B4830000}"/>
    <cellStyle name="20% - Accent1 4 2 3 2 3 2 6" xfId="33901" xr:uid="{00000000-0005-0000-0000-0000B5830000}"/>
    <cellStyle name="20% - Accent1 4 2 3 2 3 2 6 2" xfId="33902" xr:uid="{00000000-0005-0000-0000-0000B6830000}"/>
    <cellStyle name="20% - Accent1 4 2 3 2 3 2 6 2 2" xfId="33903" xr:uid="{00000000-0005-0000-0000-0000B7830000}"/>
    <cellStyle name="20% - Accent1 4 2 3 2 3 2 6 3" xfId="33904" xr:uid="{00000000-0005-0000-0000-0000B8830000}"/>
    <cellStyle name="20% - Accent1 4 2 3 2 3 2 7" xfId="33905" xr:uid="{00000000-0005-0000-0000-0000B9830000}"/>
    <cellStyle name="20% - Accent1 4 2 3 2 3 2 7 2" xfId="33906" xr:uid="{00000000-0005-0000-0000-0000BA830000}"/>
    <cellStyle name="20% - Accent1 4 2 3 2 3 2 8" xfId="33907" xr:uid="{00000000-0005-0000-0000-0000BB830000}"/>
    <cellStyle name="20% - Accent1 4 2 3 2 3 2 8 2" xfId="33908" xr:uid="{00000000-0005-0000-0000-0000BC830000}"/>
    <cellStyle name="20% - Accent1 4 2 3 2 3 2 9" xfId="33909" xr:uid="{00000000-0005-0000-0000-0000BD830000}"/>
    <cellStyle name="20% - Accent1 4 2 3 2 3 3" xfId="33910" xr:uid="{00000000-0005-0000-0000-0000BE830000}"/>
    <cellStyle name="20% - Accent1 4 2 3 2 3 3 2" xfId="33911" xr:uid="{00000000-0005-0000-0000-0000BF830000}"/>
    <cellStyle name="20% - Accent1 4 2 3 2 3 3 2 2" xfId="33912" xr:uid="{00000000-0005-0000-0000-0000C0830000}"/>
    <cellStyle name="20% - Accent1 4 2 3 2 3 3 2 2 2" xfId="33913" xr:uid="{00000000-0005-0000-0000-0000C1830000}"/>
    <cellStyle name="20% - Accent1 4 2 3 2 3 3 2 2 2 2" xfId="33914" xr:uid="{00000000-0005-0000-0000-0000C2830000}"/>
    <cellStyle name="20% - Accent1 4 2 3 2 3 3 2 2 3" xfId="33915" xr:uid="{00000000-0005-0000-0000-0000C3830000}"/>
    <cellStyle name="20% - Accent1 4 2 3 2 3 3 2 3" xfId="33916" xr:uid="{00000000-0005-0000-0000-0000C4830000}"/>
    <cellStyle name="20% - Accent1 4 2 3 2 3 3 2 3 2" xfId="33917" xr:uid="{00000000-0005-0000-0000-0000C5830000}"/>
    <cellStyle name="20% - Accent1 4 2 3 2 3 3 2 4" xfId="33918" xr:uid="{00000000-0005-0000-0000-0000C6830000}"/>
    <cellStyle name="20% - Accent1 4 2 3 2 3 3 3" xfId="33919" xr:uid="{00000000-0005-0000-0000-0000C7830000}"/>
    <cellStyle name="20% - Accent1 4 2 3 2 3 3 3 2" xfId="33920" xr:uid="{00000000-0005-0000-0000-0000C8830000}"/>
    <cellStyle name="20% - Accent1 4 2 3 2 3 3 3 2 2" xfId="33921" xr:uid="{00000000-0005-0000-0000-0000C9830000}"/>
    <cellStyle name="20% - Accent1 4 2 3 2 3 3 3 2 2 2" xfId="33922" xr:uid="{00000000-0005-0000-0000-0000CA830000}"/>
    <cellStyle name="20% - Accent1 4 2 3 2 3 3 3 2 3" xfId="33923" xr:uid="{00000000-0005-0000-0000-0000CB830000}"/>
    <cellStyle name="20% - Accent1 4 2 3 2 3 3 3 3" xfId="33924" xr:uid="{00000000-0005-0000-0000-0000CC830000}"/>
    <cellStyle name="20% - Accent1 4 2 3 2 3 3 3 3 2" xfId="33925" xr:uid="{00000000-0005-0000-0000-0000CD830000}"/>
    <cellStyle name="20% - Accent1 4 2 3 2 3 3 3 4" xfId="33926" xr:uid="{00000000-0005-0000-0000-0000CE830000}"/>
    <cellStyle name="20% - Accent1 4 2 3 2 3 3 4" xfId="33927" xr:uid="{00000000-0005-0000-0000-0000CF830000}"/>
    <cellStyle name="20% - Accent1 4 2 3 2 3 3 4 2" xfId="33928" xr:uid="{00000000-0005-0000-0000-0000D0830000}"/>
    <cellStyle name="20% - Accent1 4 2 3 2 3 3 4 2 2" xfId="33929" xr:uid="{00000000-0005-0000-0000-0000D1830000}"/>
    <cellStyle name="20% - Accent1 4 2 3 2 3 3 4 2 2 2" xfId="33930" xr:uid="{00000000-0005-0000-0000-0000D2830000}"/>
    <cellStyle name="20% - Accent1 4 2 3 2 3 3 4 2 3" xfId="33931" xr:uid="{00000000-0005-0000-0000-0000D3830000}"/>
    <cellStyle name="20% - Accent1 4 2 3 2 3 3 4 3" xfId="33932" xr:uid="{00000000-0005-0000-0000-0000D4830000}"/>
    <cellStyle name="20% - Accent1 4 2 3 2 3 3 4 3 2" xfId="33933" xr:uid="{00000000-0005-0000-0000-0000D5830000}"/>
    <cellStyle name="20% - Accent1 4 2 3 2 3 3 4 4" xfId="33934" xr:uid="{00000000-0005-0000-0000-0000D6830000}"/>
    <cellStyle name="20% - Accent1 4 2 3 2 3 3 5" xfId="33935" xr:uid="{00000000-0005-0000-0000-0000D7830000}"/>
    <cellStyle name="20% - Accent1 4 2 3 2 3 3 5 2" xfId="33936" xr:uid="{00000000-0005-0000-0000-0000D8830000}"/>
    <cellStyle name="20% - Accent1 4 2 3 2 3 3 5 2 2" xfId="33937" xr:uid="{00000000-0005-0000-0000-0000D9830000}"/>
    <cellStyle name="20% - Accent1 4 2 3 2 3 3 5 3" xfId="33938" xr:uid="{00000000-0005-0000-0000-0000DA830000}"/>
    <cellStyle name="20% - Accent1 4 2 3 2 3 3 6" xfId="33939" xr:uid="{00000000-0005-0000-0000-0000DB830000}"/>
    <cellStyle name="20% - Accent1 4 2 3 2 3 3 6 2" xfId="33940" xr:uid="{00000000-0005-0000-0000-0000DC830000}"/>
    <cellStyle name="20% - Accent1 4 2 3 2 3 3 6 2 2" xfId="33941" xr:uid="{00000000-0005-0000-0000-0000DD830000}"/>
    <cellStyle name="20% - Accent1 4 2 3 2 3 3 6 3" xfId="33942" xr:uid="{00000000-0005-0000-0000-0000DE830000}"/>
    <cellStyle name="20% - Accent1 4 2 3 2 3 3 7" xfId="33943" xr:uid="{00000000-0005-0000-0000-0000DF830000}"/>
    <cellStyle name="20% - Accent1 4 2 3 2 3 3 7 2" xfId="33944" xr:uid="{00000000-0005-0000-0000-0000E0830000}"/>
    <cellStyle name="20% - Accent1 4 2 3 2 3 3 8" xfId="33945" xr:uid="{00000000-0005-0000-0000-0000E1830000}"/>
    <cellStyle name="20% - Accent1 4 2 3 2 3 3 8 2" xfId="33946" xr:uid="{00000000-0005-0000-0000-0000E2830000}"/>
    <cellStyle name="20% - Accent1 4 2 3 2 3 3 9" xfId="33947" xr:uid="{00000000-0005-0000-0000-0000E3830000}"/>
    <cellStyle name="20% - Accent1 4 2 3 2 3 4" xfId="33948" xr:uid="{00000000-0005-0000-0000-0000E4830000}"/>
    <cellStyle name="20% - Accent1 4 2 3 2 3 4 2" xfId="33949" xr:uid="{00000000-0005-0000-0000-0000E5830000}"/>
    <cellStyle name="20% - Accent1 4 2 3 2 3 4 2 2" xfId="33950" xr:uid="{00000000-0005-0000-0000-0000E6830000}"/>
    <cellStyle name="20% - Accent1 4 2 3 2 3 4 2 2 2" xfId="33951" xr:uid="{00000000-0005-0000-0000-0000E7830000}"/>
    <cellStyle name="20% - Accent1 4 2 3 2 3 4 2 3" xfId="33952" xr:uid="{00000000-0005-0000-0000-0000E8830000}"/>
    <cellStyle name="20% - Accent1 4 2 3 2 3 4 3" xfId="33953" xr:uid="{00000000-0005-0000-0000-0000E9830000}"/>
    <cellStyle name="20% - Accent1 4 2 3 2 3 4 3 2" xfId="33954" xr:uid="{00000000-0005-0000-0000-0000EA830000}"/>
    <cellStyle name="20% - Accent1 4 2 3 2 3 4 4" xfId="33955" xr:uid="{00000000-0005-0000-0000-0000EB830000}"/>
    <cellStyle name="20% - Accent1 4 2 3 2 3 5" xfId="33956" xr:uid="{00000000-0005-0000-0000-0000EC830000}"/>
    <cellStyle name="20% - Accent1 4 2 3 2 3 5 2" xfId="33957" xr:uid="{00000000-0005-0000-0000-0000ED830000}"/>
    <cellStyle name="20% - Accent1 4 2 3 2 3 5 2 2" xfId="33958" xr:uid="{00000000-0005-0000-0000-0000EE830000}"/>
    <cellStyle name="20% - Accent1 4 2 3 2 3 5 2 2 2" xfId="33959" xr:uid="{00000000-0005-0000-0000-0000EF830000}"/>
    <cellStyle name="20% - Accent1 4 2 3 2 3 5 2 3" xfId="33960" xr:uid="{00000000-0005-0000-0000-0000F0830000}"/>
    <cellStyle name="20% - Accent1 4 2 3 2 3 5 3" xfId="33961" xr:uid="{00000000-0005-0000-0000-0000F1830000}"/>
    <cellStyle name="20% - Accent1 4 2 3 2 3 5 3 2" xfId="33962" xr:uid="{00000000-0005-0000-0000-0000F2830000}"/>
    <cellStyle name="20% - Accent1 4 2 3 2 3 5 4" xfId="33963" xr:uid="{00000000-0005-0000-0000-0000F3830000}"/>
    <cellStyle name="20% - Accent1 4 2 3 2 3 6" xfId="33964" xr:uid="{00000000-0005-0000-0000-0000F4830000}"/>
    <cellStyle name="20% - Accent1 4 2 3 2 3 6 2" xfId="33965" xr:uid="{00000000-0005-0000-0000-0000F5830000}"/>
    <cellStyle name="20% - Accent1 4 2 3 2 3 6 2 2" xfId="33966" xr:uid="{00000000-0005-0000-0000-0000F6830000}"/>
    <cellStyle name="20% - Accent1 4 2 3 2 3 6 2 2 2" xfId="33967" xr:uid="{00000000-0005-0000-0000-0000F7830000}"/>
    <cellStyle name="20% - Accent1 4 2 3 2 3 6 2 3" xfId="33968" xr:uid="{00000000-0005-0000-0000-0000F8830000}"/>
    <cellStyle name="20% - Accent1 4 2 3 2 3 6 3" xfId="33969" xr:uid="{00000000-0005-0000-0000-0000F9830000}"/>
    <cellStyle name="20% - Accent1 4 2 3 2 3 6 3 2" xfId="33970" xr:uid="{00000000-0005-0000-0000-0000FA830000}"/>
    <cellStyle name="20% - Accent1 4 2 3 2 3 6 4" xfId="33971" xr:uid="{00000000-0005-0000-0000-0000FB830000}"/>
    <cellStyle name="20% - Accent1 4 2 3 2 3 7" xfId="33972" xr:uid="{00000000-0005-0000-0000-0000FC830000}"/>
    <cellStyle name="20% - Accent1 4 2 3 2 3 7 2" xfId="33973" xr:uid="{00000000-0005-0000-0000-0000FD830000}"/>
    <cellStyle name="20% - Accent1 4 2 3 2 3 7 2 2" xfId="33974" xr:uid="{00000000-0005-0000-0000-0000FE830000}"/>
    <cellStyle name="20% - Accent1 4 2 3 2 3 7 3" xfId="33975" xr:uid="{00000000-0005-0000-0000-0000FF830000}"/>
    <cellStyle name="20% - Accent1 4 2 3 2 3 8" xfId="33976" xr:uid="{00000000-0005-0000-0000-000000840000}"/>
    <cellStyle name="20% - Accent1 4 2 3 2 3 8 2" xfId="33977" xr:uid="{00000000-0005-0000-0000-000001840000}"/>
    <cellStyle name="20% - Accent1 4 2 3 2 3 8 2 2" xfId="33978" xr:uid="{00000000-0005-0000-0000-000002840000}"/>
    <cellStyle name="20% - Accent1 4 2 3 2 3 8 3" xfId="33979" xr:uid="{00000000-0005-0000-0000-000003840000}"/>
    <cellStyle name="20% - Accent1 4 2 3 2 3 9" xfId="33980" xr:uid="{00000000-0005-0000-0000-000004840000}"/>
    <cellStyle name="20% - Accent1 4 2 3 2 3 9 2" xfId="33981" xr:uid="{00000000-0005-0000-0000-000005840000}"/>
    <cellStyle name="20% - Accent1 4 2 3 2 4" xfId="33982" xr:uid="{00000000-0005-0000-0000-000006840000}"/>
    <cellStyle name="20% - Accent1 4 2 3 2 4 10" xfId="33983" xr:uid="{00000000-0005-0000-0000-000007840000}"/>
    <cellStyle name="20% - Accent1 4 2 3 2 4 10 2" xfId="33984" xr:uid="{00000000-0005-0000-0000-000008840000}"/>
    <cellStyle name="20% - Accent1 4 2 3 2 4 11" xfId="33985" xr:uid="{00000000-0005-0000-0000-000009840000}"/>
    <cellStyle name="20% - Accent1 4 2 3 2 4 2" xfId="33986" xr:uid="{00000000-0005-0000-0000-00000A840000}"/>
    <cellStyle name="20% - Accent1 4 2 3 2 4 2 2" xfId="33987" xr:uid="{00000000-0005-0000-0000-00000B840000}"/>
    <cellStyle name="20% - Accent1 4 2 3 2 4 2 2 2" xfId="33988" xr:uid="{00000000-0005-0000-0000-00000C840000}"/>
    <cellStyle name="20% - Accent1 4 2 3 2 4 2 2 2 2" xfId="33989" xr:uid="{00000000-0005-0000-0000-00000D840000}"/>
    <cellStyle name="20% - Accent1 4 2 3 2 4 2 2 2 2 2" xfId="33990" xr:uid="{00000000-0005-0000-0000-00000E840000}"/>
    <cellStyle name="20% - Accent1 4 2 3 2 4 2 2 2 3" xfId="33991" xr:uid="{00000000-0005-0000-0000-00000F840000}"/>
    <cellStyle name="20% - Accent1 4 2 3 2 4 2 2 3" xfId="33992" xr:uid="{00000000-0005-0000-0000-000010840000}"/>
    <cellStyle name="20% - Accent1 4 2 3 2 4 2 2 3 2" xfId="33993" xr:uid="{00000000-0005-0000-0000-000011840000}"/>
    <cellStyle name="20% - Accent1 4 2 3 2 4 2 2 4" xfId="33994" xr:uid="{00000000-0005-0000-0000-000012840000}"/>
    <cellStyle name="20% - Accent1 4 2 3 2 4 2 3" xfId="33995" xr:uid="{00000000-0005-0000-0000-000013840000}"/>
    <cellStyle name="20% - Accent1 4 2 3 2 4 2 3 2" xfId="33996" xr:uid="{00000000-0005-0000-0000-000014840000}"/>
    <cellStyle name="20% - Accent1 4 2 3 2 4 2 3 2 2" xfId="33997" xr:uid="{00000000-0005-0000-0000-000015840000}"/>
    <cellStyle name="20% - Accent1 4 2 3 2 4 2 3 2 2 2" xfId="33998" xr:uid="{00000000-0005-0000-0000-000016840000}"/>
    <cellStyle name="20% - Accent1 4 2 3 2 4 2 3 2 3" xfId="33999" xr:uid="{00000000-0005-0000-0000-000017840000}"/>
    <cellStyle name="20% - Accent1 4 2 3 2 4 2 3 3" xfId="34000" xr:uid="{00000000-0005-0000-0000-000018840000}"/>
    <cellStyle name="20% - Accent1 4 2 3 2 4 2 3 3 2" xfId="34001" xr:uid="{00000000-0005-0000-0000-000019840000}"/>
    <cellStyle name="20% - Accent1 4 2 3 2 4 2 3 4" xfId="34002" xr:uid="{00000000-0005-0000-0000-00001A840000}"/>
    <cellStyle name="20% - Accent1 4 2 3 2 4 2 4" xfId="34003" xr:uid="{00000000-0005-0000-0000-00001B840000}"/>
    <cellStyle name="20% - Accent1 4 2 3 2 4 2 4 2" xfId="34004" xr:uid="{00000000-0005-0000-0000-00001C840000}"/>
    <cellStyle name="20% - Accent1 4 2 3 2 4 2 4 2 2" xfId="34005" xr:uid="{00000000-0005-0000-0000-00001D840000}"/>
    <cellStyle name="20% - Accent1 4 2 3 2 4 2 4 2 2 2" xfId="34006" xr:uid="{00000000-0005-0000-0000-00001E840000}"/>
    <cellStyle name="20% - Accent1 4 2 3 2 4 2 4 2 3" xfId="34007" xr:uid="{00000000-0005-0000-0000-00001F840000}"/>
    <cellStyle name="20% - Accent1 4 2 3 2 4 2 4 3" xfId="34008" xr:uid="{00000000-0005-0000-0000-000020840000}"/>
    <cellStyle name="20% - Accent1 4 2 3 2 4 2 4 3 2" xfId="34009" xr:uid="{00000000-0005-0000-0000-000021840000}"/>
    <cellStyle name="20% - Accent1 4 2 3 2 4 2 4 4" xfId="34010" xr:uid="{00000000-0005-0000-0000-000022840000}"/>
    <cellStyle name="20% - Accent1 4 2 3 2 4 2 5" xfId="34011" xr:uid="{00000000-0005-0000-0000-000023840000}"/>
    <cellStyle name="20% - Accent1 4 2 3 2 4 2 5 2" xfId="34012" xr:uid="{00000000-0005-0000-0000-000024840000}"/>
    <cellStyle name="20% - Accent1 4 2 3 2 4 2 5 2 2" xfId="34013" xr:uid="{00000000-0005-0000-0000-000025840000}"/>
    <cellStyle name="20% - Accent1 4 2 3 2 4 2 5 3" xfId="34014" xr:uid="{00000000-0005-0000-0000-000026840000}"/>
    <cellStyle name="20% - Accent1 4 2 3 2 4 2 6" xfId="34015" xr:uid="{00000000-0005-0000-0000-000027840000}"/>
    <cellStyle name="20% - Accent1 4 2 3 2 4 2 6 2" xfId="34016" xr:uid="{00000000-0005-0000-0000-000028840000}"/>
    <cellStyle name="20% - Accent1 4 2 3 2 4 2 6 2 2" xfId="34017" xr:uid="{00000000-0005-0000-0000-000029840000}"/>
    <cellStyle name="20% - Accent1 4 2 3 2 4 2 6 3" xfId="34018" xr:uid="{00000000-0005-0000-0000-00002A840000}"/>
    <cellStyle name="20% - Accent1 4 2 3 2 4 2 7" xfId="34019" xr:uid="{00000000-0005-0000-0000-00002B840000}"/>
    <cellStyle name="20% - Accent1 4 2 3 2 4 2 7 2" xfId="34020" xr:uid="{00000000-0005-0000-0000-00002C840000}"/>
    <cellStyle name="20% - Accent1 4 2 3 2 4 2 8" xfId="34021" xr:uid="{00000000-0005-0000-0000-00002D840000}"/>
    <cellStyle name="20% - Accent1 4 2 3 2 4 2 8 2" xfId="34022" xr:uid="{00000000-0005-0000-0000-00002E840000}"/>
    <cellStyle name="20% - Accent1 4 2 3 2 4 2 9" xfId="34023" xr:uid="{00000000-0005-0000-0000-00002F840000}"/>
    <cellStyle name="20% - Accent1 4 2 3 2 4 3" xfId="34024" xr:uid="{00000000-0005-0000-0000-000030840000}"/>
    <cellStyle name="20% - Accent1 4 2 3 2 4 3 2" xfId="34025" xr:uid="{00000000-0005-0000-0000-000031840000}"/>
    <cellStyle name="20% - Accent1 4 2 3 2 4 3 2 2" xfId="34026" xr:uid="{00000000-0005-0000-0000-000032840000}"/>
    <cellStyle name="20% - Accent1 4 2 3 2 4 3 2 2 2" xfId="34027" xr:uid="{00000000-0005-0000-0000-000033840000}"/>
    <cellStyle name="20% - Accent1 4 2 3 2 4 3 2 2 2 2" xfId="34028" xr:uid="{00000000-0005-0000-0000-000034840000}"/>
    <cellStyle name="20% - Accent1 4 2 3 2 4 3 2 2 3" xfId="34029" xr:uid="{00000000-0005-0000-0000-000035840000}"/>
    <cellStyle name="20% - Accent1 4 2 3 2 4 3 2 3" xfId="34030" xr:uid="{00000000-0005-0000-0000-000036840000}"/>
    <cellStyle name="20% - Accent1 4 2 3 2 4 3 2 3 2" xfId="34031" xr:uid="{00000000-0005-0000-0000-000037840000}"/>
    <cellStyle name="20% - Accent1 4 2 3 2 4 3 2 4" xfId="34032" xr:uid="{00000000-0005-0000-0000-000038840000}"/>
    <cellStyle name="20% - Accent1 4 2 3 2 4 3 3" xfId="34033" xr:uid="{00000000-0005-0000-0000-000039840000}"/>
    <cellStyle name="20% - Accent1 4 2 3 2 4 3 3 2" xfId="34034" xr:uid="{00000000-0005-0000-0000-00003A840000}"/>
    <cellStyle name="20% - Accent1 4 2 3 2 4 3 3 2 2" xfId="34035" xr:uid="{00000000-0005-0000-0000-00003B840000}"/>
    <cellStyle name="20% - Accent1 4 2 3 2 4 3 3 2 2 2" xfId="34036" xr:uid="{00000000-0005-0000-0000-00003C840000}"/>
    <cellStyle name="20% - Accent1 4 2 3 2 4 3 3 2 3" xfId="34037" xr:uid="{00000000-0005-0000-0000-00003D840000}"/>
    <cellStyle name="20% - Accent1 4 2 3 2 4 3 3 3" xfId="34038" xr:uid="{00000000-0005-0000-0000-00003E840000}"/>
    <cellStyle name="20% - Accent1 4 2 3 2 4 3 3 3 2" xfId="34039" xr:uid="{00000000-0005-0000-0000-00003F840000}"/>
    <cellStyle name="20% - Accent1 4 2 3 2 4 3 3 4" xfId="34040" xr:uid="{00000000-0005-0000-0000-000040840000}"/>
    <cellStyle name="20% - Accent1 4 2 3 2 4 3 4" xfId="34041" xr:uid="{00000000-0005-0000-0000-000041840000}"/>
    <cellStyle name="20% - Accent1 4 2 3 2 4 3 4 2" xfId="34042" xr:uid="{00000000-0005-0000-0000-000042840000}"/>
    <cellStyle name="20% - Accent1 4 2 3 2 4 3 4 2 2" xfId="34043" xr:uid="{00000000-0005-0000-0000-000043840000}"/>
    <cellStyle name="20% - Accent1 4 2 3 2 4 3 4 2 2 2" xfId="34044" xr:uid="{00000000-0005-0000-0000-000044840000}"/>
    <cellStyle name="20% - Accent1 4 2 3 2 4 3 4 2 3" xfId="34045" xr:uid="{00000000-0005-0000-0000-000045840000}"/>
    <cellStyle name="20% - Accent1 4 2 3 2 4 3 4 3" xfId="34046" xr:uid="{00000000-0005-0000-0000-000046840000}"/>
    <cellStyle name="20% - Accent1 4 2 3 2 4 3 4 3 2" xfId="34047" xr:uid="{00000000-0005-0000-0000-000047840000}"/>
    <cellStyle name="20% - Accent1 4 2 3 2 4 3 4 4" xfId="34048" xr:uid="{00000000-0005-0000-0000-000048840000}"/>
    <cellStyle name="20% - Accent1 4 2 3 2 4 3 5" xfId="34049" xr:uid="{00000000-0005-0000-0000-000049840000}"/>
    <cellStyle name="20% - Accent1 4 2 3 2 4 3 5 2" xfId="34050" xr:uid="{00000000-0005-0000-0000-00004A840000}"/>
    <cellStyle name="20% - Accent1 4 2 3 2 4 3 5 2 2" xfId="34051" xr:uid="{00000000-0005-0000-0000-00004B840000}"/>
    <cellStyle name="20% - Accent1 4 2 3 2 4 3 5 3" xfId="34052" xr:uid="{00000000-0005-0000-0000-00004C840000}"/>
    <cellStyle name="20% - Accent1 4 2 3 2 4 3 6" xfId="34053" xr:uid="{00000000-0005-0000-0000-00004D840000}"/>
    <cellStyle name="20% - Accent1 4 2 3 2 4 3 6 2" xfId="34054" xr:uid="{00000000-0005-0000-0000-00004E840000}"/>
    <cellStyle name="20% - Accent1 4 2 3 2 4 3 6 2 2" xfId="34055" xr:uid="{00000000-0005-0000-0000-00004F840000}"/>
    <cellStyle name="20% - Accent1 4 2 3 2 4 3 6 3" xfId="34056" xr:uid="{00000000-0005-0000-0000-000050840000}"/>
    <cellStyle name="20% - Accent1 4 2 3 2 4 3 7" xfId="34057" xr:uid="{00000000-0005-0000-0000-000051840000}"/>
    <cellStyle name="20% - Accent1 4 2 3 2 4 3 7 2" xfId="34058" xr:uid="{00000000-0005-0000-0000-000052840000}"/>
    <cellStyle name="20% - Accent1 4 2 3 2 4 3 8" xfId="34059" xr:uid="{00000000-0005-0000-0000-000053840000}"/>
    <cellStyle name="20% - Accent1 4 2 3 2 4 3 8 2" xfId="34060" xr:uid="{00000000-0005-0000-0000-000054840000}"/>
    <cellStyle name="20% - Accent1 4 2 3 2 4 3 9" xfId="34061" xr:uid="{00000000-0005-0000-0000-000055840000}"/>
    <cellStyle name="20% - Accent1 4 2 3 2 4 4" xfId="34062" xr:uid="{00000000-0005-0000-0000-000056840000}"/>
    <cellStyle name="20% - Accent1 4 2 3 2 4 4 2" xfId="34063" xr:uid="{00000000-0005-0000-0000-000057840000}"/>
    <cellStyle name="20% - Accent1 4 2 3 2 4 4 2 2" xfId="34064" xr:uid="{00000000-0005-0000-0000-000058840000}"/>
    <cellStyle name="20% - Accent1 4 2 3 2 4 4 2 2 2" xfId="34065" xr:uid="{00000000-0005-0000-0000-000059840000}"/>
    <cellStyle name="20% - Accent1 4 2 3 2 4 4 2 3" xfId="34066" xr:uid="{00000000-0005-0000-0000-00005A840000}"/>
    <cellStyle name="20% - Accent1 4 2 3 2 4 4 3" xfId="34067" xr:uid="{00000000-0005-0000-0000-00005B840000}"/>
    <cellStyle name="20% - Accent1 4 2 3 2 4 4 3 2" xfId="34068" xr:uid="{00000000-0005-0000-0000-00005C840000}"/>
    <cellStyle name="20% - Accent1 4 2 3 2 4 4 4" xfId="34069" xr:uid="{00000000-0005-0000-0000-00005D840000}"/>
    <cellStyle name="20% - Accent1 4 2 3 2 4 5" xfId="34070" xr:uid="{00000000-0005-0000-0000-00005E840000}"/>
    <cellStyle name="20% - Accent1 4 2 3 2 4 5 2" xfId="34071" xr:uid="{00000000-0005-0000-0000-00005F840000}"/>
    <cellStyle name="20% - Accent1 4 2 3 2 4 5 2 2" xfId="34072" xr:uid="{00000000-0005-0000-0000-000060840000}"/>
    <cellStyle name="20% - Accent1 4 2 3 2 4 5 2 2 2" xfId="34073" xr:uid="{00000000-0005-0000-0000-000061840000}"/>
    <cellStyle name="20% - Accent1 4 2 3 2 4 5 2 3" xfId="34074" xr:uid="{00000000-0005-0000-0000-000062840000}"/>
    <cellStyle name="20% - Accent1 4 2 3 2 4 5 3" xfId="34075" xr:uid="{00000000-0005-0000-0000-000063840000}"/>
    <cellStyle name="20% - Accent1 4 2 3 2 4 5 3 2" xfId="34076" xr:uid="{00000000-0005-0000-0000-000064840000}"/>
    <cellStyle name="20% - Accent1 4 2 3 2 4 5 4" xfId="34077" xr:uid="{00000000-0005-0000-0000-000065840000}"/>
    <cellStyle name="20% - Accent1 4 2 3 2 4 6" xfId="34078" xr:uid="{00000000-0005-0000-0000-000066840000}"/>
    <cellStyle name="20% - Accent1 4 2 3 2 4 6 2" xfId="34079" xr:uid="{00000000-0005-0000-0000-000067840000}"/>
    <cellStyle name="20% - Accent1 4 2 3 2 4 6 2 2" xfId="34080" xr:uid="{00000000-0005-0000-0000-000068840000}"/>
    <cellStyle name="20% - Accent1 4 2 3 2 4 6 2 2 2" xfId="34081" xr:uid="{00000000-0005-0000-0000-000069840000}"/>
    <cellStyle name="20% - Accent1 4 2 3 2 4 6 2 3" xfId="34082" xr:uid="{00000000-0005-0000-0000-00006A840000}"/>
    <cellStyle name="20% - Accent1 4 2 3 2 4 6 3" xfId="34083" xr:uid="{00000000-0005-0000-0000-00006B840000}"/>
    <cellStyle name="20% - Accent1 4 2 3 2 4 6 3 2" xfId="34084" xr:uid="{00000000-0005-0000-0000-00006C840000}"/>
    <cellStyle name="20% - Accent1 4 2 3 2 4 6 4" xfId="34085" xr:uid="{00000000-0005-0000-0000-00006D840000}"/>
    <cellStyle name="20% - Accent1 4 2 3 2 4 7" xfId="34086" xr:uid="{00000000-0005-0000-0000-00006E840000}"/>
    <cellStyle name="20% - Accent1 4 2 3 2 4 7 2" xfId="34087" xr:uid="{00000000-0005-0000-0000-00006F840000}"/>
    <cellStyle name="20% - Accent1 4 2 3 2 4 7 2 2" xfId="34088" xr:uid="{00000000-0005-0000-0000-000070840000}"/>
    <cellStyle name="20% - Accent1 4 2 3 2 4 7 3" xfId="34089" xr:uid="{00000000-0005-0000-0000-000071840000}"/>
    <cellStyle name="20% - Accent1 4 2 3 2 4 8" xfId="34090" xr:uid="{00000000-0005-0000-0000-000072840000}"/>
    <cellStyle name="20% - Accent1 4 2 3 2 4 8 2" xfId="34091" xr:uid="{00000000-0005-0000-0000-000073840000}"/>
    <cellStyle name="20% - Accent1 4 2 3 2 4 8 2 2" xfId="34092" xr:uid="{00000000-0005-0000-0000-000074840000}"/>
    <cellStyle name="20% - Accent1 4 2 3 2 4 8 3" xfId="34093" xr:uid="{00000000-0005-0000-0000-000075840000}"/>
    <cellStyle name="20% - Accent1 4 2 3 2 4 9" xfId="34094" xr:uid="{00000000-0005-0000-0000-000076840000}"/>
    <cellStyle name="20% - Accent1 4 2 3 2 4 9 2" xfId="34095" xr:uid="{00000000-0005-0000-0000-000077840000}"/>
    <cellStyle name="20% - Accent1 4 2 3 2 5" xfId="34096" xr:uid="{00000000-0005-0000-0000-000078840000}"/>
    <cellStyle name="20% - Accent1 4 2 3 2 5 10" xfId="34097" xr:uid="{00000000-0005-0000-0000-000079840000}"/>
    <cellStyle name="20% - Accent1 4 2 3 2 5 10 2" xfId="34098" xr:uid="{00000000-0005-0000-0000-00007A840000}"/>
    <cellStyle name="20% - Accent1 4 2 3 2 5 11" xfId="34099" xr:uid="{00000000-0005-0000-0000-00007B840000}"/>
    <cellStyle name="20% - Accent1 4 2 3 2 5 2" xfId="34100" xr:uid="{00000000-0005-0000-0000-00007C840000}"/>
    <cellStyle name="20% - Accent1 4 2 3 2 5 2 2" xfId="34101" xr:uid="{00000000-0005-0000-0000-00007D840000}"/>
    <cellStyle name="20% - Accent1 4 2 3 2 5 2 2 2" xfId="34102" xr:uid="{00000000-0005-0000-0000-00007E840000}"/>
    <cellStyle name="20% - Accent1 4 2 3 2 5 2 2 2 2" xfId="34103" xr:uid="{00000000-0005-0000-0000-00007F840000}"/>
    <cellStyle name="20% - Accent1 4 2 3 2 5 2 2 2 2 2" xfId="34104" xr:uid="{00000000-0005-0000-0000-000080840000}"/>
    <cellStyle name="20% - Accent1 4 2 3 2 5 2 2 2 3" xfId="34105" xr:uid="{00000000-0005-0000-0000-000081840000}"/>
    <cellStyle name="20% - Accent1 4 2 3 2 5 2 2 3" xfId="34106" xr:uid="{00000000-0005-0000-0000-000082840000}"/>
    <cellStyle name="20% - Accent1 4 2 3 2 5 2 2 3 2" xfId="34107" xr:uid="{00000000-0005-0000-0000-000083840000}"/>
    <cellStyle name="20% - Accent1 4 2 3 2 5 2 2 4" xfId="34108" xr:uid="{00000000-0005-0000-0000-000084840000}"/>
    <cellStyle name="20% - Accent1 4 2 3 2 5 2 3" xfId="34109" xr:uid="{00000000-0005-0000-0000-000085840000}"/>
    <cellStyle name="20% - Accent1 4 2 3 2 5 2 3 2" xfId="34110" xr:uid="{00000000-0005-0000-0000-000086840000}"/>
    <cellStyle name="20% - Accent1 4 2 3 2 5 2 3 2 2" xfId="34111" xr:uid="{00000000-0005-0000-0000-000087840000}"/>
    <cellStyle name="20% - Accent1 4 2 3 2 5 2 3 2 2 2" xfId="34112" xr:uid="{00000000-0005-0000-0000-000088840000}"/>
    <cellStyle name="20% - Accent1 4 2 3 2 5 2 3 2 3" xfId="34113" xr:uid="{00000000-0005-0000-0000-000089840000}"/>
    <cellStyle name="20% - Accent1 4 2 3 2 5 2 3 3" xfId="34114" xr:uid="{00000000-0005-0000-0000-00008A840000}"/>
    <cellStyle name="20% - Accent1 4 2 3 2 5 2 3 3 2" xfId="34115" xr:uid="{00000000-0005-0000-0000-00008B840000}"/>
    <cellStyle name="20% - Accent1 4 2 3 2 5 2 3 4" xfId="34116" xr:uid="{00000000-0005-0000-0000-00008C840000}"/>
    <cellStyle name="20% - Accent1 4 2 3 2 5 2 4" xfId="34117" xr:uid="{00000000-0005-0000-0000-00008D840000}"/>
    <cellStyle name="20% - Accent1 4 2 3 2 5 2 4 2" xfId="34118" xr:uid="{00000000-0005-0000-0000-00008E840000}"/>
    <cellStyle name="20% - Accent1 4 2 3 2 5 2 4 2 2" xfId="34119" xr:uid="{00000000-0005-0000-0000-00008F840000}"/>
    <cellStyle name="20% - Accent1 4 2 3 2 5 2 4 2 2 2" xfId="34120" xr:uid="{00000000-0005-0000-0000-000090840000}"/>
    <cellStyle name="20% - Accent1 4 2 3 2 5 2 4 2 3" xfId="34121" xr:uid="{00000000-0005-0000-0000-000091840000}"/>
    <cellStyle name="20% - Accent1 4 2 3 2 5 2 4 3" xfId="34122" xr:uid="{00000000-0005-0000-0000-000092840000}"/>
    <cellStyle name="20% - Accent1 4 2 3 2 5 2 4 3 2" xfId="34123" xr:uid="{00000000-0005-0000-0000-000093840000}"/>
    <cellStyle name="20% - Accent1 4 2 3 2 5 2 4 4" xfId="34124" xr:uid="{00000000-0005-0000-0000-000094840000}"/>
    <cellStyle name="20% - Accent1 4 2 3 2 5 2 5" xfId="34125" xr:uid="{00000000-0005-0000-0000-000095840000}"/>
    <cellStyle name="20% - Accent1 4 2 3 2 5 2 5 2" xfId="34126" xr:uid="{00000000-0005-0000-0000-000096840000}"/>
    <cellStyle name="20% - Accent1 4 2 3 2 5 2 5 2 2" xfId="34127" xr:uid="{00000000-0005-0000-0000-000097840000}"/>
    <cellStyle name="20% - Accent1 4 2 3 2 5 2 5 3" xfId="34128" xr:uid="{00000000-0005-0000-0000-000098840000}"/>
    <cellStyle name="20% - Accent1 4 2 3 2 5 2 6" xfId="34129" xr:uid="{00000000-0005-0000-0000-000099840000}"/>
    <cellStyle name="20% - Accent1 4 2 3 2 5 2 6 2" xfId="34130" xr:uid="{00000000-0005-0000-0000-00009A840000}"/>
    <cellStyle name="20% - Accent1 4 2 3 2 5 2 6 2 2" xfId="34131" xr:uid="{00000000-0005-0000-0000-00009B840000}"/>
    <cellStyle name="20% - Accent1 4 2 3 2 5 2 6 3" xfId="34132" xr:uid="{00000000-0005-0000-0000-00009C840000}"/>
    <cellStyle name="20% - Accent1 4 2 3 2 5 2 7" xfId="34133" xr:uid="{00000000-0005-0000-0000-00009D840000}"/>
    <cellStyle name="20% - Accent1 4 2 3 2 5 2 7 2" xfId="34134" xr:uid="{00000000-0005-0000-0000-00009E840000}"/>
    <cellStyle name="20% - Accent1 4 2 3 2 5 2 8" xfId="34135" xr:uid="{00000000-0005-0000-0000-00009F840000}"/>
    <cellStyle name="20% - Accent1 4 2 3 2 5 2 8 2" xfId="34136" xr:uid="{00000000-0005-0000-0000-0000A0840000}"/>
    <cellStyle name="20% - Accent1 4 2 3 2 5 2 9" xfId="34137" xr:uid="{00000000-0005-0000-0000-0000A1840000}"/>
    <cellStyle name="20% - Accent1 4 2 3 2 5 3" xfId="34138" xr:uid="{00000000-0005-0000-0000-0000A2840000}"/>
    <cellStyle name="20% - Accent1 4 2 3 2 5 3 2" xfId="34139" xr:uid="{00000000-0005-0000-0000-0000A3840000}"/>
    <cellStyle name="20% - Accent1 4 2 3 2 5 3 2 2" xfId="34140" xr:uid="{00000000-0005-0000-0000-0000A4840000}"/>
    <cellStyle name="20% - Accent1 4 2 3 2 5 3 2 2 2" xfId="34141" xr:uid="{00000000-0005-0000-0000-0000A5840000}"/>
    <cellStyle name="20% - Accent1 4 2 3 2 5 3 2 2 2 2" xfId="34142" xr:uid="{00000000-0005-0000-0000-0000A6840000}"/>
    <cellStyle name="20% - Accent1 4 2 3 2 5 3 2 2 3" xfId="34143" xr:uid="{00000000-0005-0000-0000-0000A7840000}"/>
    <cellStyle name="20% - Accent1 4 2 3 2 5 3 2 3" xfId="34144" xr:uid="{00000000-0005-0000-0000-0000A8840000}"/>
    <cellStyle name="20% - Accent1 4 2 3 2 5 3 2 3 2" xfId="34145" xr:uid="{00000000-0005-0000-0000-0000A9840000}"/>
    <cellStyle name="20% - Accent1 4 2 3 2 5 3 2 4" xfId="34146" xr:uid="{00000000-0005-0000-0000-0000AA840000}"/>
    <cellStyle name="20% - Accent1 4 2 3 2 5 3 3" xfId="34147" xr:uid="{00000000-0005-0000-0000-0000AB840000}"/>
    <cellStyle name="20% - Accent1 4 2 3 2 5 3 3 2" xfId="34148" xr:uid="{00000000-0005-0000-0000-0000AC840000}"/>
    <cellStyle name="20% - Accent1 4 2 3 2 5 3 3 2 2" xfId="34149" xr:uid="{00000000-0005-0000-0000-0000AD840000}"/>
    <cellStyle name="20% - Accent1 4 2 3 2 5 3 3 2 2 2" xfId="34150" xr:uid="{00000000-0005-0000-0000-0000AE840000}"/>
    <cellStyle name="20% - Accent1 4 2 3 2 5 3 3 2 3" xfId="34151" xr:uid="{00000000-0005-0000-0000-0000AF840000}"/>
    <cellStyle name="20% - Accent1 4 2 3 2 5 3 3 3" xfId="34152" xr:uid="{00000000-0005-0000-0000-0000B0840000}"/>
    <cellStyle name="20% - Accent1 4 2 3 2 5 3 3 3 2" xfId="34153" xr:uid="{00000000-0005-0000-0000-0000B1840000}"/>
    <cellStyle name="20% - Accent1 4 2 3 2 5 3 3 4" xfId="34154" xr:uid="{00000000-0005-0000-0000-0000B2840000}"/>
    <cellStyle name="20% - Accent1 4 2 3 2 5 3 4" xfId="34155" xr:uid="{00000000-0005-0000-0000-0000B3840000}"/>
    <cellStyle name="20% - Accent1 4 2 3 2 5 3 4 2" xfId="34156" xr:uid="{00000000-0005-0000-0000-0000B4840000}"/>
    <cellStyle name="20% - Accent1 4 2 3 2 5 3 4 2 2" xfId="34157" xr:uid="{00000000-0005-0000-0000-0000B5840000}"/>
    <cellStyle name="20% - Accent1 4 2 3 2 5 3 4 2 2 2" xfId="34158" xr:uid="{00000000-0005-0000-0000-0000B6840000}"/>
    <cellStyle name="20% - Accent1 4 2 3 2 5 3 4 2 3" xfId="34159" xr:uid="{00000000-0005-0000-0000-0000B7840000}"/>
    <cellStyle name="20% - Accent1 4 2 3 2 5 3 4 3" xfId="34160" xr:uid="{00000000-0005-0000-0000-0000B8840000}"/>
    <cellStyle name="20% - Accent1 4 2 3 2 5 3 4 3 2" xfId="34161" xr:uid="{00000000-0005-0000-0000-0000B9840000}"/>
    <cellStyle name="20% - Accent1 4 2 3 2 5 3 4 4" xfId="34162" xr:uid="{00000000-0005-0000-0000-0000BA840000}"/>
    <cellStyle name="20% - Accent1 4 2 3 2 5 3 5" xfId="34163" xr:uid="{00000000-0005-0000-0000-0000BB840000}"/>
    <cellStyle name="20% - Accent1 4 2 3 2 5 3 5 2" xfId="34164" xr:uid="{00000000-0005-0000-0000-0000BC840000}"/>
    <cellStyle name="20% - Accent1 4 2 3 2 5 3 5 2 2" xfId="34165" xr:uid="{00000000-0005-0000-0000-0000BD840000}"/>
    <cellStyle name="20% - Accent1 4 2 3 2 5 3 5 3" xfId="34166" xr:uid="{00000000-0005-0000-0000-0000BE840000}"/>
    <cellStyle name="20% - Accent1 4 2 3 2 5 3 6" xfId="34167" xr:uid="{00000000-0005-0000-0000-0000BF840000}"/>
    <cellStyle name="20% - Accent1 4 2 3 2 5 3 6 2" xfId="34168" xr:uid="{00000000-0005-0000-0000-0000C0840000}"/>
    <cellStyle name="20% - Accent1 4 2 3 2 5 3 6 2 2" xfId="34169" xr:uid="{00000000-0005-0000-0000-0000C1840000}"/>
    <cellStyle name="20% - Accent1 4 2 3 2 5 3 6 3" xfId="34170" xr:uid="{00000000-0005-0000-0000-0000C2840000}"/>
    <cellStyle name="20% - Accent1 4 2 3 2 5 3 7" xfId="34171" xr:uid="{00000000-0005-0000-0000-0000C3840000}"/>
    <cellStyle name="20% - Accent1 4 2 3 2 5 3 7 2" xfId="34172" xr:uid="{00000000-0005-0000-0000-0000C4840000}"/>
    <cellStyle name="20% - Accent1 4 2 3 2 5 3 8" xfId="34173" xr:uid="{00000000-0005-0000-0000-0000C5840000}"/>
    <cellStyle name="20% - Accent1 4 2 3 2 5 3 8 2" xfId="34174" xr:uid="{00000000-0005-0000-0000-0000C6840000}"/>
    <cellStyle name="20% - Accent1 4 2 3 2 5 3 9" xfId="34175" xr:uid="{00000000-0005-0000-0000-0000C7840000}"/>
    <cellStyle name="20% - Accent1 4 2 3 2 5 4" xfId="34176" xr:uid="{00000000-0005-0000-0000-0000C8840000}"/>
    <cellStyle name="20% - Accent1 4 2 3 2 5 4 2" xfId="34177" xr:uid="{00000000-0005-0000-0000-0000C9840000}"/>
    <cellStyle name="20% - Accent1 4 2 3 2 5 4 2 2" xfId="34178" xr:uid="{00000000-0005-0000-0000-0000CA840000}"/>
    <cellStyle name="20% - Accent1 4 2 3 2 5 4 2 2 2" xfId="34179" xr:uid="{00000000-0005-0000-0000-0000CB840000}"/>
    <cellStyle name="20% - Accent1 4 2 3 2 5 4 2 3" xfId="34180" xr:uid="{00000000-0005-0000-0000-0000CC840000}"/>
    <cellStyle name="20% - Accent1 4 2 3 2 5 4 3" xfId="34181" xr:uid="{00000000-0005-0000-0000-0000CD840000}"/>
    <cellStyle name="20% - Accent1 4 2 3 2 5 4 3 2" xfId="34182" xr:uid="{00000000-0005-0000-0000-0000CE840000}"/>
    <cellStyle name="20% - Accent1 4 2 3 2 5 4 4" xfId="34183" xr:uid="{00000000-0005-0000-0000-0000CF840000}"/>
    <cellStyle name="20% - Accent1 4 2 3 2 5 5" xfId="34184" xr:uid="{00000000-0005-0000-0000-0000D0840000}"/>
    <cellStyle name="20% - Accent1 4 2 3 2 5 5 2" xfId="34185" xr:uid="{00000000-0005-0000-0000-0000D1840000}"/>
    <cellStyle name="20% - Accent1 4 2 3 2 5 5 2 2" xfId="34186" xr:uid="{00000000-0005-0000-0000-0000D2840000}"/>
    <cellStyle name="20% - Accent1 4 2 3 2 5 5 2 2 2" xfId="34187" xr:uid="{00000000-0005-0000-0000-0000D3840000}"/>
    <cellStyle name="20% - Accent1 4 2 3 2 5 5 2 3" xfId="34188" xr:uid="{00000000-0005-0000-0000-0000D4840000}"/>
    <cellStyle name="20% - Accent1 4 2 3 2 5 5 3" xfId="34189" xr:uid="{00000000-0005-0000-0000-0000D5840000}"/>
    <cellStyle name="20% - Accent1 4 2 3 2 5 5 3 2" xfId="34190" xr:uid="{00000000-0005-0000-0000-0000D6840000}"/>
    <cellStyle name="20% - Accent1 4 2 3 2 5 5 4" xfId="34191" xr:uid="{00000000-0005-0000-0000-0000D7840000}"/>
    <cellStyle name="20% - Accent1 4 2 3 2 5 6" xfId="34192" xr:uid="{00000000-0005-0000-0000-0000D8840000}"/>
    <cellStyle name="20% - Accent1 4 2 3 2 5 6 2" xfId="34193" xr:uid="{00000000-0005-0000-0000-0000D9840000}"/>
    <cellStyle name="20% - Accent1 4 2 3 2 5 6 2 2" xfId="34194" xr:uid="{00000000-0005-0000-0000-0000DA840000}"/>
    <cellStyle name="20% - Accent1 4 2 3 2 5 6 2 2 2" xfId="34195" xr:uid="{00000000-0005-0000-0000-0000DB840000}"/>
    <cellStyle name="20% - Accent1 4 2 3 2 5 6 2 3" xfId="34196" xr:uid="{00000000-0005-0000-0000-0000DC840000}"/>
    <cellStyle name="20% - Accent1 4 2 3 2 5 6 3" xfId="34197" xr:uid="{00000000-0005-0000-0000-0000DD840000}"/>
    <cellStyle name="20% - Accent1 4 2 3 2 5 6 3 2" xfId="34198" xr:uid="{00000000-0005-0000-0000-0000DE840000}"/>
    <cellStyle name="20% - Accent1 4 2 3 2 5 6 4" xfId="34199" xr:uid="{00000000-0005-0000-0000-0000DF840000}"/>
    <cellStyle name="20% - Accent1 4 2 3 2 5 7" xfId="34200" xr:uid="{00000000-0005-0000-0000-0000E0840000}"/>
    <cellStyle name="20% - Accent1 4 2 3 2 5 7 2" xfId="34201" xr:uid="{00000000-0005-0000-0000-0000E1840000}"/>
    <cellStyle name="20% - Accent1 4 2 3 2 5 7 2 2" xfId="34202" xr:uid="{00000000-0005-0000-0000-0000E2840000}"/>
    <cellStyle name="20% - Accent1 4 2 3 2 5 7 3" xfId="34203" xr:uid="{00000000-0005-0000-0000-0000E3840000}"/>
    <cellStyle name="20% - Accent1 4 2 3 2 5 8" xfId="34204" xr:uid="{00000000-0005-0000-0000-0000E4840000}"/>
    <cellStyle name="20% - Accent1 4 2 3 2 5 8 2" xfId="34205" xr:uid="{00000000-0005-0000-0000-0000E5840000}"/>
    <cellStyle name="20% - Accent1 4 2 3 2 5 8 2 2" xfId="34206" xr:uid="{00000000-0005-0000-0000-0000E6840000}"/>
    <cellStyle name="20% - Accent1 4 2 3 2 5 8 3" xfId="34207" xr:uid="{00000000-0005-0000-0000-0000E7840000}"/>
    <cellStyle name="20% - Accent1 4 2 3 2 5 9" xfId="34208" xr:uid="{00000000-0005-0000-0000-0000E8840000}"/>
    <cellStyle name="20% - Accent1 4 2 3 2 5 9 2" xfId="34209" xr:uid="{00000000-0005-0000-0000-0000E9840000}"/>
    <cellStyle name="20% - Accent1 4 2 3 2 6" xfId="34210" xr:uid="{00000000-0005-0000-0000-0000EA840000}"/>
    <cellStyle name="20% - Accent1 4 2 3 2 6 2" xfId="34211" xr:uid="{00000000-0005-0000-0000-0000EB840000}"/>
    <cellStyle name="20% - Accent1 4 2 3 2 6 2 2" xfId="34212" xr:uid="{00000000-0005-0000-0000-0000EC840000}"/>
    <cellStyle name="20% - Accent1 4 2 3 2 6 2 2 2" xfId="34213" xr:uid="{00000000-0005-0000-0000-0000ED840000}"/>
    <cellStyle name="20% - Accent1 4 2 3 2 6 2 2 2 2" xfId="34214" xr:uid="{00000000-0005-0000-0000-0000EE840000}"/>
    <cellStyle name="20% - Accent1 4 2 3 2 6 2 2 3" xfId="34215" xr:uid="{00000000-0005-0000-0000-0000EF840000}"/>
    <cellStyle name="20% - Accent1 4 2 3 2 6 2 3" xfId="34216" xr:uid="{00000000-0005-0000-0000-0000F0840000}"/>
    <cellStyle name="20% - Accent1 4 2 3 2 6 2 3 2" xfId="34217" xr:uid="{00000000-0005-0000-0000-0000F1840000}"/>
    <cellStyle name="20% - Accent1 4 2 3 2 6 2 4" xfId="34218" xr:uid="{00000000-0005-0000-0000-0000F2840000}"/>
    <cellStyle name="20% - Accent1 4 2 3 2 6 3" xfId="34219" xr:uid="{00000000-0005-0000-0000-0000F3840000}"/>
    <cellStyle name="20% - Accent1 4 2 3 2 6 3 2" xfId="34220" xr:uid="{00000000-0005-0000-0000-0000F4840000}"/>
    <cellStyle name="20% - Accent1 4 2 3 2 6 3 2 2" xfId="34221" xr:uid="{00000000-0005-0000-0000-0000F5840000}"/>
    <cellStyle name="20% - Accent1 4 2 3 2 6 3 2 2 2" xfId="34222" xr:uid="{00000000-0005-0000-0000-0000F6840000}"/>
    <cellStyle name="20% - Accent1 4 2 3 2 6 3 2 3" xfId="34223" xr:uid="{00000000-0005-0000-0000-0000F7840000}"/>
    <cellStyle name="20% - Accent1 4 2 3 2 6 3 3" xfId="34224" xr:uid="{00000000-0005-0000-0000-0000F8840000}"/>
    <cellStyle name="20% - Accent1 4 2 3 2 6 3 3 2" xfId="34225" xr:uid="{00000000-0005-0000-0000-0000F9840000}"/>
    <cellStyle name="20% - Accent1 4 2 3 2 6 3 4" xfId="34226" xr:uid="{00000000-0005-0000-0000-0000FA840000}"/>
    <cellStyle name="20% - Accent1 4 2 3 2 6 4" xfId="34227" xr:uid="{00000000-0005-0000-0000-0000FB840000}"/>
    <cellStyle name="20% - Accent1 4 2 3 2 6 4 2" xfId="34228" xr:uid="{00000000-0005-0000-0000-0000FC840000}"/>
    <cellStyle name="20% - Accent1 4 2 3 2 6 4 2 2" xfId="34229" xr:uid="{00000000-0005-0000-0000-0000FD840000}"/>
    <cellStyle name="20% - Accent1 4 2 3 2 6 4 2 2 2" xfId="34230" xr:uid="{00000000-0005-0000-0000-0000FE840000}"/>
    <cellStyle name="20% - Accent1 4 2 3 2 6 4 2 3" xfId="34231" xr:uid="{00000000-0005-0000-0000-0000FF840000}"/>
    <cellStyle name="20% - Accent1 4 2 3 2 6 4 3" xfId="34232" xr:uid="{00000000-0005-0000-0000-000000850000}"/>
    <cellStyle name="20% - Accent1 4 2 3 2 6 4 3 2" xfId="34233" xr:uid="{00000000-0005-0000-0000-000001850000}"/>
    <cellStyle name="20% - Accent1 4 2 3 2 6 4 4" xfId="34234" xr:uid="{00000000-0005-0000-0000-000002850000}"/>
    <cellStyle name="20% - Accent1 4 2 3 2 6 5" xfId="34235" xr:uid="{00000000-0005-0000-0000-000003850000}"/>
    <cellStyle name="20% - Accent1 4 2 3 2 6 5 2" xfId="34236" xr:uid="{00000000-0005-0000-0000-000004850000}"/>
    <cellStyle name="20% - Accent1 4 2 3 2 6 5 2 2" xfId="34237" xr:uid="{00000000-0005-0000-0000-000005850000}"/>
    <cellStyle name="20% - Accent1 4 2 3 2 6 5 3" xfId="34238" xr:uid="{00000000-0005-0000-0000-000006850000}"/>
    <cellStyle name="20% - Accent1 4 2 3 2 6 6" xfId="34239" xr:uid="{00000000-0005-0000-0000-000007850000}"/>
    <cellStyle name="20% - Accent1 4 2 3 2 6 6 2" xfId="34240" xr:uid="{00000000-0005-0000-0000-000008850000}"/>
    <cellStyle name="20% - Accent1 4 2 3 2 6 6 2 2" xfId="34241" xr:uid="{00000000-0005-0000-0000-000009850000}"/>
    <cellStyle name="20% - Accent1 4 2 3 2 6 6 3" xfId="34242" xr:uid="{00000000-0005-0000-0000-00000A850000}"/>
    <cellStyle name="20% - Accent1 4 2 3 2 6 7" xfId="34243" xr:uid="{00000000-0005-0000-0000-00000B850000}"/>
    <cellStyle name="20% - Accent1 4 2 3 2 6 7 2" xfId="34244" xr:uid="{00000000-0005-0000-0000-00000C850000}"/>
    <cellStyle name="20% - Accent1 4 2 3 2 6 8" xfId="34245" xr:uid="{00000000-0005-0000-0000-00000D850000}"/>
    <cellStyle name="20% - Accent1 4 2 3 2 6 8 2" xfId="34246" xr:uid="{00000000-0005-0000-0000-00000E850000}"/>
    <cellStyle name="20% - Accent1 4 2 3 2 6 9" xfId="34247" xr:uid="{00000000-0005-0000-0000-00000F850000}"/>
    <cellStyle name="20% - Accent1 4 2 3 2 7" xfId="34248" xr:uid="{00000000-0005-0000-0000-000010850000}"/>
    <cellStyle name="20% - Accent1 4 2 3 2 7 2" xfId="34249" xr:uid="{00000000-0005-0000-0000-000011850000}"/>
    <cellStyle name="20% - Accent1 4 2 3 2 7 2 2" xfId="34250" xr:uid="{00000000-0005-0000-0000-000012850000}"/>
    <cellStyle name="20% - Accent1 4 2 3 2 7 2 2 2" xfId="34251" xr:uid="{00000000-0005-0000-0000-000013850000}"/>
    <cellStyle name="20% - Accent1 4 2 3 2 7 2 2 2 2" xfId="34252" xr:uid="{00000000-0005-0000-0000-000014850000}"/>
    <cellStyle name="20% - Accent1 4 2 3 2 7 2 2 3" xfId="34253" xr:uid="{00000000-0005-0000-0000-000015850000}"/>
    <cellStyle name="20% - Accent1 4 2 3 2 7 2 3" xfId="34254" xr:uid="{00000000-0005-0000-0000-000016850000}"/>
    <cellStyle name="20% - Accent1 4 2 3 2 7 2 3 2" xfId="34255" xr:uid="{00000000-0005-0000-0000-000017850000}"/>
    <cellStyle name="20% - Accent1 4 2 3 2 7 2 4" xfId="34256" xr:uid="{00000000-0005-0000-0000-000018850000}"/>
    <cellStyle name="20% - Accent1 4 2 3 2 7 3" xfId="34257" xr:uid="{00000000-0005-0000-0000-000019850000}"/>
    <cellStyle name="20% - Accent1 4 2 3 2 7 3 2" xfId="34258" xr:uid="{00000000-0005-0000-0000-00001A850000}"/>
    <cellStyle name="20% - Accent1 4 2 3 2 7 3 2 2" xfId="34259" xr:uid="{00000000-0005-0000-0000-00001B850000}"/>
    <cellStyle name="20% - Accent1 4 2 3 2 7 3 2 2 2" xfId="34260" xr:uid="{00000000-0005-0000-0000-00001C850000}"/>
    <cellStyle name="20% - Accent1 4 2 3 2 7 3 2 3" xfId="34261" xr:uid="{00000000-0005-0000-0000-00001D850000}"/>
    <cellStyle name="20% - Accent1 4 2 3 2 7 3 3" xfId="34262" xr:uid="{00000000-0005-0000-0000-00001E850000}"/>
    <cellStyle name="20% - Accent1 4 2 3 2 7 3 3 2" xfId="34263" xr:uid="{00000000-0005-0000-0000-00001F850000}"/>
    <cellStyle name="20% - Accent1 4 2 3 2 7 3 4" xfId="34264" xr:uid="{00000000-0005-0000-0000-000020850000}"/>
    <cellStyle name="20% - Accent1 4 2 3 2 7 4" xfId="34265" xr:uid="{00000000-0005-0000-0000-000021850000}"/>
    <cellStyle name="20% - Accent1 4 2 3 2 7 4 2" xfId="34266" xr:uid="{00000000-0005-0000-0000-000022850000}"/>
    <cellStyle name="20% - Accent1 4 2 3 2 7 4 2 2" xfId="34267" xr:uid="{00000000-0005-0000-0000-000023850000}"/>
    <cellStyle name="20% - Accent1 4 2 3 2 7 4 2 2 2" xfId="34268" xr:uid="{00000000-0005-0000-0000-000024850000}"/>
    <cellStyle name="20% - Accent1 4 2 3 2 7 4 2 3" xfId="34269" xr:uid="{00000000-0005-0000-0000-000025850000}"/>
    <cellStyle name="20% - Accent1 4 2 3 2 7 4 3" xfId="34270" xr:uid="{00000000-0005-0000-0000-000026850000}"/>
    <cellStyle name="20% - Accent1 4 2 3 2 7 4 3 2" xfId="34271" xr:uid="{00000000-0005-0000-0000-000027850000}"/>
    <cellStyle name="20% - Accent1 4 2 3 2 7 4 4" xfId="34272" xr:uid="{00000000-0005-0000-0000-000028850000}"/>
    <cellStyle name="20% - Accent1 4 2 3 2 7 5" xfId="34273" xr:uid="{00000000-0005-0000-0000-000029850000}"/>
    <cellStyle name="20% - Accent1 4 2 3 2 7 5 2" xfId="34274" xr:uid="{00000000-0005-0000-0000-00002A850000}"/>
    <cellStyle name="20% - Accent1 4 2 3 2 7 5 2 2" xfId="34275" xr:uid="{00000000-0005-0000-0000-00002B850000}"/>
    <cellStyle name="20% - Accent1 4 2 3 2 7 5 3" xfId="34276" xr:uid="{00000000-0005-0000-0000-00002C850000}"/>
    <cellStyle name="20% - Accent1 4 2 3 2 7 6" xfId="34277" xr:uid="{00000000-0005-0000-0000-00002D850000}"/>
    <cellStyle name="20% - Accent1 4 2 3 2 7 6 2" xfId="34278" xr:uid="{00000000-0005-0000-0000-00002E850000}"/>
    <cellStyle name="20% - Accent1 4 2 3 2 7 6 2 2" xfId="34279" xr:uid="{00000000-0005-0000-0000-00002F850000}"/>
    <cellStyle name="20% - Accent1 4 2 3 2 7 6 3" xfId="34280" xr:uid="{00000000-0005-0000-0000-000030850000}"/>
    <cellStyle name="20% - Accent1 4 2 3 2 7 7" xfId="34281" xr:uid="{00000000-0005-0000-0000-000031850000}"/>
    <cellStyle name="20% - Accent1 4 2 3 2 7 7 2" xfId="34282" xr:uid="{00000000-0005-0000-0000-000032850000}"/>
    <cellStyle name="20% - Accent1 4 2 3 2 7 8" xfId="34283" xr:uid="{00000000-0005-0000-0000-000033850000}"/>
    <cellStyle name="20% - Accent1 4 2 3 2 7 8 2" xfId="34284" xr:uid="{00000000-0005-0000-0000-000034850000}"/>
    <cellStyle name="20% - Accent1 4 2 3 2 7 9" xfId="34285" xr:uid="{00000000-0005-0000-0000-000035850000}"/>
    <cellStyle name="20% - Accent1 4 2 3 2 8" xfId="34286" xr:uid="{00000000-0005-0000-0000-000036850000}"/>
    <cellStyle name="20% - Accent1 4 2 3 2 8 2" xfId="34287" xr:uid="{00000000-0005-0000-0000-000037850000}"/>
    <cellStyle name="20% - Accent1 4 2 3 2 8 2 2" xfId="34288" xr:uid="{00000000-0005-0000-0000-000038850000}"/>
    <cellStyle name="20% - Accent1 4 2 3 2 8 2 2 2" xfId="34289" xr:uid="{00000000-0005-0000-0000-000039850000}"/>
    <cellStyle name="20% - Accent1 4 2 3 2 8 2 3" xfId="34290" xr:uid="{00000000-0005-0000-0000-00003A850000}"/>
    <cellStyle name="20% - Accent1 4 2 3 2 8 3" xfId="34291" xr:uid="{00000000-0005-0000-0000-00003B850000}"/>
    <cellStyle name="20% - Accent1 4 2 3 2 8 3 2" xfId="34292" xr:uid="{00000000-0005-0000-0000-00003C850000}"/>
    <cellStyle name="20% - Accent1 4 2 3 2 8 4" xfId="34293" xr:uid="{00000000-0005-0000-0000-00003D850000}"/>
    <cellStyle name="20% - Accent1 4 2 3 2 9" xfId="34294" xr:uid="{00000000-0005-0000-0000-00003E850000}"/>
    <cellStyle name="20% - Accent1 4 2 3 2 9 2" xfId="34295" xr:uid="{00000000-0005-0000-0000-00003F850000}"/>
    <cellStyle name="20% - Accent1 4 2 3 2 9 2 2" xfId="34296" xr:uid="{00000000-0005-0000-0000-000040850000}"/>
    <cellStyle name="20% - Accent1 4 2 3 2 9 2 2 2" xfId="34297" xr:uid="{00000000-0005-0000-0000-000041850000}"/>
    <cellStyle name="20% - Accent1 4 2 3 2 9 2 3" xfId="34298" xr:uid="{00000000-0005-0000-0000-000042850000}"/>
    <cellStyle name="20% - Accent1 4 2 3 2 9 3" xfId="34299" xr:uid="{00000000-0005-0000-0000-000043850000}"/>
    <cellStyle name="20% - Accent1 4 2 3 2 9 3 2" xfId="34300" xr:uid="{00000000-0005-0000-0000-000044850000}"/>
    <cellStyle name="20% - Accent1 4 2 3 2 9 4" xfId="34301" xr:uid="{00000000-0005-0000-0000-000045850000}"/>
    <cellStyle name="20% - Accent1 4 2 3 3" xfId="34302" xr:uid="{00000000-0005-0000-0000-000046850000}"/>
    <cellStyle name="20% - Accent1 4 2 3 3 10" xfId="34303" xr:uid="{00000000-0005-0000-0000-000047850000}"/>
    <cellStyle name="20% - Accent1 4 2 3 3 10 2" xfId="34304" xr:uid="{00000000-0005-0000-0000-000048850000}"/>
    <cellStyle name="20% - Accent1 4 2 3 3 10 2 2" xfId="34305" xr:uid="{00000000-0005-0000-0000-000049850000}"/>
    <cellStyle name="20% - Accent1 4 2 3 3 10 3" xfId="34306" xr:uid="{00000000-0005-0000-0000-00004A850000}"/>
    <cellStyle name="20% - Accent1 4 2 3 3 11" xfId="34307" xr:uid="{00000000-0005-0000-0000-00004B850000}"/>
    <cellStyle name="20% - Accent1 4 2 3 3 11 2" xfId="34308" xr:uid="{00000000-0005-0000-0000-00004C850000}"/>
    <cellStyle name="20% - Accent1 4 2 3 3 11 2 2" xfId="34309" xr:uid="{00000000-0005-0000-0000-00004D850000}"/>
    <cellStyle name="20% - Accent1 4 2 3 3 11 3" xfId="34310" xr:uid="{00000000-0005-0000-0000-00004E850000}"/>
    <cellStyle name="20% - Accent1 4 2 3 3 12" xfId="34311" xr:uid="{00000000-0005-0000-0000-00004F850000}"/>
    <cellStyle name="20% - Accent1 4 2 3 3 12 2" xfId="34312" xr:uid="{00000000-0005-0000-0000-000050850000}"/>
    <cellStyle name="20% - Accent1 4 2 3 3 13" xfId="34313" xr:uid="{00000000-0005-0000-0000-000051850000}"/>
    <cellStyle name="20% - Accent1 4 2 3 3 13 2" xfId="34314" xr:uid="{00000000-0005-0000-0000-000052850000}"/>
    <cellStyle name="20% - Accent1 4 2 3 3 14" xfId="34315" xr:uid="{00000000-0005-0000-0000-000053850000}"/>
    <cellStyle name="20% - Accent1 4 2 3 3 2" xfId="34316" xr:uid="{00000000-0005-0000-0000-000054850000}"/>
    <cellStyle name="20% - Accent1 4 2 3 3 2 10" xfId="34317" xr:uid="{00000000-0005-0000-0000-000055850000}"/>
    <cellStyle name="20% - Accent1 4 2 3 3 2 10 2" xfId="34318" xr:uid="{00000000-0005-0000-0000-000056850000}"/>
    <cellStyle name="20% - Accent1 4 2 3 3 2 11" xfId="34319" xr:uid="{00000000-0005-0000-0000-000057850000}"/>
    <cellStyle name="20% - Accent1 4 2 3 3 2 2" xfId="34320" xr:uid="{00000000-0005-0000-0000-000058850000}"/>
    <cellStyle name="20% - Accent1 4 2 3 3 2 2 2" xfId="34321" xr:uid="{00000000-0005-0000-0000-000059850000}"/>
    <cellStyle name="20% - Accent1 4 2 3 3 2 2 2 2" xfId="34322" xr:uid="{00000000-0005-0000-0000-00005A850000}"/>
    <cellStyle name="20% - Accent1 4 2 3 3 2 2 2 2 2" xfId="34323" xr:uid="{00000000-0005-0000-0000-00005B850000}"/>
    <cellStyle name="20% - Accent1 4 2 3 3 2 2 2 2 2 2" xfId="34324" xr:uid="{00000000-0005-0000-0000-00005C850000}"/>
    <cellStyle name="20% - Accent1 4 2 3 3 2 2 2 2 3" xfId="34325" xr:uid="{00000000-0005-0000-0000-00005D850000}"/>
    <cellStyle name="20% - Accent1 4 2 3 3 2 2 2 3" xfId="34326" xr:uid="{00000000-0005-0000-0000-00005E850000}"/>
    <cellStyle name="20% - Accent1 4 2 3 3 2 2 2 3 2" xfId="34327" xr:uid="{00000000-0005-0000-0000-00005F850000}"/>
    <cellStyle name="20% - Accent1 4 2 3 3 2 2 2 4" xfId="34328" xr:uid="{00000000-0005-0000-0000-000060850000}"/>
    <cellStyle name="20% - Accent1 4 2 3 3 2 2 3" xfId="34329" xr:uid="{00000000-0005-0000-0000-000061850000}"/>
    <cellStyle name="20% - Accent1 4 2 3 3 2 2 3 2" xfId="34330" xr:uid="{00000000-0005-0000-0000-000062850000}"/>
    <cellStyle name="20% - Accent1 4 2 3 3 2 2 3 2 2" xfId="34331" xr:uid="{00000000-0005-0000-0000-000063850000}"/>
    <cellStyle name="20% - Accent1 4 2 3 3 2 2 3 2 2 2" xfId="34332" xr:uid="{00000000-0005-0000-0000-000064850000}"/>
    <cellStyle name="20% - Accent1 4 2 3 3 2 2 3 2 3" xfId="34333" xr:uid="{00000000-0005-0000-0000-000065850000}"/>
    <cellStyle name="20% - Accent1 4 2 3 3 2 2 3 3" xfId="34334" xr:uid="{00000000-0005-0000-0000-000066850000}"/>
    <cellStyle name="20% - Accent1 4 2 3 3 2 2 3 3 2" xfId="34335" xr:uid="{00000000-0005-0000-0000-000067850000}"/>
    <cellStyle name="20% - Accent1 4 2 3 3 2 2 3 4" xfId="34336" xr:uid="{00000000-0005-0000-0000-000068850000}"/>
    <cellStyle name="20% - Accent1 4 2 3 3 2 2 4" xfId="34337" xr:uid="{00000000-0005-0000-0000-000069850000}"/>
    <cellStyle name="20% - Accent1 4 2 3 3 2 2 4 2" xfId="34338" xr:uid="{00000000-0005-0000-0000-00006A850000}"/>
    <cellStyle name="20% - Accent1 4 2 3 3 2 2 4 2 2" xfId="34339" xr:uid="{00000000-0005-0000-0000-00006B850000}"/>
    <cellStyle name="20% - Accent1 4 2 3 3 2 2 4 2 2 2" xfId="34340" xr:uid="{00000000-0005-0000-0000-00006C850000}"/>
    <cellStyle name="20% - Accent1 4 2 3 3 2 2 4 2 3" xfId="34341" xr:uid="{00000000-0005-0000-0000-00006D850000}"/>
    <cellStyle name="20% - Accent1 4 2 3 3 2 2 4 3" xfId="34342" xr:uid="{00000000-0005-0000-0000-00006E850000}"/>
    <cellStyle name="20% - Accent1 4 2 3 3 2 2 4 3 2" xfId="34343" xr:uid="{00000000-0005-0000-0000-00006F850000}"/>
    <cellStyle name="20% - Accent1 4 2 3 3 2 2 4 4" xfId="34344" xr:uid="{00000000-0005-0000-0000-000070850000}"/>
    <cellStyle name="20% - Accent1 4 2 3 3 2 2 5" xfId="34345" xr:uid="{00000000-0005-0000-0000-000071850000}"/>
    <cellStyle name="20% - Accent1 4 2 3 3 2 2 5 2" xfId="34346" xr:uid="{00000000-0005-0000-0000-000072850000}"/>
    <cellStyle name="20% - Accent1 4 2 3 3 2 2 5 2 2" xfId="34347" xr:uid="{00000000-0005-0000-0000-000073850000}"/>
    <cellStyle name="20% - Accent1 4 2 3 3 2 2 5 3" xfId="34348" xr:uid="{00000000-0005-0000-0000-000074850000}"/>
    <cellStyle name="20% - Accent1 4 2 3 3 2 2 6" xfId="34349" xr:uid="{00000000-0005-0000-0000-000075850000}"/>
    <cellStyle name="20% - Accent1 4 2 3 3 2 2 6 2" xfId="34350" xr:uid="{00000000-0005-0000-0000-000076850000}"/>
    <cellStyle name="20% - Accent1 4 2 3 3 2 2 6 2 2" xfId="34351" xr:uid="{00000000-0005-0000-0000-000077850000}"/>
    <cellStyle name="20% - Accent1 4 2 3 3 2 2 6 3" xfId="34352" xr:uid="{00000000-0005-0000-0000-000078850000}"/>
    <cellStyle name="20% - Accent1 4 2 3 3 2 2 7" xfId="34353" xr:uid="{00000000-0005-0000-0000-000079850000}"/>
    <cellStyle name="20% - Accent1 4 2 3 3 2 2 7 2" xfId="34354" xr:uid="{00000000-0005-0000-0000-00007A850000}"/>
    <cellStyle name="20% - Accent1 4 2 3 3 2 2 8" xfId="34355" xr:uid="{00000000-0005-0000-0000-00007B850000}"/>
    <cellStyle name="20% - Accent1 4 2 3 3 2 2 8 2" xfId="34356" xr:uid="{00000000-0005-0000-0000-00007C850000}"/>
    <cellStyle name="20% - Accent1 4 2 3 3 2 2 9" xfId="34357" xr:uid="{00000000-0005-0000-0000-00007D850000}"/>
    <cellStyle name="20% - Accent1 4 2 3 3 2 3" xfId="34358" xr:uid="{00000000-0005-0000-0000-00007E850000}"/>
    <cellStyle name="20% - Accent1 4 2 3 3 2 3 2" xfId="34359" xr:uid="{00000000-0005-0000-0000-00007F850000}"/>
    <cellStyle name="20% - Accent1 4 2 3 3 2 3 2 2" xfId="34360" xr:uid="{00000000-0005-0000-0000-000080850000}"/>
    <cellStyle name="20% - Accent1 4 2 3 3 2 3 2 2 2" xfId="34361" xr:uid="{00000000-0005-0000-0000-000081850000}"/>
    <cellStyle name="20% - Accent1 4 2 3 3 2 3 2 2 2 2" xfId="34362" xr:uid="{00000000-0005-0000-0000-000082850000}"/>
    <cellStyle name="20% - Accent1 4 2 3 3 2 3 2 2 3" xfId="34363" xr:uid="{00000000-0005-0000-0000-000083850000}"/>
    <cellStyle name="20% - Accent1 4 2 3 3 2 3 2 3" xfId="34364" xr:uid="{00000000-0005-0000-0000-000084850000}"/>
    <cellStyle name="20% - Accent1 4 2 3 3 2 3 2 3 2" xfId="34365" xr:uid="{00000000-0005-0000-0000-000085850000}"/>
    <cellStyle name="20% - Accent1 4 2 3 3 2 3 2 4" xfId="34366" xr:uid="{00000000-0005-0000-0000-000086850000}"/>
    <cellStyle name="20% - Accent1 4 2 3 3 2 3 3" xfId="34367" xr:uid="{00000000-0005-0000-0000-000087850000}"/>
    <cellStyle name="20% - Accent1 4 2 3 3 2 3 3 2" xfId="34368" xr:uid="{00000000-0005-0000-0000-000088850000}"/>
    <cellStyle name="20% - Accent1 4 2 3 3 2 3 3 2 2" xfId="34369" xr:uid="{00000000-0005-0000-0000-000089850000}"/>
    <cellStyle name="20% - Accent1 4 2 3 3 2 3 3 2 2 2" xfId="34370" xr:uid="{00000000-0005-0000-0000-00008A850000}"/>
    <cellStyle name="20% - Accent1 4 2 3 3 2 3 3 2 3" xfId="34371" xr:uid="{00000000-0005-0000-0000-00008B850000}"/>
    <cellStyle name="20% - Accent1 4 2 3 3 2 3 3 3" xfId="34372" xr:uid="{00000000-0005-0000-0000-00008C850000}"/>
    <cellStyle name="20% - Accent1 4 2 3 3 2 3 3 3 2" xfId="34373" xr:uid="{00000000-0005-0000-0000-00008D850000}"/>
    <cellStyle name="20% - Accent1 4 2 3 3 2 3 3 4" xfId="34374" xr:uid="{00000000-0005-0000-0000-00008E850000}"/>
    <cellStyle name="20% - Accent1 4 2 3 3 2 3 4" xfId="34375" xr:uid="{00000000-0005-0000-0000-00008F850000}"/>
    <cellStyle name="20% - Accent1 4 2 3 3 2 3 4 2" xfId="34376" xr:uid="{00000000-0005-0000-0000-000090850000}"/>
    <cellStyle name="20% - Accent1 4 2 3 3 2 3 4 2 2" xfId="34377" xr:uid="{00000000-0005-0000-0000-000091850000}"/>
    <cellStyle name="20% - Accent1 4 2 3 3 2 3 4 2 2 2" xfId="34378" xr:uid="{00000000-0005-0000-0000-000092850000}"/>
    <cellStyle name="20% - Accent1 4 2 3 3 2 3 4 2 3" xfId="34379" xr:uid="{00000000-0005-0000-0000-000093850000}"/>
    <cellStyle name="20% - Accent1 4 2 3 3 2 3 4 3" xfId="34380" xr:uid="{00000000-0005-0000-0000-000094850000}"/>
    <cellStyle name="20% - Accent1 4 2 3 3 2 3 4 3 2" xfId="34381" xr:uid="{00000000-0005-0000-0000-000095850000}"/>
    <cellStyle name="20% - Accent1 4 2 3 3 2 3 4 4" xfId="34382" xr:uid="{00000000-0005-0000-0000-000096850000}"/>
    <cellStyle name="20% - Accent1 4 2 3 3 2 3 5" xfId="34383" xr:uid="{00000000-0005-0000-0000-000097850000}"/>
    <cellStyle name="20% - Accent1 4 2 3 3 2 3 5 2" xfId="34384" xr:uid="{00000000-0005-0000-0000-000098850000}"/>
    <cellStyle name="20% - Accent1 4 2 3 3 2 3 5 2 2" xfId="34385" xr:uid="{00000000-0005-0000-0000-000099850000}"/>
    <cellStyle name="20% - Accent1 4 2 3 3 2 3 5 3" xfId="34386" xr:uid="{00000000-0005-0000-0000-00009A850000}"/>
    <cellStyle name="20% - Accent1 4 2 3 3 2 3 6" xfId="34387" xr:uid="{00000000-0005-0000-0000-00009B850000}"/>
    <cellStyle name="20% - Accent1 4 2 3 3 2 3 6 2" xfId="34388" xr:uid="{00000000-0005-0000-0000-00009C850000}"/>
    <cellStyle name="20% - Accent1 4 2 3 3 2 3 6 2 2" xfId="34389" xr:uid="{00000000-0005-0000-0000-00009D850000}"/>
    <cellStyle name="20% - Accent1 4 2 3 3 2 3 6 3" xfId="34390" xr:uid="{00000000-0005-0000-0000-00009E850000}"/>
    <cellStyle name="20% - Accent1 4 2 3 3 2 3 7" xfId="34391" xr:uid="{00000000-0005-0000-0000-00009F850000}"/>
    <cellStyle name="20% - Accent1 4 2 3 3 2 3 7 2" xfId="34392" xr:uid="{00000000-0005-0000-0000-0000A0850000}"/>
    <cellStyle name="20% - Accent1 4 2 3 3 2 3 8" xfId="34393" xr:uid="{00000000-0005-0000-0000-0000A1850000}"/>
    <cellStyle name="20% - Accent1 4 2 3 3 2 3 8 2" xfId="34394" xr:uid="{00000000-0005-0000-0000-0000A2850000}"/>
    <cellStyle name="20% - Accent1 4 2 3 3 2 3 9" xfId="34395" xr:uid="{00000000-0005-0000-0000-0000A3850000}"/>
    <cellStyle name="20% - Accent1 4 2 3 3 2 4" xfId="34396" xr:uid="{00000000-0005-0000-0000-0000A4850000}"/>
    <cellStyle name="20% - Accent1 4 2 3 3 2 4 2" xfId="34397" xr:uid="{00000000-0005-0000-0000-0000A5850000}"/>
    <cellStyle name="20% - Accent1 4 2 3 3 2 4 2 2" xfId="34398" xr:uid="{00000000-0005-0000-0000-0000A6850000}"/>
    <cellStyle name="20% - Accent1 4 2 3 3 2 4 2 2 2" xfId="34399" xr:uid="{00000000-0005-0000-0000-0000A7850000}"/>
    <cellStyle name="20% - Accent1 4 2 3 3 2 4 2 3" xfId="34400" xr:uid="{00000000-0005-0000-0000-0000A8850000}"/>
    <cellStyle name="20% - Accent1 4 2 3 3 2 4 3" xfId="34401" xr:uid="{00000000-0005-0000-0000-0000A9850000}"/>
    <cellStyle name="20% - Accent1 4 2 3 3 2 4 3 2" xfId="34402" xr:uid="{00000000-0005-0000-0000-0000AA850000}"/>
    <cellStyle name="20% - Accent1 4 2 3 3 2 4 4" xfId="34403" xr:uid="{00000000-0005-0000-0000-0000AB850000}"/>
    <cellStyle name="20% - Accent1 4 2 3 3 2 5" xfId="34404" xr:uid="{00000000-0005-0000-0000-0000AC850000}"/>
    <cellStyle name="20% - Accent1 4 2 3 3 2 5 2" xfId="34405" xr:uid="{00000000-0005-0000-0000-0000AD850000}"/>
    <cellStyle name="20% - Accent1 4 2 3 3 2 5 2 2" xfId="34406" xr:uid="{00000000-0005-0000-0000-0000AE850000}"/>
    <cellStyle name="20% - Accent1 4 2 3 3 2 5 2 2 2" xfId="34407" xr:uid="{00000000-0005-0000-0000-0000AF850000}"/>
    <cellStyle name="20% - Accent1 4 2 3 3 2 5 2 3" xfId="34408" xr:uid="{00000000-0005-0000-0000-0000B0850000}"/>
    <cellStyle name="20% - Accent1 4 2 3 3 2 5 3" xfId="34409" xr:uid="{00000000-0005-0000-0000-0000B1850000}"/>
    <cellStyle name="20% - Accent1 4 2 3 3 2 5 3 2" xfId="34410" xr:uid="{00000000-0005-0000-0000-0000B2850000}"/>
    <cellStyle name="20% - Accent1 4 2 3 3 2 5 4" xfId="34411" xr:uid="{00000000-0005-0000-0000-0000B3850000}"/>
    <cellStyle name="20% - Accent1 4 2 3 3 2 6" xfId="34412" xr:uid="{00000000-0005-0000-0000-0000B4850000}"/>
    <cellStyle name="20% - Accent1 4 2 3 3 2 6 2" xfId="34413" xr:uid="{00000000-0005-0000-0000-0000B5850000}"/>
    <cellStyle name="20% - Accent1 4 2 3 3 2 6 2 2" xfId="34414" xr:uid="{00000000-0005-0000-0000-0000B6850000}"/>
    <cellStyle name="20% - Accent1 4 2 3 3 2 6 2 2 2" xfId="34415" xr:uid="{00000000-0005-0000-0000-0000B7850000}"/>
    <cellStyle name="20% - Accent1 4 2 3 3 2 6 2 3" xfId="34416" xr:uid="{00000000-0005-0000-0000-0000B8850000}"/>
    <cellStyle name="20% - Accent1 4 2 3 3 2 6 3" xfId="34417" xr:uid="{00000000-0005-0000-0000-0000B9850000}"/>
    <cellStyle name="20% - Accent1 4 2 3 3 2 6 3 2" xfId="34418" xr:uid="{00000000-0005-0000-0000-0000BA850000}"/>
    <cellStyle name="20% - Accent1 4 2 3 3 2 6 4" xfId="34419" xr:uid="{00000000-0005-0000-0000-0000BB850000}"/>
    <cellStyle name="20% - Accent1 4 2 3 3 2 7" xfId="34420" xr:uid="{00000000-0005-0000-0000-0000BC850000}"/>
    <cellStyle name="20% - Accent1 4 2 3 3 2 7 2" xfId="34421" xr:uid="{00000000-0005-0000-0000-0000BD850000}"/>
    <cellStyle name="20% - Accent1 4 2 3 3 2 7 2 2" xfId="34422" xr:uid="{00000000-0005-0000-0000-0000BE850000}"/>
    <cellStyle name="20% - Accent1 4 2 3 3 2 7 3" xfId="34423" xr:uid="{00000000-0005-0000-0000-0000BF850000}"/>
    <cellStyle name="20% - Accent1 4 2 3 3 2 8" xfId="34424" xr:uid="{00000000-0005-0000-0000-0000C0850000}"/>
    <cellStyle name="20% - Accent1 4 2 3 3 2 8 2" xfId="34425" xr:uid="{00000000-0005-0000-0000-0000C1850000}"/>
    <cellStyle name="20% - Accent1 4 2 3 3 2 8 2 2" xfId="34426" xr:uid="{00000000-0005-0000-0000-0000C2850000}"/>
    <cellStyle name="20% - Accent1 4 2 3 3 2 8 3" xfId="34427" xr:uid="{00000000-0005-0000-0000-0000C3850000}"/>
    <cellStyle name="20% - Accent1 4 2 3 3 2 9" xfId="34428" xr:uid="{00000000-0005-0000-0000-0000C4850000}"/>
    <cellStyle name="20% - Accent1 4 2 3 3 2 9 2" xfId="34429" xr:uid="{00000000-0005-0000-0000-0000C5850000}"/>
    <cellStyle name="20% - Accent1 4 2 3 3 3" xfId="34430" xr:uid="{00000000-0005-0000-0000-0000C6850000}"/>
    <cellStyle name="20% - Accent1 4 2 3 3 3 10" xfId="34431" xr:uid="{00000000-0005-0000-0000-0000C7850000}"/>
    <cellStyle name="20% - Accent1 4 2 3 3 3 10 2" xfId="34432" xr:uid="{00000000-0005-0000-0000-0000C8850000}"/>
    <cellStyle name="20% - Accent1 4 2 3 3 3 11" xfId="34433" xr:uid="{00000000-0005-0000-0000-0000C9850000}"/>
    <cellStyle name="20% - Accent1 4 2 3 3 3 2" xfId="34434" xr:uid="{00000000-0005-0000-0000-0000CA850000}"/>
    <cellStyle name="20% - Accent1 4 2 3 3 3 2 2" xfId="34435" xr:uid="{00000000-0005-0000-0000-0000CB850000}"/>
    <cellStyle name="20% - Accent1 4 2 3 3 3 2 2 2" xfId="34436" xr:uid="{00000000-0005-0000-0000-0000CC850000}"/>
    <cellStyle name="20% - Accent1 4 2 3 3 3 2 2 2 2" xfId="34437" xr:uid="{00000000-0005-0000-0000-0000CD850000}"/>
    <cellStyle name="20% - Accent1 4 2 3 3 3 2 2 2 2 2" xfId="34438" xr:uid="{00000000-0005-0000-0000-0000CE850000}"/>
    <cellStyle name="20% - Accent1 4 2 3 3 3 2 2 2 3" xfId="34439" xr:uid="{00000000-0005-0000-0000-0000CF850000}"/>
    <cellStyle name="20% - Accent1 4 2 3 3 3 2 2 3" xfId="34440" xr:uid="{00000000-0005-0000-0000-0000D0850000}"/>
    <cellStyle name="20% - Accent1 4 2 3 3 3 2 2 3 2" xfId="34441" xr:uid="{00000000-0005-0000-0000-0000D1850000}"/>
    <cellStyle name="20% - Accent1 4 2 3 3 3 2 2 4" xfId="34442" xr:uid="{00000000-0005-0000-0000-0000D2850000}"/>
    <cellStyle name="20% - Accent1 4 2 3 3 3 2 3" xfId="34443" xr:uid="{00000000-0005-0000-0000-0000D3850000}"/>
    <cellStyle name="20% - Accent1 4 2 3 3 3 2 3 2" xfId="34444" xr:uid="{00000000-0005-0000-0000-0000D4850000}"/>
    <cellStyle name="20% - Accent1 4 2 3 3 3 2 3 2 2" xfId="34445" xr:uid="{00000000-0005-0000-0000-0000D5850000}"/>
    <cellStyle name="20% - Accent1 4 2 3 3 3 2 3 2 2 2" xfId="34446" xr:uid="{00000000-0005-0000-0000-0000D6850000}"/>
    <cellStyle name="20% - Accent1 4 2 3 3 3 2 3 2 3" xfId="34447" xr:uid="{00000000-0005-0000-0000-0000D7850000}"/>
    <cellStyle name="20% - Accent1 4 2 3 3 3 2 3 3" xfId="34448" xr:uid="{00000000-0005-0000-0000-0000D8850000}"/>
    <cellStyle name="20% - Accent1 4 2 3 3 3 2 3 3 2" xfId="34449" xr:uid="{00000000-0005-0000-0000-0000D9850000}"/>
    <cellStyle name="20% - Accent1 4 2 3 3 3 2 3 4" xfId="34450" xr:uid="{00000000-0005-0000-0000-0000DA850000}"/>
    <cellStyle name="20% - Accent1 4 2 3 3 3 2 4" xfId="34451" xr:uid="{00000000-0005-0000-0000-0000DB850000}"/>
    <cellStyle name="20% - Accent1 4 2 3 3 3 2 4 2" xfId="34452" xr:uid="{00000000-0005-0000-0000-0000DC850000}"/>
    <cellStyle name="20% - Accent1 4 2 3 3 3 2 4 2 2" xfId="34453" xr:uid="{00000000-0005-0000-0000-0000DD850000}"/>
    <cellStyle name="20% - Accent1 4 2 3 3 3 2 4 2 2 2" xfId="34454" xr:uid="{00000000-0005-0000-0000-0000DE850000}"/>
    <cellStyle name="20% - Accent1 4 2 3 3 3 2 4 2 3" xfId="34455" xr:uid="{00000000-0005-0000-0000-0000DF850000}"/>
    <cellStyle name="20% - Accent1 4 2 3 3 3 2 4 3" xfId="34456" xr:uid="{00000000-0005-0000-0000-0000E0850000}"/>
    <cellStyle name="20% - Accent1 4 2 3 3 3 2 4 3 2" xfId="34457" xr:uid="{00000000-0005-0000-0000-0000E1850000}"/>
    <cellStyle name="20% - Accent1 4 2 3 3 3 2 4 4" xfId="34458" xr:uid="{00000000-0005-0000-0000-0000E2850000}"/>
    <cellStyle name="20% - Accent1 4 2 3 3 3 2 5" xfId="34459" xr:uid="{00000000-0005-0000-0000-0000E3850000}"/>
    <cellStyle name="20% - Accent1 4 2 3 3 3 2 5 2" xfId="34460" xr:uid="{00000000-0005-0000-0000-0000E4850000}"/>
    <cellStyle name="20% - Accent1 4 2 3 3 3 2 5 2 2" xfId="34461" xr:uid="{00000000-0005-0000-0000-0000E5850000}"/>
    <cellStyle name="20% - Accent1 4 2 3 3 3 2 5 3" xfId="34462" xr:uid="{00000000-0005-0000-0000-0000E6850000}"/>
    <cellStyle name="20% - Accent1 4 2 3 3 3 2 6" xfId="34463" xr:uid="{00000000-0005-0000-0000-0000E7850000}"/>
    <cellStyle name="20% - Accent1 4 2 3 3 3 2 6 2" xfId="34464" xr:uid="{00000000-0005-0000-0000-0000E8850000}"/>
    <cellStyle name="20% - Accent1 4 2 3 3 3 2 6 2 2" xfId="34465" xr:uid="{00000000-0005-0000-0000-0000E9850000}"/>
    <cellStyle name="20% - Accent1 4 2 3 3 3 2 6 3" xfId="34466" xr:uid="{00000000-0005-0000-0000-0000EA850000}"/>
    <cellStyle name="20% - Accent1 4 2 3 3 3 2 7" xfId="34467" xr:uid="{00000000-0005-0000-0000-0000EB850000}"/>
    <cellStyle name="20% - Accent1 4 2 3 3 3 2 7 2" xfId="34468" xr:uid="{00000000-0005-0000-0000-0000EC850000}"/>
    <cellStyle name="20% - Accent1 4 2 3 3 3 2 8" xfId="34469" xr:uid="{00000000-0005-0000-0000-0000ED850000}"/>
    <cellStyle name="20% - Accent1 4 2 3 3 3 2 8 2" xfId="34470" xr:uid="{00000000-0005-0000-0000-0000EE850000}"/>
    <cellStyle name="20% - Accent1 4 2 3 3 3 2 9" xfId="34471" xr:uid="{00000000-0005-0000-0000-0000EF850000}"/>
    <cellStyle name="20% - Accent1 4 2 3 3 3 3" xfId="34472" xr:uid="{00000000-0005-0000-0000-0000F0850000}"/>
    <cellStyle name="20% - Accent1 4 2 3 3 3 3 2" xfId="34473" xr:uid="{00000000-0005-0000-0000-0000F1850000}"/>
    <cellStyle name="20% - Accent1 4 2 3 3 3 3 2 2" xfId="34474" xr:uid="{00000000-0005-0000-0000-0000F2850000}"/>
    <cellStyle name="20% - Accent1 4 2 3 3 3 3 2 2 2" xfId="34475" xr:uid="{00000000-0005-0000-0000-0000F3850000}"/>
    <cellStyle name="20% - Accent1 4 2 3 3 3 3 2 2 2 2" xfId="34476" xr:uid="{00000000-0005-0000-0000-0000F4850000}"/>
    <cellStyle name="20% - Accent1 4 2 3 3 3 3 2 2 3" xfId="34477" xr:uid="{00000000-0005-0000-0000-0000F5850000}"/>
    <cellStyle name="20% - Accent1 4 2 3 3 3 3 2 3" xfId="34478" xr:uid="{00000000-0005-0000-0000-0000F6850000}"/>
    <cellStyle name="20% - Accent1 4 2 3 3 3 3 2 3 2" xfId="34479" xr:uid="{00000000-0005-0000-0000-0000F7850000}"/>
    <cellStyle name="20% - Accent1 4 2 3 3 3 3 2 4" xfId="34480" xr:uid="{00000000-0005-0000-0000-0000F8850000}"/>
    <cellStyle name="20% - Accent1 4 2 3 3 3 3 3" xfId="34481" xr:uid="{00000000-0005-0000-0000-0000F9850000}"/>
    <cellStyle name="20% - Accent1 4 2 3 3 3 3 3 2" xfId="34482" xr:uid="{00000000-0005-0000-0000-0000FA850000}"/>
    <cellStyle name="20% - Accent1 4 2 3 3 3 3 3 2 2" xfId="34483" xr:uid="{00000000-0005-0000-0000-0000FB850000}"/>
    <cellStyle name="20% - Accent1 4 2 3 3 3 3 3 2 2 2" xfId="34484" xr:uid="{00000000-0005-0000-0000-0000FC850000}"/>
    <cellStyle name="20% - Accent1 4 2 3 3 3 3 3 2 3" xfId="34485" xr:uid="{00000000-0005-0000-0000-0000FD850000}"/>
    <cellStyle name="20% - Accent1 4 2 3 3 3 3 3 3" xfId="34486" xr:uid="{00000000-0005-0000-0000-0000FE850000}"/>
    <cellStyle name="20% - Accent1 4 2 3 3 3 3 3 3 2" xfId="34487" xr:uid="{00000000-0005-0000-0000-0000FF850000}"/>
    <cellStyle name="20% - Accent1 4 2 3 3 3 3 3 4" xfId="34488" xr:uid="{00000000-0005-0000-0000-000000860000}"/>
    <cellStyle name="20% - Accent1 4 2 3 3 3 3 4" xfId="34489" xr:uid="{00000000-0005-0000-0000-000001860000}"/>
    <cellStyle name="20% - Accent1 4 2 3 3 3 3 4 2" xfId="34490" xr:uid="{00000000-0005-0000-0000-000002860000}"/>
    <cellStyle name="20% - Accent1 4 2 3 3 3 3 4 2 2" xfId="34491" xr:uid="{00000000-0005-0000-0000-000003860000}"/>
    <cellStyle name="20% - Accent1 4 2 3 3 3 3 4 2 2 2" xfId="34492" xr:uid="{00000000-0005-0000-0000-000004860000}"/>
    <cellStyle name="20% - Accent1 4 2 3 3 3 3 4 2 3" xfId="34493" xr:uid="{00000000-0005-0000-0000-000005860000}"/>
    <cellStyle name="20% - Accent1 4 2 3 3 3 3 4 3" xfId="34494" xr:uid="{00000000-0005-0000-0000-000006860000}"/>
    <cellStyle name="20% - Accent1 4 2 3 3 3 3 4 3 2" xfId="34495" xr:uid="{00000000-0005-0000-0000-000007860000}"/>
    <cellStyle name="20% - Accent1 4 2 3 3 3 3 4 4" xfId="34496" xr:uid="{00000000-0005-0000-0000-000008860000}"/>
    <cellStyle name="20% - Accent1 4 2 3 3 3 3 5" xfId="34497" xr:uid="{00000000-0005-0000-0000-000009860000}"/>
    <cellStyle name="20% - Accent1 4 2 3 3 3 3 5 2" xfId="34498" xr:uid="{00000000-0005-0000-0000-00000A860000}"/>
    <cellStyle name="20% - Accent1 4 2 3 3 3 3 5 2 2" xfId="34499" xr:uid="{00000000-0005-0000-0000-00000B860000}"/>
    <cellStyle name="20% - Accent1 4 2 3 3 3 3 5 3" xfId="34500" xr:uid="{00000000-0005-0000-0000-00000C860000}"/>
    <cellStyle name="20% - Accent1 4 2 3 3 3 3 6" xfId="34501" xr:uid="{00000000-0005-0000-0000-00000D860000}"/>
    <cellStyle name="20% - Accent1 4 2 3 3 3 3 6 2" xfId="34502" xr:uid="{00000000-0005-0000-0000-00000E860000}"/>
    <cellStyle name="20% - Accent1 4 2 3 3 3 3 6 2 2" xfId="34503" xr:uid="{00000000-0005-0000-0000-00000F860000}"/>
    <cellStyle name="20% - Accent1 4 2 3 3 3 3 6 3" xfId="34504" xr:uid="{00000000-0005-0000-0000-000010860000}"/>
    <cellStyle name="20% - Accent1 4 2 3 3 3 3 7" xfId="34505" xr:uid="{00000000-0005-0000-0000-000011860000}"/>
    <cellStyle name="20% - Accent1 4 2 3 3 3 3 7 2" xfId="34506" xr:uid="{00000000-0005-0000-0000-000012860000}"/>
    <cellStyle name="20% - Accent1 4 2 3 3 3 3 8" xfId="34507" xr:uid="{00000000-0005-0000-0000-000013860000}"/>
    <cellStyle name="20% - Accent1 4 2 3 3 3 3 8 2" xfId="34508" xr:uid="{00000000-0005-0000-0000-000014860000}"/>
    <cellStyle name="20% - Accent1 4 2 3 3 3 3 9" xfId="34509" xr:uid="{00000000-0005-0000-0000-000015860000}"/>
    <cellStyle name="20% - Accent1 4 2 3 3 3 4" xfId="34510" xr:uid="{00000000-0005-0000-0000-000016860000}"/>
    <cellStyle name="20% - Accent1 4 2 3 3 3 4 2" xfId="34511" xr:uid="{00000000-0005-0000-0000-000017860000}"/>
    <cellStyle name="20% - Accent1 4 2 3 3 3 4 2 2" xfId="34512" xr:uid="{00000000-0005-0000-0000-000018860000}"/>
    <cellStyle name="20% - Accent1 4 2 3 3 3 4 2 2 2" xfId="34513" xr:uid="{00000000-0005-0000-0000-000019860000}"/>
    <cellStyle name="20% - Accent1 4 2 3 3 3 4 2 3" xfId="34514" xr:uid="{00000000-0005-0000-0000-00001A860000}"/>
    <cellStyle name="20% - Accent1 4 2 3 3 3 4 3" xfId="34515" xr:uid="{00000000-0005-0000-0000-00001B860000}"/>
    <cellStyle name="20% - Accent1 4 2 3 3 3 4 3 2" xfId="34516" xr:uid="{00000000-0005-0000-0000-00001C860000}"/>
    <cellStyle name="20% - Accent1 4 2 3 3 3 4 4" xfId="34517" xr:uid="{00000000-0005-0000-0000-00001D860000}"/>
    <cellStyle name="20% - Accent1 4 2 3 3 3 5" xfId="34518" xr:uid="{00000000-0005-0000-0000-00001E860000}"/>
    <cellStyle name="20% - Accent1 4 2 3 3 3 5 2" xfId="34519" xr:uid="{00000000-0005-0000-0000-00001F860000}"/>
    <cellStyle name="20% - Accent1 4 2 3 3 3 5 2 2" xfId="34520" xr:uid="{00000000-0005-0000-0000-000020860000}"/>
    <cellStyle name="20% - Accent1 4 2 3 3 3 5 2 2 2" xfId="34521" xr:uid="{00000000-0005-0000-0000-000021860000}"/>
    <cellStyle name="20% - Accent1 4 2 3 3 3 5 2 3" xfId="34522" xr:uid="{00000000-0005-0000-0000-000022860000}"/>
    <cellStyle name="20% - Accent1 4 2 3 3 3 5 3" xfId="34523" xr:uid="{00000000-0005-0000-0000-000023860000}"/>
    <cellStyle name="20% - Accent1 4 2 3 3 3 5 3 2" xfId="34524" xr:uid="{00000000-0005-0000-0000-000024860000}"/>
    <cellStyle name="20% - Accent1 4 2 3 3 3 5 4" xfId="34525" xr:uid="{00000000-0005-0000-0000-000025860000}"/>
    <cellStyle name="20% - Accent1 4 2 3 3 3 6" xfId="34526" xr:uid="{00000000-0005-0000-0000-000026860000}"/>
    <cellStyle name="20% - Accent1 4 2 3 3 3 6 2" xfId="34527" xr:uid="{00000000-0005-0000-0000-000027860000}"/>
    <cellStyle name="20% - Accent1 4 2 3 3 3 6 2 2" xfId="34528" xr:uid="{00000000-0005-0000-0000-000028860000}"/>
    <cellStyle name="20% - Accent1 4 2 3 3 3 6 2 2 2" xfId="34529" xr:uid="{00000000-0005-0000-0000-000029860000}"/>
    <cellStyle name="20% - Accent1 4 2 3 3 3 6 2 3" xfId="34530" xr:uid="{00000000-0005-0000-0000-00002A860000}"/>
    <cellStyle name="20% - Accent1 4 2 3 3 3 6 3" xfId="34531" xr:uid="{00000000-0005-0000-0000-00002B860000}"/>
    <cellStyle name="20% - Accent1 4 2 3 3 3 6 3 2" xfId="34532" xr:uid="{00000000-0005-0000-0000-00002C860000}"/>
    <cellStyle name="20% - Accent1 4 2 3 3 3 6 4" xfId="34533" xr:uid="{00000000-0005-0000-0000-00002D860000}"/>
    <cellStyle name="20% - Accent1 4 2 3 3 3 7" xfId="34534" xr:uid="{00000000-0005-0000-0000-00002E860000}"/>
    <cellStyle name="20% - Accent1 4 2 3 3 3 7 2" xfId="34535" xr:uid="{00000000-0005-0000-0000-00002F860000}"/>
    <cellStyle name="20% - Accent1 4 2 3 3 3 7 2 2" xfId="34536" xr:uid="{00000000-0005-0000-0000-000030860000}"/>
    <cellStyle name="20% - Accent1 4 2 3 3 3 7 3" xfId="34537" xr:uid="{00000000-0005-0000-0000-000031860000}"/>
    <cellStyle name="20% - Accent1 4 2 3 3 3 8" xfId="34538" xr:uid="{00000000-0005-0000-0000-000032860000}"/>
    <cellStyle name="20% - Accent1 4 2 3 3 3 8 2" xfId="34539" xr:uid="{00000000-0005-0000-0000-000033860000}"/>
    <cellStyle name="20% - Accent1 4 2 3 3 3 8 2 2" xfId="34540" xr:uid="{00000000-0005-0000-0000-000034860000}"/>
    <cellStyle name="20% - Accent1 4 2 3 3 3 8 3" xfId="34541" xr:uid="{00000000-0005-0000-0000-000035860000}"/>
    <cellStyle name="20% - Accent1 4 2 3 3 3 9" xfId="34542" xr:uid="{00000000-0005-0000-0000-000036860000}"/>
    <cellStyle name="20% - Accent1 4 2 3 3 3 9 2" xfId="34543" xr:uid="{00000000-0005-0000-0000-000037860000}"/>
    <cellStyle name="20% - Accent1 4 2 3 3 4" xfId="34544" xr:uid="{00000000-0005-0000-0000-000038860000}"/>
    <cellStyle name="20% - Accent1 4 2 3 3 4 10" xfId="34545" xr:uid="{00000000-0005-0000-0000-000039860000}"/>
    <cellStyle name="20% - Accent1 4 2 3 3 4 10 2" xfId="34546" xr:uid="{00000000-0005-0000-0000-00003A860000}"/>
    <cellStyle name="20% - Accent1 4 2 3 3 4 11" xfId="34547" xr:uid="{00000000-0005-0000-0000-00003B860000}"/>
    <cellStyle name="20% - Accent1 4 2 3 3 4 2" xfId="34548" xr:uid="{00000000-0005-0000-0000-00003C860000}"/>
    <cellStyle name="20% - Accent1 4 2 3 3 4 2 2" xfId="34549" xr:uid="{00000000-0005-0000-0000-00003D860000}"/>
    <cellStyle name="20% - Accent1 4 2 3 3 4 2 2 2" xfId="34550" xr:uid="{00000000-0005-0000-0000-00003E860000}"/>
    <cellStyle name="20% - Accent1 4 2 3 3 4 2 2 2 2" xfId="34551" xr:uid="{00000000-0005-0000-0000-00003F860000}"/>
    <cellStyle name="20% - Accent1 4 2 3 3 4 2 2 2 2 2" xfId="34552" xr:uid="{00000000-0005-0000-0000-000040860000}"/>
    <cellStyle name="20% - Accent1 4 2 3 3 4 2 2 2 3" xfId="34553" xr:uid="{00000000-0005-0000-0000-000041860000}"/>
    <cellStyle name="20% - Accent1 4 2 3 3 4 2 2 3" xfId="34554" xr:uid="{00000000-0005-0000-0000-000042860000}"/>
    <cellStyle name="20% - Accent1 4 2 3 3 4 2 2 3 2" xfId="34555" xr:uid="{00000000-0005-0000-0000-000043860000}"/>
    <cellStyle name="20% - Accent1 4 2 3 3 4 2 2 4" xfId="34556" xr:uid="{00000000-0005-0000-0000-000044860000}"/>
    <cellStyle name="20% - Accent1 4 2 3 3 4 2 3" xfId="34557" xr:uid="{00000000-0005-0000-0000-000045860000}"/>
    <cellStyle name="20% - Accent1 4 2 3 3 4 2 3 2" xfId="34558" xr:uid="{00000000-0005-0000-0000-000046860000}"/>
    <cellStyle name="20% - Accent1 4 2 3 3 4 2 3 2 2" xfId="34559" xr:uid="{00000000-0005-0000-0000-000047860000}"/>
    <cellStyle name="20% - Accent1 4 2 3 3 4 2 3 2 2 2" xfId="34560" xr:uid="{00000000-0005-0000-0000-000048860000}"/>
    <cellStyle name="20% - Accent1 4 2 3 3 4 2 3 2 3" xfId="34561" xr:uid="{00000000-0005-0000-0000-000049860000}"/>
    <cellStyle name="20% - Accent1 4 2 3 3 4 2 3 3" xfId="34562" xr:uid="{00000000-0005-0000-0000-00004A860000}"/>
    <cellStyle name="20% - Accent1 4 2 3 3 4 2 3 3 2" xfId="34563" xr:uid="{00000000-0005-0000-0000-00004B860000}"/>
    <cellStyle name="20% - Accent1 4 2 3 3 4 2 3 4" xfId="34564" xr:uid="{00000000-0005-0000-0000-00004C860000}"/>
    <cellStyle name="20% - Accent1 4 2 3 3 4 2 4" xfId="34565" xr:uid="{00000000-0005-0000-0000-00004D860000}"/>
    <cellStyle name="20% - Accent1 4 2 3 3 4 2 4 2" xfId="34566" xr:uid="{00000000-0005-0000-0000-00004E860000}"/>
    <cellStyle name="20% - Accent1 4 2 3 3 4 2 4 2 2" xfId="34567" xr:uid="{00000000-0005-0000-0000-00004F860000}"/>
    <cellStyle name="20% - Accent1 4 2 3 3 4 2 4 2 2 2" xfId="34568" xr:uid="{00000000-0005-0000-0000-000050860000}"/>
    <cellStyle name="20% - Accent1 4 2 3 3 4 2 4 2 3" xfId="34569" xr:uid="{00000000-0005-0000-0000-000051860000}"/>
    <cellStyle name="20% - Accent1 4 2 3 3 4 2 4 3" xfId="34570" xr:uid="{00000000-0005-0000-0000-000052860000}"/>
    <cellStyle name="20% - Accent1 4 2 3 3 4 2 4 3 2" xfId="34571" xr:uid="{00000000-0005-0000-0000-000053860000}"/>
    <cellStyle name="20% - Accent1 4 2 3 3 4 2 4 4" xfId="34572" xr:uid="{00000000-0005-0000-0000-000054860000}"/>
    <cellStyle name="20% - Accent1 4 2 3 3 4 2 5" xfId="34573" xr:uid="{00000000-0005-0000-0000-000055860000}"/>
    <cellStyle name="20% - Accent1 4 2 3 3 4 2 5 2" xfId="34574" xr:uid="{00000000-0005-0000-0000-000056860000}"/>
    <cellStyle name="20% - Accent1 4 2 3 3 4 2 5 2 2" xfId="34575" xr:uid="{00000000-0005-0000-0000-000057860000}"/>
    <cellStyle name="20% - Accent1 4 2 3 3 4 2 5 3" xfId="34576" xr:uid="{00000000-0005-0000-0000-000058860000}"/>
    <cellStyle name="20% - Accent1 4 2 3 3 4 2 6" xfId="34577" xr:uid="{00000000-0005-0000-0000-000059860000}"/>
    <cellStyle name="20% - Accent1 4 2 3 3 4 2 6 2" xfId="34578" xr:uid="{00000000-0005-0000-0000-00005A860000}"/>
    <cellStyle name="20% - Accent1 4 2 3 3 4 2 6 2 2" xfId="34579" xr:uid="{00000000-0005-0000-0000-00005B860000}"/>
    <cellStyle name="20% - Accent1 4 2 3 3 4 2 6 3" xfId="34580" xr:uid="{00000000-0005-0000-0000-00005C860000}"/>
    <cellStyle name="20% - Accent1 4 2 3 3 4 2 7" xfId="34581" xr:uid="{00000000-0005-0000-0000-00005D860000}"/>
    <cellStyle name="20% - Accent1 4 2 3 3 4 2 7 2" xfId="34582" xr:uid="{00000000-0005-0000-0000-00005E860000}"/>
    <cellStyle name="20% - Accent1 4 2 3 3 4 2 8" xfId="34583" xr:uid="{00000000-0005-0000-0000-00005F860000}"/>
    <cellStyle name="20% - Accent1 4 2 3 3 4 2 8 2" xfId="34584" xr:uid="{00000000-0005-0000-0000-000060860000}"/>
    <cellStyle name="20% - Accent1 4 2 3 3 4 2 9" xfId="34585" xr:uid="{00000000-0005-0000-0000-000061860000}"/>
    <cellStyle name="20% - Accent1 4 2 3 3 4 3" xfId="34586" xr:uid="{00000000-0005-0000-0000-000062860000}"/>
    <cellStyle name="20% - Accent1 4 2 3 3 4 3 2" xfId="34587" xr:uid="{00000000-0005-0000-0000-000063860000}"/>
    <cellStyle name="20% - Accent1 4 2 3 3 4 3 2 2" xfId="34588" xr:uid="{00000000-0005-0000-0000-000064860000}"/>
    <cellStyle name="20% - Accent1 4 2 3 3 4 3 2 2 2" xfId="34589" xr:uid="{00000000-0005-0000-0000-000065860000}"/>
    <cellStyle name="20% - Accent1 4 2 3 3 4 3 2 2 2 2" xfId="34590" xr:uid="{00000000-0005-0000-0000-000066860000}"/>
    <cellStyle name="20% - Accent1 4 2 3 3 4 3 2 2 3" xfId="34591" xr:uid="{00000000-0005-0000-0000-000067860000}"/>
    <cellStyle name="20% - Accent1 4 2 3 3 4 3 2 3" xfId="34592" xr:uid="{00000000-0005-0000-0000-000068860000}"/>
    <cellStyle name="20% - Accent1 4 2 3 3 4 3 2 3 2" xfId="34593" xr:uid="{00000000-0005-0000-0000-000069860000}"/>
    <cellStyle name="20% - Accent1 4 2 3 3 4 3 2 4" xfId="34594" xr:uid="{00000000-0005-0000-0000-00006A860000}"/>
    <cellStyle name="20% - Accent1 4 2 3 3 4 3 3" xfId="34595" xr:uid="{00000000-0005-0000-0000-00006B860000}"/>
    <cellStyle name="20% - Accent1 4 2 3 3 4 3 3 2" xfId="34596" xr:uid="{00000000-0005-0000-0000-00006C860000}"/>
    <cellStyle name="20% - Accent1 4 2 3 3 4 3 3 2 2" xfId="34597" xr:uid="{00000000-0005-0000-0000-00006D860000}"/>
    <cellStyle name="20% - Accent1 4 2 3 3 4 3 3 2 2 2" xfId="34598" xr:uid="{00000000-0005-0000-0000-00006E860000}"/>
    <cellStyle name="20% - Accent1 4 2 3 3 4 3 3 2 3" xfId="34599" xr:uid="{00000000-0005-0000-0000-00006F860000}"/>
    <cellStyle name="20% - Accent1 4 2 3 3 4 3 3 3" xfId="34600" xr:uid="{00000000-0005-0000-0000-000070860000}"/>
    <cellStyle name="20% - Accent1 4 2 3 3 4 3 3 3 2" xfId="34601" xr:uid="{00000000-0005-0000-0000-000071860000}"/>
    <cellStyle name="20% - Accent1 4 2 3 3 4 3 3 4" xfId="34602" xr:uid="{00000000-0005-0000-0000-000072860000}"/>
    <cellStyle name="20% - Accent1 4 2 3 3 4 3 4" xfId="34603" xr:uid="{00000000-0005-0000-0000-000073860000}"/>
    <cellStyle name="20% - Accent1 4 2 3 3 4 3 4 2" xfId="34604" xr:uid="{00000000-0005-0000-0000-000074860000}"/>
    <cellStyle name="20% - Accent1 4 2 3 3 4 3 4 2 2" xfId="34605" xr:uid="{00000000-0005-0000-0000-000075860000}"/>
    <cellStyle name="20% - Accent1 4 2 3 3 4 3 4 2 2 2" xfId="34606" xr:uid="{00000000-0005-0000-0000-000076860000}"/>
    <cellStyle name="20% - Accent1 4 2 3 3 4 3 4 2 3" xfId="34607" xr:uid="{00000000-0005-0000-0000-000077860000}"/>
    <cellStyle name="20% - Accent1 4 2 3 3 4 3 4 3" xfId="34608" xr:uid="{00000000-0005-0000-0000-000078860000}"/>
    <cellStyle name="20% - Accent1 4 2 3 3 4 3 4 3 2" xfId="34609" xr:uid="{00000000-0005-0000-0000-000079860000}"/>
    <cellStyle name="20% - Accent1 4 2 3 3 4 3 4 4" xfId="34610" xr:uid="{00000000-0005-0000-0000-00007A860000}"/>
    <cellStyle name="20% - Accent1 4 2 3 3 4 3 5" xfId="34611" xr:uid="{00000000-0005-0000-0000-00007B860000}"/>
    <cellStyle name="20% - Accent1 4 2 3 3 4 3 5 2" xfId="34612" xr:uid="{00000000-0005-0000-0000-00007C860000}"/>
    <cellStyle name="20% - Accent1 4 2 3 3 4 3 5 2 2" xfId="34613" xr:uid="{00000000-0005-0000-0000-00007D860000}"/>
    <cellStyle name="20% - Accent1 4 2 3 3 4 3 5 3" xfId="34614" xr:uid="{00000000-0005-0000-0000-00007E860000}"/>
    <cellStyle name="20% - Accent1 4 2 3 3 4 3 6" xfId="34615" xr:uid="{00000000-0005-0000-0000-00007F860000}"/>
    <cellStyle name="20% - Accent1 4 2 3 3 4 3 6 2" xfId="34616" xr:uid="{00000000-0005-0000-0000-000080860000}"/>
    <cellStyle name="20% - Accent1 4 2 3 3 4 3 6 2 2" xfId="34617" xr:uid="{00000000-0005-0000-0000-000081860000}"/>
    <cellStyle name="20% - Accent1 4 2 3 3 4 3 6 3" xfId="34618" xr:uid="{00000000-0005-0000-0000-000082860000}"/>
    <cellStyle name="20% - Accent1 4 2 3 3 4 3 7" xfId="34619" xr:uid="{00000000-0005-0000-0000-000083860000}"/>
    <cellStyle name="20% - Accent1 4 2 3 3 4 3 7 2" xfId="34620" xr:uid="{00000000-0005-0000-0000-000084860000}"/>
    <cellStyle name="20% - Accent1 4 2 3 3 4 3 8" xfId="34621" xr:uid="{00000000-0005-0000-0000-000085860000}"/>
    <cellStyle name="20% - Accent1 4 2 3 3 4 3 8 2" xfId="34622" xr:uid="{00000000-0005-0000-0000-000086860000}"/>
    <cellStyle name="20% - Accent1 4 2 3 3 4 3 9" xfId="34623" xr:uid="{00000000-0005-0000-0000-000087860000}"/>
    <cellStyle name="20% - Accent1 4 2 3 3 4 4" xfId="34624" xr:uid="{00000000-0005-0000-0000-000088860000}"/>
    <cellStyle name="20% - Accent1 4 2 3 3 4 4 2" xfId="34625" xr:uid="{00000000-0005-0000-0000-000089860000}"/>
    <cellStyle name="20% - Accent1 4 2 3 3 4 4 2 2" xfId="34626" xr:uid="{00000000-0005-0000-0000-00008A860000}"/>
    <cellStyle name="20% - Accent1 4 2 3 3 4 4 2 2 2" xfId="34627" xr:uid="{00000000-0005-0000-0000-00008B860000}"/>
    <cellStyle name="20% - Accent1 4 2 3 3 4 4 2 3" xfId="34628" xr:uid="{00000000-0005-0000-0000-00008C860000}"/>
    <cellStyle name="20% - Accent1 4 2 3 3 4 4 3" xfId="34629" xr:uid="{00000000-0005-0000-0000-00008D860000}"/>
    <cellStyle name="20% - Accent1 4 2 3 3 4 4 3 2" xfId="34630" xr:uid="{00000000-0005-0000-0000-00008E860000}"/>
    <cellStyle name="20% - Accent1 4 2 3 3 4 4 4" xfId="34631" xr:uid="{00000000-0005-0000-0000-00008F860000}"/>
    <cellStyle name="20% - Accent1 4 2 3 3 4 5" xfId="34632" xr:uid="{00000000-0005-0000-0000-000090860000}"/>
    <cellStyle name="20% - Accent1 4 2 3 3 4 5 2" xfId="34633" xr:uid="{00000000-0005-0000-0000-000091860000}"/>
    <cellStyle name="20% - Accent1 4 2 3 3 4 5 2 2" xfId="34634" xr:uid="{00000000-0005-0000-0000-000092860000}"/>
    <cellStyle name="20% - Accent1 4 2 3 3 4 5 2 2 2" xfId="34635" xr:uid="{00000000-0005-0000-0000-000093860000}"/>
    <cellStyle name="20% - Accent1 4 2 3 3 4 5 2 3" xfId="34636" xr:uid="{00000000-0005-0000-0000-000094860000}"/>
    <cellStyle name="20% - Accent1 4 2 3 3 4 5 3" xfId="34637" xr:uid="{00000000-0005-0000-0000-000095860000}"/>
    <cellStyle name="20% - Accent1 4 2 3 3 4 5 3 2" xfId="34638" xr:uid="{00000000-0005-0000-0000-000096860000}"/>
    <cellStyle name="20% - Accent1 4 2 3 3 4 5 4" xfId="34639" xr:uid="{00000000-0005-0000-0000-000097860000}"/>
    <cellStyle name="20% - Accent1 4 2 3 3 4 6" xfId="34640" xr:uid="{00000000-0005-0000-0000-000098860000}"/>
    <cellStyle name="20% - Accent1 4 2 3 3 4 6 2" xfId="34641" xr:uid="{00000000-0005-0000-0000-000099860000}"/>
    <cellStyle name="20% - Accent1 4 2 3 3 4 6 2 2" xfId="34642" xr:uid="{00000000-0005-0000-0000-00009A860000}"/>
    <cellStyle name="20% - Accent1 4 2 3 3 4 6 2 2 2" xfId="34643" xr:uid="{00000000-0005-0000-0000-00009B860000}"/>
    <cellStyle name="20% - Accent1 4 2 3 3 4 6 2 3" xfId="34644" xr:uid="{00000000-0005-0000-0000-00009C860000}"/>
    <cellStyle name="20% - Accent1 4 2 3 3 4 6 3" xfId="34645" xr:uid="{00000000-0005-0000-0000-00009D860000}"/>
    <cellStyle name="20% - Accent1 4 2 3 3 4 6 3 2" xfId="34646" xr:uid="{00000000-0005-0000-0000-00009E860000}"/>
    <cellStyle name="20% - Accent1 4 2 3 3 4 6 4" xfId="34647" xr:uid="{00000000-0005-0000-0000-00009F860000}"/>
    <cellStyle name="20% - Accent1 4 2 3 3 4 7" xfId="34648" xr:uid="{00000000-0005-0000-0000-0000A0860000}"/>
    <cellStyle name="20% - Accent1 4 2 3 3 4 7 2" xfId="34649" xr:uid="{00000000-0005-0000-0000-0000A1860000}"/>
    <cellStyle name="20% - Accent1 4 2 3 3 4 7 2 2" xfId="34650" xr:uid="{00000000-0005-0000-0000-0000A2860000}"/>
    <cellStyle name="20% - Accent1 4 2 3 3 4 7 3" xfId="34651" xr:uid="{00000000-0005-0000-0000-0000A3860000}"/>
    <cellStyle name="20% - Accent1 4 2 3 3 4 8" xfId="34652" xr:uid="{00000000-0005-0000-0000-0000A4860000}"/>
    <cellStyle name="20% - Accent1 4 2 3 3 4 8 2" xfId="34653" xr:uid="{00000000-0005-0000-0000-0000A5860000}"/>
    <cellStyle name="20% - Accent1 4 2 3 3 4 8 2 2" xfId="34654" xr:uid="{00000000-0005-0000-0000-0000A6860000}"/>
    <cellStyle name="20% - Accent1 4 2 3 3 4 8 3" xfId="34655" xr:uid="{00000000-0005-0000-0000-0000A7860000}"/>
    <cellStyle name="20% - Accent1 4 2 3 3 4 9" xfId="34656" xr:uid="{00000000-0005-0000-0000-0000A8860000}"/>
    <cellStyle name="20% - Accent1 4 2 3 3 4 9 2" xfId="34657" xr:uid="{00000000-0005-0000-0000-0000A9860000}"/>
    <cellStyle name="20% - Accent1 4 2 3 3 5" xfId="34658" xr:uid="{00000000-0005-0000-0000-0000AA860000}"/>
    <cellStyle name="20% - Accent1 4 2 3 3 5 2" xfId="34659" xr:uid="{00000000-0005-0000-0000-0000AB860000}"/>
    <cellStyle name="20% - Accent1 4 2 3 3 5 2 2" xfId="34660" xr:uid="{00000000-0005-0000-0000-0000AC860000}"/>
    <cellStyle name="20% - Accent1 4 2 3 3 5 2 2 2" xfId="34661" xr:uid="{00000000-0005-0000-0000-0000AD860000}"/>
    <cellStyle name="20% - Accent1 4 2 3 3 5 2 2 2 2" xfId="34662" xr:uid="{00000000-0005-0000-0000-0000AE860000}"/>
    <cellStyle name="20% - Accent1 4 2 3 3 5 2 2 3" xfId="34663" xr:uid="{00000000-0005-0000-0000-0000AF860000}"/>
    <cellStyle name="20% - Accent1 4 2 3 3 5 2 3" xfId="34664" xr:uid="{00000000-0005-0000-0000-0000B0860000}"/>
    <cellStyle name="20% - Accent1 4 2 3 3 5 2 3 2" xfId="34665" xr:uid="{00000000-0005-0000-0000-0000B1860000}"/>
    <cellStyle name="20% - Accent1 4 2 3 3 5 2 4" xfId="34666" xr:uid="{00000000-0005-0000-0000-0000B2860000}"/>
    <cellStyle name="20% - Accent1 4 2 3 3 5 3" xfId="34667" xr:uid="{00000000-0005-0000-0000-0000B3860000}"/>
    <cellStyle name="20% - Accent1 4 2 3 3 5 3 2" xfId="34668" xr:uid="{00000000-0005-0000-0000-0000B4860000}"/>
    <cellStyle name="20% - Accent1 4 2 3 3 5 3 2 2" xfId="34669" xr:uid="{00000000-0005-0000-0000-0000B5860000}"/>
    <cellStyle name="20% - Accent1 4 2 3 3 5 3 2 2 2" xfId="34670" xr:uid="{00000000-0005-0000-0000-0000B6860000}"/>
    <cellStyle name="20% - Accent1 4 2 3 3 5 3 2 3" xfId="34671" xr:uid="{00000000-0005-0000-0000-0000B7860000}"/>
    <cellStyle name="20% - Accent1 4 2 3 3 5 3 3" xfId="34672" xr:uid="{00000000-0005-0000-0000-0000B8860000}"/>
    <cellStyle name="20% - Accent1 4 2 3 3 5 3 3 2" xfId="34673" xr:uid="{00000000-0005-0000-0000-0000B9860000}"/>
    <cellStyle name="20% - Accent1 4 2 3 3 5 3 4" xfId="34674" xr:uid="{00000000-0005-0000-0000-0000BA860000}"/>
    <cellStyle name="20% - Accent1 4 2 3 3 5 4" xfId="34675" xr:uid="{00000000-0005-0000-0000-0000BB860000}"/>
    <cellStyle name="20% - Accent1 4 2 3 3 5 4 2" xfId="34676" xr:uid="{00000000-0005-0000-0000-0000BC860000}"/>
    <cellStyle name="20% - Accent1 4 2 3 3 5 4 2 2" xfId="34677" xr:uid="{00000000-0005-0000-0000-0000BD860000}"/>
    <cellStyle name="20% - Accent1 4 2 3 3 5 4 2 2 2" xfId="34678" xr:uid="{00000000-0005-0000-0000-0000BE860000}"/>
    <cellStyle name="20% - Accent1 4 2 3 3 5 4 2 3" xfId="34679" xr:uid="{00000000-0005-0000-0000-0000BF860000}"/>
    <cellStyle name="20% - Accent1 4 2 3 3 5 4 3" xfId="34680" xr:uid="{00000000-0005-0000-0000-0000C0860000}"/>
    <cellStyle name="20% - Accent1 4 2 3 3 5 4 3 2" xfId="34681" xr:uid="{00000000-0005-0000-0000-0000C1860000}"/>
    <cellStyle name="20% - Accent1 4 2 3 3 5 4 4" xfId="34682" xr:uid="{00000000-0005-0000-0000-0000C2860000}"/>
    <cellStyle name="20% - Accent1 4 2 3 3 5 5" xfId="34683" xr:uid="{00000000-0005-0000-0000-0000C3860000}"/>
    <cellStyle name="20% - Accent1 4 2 3 3 5 5 2" xfId="34684" xr:uid="{00000000-0005-0000-0000-0000C4860000}"/>
    <cellStyle name="20% - Accent1 4 2 3 3 5 5 2 2" xfId="34685" xr:uid="{00000000-0005-0000-0000-0000C5860000}"/>
    <cellStyle name="20% - Accent1 4 2 3 3 5 5 3" xfId="34686" xr:uid="{00000000-0005-0000-0000-0000C6860000}"/>
    <cellStyle name="20% - Accent1 4 2 3 3 5 6" xfId="34687" xr:uid="{00000000-0005-0000-0000-0000C7860000}"/>
    <cellStyle name="20% - Accent1 4 2 3 3 5 6 2" xfId="34688" xr:uid="{00000000-0005-0000-0000-0000C8860000}"/>
    <cellStyle name="20% - Accent1 4 2 3 3 5 6 2 2" xfId="34689" xr:uid="{00000000-0005-0000-0000-0000C9860000}"/>
    <cellStyle name="20% - Accent1 4 2 3 3 5 6 3" xfId="34690" xr:uid="{00000000-0005-0000-0000-0000CA860000}"/>
    <cellStyle name="20% - Accent1 4 2 3 3 5 7" xfId="34691" xr:uid="{00000000-0005-0000-0000-0000CB860000}"/>
    <cellStyle name="20% - Accent1 4 2 3 3 5 7 2" xfId="34692" xr:uid="{00000000-0005-0000-0000-0000CC860000}"/>
    <cellStyle name="20% - Accent1 4 2 3 3 5 8" xfId="34693" xr:uid="{00000000-0005-0000-0000-0000CD860000}"/>
    <cellStyle name="20% - Accent1 4 2 3 3 5 8 2" xfId="34694" xr:uid="{00000000-0005-0000-0000-0000CE860000}"/>
    <cellStyle name="20% - Accent1 4 2 3 3 5 9" xfId="34695" xr:uid="{00000000-0005-0000-0000-0000CF860000}"/>
    <cellStyle name="20% - Accent1 4 2 3 3 6" xfId="34696" xr:uid="{00000000-0005-0000-0000-0000D0860000}"/>
    <cellStyle name="20% - Accent1 4 2 3 3 6 2" xfId="34697" xr:uid="{00000000-0005-0000-0000-0000D1860000}"/>
    <cellStyle name="20% - Accent1 4 2 3 3 6 2 2" xfId="34698" xr:uid="{00000000-0005-0000-0000-0000D2860000}"/>
    <cellStyle name="20% - Accent1 4 2 3 3 6 2 2 2" xfId="34699" xr:uid="{00000000-0005-0000-0000-0000D3860000}"/>
    <cellStyle name="20% - Accent1 4 2 3 3 6 2 2 2 2" xfId="34700" xr:uid="{00000000-0005-0000-0000-0000D4860000}"/>
    <cellStyle name="20% - Accent1 4 2 3 3 6 2 2 3" xfId="34701" xr:uid="{00000000-0005-0000-0000-0000D5860000}"/>
    <cellStyle name="20% - Accent1 4 2 3 3 6 2 3" xfId="34702" xr:uid="{00000000-0005-0000-0000-0000D6860000}"/>
    <cellStyle name="20% - Accent1 4 2 3 3 6 2 3 2" xfId="34703" xr:uid="{00000000-0005-0000-0000-0000D7860000}"/>
    <cellStyle name="20% - Accent1 4 2 3 3 6 2 4" xfId="34704" xr:uid="{00000000-0005-0000-0000-0000D8860000}"/>
    <cellStyle name="20% - Accent1 4 2 3 3 6 3" xfId="34705" xr:uid="{00000000-0005-0000-0000-0000D9860000}"/>
    <cellStyle name="20% - Accent1 4 2 3 3 6 3 2" xfId="34706" xr:uid="{00000000-0005-0000-0000-0000DA860000}"/>
    <cellStyle name="20% - Accent1 4 2 3 3 6 3 2 2" xfId="34707" xr:uid="{00000000-0005-0000-0000-0000DB860000}"/>
    <cellStyle name="20% - Accent1 4 2 3 3 6 3 2 2 2" xfId="34708" xr:uid="{00000000-0005-0000-0000-0000DC860000}"/>
    <cellStyle name="20% - Accent1 4 2 3 3 6 3 2 3" xfId="34709" xr:uid="{00000000-0005-0000-0000-0000DD860000}"/>
    <cellStyle name="20% - Accent1 4 2 3 3 6 3 3" xfId="34710" xr:uid="{00000000-0005-0000-0000-0000DE860000}"/>
    <cellStyle name="20% - Accent1 4 2 3 3 6 3 3 2" xfId="34711" xr:uid="{00000000-0005-0000-0000-0000DF860000}"/>
    <cellStyle name="20% - Accent1 4 2 3 3 6 3 4" xfId="34712" xr:uid="{00000000-0005-0000-0000-0000E0860000}"/>
    <cellStyle name="20% - Accent1 4 2 3 3 6 4" xfId="34713" xr:uid="{00000000-0005-0000-0000-0000E1860000}"/>
    <cellStyle name="20% - Accent1 4 2 3 3 6 4 2" xfId="34714" xr:uid="{00000000-0005-0000-0000-0000E2860000}"/>
    <cellStyle name="20% - Accent1 4 2 3 3 6 4 2 2" xfId="34715" xr:uid="{00000000-0005-0000-0000-0000E3860000}"/>
    <cellStyle name="20% - Accent1 4 2 3 3 6 4 2 2 2" xfId="34716" xr:uid="{00000000-0005-0000-0000-0000E4860000}"/>
    <cellStyle name="20% - Accent1 4 2 3 3 6 4 2 3" xfId="34717" xr:uid="{00000000-0005-0000-0000-0000E5860000}"/>
    <cellStyle name="20% - Accent1 4 2 3 3 6 4 3" xfId="34718" xr:uid="{00000000-0005-0000-0000-0000E6860000}"/>
    <cellStyle name="20% - Accent1 4 2 3 3 6 4 3 2" xfId="34719" xr:uid="{00000000-0005-0000-0000-0000E7860000}"/>
    <cellStyle name="20% - Accent1 4 2 3 3 6 4 4" xfId="34720" xr:uid="{00000000-0005-0000-0000-0000E8860000}"/>
    <cellStyle name="20% - Accent1 4 2 3 3 6 5" xfId="34721" xr:uid="{00000000-0005-0000-0000-0000E9860000}"/>
    <cellStyle name="20% - Accent1 4 2 3 3 6 5 2" xfId="34722" xr:uid="{00000000-0005-0000-0000-0000EA860000}"/>
    <cellStyle name="20% - Accent1 4 2 3 3 6 5 2 2" xfId="34723" xr:uid="{00000000-0005-0000-0000-0000EB860000}"/>
    <cellStyle name="20% - Accent1 4 2 3 3 6 5 3" xfId="34724" xr:uid="{00000000-0005-0000-0000-0000EC860000}"/>
    <cellStyle name="20% - Accent1 4 2 3 3 6 6" xfId="34725" xr:uid="{00000000-0005-0000-0000-0000ED860000}"/>
    <cellStyle name="20% - Accent1 4 2 3 3 6 6 2" xfId="34726" xr:uid="{00000000-0005-0000-0000-0000EE860000}"/>
    <cellStyle name="20% - Accent1 4 2 3 3 6 6 2 2" xfId="34727" xr:uid="{00000000-0005-0000-0000-0000EF860000}"/>
    <cellStyle name="20% - Accent1 4 2 3 3 6 6 3" xfId="34728" xr:uid="{00000000-0005-0000-0000-0000F0860000}"/>
    <cellStyle name="20% - Accent1 4 2 3 3 6 7" xfId="34729" xr:uid="{00000000-0005-0000-0000-0000F1860000}"/>
    <cellStyle name="20% - Accent1 4 2 3 3 6 7 2" xfId="34730" xr:uid="{00000000-0005-0000-0000-0000F2860000}"/>
    <cellStyle name="20% - Accent1 4 2 3 3 6 8" xfId="34731" xr:uid="{00000000-0005-0000-0000-0000F3860000}"/>
    <cellStyle name="20% - Accent1 4 2 3 3 6 8 2" xfId="34732" xr:uid="{00000000-0005-0000-0000-0000F4860000}"/>
    <cellStyle name="20% - Accent1 4 2 3 3 6 9" xfId="34733" xr:uid="{00000000-0005-0000-0000-0000F5860000}"/>
    <cellStyle name="20% - Accent1 4 2 3 3 7" xfId="34734" xr:uid="{00000000-0005-0000-0000-0000F6860000}"/>
    <cellStyle name="20% - Accent1 4 2 3 3 7 2" xfId="34735" xr:uid="{00000000-0005-0000-0000-0000F7860000}"/>
    <cellStyle name="20% - Accent1 4 2 3 3 7 2 2" xfId="34736" xr:uid="{00000000-0005-0000-0000-0000F8860000}"/>
    <cellStyle name="20% - Accent1 4 2 3 3 7 2 2 2" xfId="34737" xr:uid="{00000000-0005-0000-0000-0000F9860000}"/>
    <cellStyle name="20% - Accent1 4 2 3 3 7 2 3" xfId="34738" xr:uid="{00000000-0005-0000-0000-0000FA860000}"/>
    <cellStyle name="20% - Accent1 4 2 3 3 7 3" xfId="34739" xr:uid="{00000000-0005-0000-0000-0000FB860000}"/>
    <cellStyle name="20% - Accent1 4 2 3 3 7 3 2" xfId="34740" xr:uid="{00000000-0005-0000-0000-0000FC860000}"/>
    <cellStyle name="20% - Accent1 4 2 3 3 7 4" xfId="34741" xr:uid="{00000000-0005-0000-0000-0000FD860000}"/>
    <cellStyle name="20% - Accent1 4 2 3 3 8" xfId="34742" xr:uid="{00000000-0005-0000-0000-0000FE860000}"/>
    <cellStyle name="20% - Accent1 4 2 3 3 8 2" xfId="34743" xr:uid="{00000000-0005-0000-0000-0000FF860000}"/>
    <cellStyle name="20% - Accent1 4 2 3 3 8 2 2" xfId="34744" xr:uid="{00000000-0005-0000-0000-000000870000}"/>
    <cellStyle name="20% - Accent1 4 2 3 3 8 2 2 2" xfId="34745" xr:uid="{00000000-0005-0000-0000-000001870000}"/>
    <cellStyle name="20% - Accent1 4 2 3 3 8 2 3" xfId="34746" xr:uid="{00000000-0005-0000-0000-000002870000}"/>
    <cellStyle name="20% - Accent1 4 2 3 3 8 3" xfId="34747" xr:uid="{00000000-0005-0000-0000-000003870000}"/>
    <cellStyle name="20% - Accent1 4 2 3 3 8 3 2" xfId="34748" xr:uid="{00000000-0005-0000-0000-000004870000}"/>
    <cellStyle name="20% - Accent1 4 2 3 3 8 4" xfId="34749" xr:uid="{00000000-0005-0000-0000-000005870000}"/>
    <cellStyle name="20% - Accent1 4 2 3 3 9" xfId="34750" xr:uid="{00000000-0005-0000-0000-000006870000}"/>
    <cellStyle name="20% - Accent1 4 2 3 3 9 2" xfId="34751" xr:uid="{00000000-0005-0000-0000-000007870000}"/>
    <cellStyle name="20% - Accent1 4 2 3 3 9 2 2" xfId="34752" xr:uid="{00000000-0005-0000-0000-000008870000}"/>
    <cellStyle name="20% - Accent1 4 2 3 3 9 2 2 2" xfId="34753" xr:uid="{00000000-0005-0000-0000-000009870000}"/>
    <cellStyle name="20% - Accent1 4 2 3 3 9 2 3" xfId="34754" xr:uid="{00000000-0005-0000-0000-00000A870000}"/>
    <cellStyle name="20% - Accent1 4 2 3 3 9 3" xfId="34755" xr:uid="{00000000-0005-0000-0000-00000B870000}"/>
    <cellStyle name="20% - Accent1 4 2 3 3 9 3 2" xfId="34756" xr:uid="{00000000-0005-0000-0000-00000C870000}"/>
    <cellStyle name="20% - Accent1 4 2 3 3 9 4" xfId="34757" xr:uid="{00000000-0005-0000-0000-00000D870000}"/>
    <cellStyle name="20% - Accent1 4 2 3 4" xfId="34758" xr:uid="{00000000-0005-0000-0000-00000E870000}"/>
    <cellStyle name="20% - Accent1 4 2 3 4 10" xfId="34759" xr:uid="{00000000-0005-0000-0000-00000F870000}"/>
    <cellStyle name="20% - Accent1 4 2 3 4 10 2" xfId="34760" xr:uid="{00000000-0005-0000-0000-000010870000}"/>
    <cellStyle name="20% - Accent1 4 2 3 4 11" xfId="34761" xr:uid="{00000000-0005-0000-0000-000011870000}"/>
    <cellStyle name="20% - Accent1 4 2 3 4 2" xfId="34762" xr:uid="{00000000-0005-0000-0000-000012870000}"/>
    <cellStyle name="20% - Accent1 4 2 3 4 2 2" xfId="34763" xr:uid="{00000000-0005-0000-0000-000013870000}"/>
    <cellStyle name="20% - Accent1 4 2 3 4 2 2 2" xfId="34764" xr:uid="{00000000-0005-0000-0000-000014870000}"/>
    <cellStyle name="20% - Accent1 4 2 3 4 2 2 2 2" xfId="34765" xr:uid="{00000000-0005-0000-0000-000015870000}"/>
    <cellStyle name="20% - Accent1 4 2 3 4 2 2 2 2 2" xfId="34766" xr:uid="{00000000-0005-0000-0000-000016870000}"/>
    <cellStyle name="20% - Accent1 4 2 3 4 2 2 2 3" xfId="34767" xr:uid="{00000000-0005-0000-0000-000017870000}"/>
    <cellStyle name="20% - Accent1 4 2 3 4 2 2 3" xfId="34768" xr:uid="{00000000-0005-0000-0000-000018870000}"/>
    <cellStyle name="20% - Accent1 4 2 3 4 2 2 3 2" xfId="34769" xr:uid="{00000000-0005-0000-0000-000019870000}"/>
    <cellStyle name="20% - Accent1 4 2 3 4 2 2 4" xfId="34770" xr:uid="{00000000-0005-0000-0000-00001A870000}"/>
    <cellStyle name="20% - Accent1 4 2 3 4 2 3" xfId="34771" xr:uid="{00000000-0005-0000-0000-00001B870000}"/>
    <cellStyle name="20% - Accent1 4 2 3 4 2 3 2" xfId="34772" xr:uid="{00000000-0005-0000-0000-00001C870000}"/>
    <cellStyle name="20% - Accent1 4 2 3 4 2 3 2 2" xfId="34773" xr:uid="{00000000-0005-0000-0000-00001D870000}"/>
    <cellStyle name="20% - Accent1 4 2 3 4 2 3 2 2 2" xfId="34774" xr:uid="{00000000-0005-0000-0000-00001E870000}"/>
    <cellStyle name="20% - Accent1 4 2 3 4 2 3 2 3" xfId="34775" xr:uid="{00000000-0005-0000-0000-00001F870000}"/>
    <cellStyle name="20% - Accent1 4 2 3 4 2 3 3" xfId="34776" xr:uid="{00000000-0005-0000-0000-000020870000}"/>
    <cellStyle name="20% - Accent1 4 2 3 4 2 3 3 2" xfId="34777" xr:uid="{00000000-0005-0000-0000-000021870000}"/>
    <cellStyle name="20% - Accent1 4 2 3 4 2 3 4" xfId="34778" xr:uid="{00000000-0005-0000-0000-000022870000}"/>
    <cellStyle name="20% - Accent1 4 2 3 4 2 4" xfId="34779" xr:uid="{00000000-0005-0000-0000-000023870000}"/>
    <cellStyle name="20% - Accent1 4 2 3 4 2 4 2" xfId="34780" xr:uid="{00000000-0005-0000-0000-000024870000}"/>
    <cellStyle name="20% - Accent1 4 2 3 4 2 4 2 2" xfId="34781" xr:uid="{00000000-0005-0000-0000-000025870000}"/>
    <cellStyle name="20% - Accent1 4 2 3 4 2 4 2 2 2" xfId="34782" xr:uid="{00000000-0005-0000-0000-000026870000}"/>
    <cellStyle name="20% - Accent1 4 2 3 4 2 4 2 3" xfId="34783" xr:uid="{00000000-0005-0000-0000-000027870000}"/>
    <cellStyle name="20% - Accent1 4 2 3 4 2 4 3" xfId="34784" xr:uid="{00000000-0005-0000-0000-000028870000}"/>
    <cellStyle name="20% - Accent1 4 2 3 4 2 4 3 2" xfId="34785" xr:uid="{00000000-0005-0000-0000-000029870000}"/>
    <cellStyle name="20% - Accent1 4 2 3 4 2 4 4" xfId="34786" xr:uid="{00000000-0005-0000-0000-00002A870000}"/>
    <cellStyle name="20% - Accent1 4 2 3 4 2 5" xfId="34787" xr:uid="{00000000-0005-0000-0000-00002B870000}"/>
    <cellStyle name="20% - Accent1 4 2 3 4 2 5 2" xfId="34788" xr:uid="{00000000-0005-0000-0000-00002C870000}"/>
    <cellStyle name="20% - Accent1 4 2 3 4 2 5 2 2" xfId="34789" xr:uid="{00000000-0005-0000-0000-00002D870000}"/>
    <cellStyle name="20% - Accent1 4 2 3 4 2 5 3" xfId="34790" xr:uid="{00000000-0005-0000-0000-00002E870000}"/>
    <cellStyle name="20% - Accent1 4 2 3 4 2 6" xfId="34791" xr:uid="{00000000-0005-0000-0000-00002F870000}"/>
    <cellStyle name="20% - Accent1 4 2 3 4 2 6 2" xfId="34792" xr:uid="{00000000-0005-0000-0000-000030870000}"/>
    <cellStyle name="20% - Accent1 4 2 3 4 2 6 2 2" xfId="34793" xr:uid="{00000000-0005-0000-0000-000031870000}"/>
    <cellStyle name="20% - Accent1 4 2 3 4 2 6 3" xfId="34794" xr:uid="{00000000-0005-0000-0000-000032870000}"/>
    <cellStyle name="20% - Accent1 4 2 3 4 2 7" xfId="34795" xr:uid="{00000000-0005-0000-0000-000033870000}"/>
    <cellStyle name="20% - Accent1 4 2 3 4 2 7 2" xfId="34796" xr:uid="{00000000-0005-0000-0000-000034870000}"/>
    <cellStyle name="20% - Accent1 4 2 3 4 2 8" xfId="34797" xr:uid="{00000000-0005-0000-0000-000035870000}"/>
    <cellStyle name="20% - Accent1 4 2 3 4 2 8 2" xfId="34798" xr:uid="{00000000-0005-0000-0000-000036870000}"/>
    <cellStyle name="20% - Accent1 4 2 3 4 2 9" xfId="34799" xr:uid="{00000000-0005-0000-0000-000037870000}"/>
    <cellStyle name="20% - Accent1 4 2 3 4 3" xfId="34800" xr:uid="{00000000-0005-0000-0000-000038870000}"/>
    <cellStyle name="20% - Accent1 4 2 3 4 3 2" xfId="34801" xr:uid="{00000000-0005-0000-0000-000039870000}"/>
    <cellStyle name="20% - Accent1 4 2 3 4 3 2 2" xfId="34802" xr:uid="{00000000-0005-0000-0000-00003A870000}"/>
    <cellStyle name="20% - Accent1 4 2 3 4 3 2 2 2" xfId="34803" xr:uid="{00000000-0005-0000-0000-00003B870000}"/>
    <cellStyle name="20% - Accent1 4 2 3 4 3 2 2 2 2" xfId="34804" xr:uid="{00000000-0005-0000-0000-00003C870000}"/>
    <cellStyle name="20% - Accent1 4 2 3 4 3 2 2 3" xfId="34805" xr:uid="{00000000-0005-0000-0000-00003D870000}"/>
    <cellStyle name="20% - Accent1 4 2 3 4 3 2 3" xfId="34806" xr:uid="{00000000-0005-0000-0000-00003E870000}"/>
    <cellStyle name="20% - Accent1 4 2 3 4 3 2 3 2" xfId="34807" xr:uid="{00000000-0005-0000-0000-00003F870000}"/>
    <cellStyle name="20% - Accent1 4 2 3 4 3 2 4" xfId="34808" xr:uid="{00000000-0005-0000-0000-000040870000}"/>
    <cellStyle name="20% - Accent1 4 2 3 4 3 3" xfId="34809" xr:uid="{00000000-0005-0000-0000-000041870000}"/>
    <cellStyle name="20% - Accent1 4 2 3 4 3 3 2" xfId="34810" xr:uid="{00000000-0005-0000-0000-000042870000}"/>
    <cellStyle name="20% - Accent1 4 2 3 4 3 3 2 2" xfId="34811" xr:uid="{00000000-0005-0000-0000-000043870000}"/>
    <cellStyle name="20% - Accent1 4 2 3 4 3 3 2 2 2" xfId="34812" xr:uid="{00000000-0005-0000-0000-000044870000}"/>
    <cellStyle name="20% - Accent1 4 2 3 4 3 3 2 3" xfId="34813" xr:uid="{00000000-0005-0000-0000-000045870000}"/>
    <cellStyle name="20% - Accent1 4 2 3 4 3 3 3" xfId="34814" xr:uid="{00000000-0005-0000-0000-000046870000}"/>
    <cellStyle name="20% - Accent1 4 2 3 4 3 3 3 2" xfId="34815" xr:uid="{00000000-0005-0000-0000-000047870000}"/>
    <cellStyle name="20% - Accent1 4 2 3 4 3 3 4" xfId="34816" xr:uid="{00000000-0005-0000-0000-000048870000}"/>
    <cellStyle name="20% - Accent1 4 2 3 4 3 4" xfId="34817" xr:uid="{00000000-0005-0000-0000-000049870000}"/>
    <cellStyle name="20% - Accent1 4 2 3 4 3 4 2" xfId="34818" xr:uid="{00000000-0005-0000-0000-00004A870000}"/>
    <cellStyle name="20% - Accent1 4 2 3 4 3 4 2 2" xfId="34819" xr:uid="{00000000-0005-0000-0000-00004B870000}"/>
    <cellStyle name="20% - Accent1 4 2 3 4 3 4 2 2 2" xfId="34820" xr:uid="{00000000-0005-0000-0000-00004C870000}"/>
    <cellStyle name="20% - Accent1 4 2 3 4 3 4 2 3" xfId="34821" xr:uid="{00000000-0005-0000-0000-00004D870000}"/>
    <cellStyle name="20% - Accent1 4 2 3 4 3 4 3" xfId="34822" xr:uid="{00000000-0005-0000-0000-00004E870000}"/>
    <cellStyle name="20% - Accent1 4 2 3 4 3 4 3 2" xfId="34823" xr:uid="{00000000-0005-0000-0000-00004F870000}"/>
    <cellStyle name="20% - Accent1 4 2 3 4 3 4 4" xfId="34824" xr:uid="{00000000-0005-0000-0000-000050870000}"/>
    <cellStyle name="20% - Accent1 4 2 3 4 3 5" xfId="34825" xr:uid="{00000000-0005-0000-0000-000051870000}"/>
    <cellStyle name="20% - Accent1 4 2 3 4 3 5 2" xfId="34826" xr:uid="{00000000-0005-0000-0000-000052870000}"/>
    <cellStyle name="20% - Accent1 4 2 3 4 3 5 2 2" xfId="34827" xr:uid="{00000000-0005-0000-0000-000053870000}"/>
    <cellStyle name="20% - Accent1 4 2 3 4 3 5 3" xfId="34828" xr:uid="{00000000-0005-0000-0000-000054870000}"/>
    <cellStyle name="20% - Accent1 4 2 3 4 3 6" xfId="34829" xr:uid="{00000000-0005-0000-0000-000055870000}"/>
    <cellStyle name="20% - Accent1 4 2 3 4 3 6 2" xfId="34830" xr:uid="{00000000-0005-0000-0000-000056870000}"/>
    <cellStyle name="20% - Accent1 4 2 3 4 3 6 2 2" xfId="34831" xr:uid="{00000000-0005-0000-0000-000057870000}"/>
    <cellStyle name="20% - Accent1 4 2 3 4 3 6 3" xfId="34832" xr:uid="{00000000-0005-0000-0000-000058870000}"/>
    <cellStyle name="20% - Accent1 4 2 3 4 3 7" xfId="34833" xr:uid="{00000000-0005-0000-0000-000059870000}"/>
    <cellStyle name="20% - Accent1 4 2 3 4 3 7 2" xfId="34834" xr:uid="{00000000-0005-0000-0000-00005A870000}"/>
    <cellStyle name="20% - Accent1 4 2 3 4 3 8" xfId="34835" xr:uid="{00000000-0005-0000-0000-00005B870000}"/>
    <cellStyle name="20% - Accent1 4 2 3 4 3 8 2" xfId="34836" xr:uid="{00000000-0005-0000-0000-00005C870000}"/>
    <cellStyle name="20% - Accent1 4 2 3 4 3 9" xfId="34837" xr:uid="{00000000-0005-0000-0000-00005D870000}"/>
    <cellStyle name="20% - Accent1 4 2 3 4 4" xfId="34838" xr:uid="{00000000-0005-0000-0000-00005E870000}"/>
    <cellStyle name="20% - Accent1 4 2 3 4 4 2" xfId="34839" xr:uid="{00000000-0005-0000-0000-00005F870000}"/>
    <cellStyle name="20% - Accent1 4 2 3 4 4 2 2" xfId="34840" xr:uid="{00000000-0005-0000-0000-000060870000}"/>
    <cellStyle name="20% - Accent1 4 2 3 4 4 2 2 2" xfId="34841" xr:uid="{00000000-0005-0000-0000-000061870000}"/>
    <cellStyle name="20% - Accent1 4 2 3 4 4 2 3" xfId="34842" xr:uid="{00000000-0005-0000-0000-000062870000}"/>
    <cellStyle name="20% - Accent1 4 2 3 4 4 3" xfId="34843" xr:uid="{00000000-0005-0000-0000-000063870000}"/>
    <cellStyle name="20% - Accent1 4 2 3 4 4 3 2" xfId="34844" xr:uid="{00000000-0005-0000-0000-000064870000}"/>
    <cellStyle name="20% - Accent1 4 2 3 4 4 4" xfId="34845" xr:uid="{00000000-0005-0000-0000-000065870000}"/>
    <cellStyle name="20% - Accent1 4 2 3 4 5" xfId="34846" xr:uid="{00000000-0005-0000-0000-000066870000}"/>
    <cellStyle name="20% - Accent1 4 2 3 4 5 2" xfId="34847" xr:uid="{00000000-0005-0000-0000-000067870000}"/>
    <cellStyle name="20% - Accent1 4 2 3 4 5 2 2" xfId="34848" xr:uid="{00000000-0005-0000-0000-000068870000}"/>
    <cellStyle name="20% - Accent1 4 2 3 4 5 2 2 2" xfId="34849" xr:uid="{00000000-0005-0000-0000-000069870000}"/>
    <cellStyle name="20% - Accent1 4 2 3 4 5 2 3" xfId="34850" xr:uid="{00000000-0005-0000-0000-00006A870000}"/>
    <cellStyle name="20% - Accent1 4 2 3 4 5 3" xfId="34851" xr:uid="{00000000-0005-0000-0000-00006B870000}"/>
    <cellStyle name="20% - Accent1 4 2 3 4 5 3 2" xfId="34852" xr:uid="{00000000-0005-0000-0000-00006C870000}"/>
    <cellStyle name="20% - Accent1 4 2 3 4 5 4" xfId="34853" xr:uid="{00000000-0005-0000-0000-00006D870000}"/>
    <cellStyle name="20% - Accent1 4 2 3 4 6" xfId="34854" xr:uid="{00000000-0005-0000-0000-00006E870000}"/>
    <cellStyle name="20% - Accent1 4 2 3 4 6 2" xfId="34855" xr:uid="{00000000-0005-0000-0000-00006F870000}"/>
    <cellStyle name="20% - Accent1 4 2 3 4 6 2 2" xfId="34856" xr:uid="{00000000-0005-0000-0000-000070870000}"/>
    <cellStyle name="20% - Accent1 4 2 3 4 6 2 2 2" xfId="34857" xr:uid="{00000000-0005-0000-0000-000071870000}"/>
    <cellStyle name="20% - Accent1 4 2 3 4 6 2 3" xfId="34858" xr:uid="{00000000-0005-0000-0000-000072870000}"/>
    <cellStyle name="20% - Accent1 4 2 3 4 6 3" xfId="34859" xr:uid="{00000000-0005-0000-0000-000073870000}"/>
    <cellStyle name="20% - Accent1 4 2 3 4 6 3 2" xfId="34860" xr:uid="{00000000-0005-0000-0000-000074870000}"/>
    <cellStyle name="20% - Accent1 4 2 3 4 6 4" xfId="34861" xr:uid="{00000000-0005-0000-0000-000075870000}"/>
    <cellStyle name="20% - Accent1 4 2 3 4 7" xfId="34862" xr:uid="{00000000-0005-0000-0000-000076870000}"/>
    <cellStyle name="20% - Accent1 4 2 3 4 7 2" xfId="34863" xr:uid="{00000000-0005-0000-0000-000077870000}"/>
    <cellStyle name="20% - Accent1 4 2 3 4 7 2 2" xfId="34864" xr:uid="{00000000-0005-0000-0000-000078870000}"/>
    <cellStyle name="20% - Accent1 4 2 3 4 7 3" xfId="34865" xr:uid="{00000000-0005-0000-0000-000079870000}"/>
    <cellStyle name="20% - Accent1 4 2 3 4 8" xfId="34866" xr:uid="{00000000-0005-0000-0000-00007A870000}"/>
    <cellStyle name="20% - Accent1 4 2 3 4 8 2" xfId="34867" xr:uid="{00000000-0005-0000-0000-00007B870000}"/>
    <cellStyle name="20% - Accent1 4 2 3 4 8 2 2" xfId="34868" xr:uid="{00000000-0005-0000-0000-00007C870000}"/>
    <cellStyle name="20% - Accent1 4 2 3 4 8 3" xfId="34869" xr:uid="{00000000-0005-0000-0000-00007D870000}"/>
    <cellStyle name="20% - Accent1 4 2 3 4 9" xfId="34870" xr:uid="{00000000-0005-0000-0000-00007E870000}"/>
    <cellStyle name="20% - Accent1 4 2 3 4 9 2" xfId="34871" xr:uid="{00000000-0005-0000-0000-00007F870000}"/>
    <cellStyle name="20% - Accent1 4 2 3 5" xfId="34872" xr:uid="{00000000-0005-0000-0000-000080870000}"/>
    <cellStyle name="20% - Accent1 4 2 3 5 10" xfId="34873" xr:uid="{00000000-0005-0000-0000-000081870000}"/>
    <cellStyle name="20% - Accent1 4 2 3 5 10 2" xfId="34874" xr:uid="{00000000-0005-0000-0000-000082870000}"/>
    <cellStyle name="20% - Accent1 4 2 3 5 11" xfId="34875" xr:uid="{00000000-0005-0000-0000-000083870000}"/>
    <cellStyle name="20% - Accent1 4 2 3 5 2" xfId="34876" xr:uid="{00000000-0005-0000-0000-000084870000}"/>
    <cellStyle name="20% - Accent1 4 2 3 5 2 2" xfId="34877" xr:uid="{00000000-0005-0000-0000-000085870000}"/>
    <cellStyle name="20% - Accent1 4 2 3 5 2 2 2" xfId="34878" xr:uid="{00000000-0005-0000-0000-000086870000}"/>
    <cellStyle name="20% - Accent1 4 2 3 5 2 2 2 2" xfId="34879" xr:uid="{00000000-0005-0000-0000-000087870000}"/>
    <cellStyle name="20% - Accent1 4 2 3 5 2 2 2 2 2" xfId="34880" xr:uid="{00000000-0005-0000-0000-000088870000}"/>
    <cellStyle name="20% - Accent1 4 2 3 5 2 2 2 3" xfId="34881" xr:uid="{00000000-0005-0000-0000-000089870000}"/>
    <cellStyle name="20% - Accent1 4 2 3 5 2 2 3" xfId="34882" xr:uid="{00000000-0005-0000-0000-00008A870000}"/>
    <cellStyle name="20% - Accent1 4 2 3 5 2 2 3 2" xfId="34883" xr:uid="{00000000-0005-0000-0000-00008B870000}"/>
    <cellStyle name="20% - Accent1 4 2 3 5 2 2 4" xfId="34884" xr:uid="{00000000-0005-0000-0000-00008C870000}"/>
    <cellStyle name="20% - Accent1 4 2 3 5 2 3" xfId="34885" xr:uid="{00000000-0005-0000-0000-00008D870000}"/>
    <cellStyle name="20% - Accent1 4 2 3 5 2 3 2" xfId="34886" xr:uid="{00000000-0005-0000-0000-00008E870000}"/>
    <cellStyle name="20% - Accent1 4 2 3 5 2 3 2 2" xfId="34887" xr:uid="{00000000-0005-0000-0000-00008F870000}"/>
    <cellStyle name="20% - Accent1 4 2 3 5 2 3 2 2 2" xfId="34888" xr:uid="{00000000-0005-0000-0000-000090870000}"/>
    <cellStyle name="20% - Accent1 4 2 3 5 2 3 2 3" xfId="34889" xr:uid="{00000000-0005-0000-0000-000091870000}"/>
    <cellStyle name="20% - Accent1 4 2 3 5 2 3 3" xfId="34890" xr:uid="{00000000-0005-0000-0000-000092870000}"/>
    <cellStyle name="20% - Accent1 4 2 3 5 2 3 3 2" xfId="34891" xr:uid="{00000000-0005-0000-0000-000093870000}"/>
    <cellStyle name="20% - Accent1 4 2 3 5 2 3 4" xfId="34892" xr:uid="{00000000-0005-0000-0000-000094870000}"/>
    <cellStyle name="20% - Accent1 4 2 3 5 2 4" xfId="34893" xr:uid="{00000000-0005-0000-0000-000095870000}"/>
    <cellStyle name="20% - Accent1 4 2 3 5 2 4 2" xfId="34894" xr:uid="{00000000-0005-0000-0000-000096870000}"/>
    <cellStyle name="20% - Accent1 4 2 3 5 2 4 2 2" xfId="34895" xr:uid="{00000000-0005-0000-0000-000097870000}"/>
    <cellStyle name="20% - Accent1 4 2 3 5 2 4 2 2 2" xfId="34896" xr:uid="{00000000-0005-0000-0000-000098870000}"/>
    <cellStyle name="20% - Accent1 4 2 3 5 2 4 2 3" xfId="34897" xr:uid="{00000000-0005-0000-0000-000099870000}"/>
    <cellStyle name="20% - Accent1 4 2 3 5 2 4 3" xfId="34898" xr:uid="{00000000-0005-0000-0000-00009A870000}"/>
    <cellStyle name="20% - Accent1 4 2 3 5 2 4 3 2" xfId="34899" xr:uid="{00000000-0005-0000-0000-00009B870000}"/>
    <cellStyle name="20% - Accent1 4 2 3 5 2 4 4" xfId="34900" xr:uid="{00000000-0005-0000-0000-00009C870000}"/>
    <cellStyle name="20% - Accent1 4 2 3 5 2 5" xfId="34901" xr:uid="{00000000-0005-0000-0000-00009D870000}"/>
    <cellStyle name="20% - Accent1 4 2 3 5 2 5 2" xfId="34902" xr:uid="{00000000-0005-0000-0000-00009E870000}"/>
    <cellStyle name="20% - Accent1 4 2 3 5 2 5 2 2" xfId="34903" xr:uid="{00000000-0005-0000-0000-00009F870000}"/>
    <cellStyle name="20% - Accent1 4 2 3 5 2 5 3" xfId="34904" xr:uid="{00000000-0005-0000-0000-0000A0870000}"/>
    <cellStyle name="20% - Accent1 4 2 3 5 2 6" xfId="34905" xr:uid="{00000000-0005-0000-0000-0000A1870000}"/>
    <cellStyle name="20% - Accent1 4 2 3 5 2 6 2" xfId="34906" xr:uid="{00000000-0005-0000-0000-0000A2870000}"/>
    <cellStyle name="20% - Accent1 4 2 3 5 2 6 2 2" xfId="34907" xr:uid="{00000000-0005-0000-0000-0000A3870000}"/>
    <cellStyle name="20% - Accent1 4 2 3 5 2 6 3" xfId="34908" xr:uid="{00000000-0005-0000-0000-0000A4870000}"/>
    <cellStyle name="20% - Accent1 4 2 3 5 2 7" xfId="34909" xr:uid="{00000000-0005-0000-0000-0000A5870000}"/>
    <cellStyle name="20% - Accent1 4 2 3 5 2 7 2" xfId="34910" xr:uid="{00000000-0005-0000-0000-0000A6870000}"/>
    <cellStyle name="20% - Accent1 4 2 3 5 2 8" xfId="34911" xr:uid="{00000000-0005-0000-0000-0000A7870000}"/>
    <cellStyle name="20% - Accent1 4 2 3 5 2 8 2" xfId="34912" xr:uid="{00000000-0005-0000-0000-0000A8870000}"/>
    <cellStyle name="20% - Accent1 4 2 3 5 2 9" xfId="34913" xr:uid="{00000000-0005-0000-0000-0000A9870000}"/>
    <cellStyle name="20% - Accent1 4 2 3 5 3" xfId="34914" xr:uid="{00000000-0005-0000-0000-0000AA870000}"/>
    <cellStyle name="20% - Accent1 4 2 3 5 3 2" xfId="34915" xr:uid="{00000000-0005-0000-0000-0000AB870000}"/>
    <cellStyle name="20% - Accent1 4 2 3 5 3 2 2" xfId="34916" xr:uid="{00000000-0005-0000-0000-0000AC870000}"/>
    <cellStyle name="20% - Accent1 4 2 3 5 3 2 2 2" xfId="34917" xr:uid="{00000000-0005-0000-0000-0000AD870000}"/>
    <cellStyle name="20% - Accent1 4 2 3 5 3 2 2 2 2" xfId="34918" xr:uid="{00000000-0005-0000-0000-0000AE870000}"/>
    <cellStyle name="20% - Accent1 4 2 3 5 3 2 2 3" xfId="34919" xr:uid="{00000000-0005-0000-0000-0000AF870000}"/>
    <cellStyle name="20% - Accent1 4 2 3 5 3 2 3" xfId="34920" xr:uid="{00000000-0005-0000-0000-0000B0870000}"/>
    <cellStyle name="20% - Accent1 4 2 3 5 3 2 3 2" xfId="34921" xr:uid="{00000000-0005-0000-0000-0000B1870000}"/>
    <cellStyle name="20% - Accent1 4 2 3 5 3 2 4" xfId="34922" xr:uid="{00000000-0005-0000-0000-0000B2870000}"/>
    <cellStyle name="20% - Accent1 4 2 3 5 3 3" xfId="34923" xr:uid="{00000000-0005-0000-0000-0000B3870000}"/>
    <cellStyle name="20% - Accent1 4 2 3 5 3 3 2" xfId="34924" xr:uid="{00000000-0005-0000-0000-0000B4870000}"/>
    <cellStyle name="20% - Accent1 4 2 3 5 3 3 2 2" xfId="34925" xr:uid="{00000000-0005-0000-0000-0000B5870000}"/>
    <cellStyle name="20% - Accent1 4 2 3 5 3 3 2 2 2" xfId="34926" xr:uid="{00000000-0005-0000-0000-0000B6870000}"/>
    <cellStyle name="20% - Accent1 4 2 3 5 3 3 2 3" xfId="34927" xr:uid="{00000000-0005-0000-0000-0000B7870000}"/>
    <cellStyle name="20% - Accent1 4 2 3 5 3 3 3" xfId="34928" xr:uid="{00000000-0005-0000-0000-0000B8870000}"/>
    <cellStyle name="20% - Accent1 4 2 3 5 3 3 3 2" xfId="34929" xr:uid="{00000000-0005-0000-0000-0000B9870000}"/>
    <cellStyle name="20% - Accent1 4 2 3 5 3 3 4" xfId="34930" xr:uid="{00000000-0005-0000-0000-0000BA870000}"/>
    <cellStyle name="20% - Accent1 4 2 3 5 3 4" xfId="34931" xr:uid="{00000000-0005-0000-0000-0000BB870000}"/>
    <cellStyle name="20% - Accent1 4 2 3 5 3 4 2" xfId="34932" xr:uid="{00000000-0005-0000-0000-0000BC870000}"/>
    <cellStyle name="20% - Accent1 4 2 3 5 3 4 2 2" xfId="34933" xr:uid="{00000000-0005-0000-0000-0000BD870000}"/>
    <cellStyle name="20% - Accent1 4 2 3 5 3 4 2 2 2" xfId="34934" xr:uid="{00000000-0005-0000-0000-0000BE870000}"/>
    <cellStyle name="20% - Accent1 4 2 3 5 3 4 2 3" xfId="34935" xr:uid="{00000000-0005-0000-0000-0000BF870000}"/>
    <cellStyle name="20% - Accent1 4 2 3 5 3 4 3" xfId="34936" xr:uid="{00000000-0005-0000-0000-0000C0870000}"/>
    <cellStyle name="20% - Accent1 4 2 3 5 3 4 3 2" xfId="34937" xr:uid="{00000000-0005-0000-0000-0000C1870000}"/>
    <cellStyle name="20% - Accent1 4 2 3 5 3 4 4" xfId="34938" xr:uid="{00000000-0005-0000-0000-0000C2870000}"/>
    <cellStyle name="20% - Accent1 4 2 3 5 3 5" xfId="34939" xr:uid="{00000000-0005-0000-0000-0000C3870000}"/>
    <cellStyle name="20% - Accent1 4 2 3 5 3 5 2" xfId="34940" xr:uid="{00000000-0005-0000-0000-0000C4870000}"/>
    <cellStyle name="20% - Accent1 4 2 3 5 3 5 2 2" xfId="34941" xr:uid="{00000000-0005-0000-0000-0000C5870000}"/>
    <cellStyle name="20% - Accent1 4 2 3 5 3 5 3" xfId="34942" xr:uid="{00000000-0005-0000-0000-0000C6870000}"/>
    <cellStyle name="20% - Accent1 4 2 3 5 3 6" xfId="34943" xr:uid="{00000000-0005-0000-0000-0000C7870000}"/>
    <cellStyle name="20% - Accent1 4 2 3 5 3 6 2" xfId="34944" xr:uid="{00000000-0005-0000-0000-0000C8870000}"/>
    <cellStyle name="20% - Accent1 4 2 3 5 3 6 2 2" xfId="34945" xr:uid="{00000000-0005-0000-0000-0000C9870000}"/>
    <cellStyle name="20% - Accent1 4 2 3 5 3 6 3" xfId="34946" xr:uid="{00000000-0005-0000-0000-0000CA870000}"/>
    <cellStyle name="20% - Accent1 4 2 3 5 3 7" xfId="34947" xr:uid="{00000000-0005-0000-0000-0000CB870000}"/>
    <cellStyle name="20% - Accent1 4 2 3 5 3 7 2" xfId="34948" xr:uid="{00000000-0005-0000-0000-0000CC870000}"/>
    <cellStyle name="20% - Accent1 4 2 3 5 3 8" xfId="34949" xr:uid="{00000000-0005-0000-0000-0000CD870000}"/>
    <cellStyle name="20% - Accent1 4 2 3 5 3 8 2" xfId="34950" xr:uid="{00000000-0005-0000-0000-0000CE870000}"/>
    <cellStyle name="20% - Accent1 4 2 3 5 3 9" xfId="34951" xr:uid="{00000000-0005-0000-0000-0000CF870000}"/>
    <cellStyle name="20% - Accent1 4 2 3 5 4" xfId="34952" xr:uid="{00000000-0005-0000-0000-0000D0870000}"/>
    <cellStyle name="20% - Accent1 4 2 3 5 4 2" xfId="34953" xr:uid="{00000000-0005-0000-0000-0000D1870000}"/>
    <cellStyle name="20% - Accent1 4 2 3 5 4 2 2" xfId="34954" xr:uid="{00000000-0005-0000-0000-0000D2870000}"/>
    <cellStyle name="20% - Accent1 4 2 3 5 4 2 2 2" xfId="34955" xr:uid="{00000000-0005-0000-0000-0000D3870000}"/>
    <cellStyle name="20% - Accent1 4 2 3 5 4 2 3" xfId="34956" xr:uid="{00000000-0005-0000-0000-0000D4870000}"/>
    <cellStyle name="20% - Accent1 4 2 3 5 4 3" xfId="34957" xr:uid="{00000000-0005-0000-0000-0000D5870000}"/>
    <cellStyle name="20% - Accent1 4 2 3 5 4 3 2" xfId="34958" xr:uid="{00000000-0005-0000-0000-0000D6870000}"/>
    <cellStyle name="20% - Accent1 4 2 3 5 4 4" xfId="34959" xr:uid="{00000000-0005-0000-0000-0000D7870000}"/>
    <cellStyle name="20% - Accent1 4 2 3 5 5" xfId="34960" xr:uid="{00000000-0005-0000-0000-0000D8870000}"/>
    <cellStyle name="20% - Accent1 4 2 3 5 5 2" xfId="34961" xr:uid="{00000000-0005-0000-0000-0000D9870000}"/>
    <cellStyle name="20% - Accent1 4 2 3 5 5 2 2" xfId="34962" xr:uid="{00000000-0005-0000-0000-0000DA870000}"/>
    <cellStyle name="20% - Accent1 4 2 3 5 5 2 2 2" xfId="34963" xr:uid="{00000000-0005-0000-0000-0000DB870000}"/>
    <cellStyle name="20% - Accent1 4 2 3 5 5 2 3" xfId="34964" xr:uid="{00000000-0005-0000-0000-0000DC870000}"/>
    <cellStyle name="20% - Accent1 4 2 3 5 5 3" xfId="34965" xr:uid="{00000000-0005-0000-0000-0000DD870000}"/>
    <cellStyle name="20% - Accent1 4 2 3 5 5 3 2" xfId="34966" xr:uid="{00000000-0005-0000-0000-0000DE870000}"/>
    <cellStyle name="20% - Accent1 4 2 3 5 5 4" xfId="34967" xr:uid="{00000000-0005-0000-0000-0000DF870000}"/>
    <cellStyle name="20% - Accent1 4 2 3 5 6" xfId="34968" xr:uid="{00000000-0005-0000-0000-0000E0870000}"/>
    <cellStyle name="20% - Accent1 4 2 3 5 6 2" xfId="34969" xr:uid="{00000000-0005-0000-0000-0000E1870000}"/>
    <cellStyle name="20% - Accent1 4 2 3 5 6 2 2" xfId="34970" xr:uid="{00000000-0005-0000-0000-0000E2870000}"/>
    <cellStyle name="20% - Accent1 4 2 3 5 6 2 2 2" xfId="34971" xr:uid="{00000000-0005-0000-0000-0000E3870000}"/>
    <cellStyle name="20% - Accent1 4 2 3 5 6 2 3" xfId="34972" xr:uid="{00000000-0005-0000-0000-0000E4870000}"/>
    <cellStyle name="20% - Accent1 4 2 3 5 6 3" xfId="34973" xr:uid="{00000000-0005-0000-0000-0000E5870000}"/>
    <cellStyle name="20% - Accent1 4 2 3 5 6 3 2" xfId="34974" xr:uid="{00000000-0005-0000-0000-0000E6870000}"/>
    <cellStyle name="20% - Accent1 4 2 3 5 6 4" xfId="34975" xr:uid="{00000000-0005-0000-0000-0000E7870000}"/>
    <cellStyle name="20% - Accent1 4 2 3 5 7" xfId="34976" xr:uid="{00000000-0005-0000-0000-0000E8870000}"/>
    <cellStyle name="20% - Accent1 4 2 3 5 7 2" xfId="34977" xr:uid="{00000000-0005-0000-0000-0000E9870000}"/>
    <cellStyle name="20% - Accent1 4 2 3 5 7 2 2" xfId="34978" xr:uid="{00000000-0005-0000-0000-0000EA870000}"/>
    <cellStyle name="20% - Accent1 4 2 3 5 7 3" xfId="34979" xr:uid="{00000000-0005-0000-0000-0000EB870000}"/>
    <cellStyle name="20% - Accent1 4 2 3 5 8" xfId="34980" xr:uid="{00000000-0005-0000-0000-0000EC870000}"/>
    <cellStyle name="20% - Accent1 4 2 3 5 8 2" xfId="34981" xr:uid="{00000000-0005-0000-0000-0000ED870000}"/>
    <cellStyle name="20% - Accent1 4 2 3 5 8 2 2" xfId="34982" xr:uid="{00000000-0005-0000-0000-0000EE870000}"/>
    <cellStyle name="20% - Accent1 4 2 3 5 8 3" xfId="34983" xr:uid="{00000000-0005-0000-0000-0000EF870000}"/>
    <cellStyle name="20% - Accent1 4 2 3 5 9" xfId="34984" xr:uid="{00000000-0005-0000-0000-0000F0870000}"/>
    <cellStyle name="20% - Accent1 4 2 3 5 9 2" xfId="34985" xr:uid="{00000000-0005-0000-0000-0000F1870000}"/>
    <cellStyle name="20% - Accent1 4 2 3 6" xfId="34986" xr:uid="{00000000-0005-0000-0000-0000F2870000}"/>
    <cellStyle name="20% - Accent1 4 2 3 6 10" xfId="34987" xr:uid="{00000000-0005-0000-0000-0000F3870000}"/>
    <cellStyle name="20% - Accent1 4 2 3 6 10 2" xfId="34988" xr:uid="{00000000-0005-0000-0000-0000F4870000}"/>
    <cellStyle name="20% - Accent1 4 2 3 6 11" xfId="34989" xr:uid="{00000000-0005-0000-0000-0000F5870000}"/>
    <cellStyle name="20% - Accent1 4 2 3 6 2" xfId="34990" xr:uid="{00000000-0005-0000-0000-0000F6870000}"/>
    <cellStyle name="20% - Accent1 4 2 3 6 2 2" xfId="34991" xr:uid="{00000000-0005-0000-0000-0000F7870000}"/>
    <cellStyle name="20% - Accent1 4 2 3 6 2 2 2" xfId="34992" xr:uid="{00000000-0005-0000-0000-0000F8870000}"/>
    <cellStyle name="20% - Accent1 4 2 3 6 2 2 2 2" xfId="34993" xr:uid="{00000000-0005-0000-0000-0000F9870000}"/>
    <cellStyle name="20% - Accent1 4 2 3 6 2 2 2 2 2" xfId="34994" xr:uid="{00000000-0005-0000-0000-0000FA870000}"/>
    <cellStyle name="20% - Accent1 4 2 3 6 2 2 2 3" xfId="34995" xr:uid="{00000000-0005-0000-0000-0000FB870000}"/>
    <cellStyle name="20% - Accent1 4 2 3 6 2 2 3" xfId="34996" xr:uid="{00000000-0005-0000-0000-0000FC870000}"/>
    <cellStyle name="20% - Accent1 4 2 3 6 2 2 3 2" xfId="34997" xr:uid="{00000000-0005-0000-0000-0000FD870000}"/>
    <cellStyle name="20% - Accent1 4 2 3 6 2 2 4" xfId="34998" xr:uid="{00000000-0005-0000-0000-0000FE870000}"/>
    <cellStyle name="20% - Accent1 4 2 3 6 2 3" xfId="34999" xr:uid="{00000000-0005-0000-0000-0000FF870000}"/>
    <cellStyle name="20% - Accent1 4 2 3 6 2 3 2" xfId="35000" xr:uid="{00000000-0005-0000-0000-000000880000}"/>
    <cellStyle name="20% - Accent1 4 2 3 6 2 3 2 2" xfId="35001" xr:uid="{00000000-0005-0000-0000-000001880000}"/>
    <cellStyle name="20% - Accent1 4 2 3 6 2 3 2 2 2" xfId="35002" xr:uid="{00000000-0005-0000-0000-000002880000}"/>
    <cellStyle name="20% - Accent1 4 2 3 6 2 3 2 3" xfId="35003" xr:uid="{00000000-0005-0000-0000-000003880000}"/>
    <cellStyle name="20% - Accent1 4 2 3 6 2 3 3" xfId="35004" xr:uid="{00000000-0005-0000-0000-000004880000}"/>
    <cellStyle name="20% - Accent1 4 2 3 6 2 3 3 2" xfId="35005" xr:uid="{00000000-0005-0000-0000-000005880000}"/>
    <cellStyle name="20% - Accent1 4 2 3 6 2 3 4" xfId="35006" xr:uid="{00000000-0005-0000-0000-000006880000}"/>
    <cellStyle name="20% - Accent1 4 2 3 6 2 4" xfId="35007" xr:uid="{00000000-0005-0000-0000-000007880000}"/>
    <cellStyle name="20% - Accent1 4 2 3 6 2 4 2" xfId="35008" xr:uid="{00000000-0005-0000-0000-000008880000}"/>
    <cellStyle name="20% - Accent1 4 2 3 6 2 4 2 2" xfId="35009" xr:uid="{00000000-0005-0000-0000-000009880000}"/>
    <cellStyle name="20% - Accent1 4 2 3 6 2 4 2 2 2" xfId="35010" xr:uid="{00000000-0005-0000-0000-00000A880000}"/>
    <cellStyle name="20% - Accent1 4 2 3 6 2 4 2 3" xfId="35011" xr:uid="{00000000-0005-0000-0000-00000B880000}"/>
    <cellStyle name="20% - Accent1 4 2 3 6 2 4 3" xfId="35012" xr:uid="{00000000-0005-0000-0000-00000C880000}"/>
    <cellStyle name="20% - Accent1 4 2 3 6 2 4 3 2" xfId="35013" xr:uid="{00000000-0005-0000-0000-00000D880000}"/>
    <cellStyle name="20% - Accent1 4 2 3 6 2 4 4" xfId="35014" xr:uid="{00000000-0005-0000-0000-00000E880000}"/>
    <cellStyle name="20% - Accent1 4 2 3 6 2 5" xfId="35015" xr:uid="{00000000-0005-0000-0000-00000F880000}"/>
    <cellStyle name="20% - Accent1 4 2 3 6 2 5 2" xfId="35016" xr:uid="{00000000-0005-0000-0000-000010880000}"/>
    <cellStyle name="20% - Accent1 4 2 3 6 2 5 2 2" xfId="35017" xr:uid="{00000000-0005-0000-0000-000011880000}"/>
    <cellStyle name="20% - Accent1 4 2 3 6 2 5 3" xfId="35018" xr:uid="{00000000-0005-0000-0000-000012880000}"/>
    <cellStyle name="20% - Accent1 4 2 3 6 2 6" xfId="35019" xr:uid="{00000000-0005-0000-0000-000013880000}"/>
    <cellStyle name="20% - Accent1 4 2 3 6 2 6 2" xfId="35020" xr:uid="{00000000-0005-0000-0000-000014880000}"/>
    <cellStyle name="20% - Accent1 4 2 3 6 2 6 2 2" xfId="35021" xr:uid="{00000000-0005-0000-0000-000015880000}"/>
    <cellStyle name="20% - Accent1 4 2 3 6 2 6 3" xfId="35022" xr:uid="{00000000-0005-0000-0000-000016880000}"/>
    <cellStyle name="20% - Accent1 4 2 3 6 2 7" xfId="35023" xr:uid="{00000000-0005-0000-0000-000017880000}"/>
    <cellStyle name="20% - Accent1 4 2 3 6 2 7 2" xfId="35024" xr:uid="{00000000-0005-0000-0000-000018880000}"/>
    <cellStyle name="20% - Accent1 4 2 3 6 2 8" xfId="35025" xr:uid="{00000000-0005-0000-0000-000019880000}"/>
    <cellStyle name="20% - Accent1 4 2 3 6 2 8 2" xfId="35026" xr:uid="{00000000-0005-0000-0000-00001A880000}"/>
    <cellStyle name="20% - Accent1 4 2 3 6 2 9" xfId="35027" xr:uid="{00000000-0005-0000-0000-00001B880000}"/>
    <cellStyle name="20% - Accent1 4 2 3 6 3" xfId="35028" xr:uid="{00000000-0005-0000-0000-00001C880000}"/>
    <cellStyle name="20% - Accent1 4 2 3 6 3 2" xfId="35029" xr:uid="{00000000-0005-0000-0000-00001D880000}"/>
    <cellStyle name="20% - Accent1 4 2 3 6 3 2 2" xfId="35030" xr:uid="{00000000-0005-0000-0000-00001E880000}"/>
    <cellStyle name="20% - Accent1 4 2 3 6 3 2 2 2" xfId="35031" xr:uid="{00000000-0005-0000-0000-00001F880000}"/>
    <cellStyle name="20% - Accent1 4 2 3 6 3 2 2 2 2" xfId="35032" xr:uid="{00000000-0005-0000-0000-000020880000}"/>
    <cellStyle name="20% - Accent1 4 2 3 6 3 2 2 3" xfId="35033" xr:uid="{00000000-0005-0000-0000-000021880000}"/>
    <cellStyle name="20% - Accent1 4 2 3 6 3 2 3" xfId="35034" xr:uid="{00000000-0005-0000-0000-000022880000}"/>
    <cellStyle name="20% - Accent1 4 2 3 6 3 2 3 2" xfId="35035" xr:uid="{00000000-0005-0000-0000-000023880000}"/>
    <cellStyle name="20% - Accent1 4 2 3 6 3 2 4" xfId="35036" xr:uid="{00000000-0005-0000-0000-000024880000}"/>
    <cellStyle name="20% - Accent1 4 2 3 6 3 3" xfId="35037" xr:uid="{00000000-0005-0000-0000-000025880000}"/>
    <cellStyle name="20% - Accent1 4 2 3 6 3 3 2" xfId="35038" xr:uid="{00000000-0005-0000-0000-000026880000}"/>
    <cellStyle name="20% - Accent1 4 2 3 6 3 3 2 2" xfId="35039" xr:uid="{00000000-0005-0000-0000-000027880000}"/>
    <cellStyle name="20% - Accent1 4 2 3 6 3 3 2 2 2" xfId="35040" xr:uid="{00000000-0005-0000-0000-000028880000}"/>
    <cellStyle name="20% - Accent1 4 2 3 6 3 3 2 3" xfId="35041" xr:uid="{00000000-0005-0000-0000-000029880000}"/>
    <cellStyle name="20% - Accent1 4 2 3 6 3 3 3" xfId="35042" xr:uid="{00000000-0005-0000-0000-00002A880000}"/>
    <cellStyle name="20% - Accent1 4 2 3 6 3 3 3 2" xfId="35043" xr:uid="{00000000-0005-0000-0000-00002B880000}"/>
    <cellStyle name="20% - Accent1 4 2 3 6 3 3 4" xfId="35044" xr:uid="{00000000-0005-0000-0000-00002C880000}"/>
    <cellStyle name="20% - Accent1 4 2 3 6 3 4" xfId="35045" xr:uid="{00000000-0005-0000-0000-00002D880000}"/>
    <cellStyle name="20% - Accent1 4 2 3 6 3 4 2" xfId="35046" xr:uid="{00000000-0005-0000-0000-00002E880000}"/>
    <cellStyle name="20% - Accent1 4 2 3 6 3 4 2 2" xfId="35047" xr:uid="{00000000-0005-0000-0000-00002F880000}"/>
    <cellStyle name="20% - Accent1 4 2 3 6 3 4 2 2 2" xfId="35048" xr:uid="{00000000-0005-0000-0000-000030880000}"/>
    <cellStyle name="20% - Accent1 4 2 3 6 3 4 2 3" xfId="35049" xr:uid="{00000000-0005-0000-0000-000031880000}"/>
    <cellStyle name="20% - Accent1 4 2 3 6 3 4 3" xfId="35050" xr:uid="{00000000-0005-0000-0000-000032880000}"/>
    <cellStyle name="20% - Accent1 4 2 3 6 3 4 3 2" xfId="35051" xr:uid="{00000000-0005-0000-0000-000033880000}"/>
    <cellStyle name="20% - Accent1 4 2 3 6 3 4 4" xfId="35052" xr:uid="{00000000-0005-0000-0000-000034880000}"/>
    <cellStyle name="20% - Accent1 4 2 3 6 3 5" xfId="35053" xr:uid="{00000000-0005-0000-0000-000035880000}"/>
    <cellStyle name="20% - Accent1 4 2 3 6 3 5 2" xfId="35054" xr:uid="{00000000-0005-0000-0000-000036880000}"/>
    <cellStyle name="20% - Accent1 4 2 3 6 3 5 2 2" xfId="35055" xr:uid="{00000000-0005-0000-0000-000037880000}"/>
    <cellStyle name="20% - Accent1 4 2 3 6 3 5 3" xfId="35056" xr:uid="{00000000-0005-0000-0000-000038880000}"/>
    <cellStyle name="20% - Accent1 4 2 3 6 3 6" xfId="35057" xr:uid="{00000000-0005-0000-0000-000039880000}"/>
    <cellStyle name="20% - Accent1 4 2 3 6 3 6 2" xfId="35058" xr:uid="{00000000-0005-0000-0000-00003A880000}"/>
    <cellStyle name="20% - Accent1 4 2 3 6 3 6 2 2" xfId="35059" xr:uid="{00000000-0005-0000-0000-00003B880000}"/>
    <cellStyle name="20% - Accent1 4 2 3 6 3 6 3" xfId="35060" xr:uid="{00000000-0005-0000-0000-00003C880000}"/>
    <cellStyle name="20% - Accent1 4 2 3 6 3 7" xfId="35061" xr:uid="{00000000-0005-0000-0000-00003D880000}"/>
    <cellStyle name="20% - Accent1 4 2 3 6 3 7 2" xfId="35062" xr:uid="{00000000-0005-0000-0000-00003E880000}"/>
    <cellStyle name="20% - Accent1 4 2 3 6 3 8" xfId="35063" xr:uid="{00000000-0005-0000-0000-00003F880000}"/>
    <cellStyle name="20% - Accent1 4 2 3 6 3 8 2" xfId="35064" xr:uid="{00000000-0005-0000-0000-000040880000}"/>
    <cellStyle name="20% - Accent1 4 2 3 6 3 9" xfId="35065" xr:uid="{00000000-0005-0000-0000-000041880000}"/>
    <cellStyle name="20% - Accent1 4 2 3 6 4" xfId="35066" xr:uid="{00000000-0005-0000-0000-000042880000}"/>
    <cellStyle name="20% - Accent1 4 2 3 6 4 2" xfId="35067" xr:uid="{00000000-0005-0000-0000-000043880000}"/>
    <cellStyle name="20% - Accent1 4 2 3 6 4 2 2" xfId="35068" xr:uid="{00000000-0005-0000-0000-000044880000}"/>
    <cellStyle name="20% - Accent1 4 2 3 6 4 2 2 2" xfId="35069" xr:uid="{00000000-0005-0000-0000-000045880000}"/>
    <cellStyle name="20% - Accent1 4 2 3 6 4 2 3" xfId="35070" xr:uid="{00000000-0005-0000-0000-000046880000}"/>
    <cellStyle name="20% - Accent1 4 2 3 6 4 3" xfId="35071" xr:uid="{00000000-0005-0000-0000-000047880000}"/>
    <cellStyle name="20% - Accent1 4 2 3 6 4 3 2" xfId="35072" xr:uid="{00000000-0005-0000-0000-000048880000}"/>
    <cellStyle name="20% - Accent1 4 2 3 6 4 4" xfId="35073" xr:uid="{00000000-0005-0000-0000-000049880000}"/>
    <cellStyle name="20% - Accent1 4 2 3 6 5" xfId="35074" xr:uid="{00000000-0005-0000-0000-00004A880000}"/>
    <cellStyle name="20% - Accent1 4 2 3 6 5 2" xfId="35075" xr:uid="{00000000-0005-0000-0000-00004B880000}"/>
    <cellStyle name="20% - Accent1 4 2 3 6 5 2 2" xfId="35076" xr:uid="{00000000-0005-0000-0000-00004C880000}"/>
    <cellStyle name="20% - Accent1 4 2 3 6 5 2 2 2" xfId="35077" xr:uid="{00000000-0005-0000-0000-00004D880000}"/>
    <cellStyle name="20% - Accent1 4 2 3 6 5 2 3" xfId="35078" xr:uid="{00000000-0005-0000-0000-00004E880000}"/>
    <cellStyle name="20% - Accent1 4 2 3 6 5 3" xfId="35079" xr:uid="{00000000-0005-0000-0000-00004F880000}"/>
    <cellStyle name="20% - Accent1 4 2 3 6 5 3 2" xfId="35080" xr:uid="{00000000-0005-0000-0000-000050880000}"/>
    <cellStyle name="20% - Accent1 4 2 3 6 5 4" xfId="35081" xr:uid="{00000000-0005-0000-0000-000051880000}"/>
    <cellStyle name="20% - Accent1 4 2 3 6 6" xfId="35082" xr:uid="{00000000-0005-0000-0000-000052880000}"/>
    <cellStyle name="20% - Accent1 4 2 3 6 6 2" xfId="35083" xr:uid="{00000000-0005-0000-0000-000053880000}"/>
    <cellStyle name="20% - Accent1 4 2 3 6 6 2 2" xfId="35084" xr:uid="{00000000-0005-0000-0000-000054880000}"/>
    <cellStyle name="20% - Accent1 4 2 3 6 6 2 2 2" xfId="35085" xr:uid="{00000000-0005-0000-0000-000055880000}"/>
    <cellStyle name="20% - Accent1 4 2 3 6 6 2 3" xfId="35086" xr:uid="{00000000-0005-0000-0000-000056880000}"/>
    <cellStyle name="20% - Accent1 4 2 3 6 6 3" xfId="35087" xr:uid="{00000000-0005-0000-0000-000057880000}"/>
    <cellStyle name="20% - Accent1 4 2 3 6 6 3 2" xfId="35088" xr:uid="{00000000-0005-0000-0000-000058880000}"/>
    <cellStyle name="20% - Accent1 4 2 3 6 6 4" xfId="35089" xr:uid="{00000000-0005-0000-0000-000059880000}"/>
    <cellStyle name="20% - Accent1 4 2 3 6 7" xfId="35090" xr:uid="{00000000-0005-0000-0000-00005A880000}"/>
    <cellStyle name="20% - Accent1 4 2 3 6 7 2" xfId="35091" xr:uid="{00000000-0005-0000-0000-00005B880000}"/>
    <cellStyle name="20% - Accent1 4 2 3 6 7 2 2" xfId="35092" xr:uid="{00000000-0005-0000-0000-00005C880000}"/>
    <cellStyle name="20% - Accent1 4 2 3 6 7 3" xfId="35093" xr:uid="{00000000-0005-0000-0000-00005D880000}"/>
    <cellStyle name="20% - Accent1 4 2 3 6 8" xfId="35094" xr:uid="{00000000-0005-0000-0000-00005E880000}"/>
    <cellStyle name="20% - Accent1 4 2 3 6 8 2" xfId="35095" xr:uid="{00000000-0005-0000-0000-00005F880000}"/>
    <cellStyle name="20% - Accent1 4 2 3 6 8 2 2" xfId="35096" xr:uid="{00000000-0005-0000-0000-000060880000}"/>
    <cellStyle name="20% - Accent1 4 2 3 6 8 3" xfId="35097" xr:uid="{00000000-0005-0000-0000-000061880000}"/>
    <cellStyle name="20% - Accent1 4 2 3 6 9" xfId="35098" xr:uid="{00000000-0005-0000-0000-000062880000}"/>
    <cellStyle name="20% - Accent1 4 2 3 6 9 2" xfId="35099" xr:uid="{00000000-0005-0000-0000-000063880000}"/>
    <cellStyle name="20% - Accent1 4 2 3 7" xfId="35100" xr:uid="{00000000-0005-0000-0000-000064880000}"/>
    <cellStyle name="20% - Accent1 4 2 3 7 2" xfId="35101" xr:uid="{00000000-0005-0000-0000-000065880000}"/>
    <cellStyle name="20% - Accent1 4 2 3 7 2 2" xfId="35102" xr:uid="{00000000-0005-0000-0000-000066880000}"/>
    <cellStyle name="20% - Accent1 4 2 3 7 2 2 2" xfId="35103" xr:uid="{00000000-0005-0000-0000-000067880000}"/>
    <cellStyle name="20% - Accent1 4 2 3 7 2 2 2 2" xfId="35104" xr:uid="{00000000-0005-0000-0000-000068880000}"/>
    <cellStyle name="20% - Accent1 4 2 3 7 2 2 3" xfId="35105" xr:uid="{00000000-0005-0000-0000-000069880000}"/>
    <cellStyle name="20% - Accent1 4 2 3 7 2 3" xfId="35106" xr:uid="{00000000-0005-0000-0000-00006A880000}"/>
    <cellStyle name="20% - Accent1 4 2 3 7 2 3 2" xfId="35107" xr:uid="{00000000-0005-0000-0000-00006B880000}"/>
    <cellStyle name="20% - Accent1 4 2 3 7 2 4" xfId="35108" xr:uid="{00000000-0005-0000-0000-00006C880000}"/>
    <cellStyle name="20% - Accent1 4 2 3 7 3" xfId="35109" xr:uid="{00000000-0005-0000-0000-00006D880000}"/>
    <cellStyle name="20% - Accent1 4 2 3 7 3 2" xfId="35110" xr:uid="{00000000-0005-0000-0000-00006E880000}"/>
    <cellStyle name="20% - Accent1 4 2 3 7 3 2 2" xfId="35111" xr:uid="{00000000-0005-0000-0000-00006F880000}"/>
    <cellStyle name="20% - Accent1 4 2 3 7 3 2 2 2" xfId="35112" xr:uid="{00000000-0005-0000-0000-000070880000}"/>
    <cellStyle name="20% - Accent1 4 2 3 7 3 2 3" xfId="35113" xr:uid="{00000000-0005-0000-0000-000071880000}"/>
    <cellStyle name="20% - Accent1 4 2 3 7 3 3" xfId="35114" xr:uid="{00000000-0005-0000-0000-000072880000}"/>
    <cellStyle name="20% - Accent1 4 2 3 7 3 3 2" xfId="35115" xr:uid="{00000000-0005-0000-0000-000073880000}"/>
    <cellStyle name="20% - Accent1 4 2 3 7 3 4" xfId="35116" xr:uid="{00000000-0005-0000-0000-000074880000}"/>
    <cellStyle name="20% - Accent1 4 2 3 7 4" xfId="35117" xr:uid="{00000000-0005-0000-0000-000075880000}"/>
    <cellStyle name="20% - Accent1 4 2 3 7 4 2" xfId="35118" xr:uid="{00000000-0005-0000-0000-000076880000}"/>
    <cellStyle name="20% - Accent1 4 2 3 7 4 2 2" xfId="35119" xr:uid="{00000000-0005-0000-0000-000077880000}"/>
    <cellStyle name="20% - Accent1 4 2 3 7 4 2 2 2" xfId="35120" xr:uid="{00000000-0005-0000-0000-000078880000}"/>
    <cellStyle name="20% - Accent1 4 2 3 7 4 2 3" xfId="35121" xr:uid="{00000000-0005-0000-0000-000079880000}"/>
    <cellStyle name="20% - Accent1 4 2 3 7 4 3" xfId="35122" xr:uid="{00000000-0005-0000-0000-00007A880000}"/>
    <cellStyle name="20% - Accent1 4 2 3 7 4 3 2" xfId="35123" xr:uid="{00000000-0005-0000-0000-00007B880000}"/>
    <cellStyle name="20% - Accent1 4 2 3 7 4 4" xfId="35124" xr:uid="{00000000-0005-0000-0000-00007C880000}"/>
    <cellStyle name="20% - Accent1 4 2 3 7 5" xfId="35125" xr:uid="{00000000-0005-0000-0000-00007D880000}"/>
    <cellStyle name="20% - Accent1 4 2 3 7 5 2" xfId="35126" xr:uid="{00000000-0005-0000-0000-00007E880000}"/>
    <cellStyle name="20% - Accent1 4 2 3 7 5 2 2" xfId="35127" xr:uid="{00000000-0005-0000-0000-00007F880000}"/>
    <cellStyle name="20% - Accent1 4 2 3 7 5 3" xfId="35128" xr:uid="{00000000-0005-0000-0000-000080880000}"/>
    <cellStyle name="20% - Accent1 4 2 3 7 6" xfId="35129" xr:uid="{00000000-0005-0000-0000-000081880000}"/>
    <cellStyle name="20% - Accent1 4 2 3 7 6 2" xfId="35130" xr:uid="{00000000-0005-0000-0000-000082880000}"/>
    <cellStyle name="20% - Accent1 4 2 3 7 6 2 2" xfId="35131" xr:uid="{00000000-0005-0000-0000-000083880000}"/>
    <cellStyle name="20% - Accent1 4 2 3 7 6 3" xfId="35132" xr:uid="{00000000-0005-0000-0000-000084880000}"/>
    <cellStyle name="20% - Accent1 4 2 3 7 7" xfId="35133" xr:uid="{00000000-0005-0000-0000-000085880000}"/>
    <cellStyle name="20% - Accent1 4 2 3 7 7 2" xfId="35134" xr:uid="{00000000-0005-0000-0000-000086880000}"/>
    <cellStyle name="20% - Accent1 4 2 3 7 8" xfId="35135" xr:uid="{00000000-0005-0000-0000-000087880000}"/>
    <cellStyle name="20% - Accent1 4 2 3 7 8 2" xfId="35136" xr:uid="{00000000-0005-0000-0000-000088880000}"/>
    <cellStyle name="20% - Accent1 4 2 3 7 9" xfId="35137" xr:uid="{00000000-0005-0000-0000-000089880000}"/>
    <cellStyle name="20% - Accent1 4 2 3 8" xfId="35138" xr:uid="{00000000-0005-0000-0000-00008A880000}"/>
    <cellStyle name="20% - Accent1 4 2 3 8 2" xfId="35139" xr:uid="{00000000-0005-0000-0000-00008B880000}"/>
    <cellStyle name="20% - Accent1 4 2 3 8 2 2" xfId="35140" xr:uid="{00000000-0005-0000-0000-00008C880000}"/>
    <cellStyle name="20% - Accent1 4 2 3 8 2 2 2" xfId="35141" xr:uid="{00000000-0005-0000-0000-00008D880000}"/>
    <cellStyle name="20% - Accent1 4 2 3 8 2 2 2 2" xfId="35142" xr:uid="{00000000-0005-0000-0000-00008E880000}"/>
    <cellStyle name="20% - Accent1 4 2 3 8 2 2 3" xfId="35143" xr:uid="{00000000-0005-0000-0000-00008F880000}"/>
    <cellStyle name="20% - Accent1 4 2 3 8 2 3" xfId="35144" xr:uid="{00000000-0005-0000-0000-000090880000}"/>
    <cellStyle name="20% - Accent1 4 2 3 8 2 3 2" xfId="35145" xr:uid="{00000000-0005-0000-0000-000091880000}"/>
    <cellStyle name="20% - Accent1 4 2 3 8 2 4" xfId="35146" xr:uid="{00000000-0005-0000-0000-000092880000}"/>
    <cellStyle name="20% - Accent1 4 2 3 8 3" xfId="35147" xr:uid="{00000000-0005-0000-0000-000093880000}"/>
    <cellStyle name="20% - Accent1 4 2 3 8 3 2" xfId="35148" xr:uid="{00000000-0005-0000-0000-000094880000}"/>
    <cellStyle name="20% - Accent1 4 2 3 8 3 2 2" xfId="35149" xr:uid="{00000000-0005-0000-0000-000095880000}"/>
    <cellStyle name="20% - Accent1 4 2 3 8 3 2 2 2" xfId="35150" xr:uid="{00000000-0005-0000-0000-000096880000}"/>
    <cellStyle name="20% - Accent1 4 2 3 8 3 2 3" xfId="35151" xr:uid="{00000000-0005-0000-0000-000097880000}"/>
    <cellStyle name="20% - Accent1 4 2 3 8 3 3" xfId="35152" xr:uid="{00000000-0005-0000-0000-000098880000}"/>
    <cellStyle name="20% - Accent1 4 2 3 8 3 3 2" xfId="35153" xr:uid="{00000000-0005-0000-0000-000099880000}"/>
    <cellStyle name="20% - Accent1 4 2 3 8 3 4" xfId="35154" xr:uid="{00000000-0005-0000-0000-00009A880000}"/>
    <cellStyle name="20% - Accent1 4 2 3 8 4" xfId="35155" xr:uid="{00000000-0005-0000-0000-00009B880000}"/>
    <cellStyle name="20% - Accent1 4 2 3 8 4 2" xfId="35156" xr:uid="{00000000-0005-0000-0000-00009C880000}"/>
    <cellStyle name="20% - Accent1 4 2 3 8 4 2 2" xfId="35157" xr:uid="{00000000-0005-0000-0000-00009D880000}"/>
    <cellStyle name="20% - Accent1 4 2 3 8 4 2 2 2" xfId="35158" xr:uid="{00000000-0005-0000-0000-00009E880000}"/>
    <cellStyle name="20% - Accent1 4 2 3 8 4 2 3" xfId="35159" xr:uid="{00000000-0005-0000-0000-00009F880000}"/>
    <cellStyle name="20% - Accent1 4 2 3 8 4 3" xfId="35160" xr:uid="{00000000-0005-0000-0000-0000A0880000}"/>
    <cellStyle name="20% - Accent1 4 2 3 8 4 3 2" xfId="35161" xr:uid="{00000000-0005-0000-0000-0000A1880000}"/>
    <cellStyle name="20% - Accent1 4 2 3 8 4 4" xfId="35162" xr:uid="{00000000-0005-0000-0000-0000A2880000}"/>
    <cellStyle name="20% - Accent1 4 2 3 8 5" xfId="35163" xr:uid="{00000000-0005-0000-0000-0000A3880000}"/>
    <cellStyle name="20% - Accent1 4 2 3 8 5 2" xfId="35164" xr:uid="{00000000-0005-0000-0000-0000A4880000}"/>
    <cellStyle name="20% - Accent1 4 2 3 8 5 2 2" xfId="35165" xr:uid="{00000000-0005-0000-0000-0000A5880000}"/>
    <cellStyle name="20% - Accent1 4 2 3 8 5 3" xfId="35166" xr:uid="{00000000-0005-0000-0000-0000A6880000}"/>
    <cellStyle name="20% - Accent1 4 2 3 8 6" xfId="35167" xr:uid="{00000000-0005-0000-0000-0000A7880000}"/>
    <cellStyle name="20% - Accent1 4 2 3 8 6 2" xfId="35168" xr:uid="{00000000-0005-0000-0000-0000A8880000}"/>
    <cellStyle name="20% - Accent1 4 2 3 8 6 2 2" xfId="35169" xr:uid="{00000000-0005-0000-0000-0000A9880000}"/>
    <cellStyle name="20% - Accent1 4 2 3 8 6 3" xfId="35170" xr:uid="{00000000-0005-0000-0000-0000AA880000}"/>
    <cellStyle name="20% - Accent1 4 2 3 8 7" xfId="35171" xr:uid="{00000000-0005-0000-0000-0000AB880000}"/>
    <cellStyle name="20% - Accent1 4 2 3 8 7 2" xfId="35172" xr:uid="{00000000-0005-0000-0000-0000AC880000}"/>
    <cellStyle name="20% - Accent1 4 2 3 8 8" xfId="35173" xr:uid="{00000000-0005-0000-0000-0000AD880000}"/>
    <cellStyle name="20% - Accent1 4 2 3 8 8 2" xfId="35174" xr:uid="{00000000-0005-0000-0000-0000AE880000}"/>
    <cellStyle name="20% - Accent1 4 2 3 8 9" xfId="35175" xr:uid="{00000000-0005-0000-0000-0000AF880000}"/>
    <cellStyle name="20% - Accent1 4 2 3 9" xfId="35176" xr:uid="{00000000-0005-0000-0000-0000B0880000}"/>
    <cellStyle name="20% - Accent1 4 2 3 9 2" xfId="35177" xr:uid="{00000000-0005-0000-0000-0000B1880000}"/>
    <cellStyle name="20% - Accent1 4 2 3 9 2 2" xfId="35178" xr:uid="{00000000-0005-0000-0000-0000B2880000}"/>
    <cellStyle name="20% - Accent1 4 2 3 9 2 2 2" xfId="35179" xr:uid="{00000000-0005-0000-0000-0000B3880000}"/>
    <cellStyle name="20% - Accent1 4 2 3 9 2 3" xfId="35180" xr:uid="{00000000-0005-0000-0000-0000B4880000}"/>
    <cellStyle name="20% - Accent1 4 2 3 9 3" xfId="35181" xr:uid="{00000000-0005-0000-0000-0000B5880000}"/>
    <cellStyle name="20% - Accent1 4 2 3 9 3 2" xfId="35182" xr:uid="{00000000-0005-0000-0000-0000B6880000}"/>
    <cellStyle name="20% - Accent1 4 2 3 9 4" xfId="35183" xr:uid="{00000000-0005-0000-0000-0000B7880000}"/>
    <cellStyle name="20% - Accent1 4 2 4" xfId="35184" xr:uid="{00000000-0005-0000-0000-0000B8880000}"/>
    <cellStyle name="20% - Accent1 4 2 4 10" xfId="35185" xr:uid="{00000000-0005-0000-0000-0000B9880000}"/>
    <cellStyle name="20% - Accent1 4 2 4 10 2" xfId="35186" xr:uid="{00000000-0005-0000-0000-0000BA880000}"/>
    <cellStyle name="20% - Accent1 4 2 4 10 2 2" xfId="35187" xr:uid="{00000000-0005-0000-0000-0000BB880000}"/>
    <cellStyle name="20% - Accent1 4 2 4 10 2 2 2" xfId="35188" xr:uid="{00000000-0005-0000-0000-0000BC880000}"/>
    <cellStyle name="20% - Accent1 4 2 4 10 2 3" xfId="35189" xr:uid="{00000000-0005-0000-0000-0000BD880000}"/>
    <cellStyle name="20% - Accent1 4 2 4 10 3" xfId="35190" xr:uid="{00000000-0005-0000-0000-0000BE880000}"/>
    <cellStyle name="20% - Accent1 4 2 4 10 3 2" xfId="35191" xr:uid="{00000000-0005-0000-0000-0000BF880000}"/>
    <cellStyle name="20% - Accent1 4 2 4 10 4" xfId="35192" xr:uid="{00000000-0005-0000-0000-0000C0880000}"/>
    <cellStyle name="20% - Accent1 4 2 4 11" xfId="35193" xr:uid="{00000000-0005-0000-0000-0000C1880000}"/>
    <cellStyle name="20% - Accent1 4 2 4 11 2" xfId="35194" xr:uid="{00000000-0005-0000-0000-0000C2880000}"/>
    <cellStyle name="20% - Accent1 4 2 4 11 2 2" xfId="35195" xr:uid="{00000000-0005-0000-0000-0000C3880000}"/>
    <cellStyle name="20% - Accent1 4 2 4 11 2 2 2" xfId="35196" xr:uid="{00000000-0005-0000-0000-0000C4880000}"/>
    <cellStyle name="20% - Accent1 4 2 4 11 2 3" xfId="35197" xr:uid="{00000000-0005-0000-0000-0000C5880000}"/>
    <cellStyle name="20% - Accent1 4 2 4 11 3" xfId="35198" xr:uid="{00000000-0005-0000-0000-0000C6880000}"/>
    <cellStyle name="20% - Accent1 4 2 4 11 3 2" xfId="35199" xr:uid="{00000000-0005-0000-0000-0000C7880000}"/>
    <cellStyle name="20% - Accent1 4 2 4 11 4" xfId="35200" xr:uid="{00000000-0005-0000-0000-0000C8880000}"/>
    <cellStyle name="20% - Accent1 4 2 4 12" xfId="35201" xr:uid="{00000000-0005-0000-0000-0000C9880000}"/>
    <cellStyle name="20% - Accent1 4 2 4 12 2" xfId="35202" xr:uid="{00000000-0005-0000-0000-0000CA880000}"/>
    <cellStyle name="20% - Accent1 4 2 4 12 2 2" xfId="35203" xr:uid="{00000000-0005-0000-0000-0000CB880000}"/>
    <cellStyle name="20% - Accent1 4 2 4 12 3" xfId="35204" xr:uid="{00000000-0005-0000-0000-0000CC880000}"/>
    <cellStyle name="20% - Accent1 4 2 4 13" xfId="35205" xr:uid="{00000000-0005-0000-0000-0000CD880000}"/>
    <cellStyle name="20% - Accent1 4 2 4 13 2" xfId="35206" xr:uid="{00000000-0005-0000-0000-0000CE880000}"/>
    <cellStyle name="20% - Accent1 4 2 4 13 2 2" xfId="35207" xr:uid="{00000000-0005-0000-0000-0000CF880000}"/>
    <cellStyle name="20% - Accent1 4 2 4 13 3" xfId="35208" xr:uid="{00000000-0005-0000-0000-0000D0880000}"/>
    <cellStyle name="20% - Accent1 4 2 4 14" xfId="35209" xr:uid="{00000000-0005-0000-0000-0000D1880000}"/>
    <cellStyle name="20% - Accent1 4 2 4 14 2" xfId="35210" xr:uid="{00000000-0005-0000-0000-0000D2880000}"/>
    <cellStyle name="20% - Accent1 4 2 4 15" xfId="35211" xr:uid="{00000000-0005-0000-0000-0000D3880000}"/>
    <cellStyle name="20% - Accent1 4 2 4 15 2" xfId="35212" xr:uid="{00000000-0005-0000-0000-0000D4880000}"/>
    <cellStyle name="20% - Accent1 4 2 4 16" xfId="35213" xr:uid="{00000000-0005-0000-0000-0000D5880000}"/>
    <cellStyle name="20% - Accent1 4 2 4 2" xfId="35214" xr:uid="{00000000-0005-0000-0000-0000D6880000}"/>
    <cellStyle name="20% - Accent1 4 2 4 2 10" xfId="35215" xr:uid="{00000000-0005-0000-0000-0000D7880000}"/>
    <cellStyle name="20% - Accent1 4 2 4 2 10 2" xfId="35216" xr:uid="{00000000-0005-0000-0000-0000D8880000}"/>
    <cellStyle name="20% - Accent1 4 2 4 2 10 2 2" xfId="35217" xr:uid="{00000000-0005-0000-0000-0000D9880000}"/>
    <cellStyle name="20% - Accent1 4 2 4 2 10 2 2 2" xfId="35218" xr:uid="{00000000-0005-0000-0000-0000DA880000}"/>
    <cellStyle name="20% - Accent1 4 2 4 2 10 2 3" xfId="35219" xr:uid="{00000000-0005-0000-0000-0000DB880000}"/>
    <cellStyle name="20% - Accent1 4 2 4 2 10 3" xfId="35220" xr:uid="{00000000-0005-0000-0000-0000DC880000}"/>
    <cellStyle name="20% - Accent1 4 2 4 2 10 3 2" xfId="35221" xr:uid="{00000000-0005-0000-0000-0000DD880000}"/>
    <cellStyle name="20% - Accent1 4 2 4 2 10 4" xfId="35222" xr:uid="{00000000-0005-0000-0000-0000DE880000}"/>
    <cellStyle name="20% - Accent1 4 2 4 2 11" xfId="35223" xr:uid="{00000000-0005-0000-0000-0000DF880000}"/>
    <cellStyle name="20% - Accent1 4 2 4 2 11 2" xfId="35224" xr:uid="{00000000-0005-0000-0000-0000E0880000}"/>
    <cellStyle name="20% - Accent1 4 2 4 2 11 2 2" xfId="35225" xr:uid="{00000000-0005-0000-0000-0000E1880000}"/>
    <cellStyle name="20% - Accent1 4 2 4 2 11 3" xfId="35226" xr:uid="{00000000-0005-0000-0000-0000E2880000}"/>
    <cellStyle name="20% - Accent1 4 2 4 2 12" xfId="35227" xr:uid="{00000000-0005-0000-0000-0000E3880000}"/>
    <cellStyle name="20% - Accent1 4 2 4 2 12 2" xfId="35228" xr:uid="{00000000-0005-0000-0000-0000E4880000}"/>
    <cellStyle name="20% - Accent1 4 2 4 2 12 2 2" xfId="35229" xr:uid="{00000000-0005-0000-0000-0000E5880000}"/>
    <cellStyle name="20% - Accent1 4 2 4 2 12 3" xfId="35230" xr:uid="{00000000-0005-0000-0000-0000E6880000}"/>
    <cellStyle name="20% - Accent1 4 2 4 2 13" xfId="35231" xr:uid="{00000000-0005-0000-0000-0000E7880000}"/>
    <cellStyle name="20% - Accent1 4 2 4 2 13 2" xfId="35232" xr:uid="{00000000-0005-0000-0000-0000E8880000}"/>
    <cellStyle name="20% - Accent1 4 2 4 2 14" xfId="35233" xr:uid="{00000000-0005-0000-0000-0000E9880000}"/>
    <cellStyle name="20% - Accent1 4 2 4 2 14 2" xfId="35234" xr:uid="{00000000-0005-0000-0000-0000EA880000}"/>
    <cellStyle name="20% - Accent1 4 2 4 2 15" xfId="35235" xr:uid="{00000000-0005-0000-0000-0000EB880000}"/>
    <cellStyle name="20% - Accent1 4 2 4 2 2" xfId="35236" xr:uid="{00000000-0005-0000-0000-0000EC880000}"/>
    <cellStyle name="20% - Accent1 4 2 4 2 2 10" xfId="35237" xr:uid="{00000000-0005-0000-0000-0000ED880000}"/>
    <cellStyle name="20% - Accent1 4 2 4 2 2 10 2" xfId="35238" xr:uid="{00000000-0005-0000-0000-0000EE880000}"/>
    <cellStyle name="20% - Accent1 4 2 4 2 2 10 2 2" xfId="35239" xr:uid="{00000000-0005-0000-0000-0000EF880000}"/>
    <cellStyle name="20% - Accent1 4 2 4 2 2 10 3" xfId="35240" xr:uid="{00000000-0005-0000-0000-0000F0880000}"/>
    <cellStyle name="20% - Accent1 4 2 4 2 2 11" xfId="35241" xr:uid="{00000000-0005-0000-0000-0000F1880000}"/>
    <cellStyle name="20% - Accent1 4 2 4 2 2 11 2" xfId="35242" xr:uid="{00000000-0005-0000-0000-0000F2880000}"/>
    <cellStyle name="20% - Accent1 4 2 4 2 2 11 2 2" xfId="35243" xr:uid="{00000000-0005-0000-0000-0000F3880000}"/>
    <cellStyle name="20% - Accent1 4 2 4 2 2 11 3" xfId="35244" xr:uid="{00000000-0005-0000-0000-0000F4880000}"/>
    <cellStyle name="20% - Accent1 4 2 4 2 2 12" xfId="35245" xr:uid="{00000000-0005-0000-0000-0000F5880000}"/>
    <cellStyle name="20% - Accent1 4 2 4 2 2 12 2" xfId="35246" xr:uid="{00000000-0005-0000-0000-0000F6880000}"/>
    <cellStyle name="20% - Accent1 4 2 4 2 2 13" xfId="35247" xr:uid="{00000000-0005-0000-0000-0000F7880000}"/>
    <cellStyle name="20% - Accent1 4 2 4 2 2 13 2" xfId="35248" xr:uid="{00000000-0005-0000-0000-0000F8880000}"/>
    <cellStyle name="20% - Accent1 4 2 4 2 2 14" xfId="35249" xr:uid="{00000000-0005-0000-0000-0000F9880000}"/>
    <cellStyle name="20% - Accent1 4 2 4 2 2 2" xfId="35250" xr:uid="{00000000-0005-0000-0000-0000FA880000}"/>
    <cellStyle name="20% - Accent1 4 2 4 2 2 2 10" xfId="35251" xr:uid="{00000000-0005-0000-0000-0000FB880000}"/>
    <cellStyle name="20% - Accent1 4 2 4 2 2 2 10 2" xfId="35252" xr:uid="{00000000-0005-0000-0000-0000FC880000}"/>
    <cellStyle name="20% - Accent1 4 2 4 2 2 2 11" xfId="35253" xr:uid="{00000000-0005-0000-0000-0000FD880000}"/>
    <cellStyle name="20% - Accent1 4 2 4 2 2 2 2" xfId="35254" xr:uid="{00000000-0005-0000-0000-0000FE880000}"/>
    <cellStyle name="20% - Accent1 4 2 4 2 2 2 2 2" xfId="35255" xr:uid="{00000000-0005-0000-0000-0000FF880000}"/>
    <cellStyle name="20% - Accent1 4 2 4 2 2 2 2 2 2" xfId="35256" xr:uid="{00000000-0005-0000-0000-000000890000}"/>
    <cellStyle name="20% - Accent1 4 2 4 2 2 2 2 2 2 2" xfId="35257" xr:uid="{00000000-0005-0000-0000-000001890000}"/>
    <cellStyle name="20% - Accent1 4 2 4 2 2 2 2 2 2 2 2" xfId="35258" xr:uid="{00000000-0005-0000-0000-000002890000}"/>
    <cellStyle name="20% - Accent1 4 2 4 2 2 2 2 2 2 3" xfId="35259" xr:uid="{00000000-0005-0000-0000-000003890000}"/>
    <cellStyle name="20% - Accent1 4 2 4 2 2 2 2 2 3" xfId="35260" xr:uid="{00000000-0005-0000-0000-000004890000}"/>
    <cellStyle name="20% - Accent1 4 2 4 2 2 2 2 2 3 2" xfId="35261" xr:uid="{00000000-0005-0000-0000-000005890000}"/>
    <cellStyle name="20% - Accent1 4 2 4 2 2 2 2 2 4" xfId="35262" xr:uid="{00000000-0005-0000-0000-000006890000}"/>
    <cellStyle name="20% - Accent1 4 2 4 2 2 2 2 3" xfId="35263" xr:uid="{00000000-0005-0000-0000-000007890000}"/>
    <cellStyle name="20% - Accent1 4 2 4 2 2 2 2 3 2" xfId="35264" xr:uid="{00000000-0005-0000-0000-000008890000}"/>
    <cellStyle name="20% - Accent1 4 2 4 2 2 2 2 3 2 2" xfId="35265" xr:uid="{00000000-0005-0000-0000-000009890000}"/>
    <cellStyle name="20% - Accent1 4 2 4 2 2 2 2 3 2 2 2" xfId="35266" xr:uid="{00000000-0005-0000-0000-00000A890000}"/>
    <cellStyle name="20% - Accent1 4 2 4 2 2 2 2 3 2 3" xfId="35267" xr:uid="{00000000-0005-0000-0000-00000B890000}"/>
    <cellStyle name="20% - Accent1 4 2 4 2 2 2 2 3 3" xfId="35268" xr:uid="{00000000-0005-0000-0000-00000C890000}"/>
    <cellStyle name="20% - Accent1 4 2 4 2 2 2 2 3 3 2" xfId="35269" xr:uid="{00000000-0005-0000-0000-00000D890000}"/>
    <cellStyle name="20% - Accent1 4 2 4 2 2 2 2 3 4" xfId="35270" xr:uid="{00000000-0005-0000-0000-00000E890000}"/>
    <cellStyle name="20% - Accent1 4 2 4 2 2 2 2 4" xfId="35271" xr:uid="{00000000-0005-0000-0000-00000F890000}"/>
    <cellStyle name="20% - Accent1 4 2 4 2 2 2 2 4 2" xfId="35272" xr:uid="{00000000-0005-0000-0000-000010890000}"/>
    <cellStyle name="20% - Accent1 4 2 4 2 2 2 2 4 2 2" xfId="35273" xr:uid="{00000000-0005-0000-0000-000011890000}"/>
    <cellStyle name="20% - Accent1 4 2 4 2 2 2 2 4 2 2 2" xfId="35274" xr:uid="{00000000-0005-0000-0000-000012890000}"/>
    <cellStyle name="20% - Accent1 4 2 4 2 2 2 2 4 2 3" xfId="35275" xr:uid="{00000000-0005-0000-0000-000013890000}"/>
    <cellStyle name="20% - Accent1 4 2 4 2 2 2 2 4 3" xfId="35276" xr:uid="{00000000-0005-0000-0000-000014890000}"/>
    <cellStyle name="20% - Accent1 4 2 4 2 2 2 2 4 3 2" xfId="35277" xr:uid="{00000000-0005-0000-0000-000015890000}"/>
    <cellStyle name="20% - Accent1 4 2 4 2 2 2 2 4 4" xfId="35278" xr:uid="{00000000-0005-0000-0000-000016890000}"/>
    <cellStyle name="20% - Accent1 4 2 4 2 2 2 2 5" xfId="35279" xr:uid="{00000000-0005-0000-0000-000017890000}"/>
    <cellStyle name="20% - Accent1 4 2 4 2 2 2 2 5 2" xfId="35280" xr:uid="{00000000-0005-0000-0000-000018890000}"/>
    <cellStyle name="20% - Accent1 4 2 4 2 2 2 2 5 2 2" xfId="35281" xr:uid="{00000000-0005-0000-0000-000019890000}"/>
    <cellStyle name="20% - Accent1 4 2 4 2 2 2 2 5 3" xfId="35282" xr:uid="{00000000-0005-0000-0000-00001A890000}"/>
    <cellStyle name="20% - Accent1 4 2 4 2 2 2 2 6" xfId="35283" xr:uid="{00000000-0005-0000-0000-00001B890000}"/>
    <cellStyle name="20% - Accent1 4 2 4 2 2 2 2 6 2" xfId="35284" xr:uid="{00000000-0005-0000-0000-00001C890000}"/>
    <cellStyle name="20% - Accent1 4 2 4 2 2 2 2 6 2 2" xfId="35285" xr:uid="{00000000-0005-0000-0000-00001D890000}"/>
    <cellStyle name="20% - Accent1 4 2 4 2 2 2 2 6 3" xfId="35286" xr:uid="{00000000-0005-0000-0000-00001E890000}"/>
    <cellStyle name="20% - Accent1 4 2 4 2 2 2 2 7" xfId="35287" xr:uid="{00000000-0005-0000-0000-00001F890000}"/>
    <cellStyle name="20% - Accent1 4 2 4 2 2 2 2 7 2" xfId="35288" xr:uid="{00000000-0005-0000-0000-000020890000}"/>
    <cellStyle name="20% - Accent1 4 2 4 2 2 2 2 8" xfId="35289" xr:uid="{00000000-0005-0000-0000-000021890000}"/>
    <cellStyle name="20% - Accent1 4 2 4 2 2 2 2 8 2" xfId="35290" xr:uid="{00000000-0005-0000-0000-000022890000}"/>
    <cellStyle name="20% - Accent1 4 2 4 2 2 2 2 9" xfId="35291" xr:uid="{00000000-0005-0000-0000-000023890000}"/>
    <cellStyle name="20% - Accent1 4 2 4 2 2 2 3" xfId="35292" xr:uid="{00000000-0005-0000-0000-000024890000}"/>
    <cellStyle name="20% - Accent1 4 2 4 2 2 2 3 2" xfId="35293" xr:uid="{00000000-0005-0000-0000-000025890000}"/>
    <cellStyle name="20% - Accent1 4 2 4 2 2 2 3 2 2" xfId="35294" xr:uid="{00000000-0005-0000-0000-000026890000}"/>
    <cellStyle name="20% - Accent1 4 2 4 2 2 2 3 2 2 2" xfId="35295" xr:uid="{00000000-0005-0000-0000-000027890000}"/>
    <cellStyle name="20% - Accent1 4 2 4 2 2 2 3 2 2 2 2" xfId="35296" xr:uid="{00000000-0005-0000-0000-000028890000}"/>
    <cellStyle name="20% - Accent1 4 2 4 2 2 2 3 2 2 3" xfId="35297" xr:uid="{00000000-0005-0000-0000-000029890000}"/>
    <cellStyle name="20% - Accent1 4 2 4 2 2 2 3 2 3" xfId="35298" xr:uid="{00000000-0005-0000-0000-00002A890000}"/>
    <cellStyle name="20% - Accent1 4 2 4 2 2 2 3 2 3 2" xfId="35299" xr:uid="{00000000-0005-0000-0000-00002B890000}"/>
    <cellStyle name="20% - Accent1 4 2 4 2 2 2 3 2 4" xfId="35300" xr:uid="{00000000-0005-0000-0000-00002C890000}"/>
    <cellStyle name="20% - Accent1 4 2 4 2 2 2 3 3" xfId="35301" xr:uid="{00000000-0005-0000-0000-00002D890000}"/>
    <cellStyle name="20% - Accent1 4 2 4 2 2 2 3 3 2" xfId="35302" xr:uid="{00000000-0005-0000-0000-00002E890000}"/>
    <cellStyle name="20% - Accent1 4 2 4 2 2 2 3 3 2 2" xfId="35303" xr:uid="{00000000-0005-0000-0000-00002F890000}"/>
    <cellStyle name="20% - Accent1 4 2 4 2 2 2 3 3 2 2 2" xfId="35304" xr:uid="{00000000-0005-0000-0000-000030890000}"/>
    <cellStyle name="20% - Accent1 4 2 4 2 2 2 3 3 2 3" xfId="35305" xr:uid="{00000000-0005-0000-0000-000031890000}"/>
    <cellStyle name="20% - Accent1 4 2 4 2 2 2 3 3 3" xfId="35306" xr:uid="{00000000-0005-0000-0000-000032890000}"/>
    <cellStyle name="20% - Accent1 4 2 4 2 2 2 3 3 3 2" xfId="35307" xr:uid="{00000000-0005-0000-0000-000033890000}"/>
    <cellStyle name="20% - Accent1 4 2 4 2 2 2 3 3 4" xfId="35308" xr:uid="{00000000-0005-0000-0000-000034890000}"/>
    <cellStyle name="20% - Accent1 4 2 4 2 2 2 3 4" xfId="35309" xr:uid="{00000000-0005-0000-0000-000035890000}"/>
    <cellStyle name="20% - Accent1 4 2 4 2 2 2 3 4 2" xfId="35310" xr:uid="{00000000-0005-0000-0000-000036890000}"/>
    <cellStyle name="20% - Accent1 4 2 4 2 2 2 3 4 2 2" xfId="35311" xr:uid="{00000000-0005-0000-0000-000037890000}"/>
    <cellStyle name="20% - Accent1 4 2 4 2 2 2 3 4 2 2 2" xfId="35312" xr:uid="{00000000-0005-0000-0000-000038890000}"/>
    <cellStyle name="20% - Accent1 4 2 4 2 2 2 3 4 2 3" xfId="35313" xr:uid="{00000000-0005-0000-0000-000039890000}"/>
    <cellStyle name="20% - Accent1 4 2 4 2 2 2 3 4 3" xfId="35314" xr:uid="{00000000-0005-0000-0000-00003A890000}"/>
    <cellStyle name="20% - Accent1 4 2 4 2 2 2 3 4 3 2" xfId="35315" xr:uid="{00000000-0005-0000-0000-00003B890000}"/>
    <cellStyle name="20% - Accent1 4 2 4 2 2 2 3 4 4" xfId="35316" xr:uid="{00000000-0005-0000-0000-00003C890000}"/>
    <cellStyle name="20% - Accent1 4 2 4 2 2 2 3 5" xfId="35317" xr:uid="{00000000-0005-0000-0000-00003D890000}"/>
    <cellStyle name="20% - Accent1 4 2 4 2 2 2 3 5 2" xfId="35318" xr:uid="{00000000-0005-0000-0000-00003E890000}"/>
    <cellStyle name="20% - Accent1 4 2 4 2 2 2 3 5 2 2" xfId="35319" xr:uid="{00000000-0005-0000-0000-00003F890000}"/>
    <cellStyle name="20% - Accent1 4 2 4 2 2 2 3 5 3" xfId="35320" xr:uid="{00000000-0005-0000-0000-000040890000}"/>
    <cellStyle name="20% - Accent1 4 2 4 2 2 2 3 6" xfId="35321" xr:uid="{00000000-0005-0000-0000-000041890000}"/>
    <cellStyle name="20% - Accent1 4 2 4 2 2 2 3 6 2" xfId="35322" xr:uid="{00000000-0005-0000-0000-000042890000}"/>
    <cellStyle name="20% - Accent1 4 2 4 2 2 2 3 6 2 2" xfId="35323" xr:uid="{00000000-0005-0000-0000-000043890000}"/>
    <cellStyle name="20% - Accent1 4 2 4 2 2 2 3 6 3" xfId="35324" xr:uid="{00000000-0005-0000-0000-000044890000}"/>
    <cellStyle name="20% - Accent1 4 2 4 2 2 2 3 7" xfId="35325" xr:uid="{00000000-0005-0000-0000-000045890000}"/>
    <cellStyle name="20% - Accent1 4 2 4 2 2 2 3 7 2" xfId="35326" xr:uid="{00000000-0005-0000-0000-000046890000}"/>
    <cellStyle name="20% - Accent1 4 2 4 2 2 2 3 8" xfId="35327" xr:uid="{00000000-0005-0000-0000-000047890000}"/>
    <cellStyle name="20% - Accent1 4 2 4 2 2 2 3 8 2" xfId="35328" xr:uid="{00000000-0005-0000-0000-000048890000}"/>
    <cellStyle name="20% - Accent1 4 2 4 2 2 2 3 9" xfId="35329" xr:uid="{00000000-0005-0000-0000-000049890000}"/>
    <cellStyle name="20% - Accent1 4 2 4 2 2 2 4" xfId="35330" xr:uid="{00000000-0005-0000-0000-00004A890000}"/>
    <cellStyle name="20% - Accent1 4 2 4 2 2 2 4 2" xfId="35331" xr:uid="{00000000-0005-0000-0000-00004B890000}"/>
    <cellStyle name="20% - Accent1 4 2 4 2 2 2 4 2 2" xfId="35332" xr:uid="{00000000-0005-0000-0000-00004C890000}"/>
    <cellStyle name="20% - Accent1 4 2 4 2 2 2 4 2 2 2" xfId="35333" xr:uid="{00000000-0005-0000-0000-00004D890000}"/>
    <cellStyle name="20% - Accent1 4 2 4 2 2 2 4 2 3" xfId="35334" xr:uid="{00000000-0005-0000-0000-00004E890000}"/>
    <cellStyle name="20% - Accent1 4 2 4 2 2 2 4 3" xfId="35335" xr:uid="{00000000-0005-0000-0000-00004F890000}"/>
    <cellStyle name="20% - Accent1 4 2 4 2 2 2 4 3 2" xfId="35336" xr:uid="{00000000-0005-0000-0000-000050890000}"/>
    <cellStyle name="20% - Accent1 4 2 4 2 2 2 4 4" xfId="35337" xr:uid="{00000000-0005-0000-0000-000051890000}"/>
    <cellStyle name="20% - Accent1 4 2 4 2 2 2 5" xfId="35338" xr:uid="{00000000-0005-0000-0000-000052890000}"/>
    <cellStyle name="20% - Accent1 4 2 4 2 2 2 5 2" xfId="35339" xr:uid="{00000000-0005-0000-0000-000053890000}"/>
    <cellStyle name="20% - Accent1 4 2 4 2 2 2 5 2 2" xfId="35340" xr:uid="{00000000-0005-0000-0000-000054890000}"/>
    <cellStyle name="20% - Accent1 4 2 4 2 2 2 5 2 2 2" xfId="35341" xr:uid="{00000000-0005-0000-0000-000055890000}"/>
    <cellStyle name="20% - Accent1 4 2 4 2 2 2 5 2 3" xfId="35342" xr:uid="{00000000-0005-0000-0000-000056890000}"/>
    <cellStyle name="20% - Accent1 4 2 4 2 2 2 5 3" xfId="35343" xr:uid="{00000000-0005-0000-0000-000057890000}"/>
    <cellStyle name="20% - Accent1 4 2 4 2 2 2 5 3 2" xfId="35344" xr:uid="{00000000-0005-0000-0000-000058890000}"/>
    <cellStyle name="20% - Accent1 4 2 4 2 2 2 5 4" xfId="35345" xr:uid="{00000000-0005-0000-0000-000059890000}"/>
    <cellStyle name="20% - Accent1 4 2 4 2 2 2 6" xfId="35346" xr:uid="{00000000-0005-0000-0000-00005A890000}"/>
    <cellStyle name="20% - Accent1 4 2 4 2 2 2 6 2" xfId="35347" xr:uid="{00000000-0005-0000-0000-00005B890000}"/>
    <cellStyle name="20% - Accent1 4 2 4 2 2 2 6 2 2" xfId="35348" xr:uid="{00000000-0005-0000-0000-00005C890000}"/>
    <cellStyle name="20% - Accent1 4 2 4 2 2 2 6 2 2 2" xfId="35349" xr:uid="{00000000-0005-0000-0000-00005D890000}"/>
    <cellStyle name="20% - Accent1 4 2 4 2 2 2 6 2 3" xfId="35350" xr:uid="{00000000-0005-0000-0000-00005E890000}"/>
    <cellStyle name="20% - Accent1 4 2 4 2 2 2 6 3" xfId="35351" xr:uid="{00000000-0005-0000-0000-00005F890000}"/>
    <cellStyle name="20% - Accent1 4 2 4 2 2 2 6 3 2" xfId="35352" xr:uid="{00000000-0005-0000-0000-000060890000}"/>
    <cellStyle name="20% - Accent1 4 2 4 2 2 2 6 4" xfId="35353" xr:uid="{00000000-0005-0000-0000-000061890000}"/>
    <cellStyle name="20% - Accent1 4 2 4 2 2 2 7" xfId="35354" xr:uid="{00000000-0005-0000-0000-000062890000}"/>
    <cellStyle name="20% - Accent1 4 2 4 2 2 2 7 2" xfId="35355" xr:uid="{00000000-0005-0000-0000-000063890000}"/>
    <cellStyle name="20% - Accent1 4 2 4 2 2 2 7 2 2" xfId="35356" xr:uid="{00000000-0005-0000-0000-000064890000}"/>
    <cellStyle name="20% - Accent1 4 2 4 2 2 2 7 3" xfId="35357" xr:uid="{00000000-0005-0000-0000-000065890000}"/>
    <cellStyle name="20% - Accent1 4 2 4 2 2 2 8" xfId="35358" xr:uid="{00000000-0005-0000-0000-000066890000}"/>
    <cellStyle name="20% - Accent1 4 2 4 2 2 2 8 2" xfId="35359" xr:uid="{00000000-0005-0000-0000-000067890000}"/>
    <cellStyle name="20% - Accent1 4 2 4 2 2 2 8 2 2" xfId="35360" xr:uid="{00000000-0005-0000-0000-000068890000}"/>
    <cellStyle name="20% - Accent1 4 2 4 2 2 2 8 3" xfId="35361" xr:uid="{00000000-0005-0000-0000-000069890000}"/>
    <cellStyle name="20% - Accent1 4 2 4 2 2 2 9" xfId="35362" xr:uid="{00000000-0005-0000-0000-00006A890000}"/>
    <cellStyle name="20% - Accent1 4 2 4 2 2 2 9 2" xfId="35363" xr:uid="{00000000-0005-0000-0000-00006B890000}"/>
    <cellStyle name="20% - Accent1 4 2 4 2 2 3" xfId="35364" xr:uid="{00000000-0005-0000-0000-00006C890000}"/>
    <cellStyle name="20% - Accent1 4 2 4 2 2 3 10" xfId="35365" xr:uid="{00000000-0005-0000-0000-00006D890000}"/>
    <cellStyle name="20% - Accent1 4 2 4 2 2 3 10 2" xfId="35366" xr:uid="{00000000-0005-0000-0000-00006E890000}"/>
    <cellStyle name="20% - Accent1 4 2 4 2 2 3 11" xfId="35367" xr:uid="{00000000-0005-0000-0000-00006F890000}"/>
    <cellStyle name="20% - Accent1 4 2 4 2 2 3 2" xfId="35368" xr:uid="{00000000-0005-0000-0000-000070890000}"/>
    <cellStyle name="20% - Accent1 4 2 4 2 2 3 2 2" xfId="35369" xr:uid="{00000000-0005-0000-0000-000071890000}"/>
    <cellStyle name="20% - Accent1 4 2 4 2 2 3 2 2 2" xfId="35370" xr:uid="{00000000-0005-0000-0000-000072890000}"/>
    <cellStyle name="20% - Accent1 4 2 4 2 2 3 2 2 2 2" xfId="35371" xr:uid="{00000000-0005-0000-0000-000073890000}"/>
    <cellStyle name="20% - Accent1 4 2 4 2 2 3 2 2 2 2 2" xfId="35372" xr:uid="{00000000-0005-0000-0000-000074890000}"/>
    <cellStyle name="20% - Accent1 4 2 4 2 2 3 2 2 2 3" xfId="35373" xr:uid="{00000000-0005-0000-0000-000075890000}"/>
    <cellStyle name="20% - Accent1 4 2 4 2 2 3 2 2 3" xfId="35374" xr:uid="{00000000-0005-0000-0000-000076890000}"/>
    <cellStyle name="20% - Accent1 4 2 4 2 2 3 2 2 3 2" xfId="35375" xr:uid="{00000000-0005-0000-0000-000077890000}"/>
    <cellStyle name="20% - Accent1 4 2 4 2 2 3 2 2 4" xfId="35376" xr:uid="{00000000-0005-0000-0000-000078890000}"/>
    <cellStyle name="20% - Accent1 4 2 4 2 2 3 2 3" xfId="35377" xr:uid="{00000000-0005-0000-0000-000079890000}"/>
    <cellStyle name="20% - Accent1 4 2 4 2 2 3 2 3 2" xfId="35378" xr:uid="{00000000-0005-0000-0000-00007A890000}"/>
    <cellStyle name="20% - Accent1 4 2 4 2 2 3 2 3 2 2" xfId="35379" xr:uid="{00000000-0005-0000-0000-00007B890000}"/>
    <cellStyle name="20% - Accent1 4 2 4 2 2 3 2 3 2 2 2" xfId="35380" xr:uid="{00000000-0005-0000-0000-00007C890000}"/>
    <cellStyle name="20% - Accent1 4 2 4 2 2 3 2 3 2 3" xfId="35381" xr:uid="{00000000-0005-0000-0000-00007D890000}"/>
    <cellStyle name="20% - Accent1 4 2 4 2 2 3 2 3 3" xfId="35382" xr:uid="{00000000-0005-0000-0000-00007E890000}"/>
    <cellStyle name="20% - Accent1 4 2 4 2 2 3 2 3 3 2" xfId="35383" xr:uid="{00000000-0005-0000-0000-00007F890000}"/>
    <cellStyle name="20% - Accent1 4 2 4 2 2 3 2 3 4" xfId="35384" xr:uid="{00000000-0005-0000-0000-000080890000}"/>
    <cellStyle name="20% - Accent1 4 2 4 2 2 3 2 4" xfId="35385" xr:uid="{00000000-0005-0000-0000-000081890000}"/>
    <cellStyle name="20% - Accent1 4 2 4 2 2 3 2 4 2" xfId="35386" xr:uid="{00000000-0005-0000-0000-000082890000}"/>
    <cellStyle name="20% - Accent1 4 2 4 2 2 3 2 4 2 2" xfId="35387" xr:uid="{00000000-0005-0000-0000-000083890000}"/>
    <cellStyle name="20% - Accent1 4 2 4 2 2 3 2 4 2 2 2" xfId="35388" xr:uid="{00000000-0005-0000-0000-000084890000}"/>
    <cellStyle name="20% - Accent1 4 2 4 2 2 3 2 4 2 3" xfId="35389" xr:uid="{00000000-0005-0000-0000-000085890000}"/>
    <cellStyle name="20% - Accent1 4 2 4 2 2 3 2 4 3" xfId="35390" xr:uid="{00000000-0005-0000-0000-000086890000}"/>
    <cellStyle name="20% - Accent1 4 2 4 2 2 3 2 4 3 2" xfId="35391" xr:uid="{00000000-0005-0000-0000-000087890000}"/>
    <cellStyle name="20% - Accent1 4 2 4 2 2 3 2 4 4" xfId="35392" xr:uid="{00000000-0005-0000-0000-000088890000}"/>
    <cellStyle name="20% - Accent1 4 2 4 2 2 3 2 5" xfId="35393" xr:uid="{00000000-0005-0000-0000-000089890000}"/>
    <cellStyle name="20% - Accent1 4 2 4 2 2 3 2 5 2" xfId="35394" xr:uid="{00000000-0005-0000-0000-00008A890000}"/>
    <cellStyle name="20% - Accent1 4 2 4 2 2 3 2 5 2 2" xfId="35395" xr:uid="{00000000-0005-0000-0000-00008B890000}"/>
    <cellStyle name="20% - Accent1 4 2 4 2 2 3 2 5 3" xfId="35396" xr:uid="{00000000-0005-0000-0000-00008C890000}"/>
    <cellStyle name="20% - Accent1 4 2 4 2 2 3 2 6" xfId="35397" xr:uid="{00000000-0005-0000-0000-00008D890000}"/>
    <cellStyle name="20% - Accent1 4 2 4 2 2 3 2 6 2" xfId="35398" xr:uid="{00000000-0005-0000-0000-00008E890000}"/>
    <cellStyle name="20% - Accent1 4 2 4 2 2 3 2 6 2 2" xfId="35399" xr:uid="{00000000-0005-0000-0000-00008F890000}"/>
    <cellStyle name="20% - Accent1 4 2 4 2 2 3 2 6 3" xfId="35400" xr:uid="{00000000-0005-0000-0000-000090890000}"/>
    <cellStyle name="20% - Accent1 4 2 4 2 2 3 2 7" xfId="35401" xr:uid="{00000000-0005-0000-0000-000091890000}"/>
    <cellStyle name="20% - Accent1 4 2 4 2 2 3 2 7 2" xfId="35402" xr:uid="{00000000-0005-0000-0000-000092890000}"/>
    <cellStyle name="20% - Accent1 4 2 4 2 2 3 2 8" xfId="35403" xr:uid="{00000000-0005-0000-0000-000093890000}"/>
    <cellStyle name="20% - Accent1 4 2 4 2 2 3 2 8 2" xfId="35404" xr:uid="{00000000-0005-0000-0000-000094890000}"/>
    <cellStyle name="20% - Accent1 4 2 4 2 2 3 2 9" xfId="35405" xr:uid="{00000000-0005-0000-0000-000095890000}"/>
    <cellStyle name="20% - Accent1 4 2 4 2 2 3 3" xfId="35406" xr:uid="{00000000-0005-0000-0000-000096890000}"/>
    <cellStyle name="20% - Accent1 4 2 4 2 2 3 3 2" xfId="35407" xr:uid="{00000000-0005-0000-0000-000097890000}"/>
    <cellStyle name="20% - Accent1 4 2 4 2 2 3 3 2 2" xfId="35408" xr:uid="{00000000-0005-0000-0000-000098890000}"/>
    <cellStyle name="20% - Accent1 4 2 4 2 2 3 3 2 2 2" xfId="35409" xr:uid="{00000000-0005-0000-0000-000099890000}"/>
    <cellStyle name="20% - Accent1 4 2 4 2 2 3 3 2 2 2 2" xfId="35410" xr:uid="{00000000-0005-0000-0000-00009A890000}"/>
    <cellStyle name="20% - Accent1 4 2 4 2 2 3 3 2 2 3" xfId="35411" xr:uid="{00000000-0005-0000-0000-00009B890000}"/>
    <cellStyle name="20% - Accent1 4 2 4 2 2 3 3 2 3" xfId="35412" xr:uid="{00000000-0005-0000-0000-00009C890000}"/>
    <cellStyle name="20% - Accent1 4 2 4 2 2 3 3 2 3 2" xfId="35413" xr:uid="{00000000-0005-0000-0000-00009D890000}"/>
    <cellStyle name="20% - Accent1 4 2 4 2 2 3 3 2 4" xfId="35414" xr:uid="{00000000-0005-0000-0000-00009E890000}"/>
    <cellStyle name="20% - Accent1 4 2 4 2 2 3 3 3" xfId="35415" xr:uid="{00000000-0005-0000-0000-00009F890000}"/>
    <cellStyle name="20% - Accent1 4 2 4 2 2 3 3 3 2" xfId="35416" xr:uid="{00000000-0005-0000-0000-0000A0890000}"/>
    <cellStyle name="20% - Accent1 4 2 4 2 2 3 3 3 2 2" xfId="35417" xr:uid="{00000000-0005-0000-0000-0000A1890000}"/>
    <cellStyle name="20% - Accent1 4 2 4 2 2 3 3 3 2 2 2" xfId="35418" xr:uid="{00000000-0005-0000-0000-0000A2890000}"/>
    <cellStyle name="20% - Accent1 4 2 4 2 2 3 3 3 2 3" xfId="35419" xr:uid="{00000000-0005-0000-0000-0000A3890000}"/>
    <cellStyle name="20% - Accent1 4 2 4 2 2 3 3 3 3" xfId="35420" xr:uid="{00000000-0005-0000-0000-0000A4890000}"/>
    <cellStyle name="20% - Accent1 4 2 4 2 2 3 3 3 3 2" xfId="35421" xr:uid="{00000000-0005-0000-0000-0000A5890000}"/>
    <cellStyle name="20% - Accent1 4 2 4 2 2 3 3 3 4" xfId="35422" xr:uid="{00000000-0005-0000-0000-0000A6890000}"/>
    <cellStyle name="20% - Accent1 4 2 4 2 2 3 3 4" xfId="35423" xr:uid="{00000000-0005-0000-0000-0000A7890000}"/>
    <cellStyle name="20% - Accent1 4 2 4 2 2 3 3 4 2" xfId="35424" xr:uid="{00000000-0005-0000-0000-0000A8890000}"/>
    <cellStyle name="20% - Accent1 4 2 4 2 2 3 3 4 2 2" xfId="35425" xr:uid="{00000000-0005-0000-0000-0000A9890000}"/>
    <cellStyle name="20% - Accent1 4 2 4 2 2 3 3 4 2 2 2" xfId="35426" xr:uid="{00000000-0005-0000-0000-0000AA890000}"/>
    <cellStyle name="20% - Accent1 4 2 4 2 2 3 3 4 2 3" xfId="35427" xr:uid="{00000000-0005-0000-0000-0000AB890000}"/>
    <cellStyle name="20% - Accent1 4 2 4 2 2 3 3 4 3" xfId="35428" xr:uid="{00000000-0005-0000-0000-0000AC890000}"/>
    <cellStyle name="20% - Accent1 4 2 4 2 2 3 3 4 3 2" xfId="35429" xr:uid="{00000000-0005-0000-0000-0000AD890000}"/>
    <cellStyle name="20% - Accent1 4 2 4 2 2 3 3 4 4" xfId="35430" xr:uid="{00000000-0005-0000-0000-0000AE890000}"/>
    <cellStyle name="20% - Accent1 4 2 4 2 2 3 3 5" xfId="35431" xr:uid="{00000000-0005-0000-0000-0000AF890000}"/>
    <cellStyle name="20% - Accent1 4 2 4 2 2 3 3 5 2" xfId="35432" xr:uid="{00000000-0005-0000-0000-0000B0890000}"/>
    <cellStyle name="20% - Accent1 4 2 4 2 2 3 3 5 2 2" xfId="35433" xr:uid="{00000000-0005-0000-0000-0000B1890000}"/>
    <cellStyle name="20% - Accent1 4 2 4 2 2 3 3 5 3" xfId="35434" xr:uid="{00000000-0005-0000-0000-0000B2890000}"/>
    <cellStyle name="20% - Accent1 4 2 4 2 2 3 3 6" xfId="35435" xr:uid="{00000000-0005-0000-0000-0000B3890000}"/>
    <cellStyle name="20% - Accent1 4 2 4 2 2 3 3 6 2" xfId="35436" xr:uid="{00000000-0005-0000-0000-0000B4890000}"/>
    <cellStyle name="20% - Accent1 4 2 4 2 2 3 3 6 2 2" xfId="35437" xr:uid="{00000000-0005-0000-0000-0000B5890000}"/>
    <cellStyle name="20% - Accent1 4 2 4 2 2 3 3 6 3" xfId="35438" xr:uid="{00000000-0005-0000-0000-0000B6890000}"/>
    <cellStyle name="20% - Accent1 4 2 4 2 2 3 3 7" xfId="35439" xr:uid="{00000000-0005-0000-0000-0000B7890000}"/>
    <cellStyle name="20% - Accent1 4 2 4 2 2 3 3 7 2" xfId="35440" xr:uid="{00000000-0005-0000-0000-0000B8890000}"/>
    <cellStyle name="20% - Accent1 4 2 4 2 2 3 3 8" xfId="35441" xr:uid="{00000000-0005-0000-0000-0000B9890000}"/>
    <cellStyle name="20% - Accent1 4 2 4 2 2 3 3 8 2" xfId="35442" xr:uid="{00000000-0005-0000-0000-0000BA890000}"/>
    <cellStyle name="20% - Accent1 4 2 4 2 2 3 3 9" xfId="35443" xr:uid="{00000000-0005-0000-0000-0000BB890000}"/>
    <cellStyle name="20% - Accent1 4 2 4 2 2 3 4" xfId="35444" xr:uid="{00000000-0005-0000-0000-0000BC890000}"/>
    <cellStyle name="20% - Accent1 4 2 4 2 2 3 4 2" xfId="35445" xr:uid="{00000000-0005-0000-0000-0000BD890000}"/>
    <cellStyle name="20% - Accent1 4 2 4 2 2 3 4 2 2" xfId="35446" xr:uid="{00000000-0005-0000-0000-0000BE890000}"/>
    <cellStyle name="20% - Accent1 4 2 4 2 2 3 4 2 2 2" xfId="35447" xr:uid="{00000000-0005-0000-0000-0000BF890000}"/>
    <cellStyle name="20% - Accent1 4 2 4 2 2 3 4 2 3" xfId="35448" xr:uid="{00000000-0005-0000-0000-0000C0890000}"/>
    <cellStyle name="20% - Accent1 4 2 4 2 2 3 4 3" xfId="35449" xr:uid="{00000000-0005-0000-0000-0000C1890000}"/>
    <cellStyle name="20% - Accent1 4 2 4 2 2 3 4 3 2" xfId="35450" xr:uid="{00000000-0005-0000-0000-0000C2890000}"/>
    <cellStyle name="20% - Accent1 4 2 4 2 2 3 4 4" xfId="35451" xr:uid="{00000000-0005-0000-0000-0000C3890000}"/>
    <cellStyle name="20% - Accent1 4 2 4 2 2 3 5" xfId="35452" xr:uid="{00000000-0005-0000-0000-0000C4890000}"/>
    <cellStyle name="20% - Accent1 4 2 4 2 2 3 5 2" xfId="35453" xr:uid="{00000000-0005-0000-0000-0000C5890000}"/>
    <cellStyle name="20% - Accent1 4 2 4 2 2 3 5 2 2" xfId="35454" xr:uid="{00000000-0005-0000-0000-0000C6890000}"/>
    <cellStyle name="20% - Accent1 4 2 4 2 2 3 5 2 2 2" xfId="35455" xr:uid="{00000000-0005-0000-0000-0000C7890000}"/>
    <cellStyle name="20% - Accent1 4 2 4 2 2 3 5 2 3" xfId="35456" xr:uid="{00000000-0005-0000-0000-0000C8890000}"/>
    <cellStyle name="20% - Accent1 4 2 4 2 2 3 5 3" xfId="35457" xr:uid="{00000000-0005-0000-0000-0000C9890000}"/>
    <cellStyle name="20% - Accent1 4 2 4 2 2 3 5 3 2" xfId="35458" xr:uid="{00000000-0005-0000-0000-0000CA890000}"/>
    <cellStyle name="20% - Accent1 4 2 4 2 2 3 5 4" xfId="35459" xr:uid="{00000000-0005-0000-0000-0000CB890000}"/>
    <cellStyle name="20% - Accent1 4 2 4 2 2 3 6" xfId="35460" xr:uid="{00000000-0005-0000-0000-0000CC890000}"/>
    <cellStyle name="20% - Accent1 4 2 4 2 2 3 6 2" xfId="35461" xr:uid="{00000000-0005-0000-0000-0000CD890000}"/>
    <cellStyle name="20% - Accent1 4 2 4 2 2 3 6 2 2" xfId="35462" xr:uid="{00000000-0005-0000-0000-0000CE890000}"/>
    <cellStyle name="20% - Accent1 4 2 4 2 2 3 6 2 2 2" xfId="35463" xr:uid="{00000000-0005-0000-0000-0000CF890000}"/>
    <cellStyle name="20% - Accent1 4 2 4 2 2 3 6 2 3" xfId="35464" xr:uid="{00000000-0005-0000-0000-0000D0890000}"/>
    <cellStyle name="20% - Accent1 4 2 4 2 2 3 6 3" xfId="35465" xr:uid="{00000000-0005-0000-0000-0000D1890000}"/>
    <cellStyle name="20% - Accent1 4 2 4 2 2 3 6 3 2" xfId="35466" xr:uid="{00000000-0005-0000-0000-0000D2890000}"/>
    <cellStyle name="20% - Accent1 4 2 4 2 2 3 6 4" xfId="35467" xr:uid="{00000000-0005-0000-0000-0000D3890000}"/>
    <cellStyle name="20% - Accent1 4 2 4 2 2 3 7" xfId="35468" xr:uid="{00000000-0005-0000-0000-0000D4890000}"/>
    <cellStyle name="20% - Accent1 4 2 4 2 2 3 7 2" xfId="35469" xr:uid="{00000000-0005-0000-0000-0000D5890000}"/>
    <cellStyle name="20% - Accent1 4 2 4 2 2 3 7 2 2" xfId="35470" xr:uid="{00000000-0005-0000-0000-0000D6890000}"/>
    <cellStyle name="20% - Accent1 4 2 4 2 2 3 7 3" xfId="35471" xr:uid="{00000000-0005-0000-0000-0000D7890000}"/>
    <cellStyle name="20% - Accent1 4 2 4 2 2 3 8" xfId="35472" xr:uid="{00000000-0005-0000-0000-0000D8890000}"/>
    <cellStyle name="20% - Accent1 4 2 4 2 2 3 8 2" xfId="35473" xr:uid="{00000000-0005-0000-0000-0000D9890000}"/>
    <cellStyle name="20% - Accent1 4 2 4 2 2 3 8 2 2" xfId="35474" xr:uid="{00000000-0005-0000-0000-0000DA890000}"/>
    <cellStyle name="20% - Accent1 4 2 4 2 2 3 8 3" xfId="35475" xr:uid="{00000000-0005-0000-0000-0000DB890000}"/>
    <cellStyle name="20% - Accent1 4 2 4 2 2 3 9" xfId="35476" xr:uid="{00000000-0005-0000-0000-0000DC890000}"/>
    <cellStyle name="20% - Accent1 4 2 4 2 2 3 9 2" xfId="35477" xr:uid="{00000000-0005-0000-0000-0000DD890000}"/>
    <cellStyle name="20% - Accent1 4 2 4 2 2 4" xfId="35478" xr:uid="{00000000-0005-0000-0000-0000DE890000}"/>
    <cellStyle name="20% - Accent1 4 2 4 2 2 4 10" xfId="35479" xr:uid="{00000000-0005-0000-0000-0000DF890000}"/>
    <cellStyle name="20% - Accent1 4 2 4 2 2 4 10 2" xfId="35480" xr:uid="{00000000-0005-0000-0000-0000E0890000}"/>
    <cellStyle name="20% - Accent1 4 2 4 2 2 4 11" xfId="35481" xr:uid="{00000000-0005-0000-0000-0000E1890000}"/>
    <cellStyle name="20% - Accent1 4 2 4 2 2 4 2" xfId="35482" xr:uid="{00000000-0005-0000-0000-0000E2890000}"/>
    <cellStyle name="20% - Accent1 4 2 4 2 2 4 2 2" xfId="35483" xr:uid="{00000000-0005-0000-0000-0000E3890000}"/>
    <cellStyle name="20% - Accent1 4 2 4 2 2 4 2 2 2" xfId="35484" xr:uid="{00000000-0005-0000-0000-0000E4890000}"/>
    <cellStyle name="20% - Accent1 4 2 4 2 2 4 2 2 2 2" xfId="35485" xr:uid="{00000000-0005-0000-0000-0000E5890000}"/>
    <cellStyle name="20% - Accent1 4 2 4 2 2 4 2 2 2 2 2" xfId="35486" xr:uid="{00000000-0005-0000-0000-0000E6890000}"/>
    <cellStyle name="20% - Accent1 4 2 4 2 2 4 2 2 2 3" xfId="35487" xr:uid="{00000000-0005-0000-0000-0000E7890000}"/>
    <cellStyle name="20% - Accent1 4 2 4 2 2 4 2 2 3" xfId="35488" xr:uid="{00000000-0005-0000-0000-0000E8890000}"/>
    <cellStyle name="20% - Accent1 4 2 4 2 2 4 2 2 3 2" xfId="35489" xr:uid="{00000000-0005-0000-0000-0000E9890000}"/>
    <cellStyle name="20% - Accent1 4 2 4 2 2 4 2 2 4" xfId="35490" xr:uid="{00000000-0005-0000-0000-0000EA890000}"/>
    <cellStyle name="20% - Accent1 4 2 4 2 2 4 2 3" xfId="35491" xr:uid="{00000000-0005-0000-0000-0000EB890000}"/>
    <cellStyle name="20% - Accent1 4 2 4 2 2 4 2 3 2" xfId="35492" xr:uid="{00000000-0005-0000-0000-0000EC890000}"/>
    <cellStyle name="20% - Accent1 4 2 4 2 2 4 2 3 2 2" xfId="35493" xr:uid="{00000000-0005-0000-0000-0000ED890000}"/>
    <cellStyle name="20% - Accent1 4 2 4 2 2 4 2 3 2 2 2" xfId="35494" xr:uid="{00000000-0005-0000-0000-0000EE890000}"/>
    <cellStyle name="20% - Accent1 4 2 4 2 2 4 2 3 2 3" xfId="35495" xr:uid="{00000000-0005-0000-0000-0000EF890000}"/>
    <cellStyle name="20% - Accent1 4 2 4 2 2 4 2 3 3" xfId="35496" xr:uid="{00000000-0005-0000-0000-0000F0890000}"/>
    <cellStyle name="20% - Accent1 4 2 4 2 2 4 2 3 3 2" xfId="35497" xr:uid="{00000000-0005-0000-0000-0000F1890000}"/>
    <cellStyle name="20% - Accent1 4 2 4 2 2 4 2 3 4" xfId="35498" xr:uid="{00000000-0005-0000-0000-0000F2890000}"/>
    <cellStyle name="20% - Accent1 4 2 4 2 2 4 2 4" xfId="35499" xr:uid="{00000000-0005-0000-0000-0000F3890000}"/>
    <cellStyle name="20% - Accent1 4 2 4 2 2 4 2 4 2" xfId="35500" xr:uid="{00000000-0005-0000-0000-0000F4890000}"/>
    <cellStyle name="20% - Accent1 4 2 4 2 2 4 2 4 2 2" xfId="35501" xr:uid="{00000000-0005-0000-0000-0000F5890000}"/>
    <cellStyle name="20% - Accent1 4 2 4 2 2 4 2 4 2 2 2" xfId="35502" xr:uid="{00000000-0005-0000-0000-0000F6890000}"/>
    <cellStyle name="20% - Accent1 4 2 4 2 2 4 2 4 2 3" xfId="35503" xr:uid="{00000000-0005-0000-0000-0000F7890000}"/>
    <cellStyle name="20% - Accent1 4 2 4 2 2 4 2 4 3" xfId="35504" xr:uid="{00000000-0005-0000-0000-0000F8890000}"/>
    <cellStyle name="20% - Accent1 4 2 4 2 2 4 2 4 3 2" xfId="35505" xr:uid="{00000000-0005-0000-0000-0000F9890000}"/>
    <cellStyle name="20% - Accent1 4 2 4 2 2 4 2 4 4" xfId="35506" xr:uid="{00000000-0005-0000-0000-0000FA890000}"/>
    <cellStyle name="20% - Accent1 4 2 4 2 2 4 2 5" xfId="35507" xr:uid="{00000000-0005-0000-0000-0000FB890000}"/>
    <cellStyle name="20% - Accent1 4 2 4 2 2 4 2 5 2" xfId="35508" xr:uid="{00000000-0005-0000-0000-0000FC890000}"/>
    <cellStyle name="20% - Accent1 4 2 4 2 2 4 2 5 2 2" xfId="35509" xr:uid="{00000000-0005-0000-0000-0000FD890000}"/>
    <cellStyle name="20% - Accent1 4 2 4 2 2 4 2 5 3" xfId="35510" xr:uid="{00000000-0005-0000-0000-0000FE890000}"/>
    <cellStyle name="20% - Accent1 4 2 4 2 2 4 2 6" xfId="35511" xr:uid="{00000000-0005-0000-0000-0000FF890000}"/>
    <cellStyle name="20% - Accent1 4 2 4 2 2 4 2 6 2" xfId="35512" xr:uid="{00000000-0005-0000-0000-0000008A0000}"/>
    <cellStyle name="20% - Accent1 4 2 4 2 2 4 2 6 2 2" xfId="35513" xr:uid="{00000000-0005-0000-0000-0000018A0000}"/>
    <cellStyle name="20% - Accent1 4 2 4 2 2 4 2 6 3" xfId="35514" xr:uid="{00000000-0005-0000-0000-0000028A0000}"/>
    <cellStyle name="20% - Accent1 4 2 4 2 2 4 2 7" xfId="35515" xr:uid="{00000000-0005-0000-0000-0000038A0000}"/>
    <cellStyle name="20% - Accent1 4 2 4 2 2 4 2 7 2" xfId="35516" xr:uid="{00000000-0005-0000-0000-0000048A0000}"/>
    <cellStyle name="20% - Accent1 4 2 4 2 2 4 2 8" xfId="35517" xr:uid="{00000000-0005-0000-0000-0000058A0000}"/>
    <cellStyle name="20% - Accent1 4 2 4 2 2 4 2 8 2" xfId="35518" xr:uid="{00000000-0005-0000-0000-0000068A0000}"/>
    <cellStyle name="20% - Accent1 4 2 4 2 2 4 2 9" xfId="35519" xr:uid="{00000000-0005-0000-0000-0000078A0000}"/>
    <cellStyle name="20% - Accent1 4 2 4 2 2 4 3" xfId="35520" xr:uid="{00000000-0005-0000-0000-0000088A0000}"/>
    <cellStyle name="20% - Accent1 4 2 4 2 2 4 3 2" xfId="35521" xr:uid="{00000000-0005-0000-0000-0000098A0000}"/>
    <cellStyle name="20% - Accent1 4 2 4 2 2 4 3 2 2" xfId="35522" xr:uid="{00000000-0005-0000-0000-00000A8A0000}"/>
    <cellStyle name="20% - Accent1 4 2 4 2 2 4 3 2 2 2" xfId="35523" xr:uid="{00000000-0005-0000-0000-00000B8A0000}"/>
    <cellStyle name="20% - Accent1 4 2 4 2 2 4 3 2 2 2 2" xfId="35524" xr:uid="{00000000-0005-0000-0000-00000C8A0000}"/>
    <cellStyle name="20% - Accent1 4 2 4 2 2 4 3 2 2 3" xfId="35525" xr:uid="{00000000-0005-0000-0000-00000D8A0000}"/>
    <cellStyle name="20% - Accent1 4 2 4 2 2 4 3 2 3" xfId="35526" xr:uid="{00000000-0005-0000-0000-00000E8A0000}"/>
    <cellStyle name="20% - Accent1 4 2 4 2 2 4 3 2 3 2" xfId="35527" xr:uid="{00000000-0005-0000-0000-00000F8A0000}"/>
    <cellStyle name="20% - Accent1 4 2 4 2 2 4 3 2 4" xfId="35528" xr:uid="{00000000-0005-0000-0000-0000108A0000}"/>
    <cellStyle name="20% - Accent1 4 2 4 2 2 4 3 3" xfId="35529" xr:uid="{00000000-0005-0000-0000-0000118A0000}"/>
    <cellStyle name="20% - Accent1 4 2 4 2 2 4 3 3 2" xfId="35530" xr:uid="{00000000-0005-0000-0000-0000128A0000}"/>
    <cellStyle name="20% - Accent1 4 2 4 2 2 4 3 3 2 2" xfId="35531" xr:uid="{00000000-0005-0000-0000-0000138A0000}"/>
    <cellStyle name="20% - Accent1 4 2 4 2 2 4 3 3 2 2 2" xfId="35532" xr:uid="{00000000-0005-0000-0000-0000148A0000}"/>
    <cellStyle name="20% - Accent1 4 2 4 2 2 4 3 3 2 3" xfId="35533" xr:uid="{00000000-0005-0000-0000-0000158A0000}"/>
    <cellStyle name="20% - Accent1 4 2 4 2 2 4 3 3 3" xfId="35534" xr:uid="{00000000-0005-0000-0000-0000168A0000}"/>
    <cellStyle name="20% - Accent1 4 2 4 2 2 4 3 3 3 2" xfId="35535" xr:uid="{00000000-0005-0000-0000-0000178A0000}"/>
    <cellStyle name="20% - Accent1 4 2 4 2 2 4 3 3 4" xfId="35536" xr:uid="{00000000-0005-0000-0000-0000188A0000}"/>
    <cellStyle name="20% - Accent1 4 2 4 2 2 4 3 4" xfId="35537" xr:uid="{00000000-0005-0000-0000-0000198A0000}"/>
    <cellStyle name="20% - Accent1 4 2 4 2 2 4 3 4 2" xfId="35538" xr:uid="{00000000-0005-0000-0000-00001A8A0000}"/>
    <cellStyle name="20% - Accent1 4 2 4 2 2 4 3 4 2 2" xfId="35539" xr:uid="{00000000-0005-0000-0000-00001B8A0000}"/>
    <cellStyle name="20% - Accent1 4 2 4 2 2 4 3 4 2 2 2" xfId="35540" xr:uid="{00000000-0005-0000-0000-00001C8A0000}"/>
    <cellStyle name="20% - Accent1 4 2 4 2 2 4 3 4 2 3" xfId="35541" xr:uid="{00000000-0005-0000-0000-00001D8A0000}"/>
    <cellStyle name="20% - Accent1 4 2 4 2 2 4 3 4 3" xfId="35542" xr:uid="{00000000-0005-0000-0000-00001E8A0000}"/>
    <cellStyle name="20% - Accent1 4 2 4 2 2 4 3 4 3 2" xfId="35543" xr:uid="{00000000-0005-0000-0000-00001F8A0000}"/>
    <cellStyle name="20% - Accent1 4 2 4 2 2 4 3 4 4" xfId="35544" xr:uid="{00000000-0005-0000-0000-0000208A0000}"/>
    <cellStyle name="20% - Accent1 4 2 4 2 2 4 3 5" xfId="35545" xr:uid="{00000000-0005-0000-0000-0000218A0000}"/>
    <cellStyle name="20% - Accent1 4 2 4 2 2 4 3 5 2" xfId="35546" xr:uid="{00000000-0005-0000-0000-0000228A0000}"/>
    <cellStyle name="20% - Accent1 4 2 4 2 2 4 3 5 2 2" xfId="35547" xr:uid="{00000000-0005-0000-0000-0000238A0000}"/>
    <cellStyle name="20% - Accent1 4 2 4 2 2 4 3 5 3" xfId="35548" xr:uid="{00000000-0005-0000-0000-0000248A0000}"/>
    <cellStyle name="20% - Accent1 4 2 4 2 2 4 3 6" xfId="35549" xr:uid="{00000000-0005-0000-0000-0000258A0000}"/>
    <cellStyle name="20% - Accent1 4 2 4 2 2 4 3 6 2" xfId="35550" xr:uid="{00000000-0005-0000-0000-0000268A0000}"/>
    <cellStyle name="20% - Accent1 4 2 4 2 2 4 3 6 2 2" xfId="35551" xr:uid="{00000000-0005-0000-0000-0000278A0000}"/>
    <cellStyle name="20% - Accent1 4 2 4 2 2 4 3 6 3" xfId="35552" xr:uid="{00000000-0005-0000-0000-0000288A0000}"/>
    <cellStyle name="20% - Accent1 4 2 4 2 2 4 3 7" xfId="35553" xr:uid="{00000000-0005-0000-0000-0000298A0000}"/>
    <cellStyle name="20% - Accent1 4 2 4 2 2 4 3 7 2" xfId="35554" xr:uid="{00000000-0005-0000-0000-00002A8A0000}"/>
    <cellStyle name="20% - Accent1 4 2 4 2 2 4 3 8" xfId="35555" xr:uid="{00000000-0005-0000-0000-00002B8A0000}"/>
    <cellStyle name="20% - Accent1 4 2 4 2 2 4 3 8 2" xfId="35556" xr:uid="{00000000-0005-0000-0000-00002C8A0000}"/>
    <cellStyle name="20% - Accent1 4 2 4 2 2 4 3 9" xfId="35557" xr:uid="{00000000-0005-0000-0000-00002D8A0000}"/>
    <cellStyle name="20% - Accent1 4 2 4 2 2 4 4" xfId="35558" xr:uid="{00000000-0005-0000-0000-00002E8A0000}"/>
    <cellStyle name="20% - Accent1 4 2 4 2 2 4 4 2" xfId="35559" xr:uid="{00000000-0005-0000-0000-00002F8A0000}"/>
    <cellStyle name="20% - Accent1 4 2 4 2 2 4 4 2 2" xfId="35560" xr:uid="{00000000-0005-0000-0000-0000308A0000}"/>
    <cellStyle name="20% - Accent1 4 2 4 2 2 4 4 2 2 2" xfId="35561" xr:uid="{00000000-0005-0000-0000-0000318A0000}"/>
    <cellStyle name="20% - Accent1 4 2 4 2 2 4 4 2 3" xfId="35562" xr:uid="{00000000-0005-0000-0000-0000328A0000}"/>
    <cellStyle name="20% - Accent1 4 2 4 2 2 4 4 3" xfId="35563" xr:uid="{00000000-0005-0000-0000-0000338A0000}"/>
    <cellStyle name="20% - Accent1 4 2 4 2 2 4 4 3 2" xfId="35564" xr:uid="{00000000-0005-0000-0000-0000348A0000}"/>
    <cellStyle name="20% - Accent1 4 2 4 2 2 4 4 4" xfId="35565" xr:uid="{00000000-0005-0000-0000-0000358A0000}"/>
    <cellStyle name="20% - Accent1 4 2 4 2 2 4 5" xfId="35566" xr:uid="{00000000-0005-0000-0000-0000368A0000}"/>
    <cellStyle name="20% - Accent1 4 2 4 2 2 4 5 2" xfId="35567" xr:uid="{00000000-0005-0000-0000-0000378A0000}"/>
    <cellStyle name="20% - Accent1 4 2 4 2 2 4 5 2 2" xfId="35568" xr:uid="{00000000-0005-0000-0000-0000388A0000}"/>
    <cellStyle name="20% - Accent1 4 2 4 2 2 4 5 2 2 2" xfId="35569" xr:uid="{00000000-0005-0000-0000-0000398A0000}"/>
    <cellStyle name="20% - Accent1 4 2 4 2 2 4 5 2 3" xfId="35570" xr:uid="{00000000-0005-0000-0000-00003A8A0000}"/>
    <cellStyle name="20% - Accent1 4 2 4 2 2 4 5 3" xfId="35571" xr:uid="{00000000-0005-0000-0000-00003B8A0000}"/>
    <cellStyle name="20% - Accent1 4 2 4 2 2 4 5 3 2" xfId="35572" xr:uid="{00000000-0005-0000-0000-00003C8A0000}"/>
    <cellStyle name="20% - Accent1 4 2 4 2 2 4 5 4" xfId="35573" xr:uid="{00000000-0005-0000-0000-00003D8A0000}"/>
    <cellStyle name="20% - Accent1 4 2 4 2 2 4 6" xfId="35574" xr:uid="{00000000-0005-0000-0000-00003E8A0000}"/>
    <cellStyle name="20% - Accent1 4 2 4 2 2 4 6 2" xfId="35575" xr:uid="{00000000-0005-0000-0000-00003F8A0000}"/>
    <cellStyle name="20% - Accent1 4 2 4 2 2 4 6 2 2" xfId="35576" xr:uid="{00000000-0005-0000-0000-0000408A0000}"/>
    <cellStyle name="20% - Accent1 4 2 4 2 2 4 6 2 2 2" xfId="35577" xr:uid="{00000000-0005-0000-0000-0000418A0000}"/>
    <cellStyle name="20% - Accent1 4 2 4 2 2 4 6 2 3" xfId="35578" xr:uid="{00000000-0005-0000-0000-0000428A0000}"/>
    <cellStyle name="20% - Accent1 4 2 4 2 2 4 6 3" xfId="35579" xr:uid="{00000000-0005-0000-0000-0000438A0000}"/>
    <cellStyle name="20% - Accent1 4 2 4 2 2 4 6 3 2" xfId="35580" xr:uid="{00000000-0005-0000-0000-0000448A0000}"/>
    <cellStyle name="20% - Accent1 4 2 4 2 2 4 6 4" xfId="35581" xr:uid="{00000000-0005-0000-0000-0000458A0000}"/>
    <cellStyle name="20% - Accent1 4 2 4 2 2 4 7" xfId="35582" xr:uid="{00000000-0005-0000-0000-0000468A0000}"/>
    <cellStyle name="20% - Accent1 4 2 4 2 2 4 7 2" xfId="35583" xr:uid="{00000000-0005-0000-0000-0000478A0000}"/>
    <cellStyle name="20% - Accent1 4 2 4 2 2 4 7 2 2" xfId="35584" xr:uid="{00000000-0005-0000-0000-0000488A0000}"/>
    <cellStyle name="20% - Accent1 4 2 4 2 2 4 7 3" xfId="35585" xr:uid="{00000000-0005-0000-0000-0000498A0000}"/>
    <cellStyle name="20% - Accent1 4 2 4 2 2 4 8" xfId="35586" xr:uid="{00000000-0005-0000-0000-00004A8A0000}"/>
    <cellStyle name="20% - Accent1 4 2 4 2 2 4 8 2" xfId="35587" xr:uid="{00000000-0005-0000-0000-00004B8A0000}"/>
    <cellStyle name="20% - Accent1 4 2 4 2 2 4 8 2 2" xfId="35588" xr:uid="{00000000-0005-0000-0000-00004C8A0000}"/>
    <cellStyle name="20% - Accent1 4 2 4 2 2 4 8 3" xfId="35589" xr:uid="{00000000-0005-0000-0000-00004D8A0000}"/>
    <cellStyle name="20% - Accent1 4 2 4 2 2 4 9" xfId="35590" xr:uid="{00000000-0005-0000-0000-00004E8A0000}"/>
    <cellStyle name="20% - Accent1 4 2 4 2 2 4 9 2" xfId="35591" xr:uid="{00000000-0005-0000-0000-00004F8A0000}"/>
    <cellStyle name="20% - Accent1 4 2 4 2 2 5" xfId="35592" xr:uid="{00000000-0005-0000-0000-0000508A0000}"/>
    <cellStyle name="20% - Accent1 4 2 4 2 2 5 2" xfId="35593" xr:uid="{00000000-0005-0000-0000-0000518A0000}"/>
    <cellStyle name="20% - Accent1 4 2 4 2 2 5 2 2" xfId="35594" xr:uid="{00000000-0005-0000-0000-0000528A0000}"/>
    <cellStyle name="20% - Accent1 4 2 4 2 2 5 2 2 2" xfId="35595" xr:uid="{00000000-0005-0000-0000-0000538A0000}"/>
    <cellStyle name="20% - Accent1 4 2 4 2 2 5 2 2 2 2" xfId="35596" xr:uid="{00000000-0005-0000-0000-0000548A0000}"/>
    <cellStyle name="20% - Accent1 4 2 4 2 2 5 2 2 3" xfId="35597" xr:uid="{00000000-0005-0000-0000-0000558A0000}"/>
    <cellStyle name="20% - Accent1 4 2 4 2 2 5 2 3" xfId="35598" xr:uid="{00000000-0005-0000-0000-0000568A0000}"/>
    <cellStyle name="20% - Accent1 4 2 4 2 2 5 2 3 2" xfId="35599" xr:uid="{00000000-0005-0000-0000-0000578A0000}"/>
    <cellStyle name="20% - Accent1 4 2 4 2 2 5 2 4" xfId="35600" xr:uid="{00000000-0005-0000-0000-0000588A0000}"/>
    <cellStyle name="20% - Accent1 4 2 4 2 2 5 3" xfId="35601" xr:uid="{00000000-0005-0000-0000-0000598A0000}"/>
    <cellStyle name="20% - Accent1 4 2 4 2 2 5 3 2" xfId="35602" xr:uid="{00000000-0005-0000-0000-00005A8A0000}"/>
    <cellStyle name="20% - Accent1 4 2 4 2 2 5 3 2 2" xfId="35603" xr:uid="{00000000-0005-0000-0000-00005B8A0000}"/>
    <cellStyle name="20% - Accent1 4 2 4 2 2 5 3 2 2 2" xfId="35604" xr:uid="{00000000-0005-0000-0000-00005C8A0000}"/>
    <cellStyle name="20% - Accent1 4 2 4 2 2 5 3 2 3" xfId="35605" xr:uid="{00000000-0005-0000-0000-00005D8A0000}"/>
    <cellStyle name="20% - Accent1 4 2 4 2 2 5 3 3" xfId="35606" xr:uid="{00000000-0005-0000-0000-00005E8A0000}"/>
    <cellStyle name="20% - Accent1 4 2 4 2 2 5 3 3 2" xfId="35607" xr:uid="{00000000-0005-0000-0000-00005F8A0000}"/>
    <cellStyle name="20% - Accent1 4 2 4 2 2 5 3 4" xfId="35608" xr:uid="{00000000-0005-0000-0000-0000608A0000}"/>
    <cellStyle name="20% - Accent1 4 2 4 2 2 5 4" xfId="35609" xr:uid="{00000000-0005-0000-0000-0000618A0000}"/>
    <cellStyle name="20% - Accent1 4 2 4 2 2 5 4 2" xfId="35610" xr:uid="{00000000-0005-0000-0000-0000628A0000}"/>
    <cellStyle name="20% - Accent1 4 2 4 2 2 5 4 2 2" xfId="35611" xr:uid="{00000000-0005-0000-0000-0000638A0000}"/>
    <cellStyle name="20% - Accent1 4 2 4 2 2 5 4 2 2 2" xfId="35612" xr:uid="{00000000-0005-0000-0000-0000648A0000}"/>
    <cellStyle name="20% - Accent1 4 2 4 2 2 5 4 2 3" xfId="35613" xr:uid="{00000000-0005-0000-0000-0000658A0000}"/>
    <cellStyle name="20% - Accent1 4 2 4 2 2 5 4 3" xfId="35614" xr:uid="{00000000-0005-0000-0000-0000668A0000}"/>
    <cellStyle name="20% - Accent1 4 2 4 2 2 5 4 3 2" xfId="35615" xr:uid="{00000000-0005-0000-0000-0000678A0000}"/>
    <cellStyle name="20% - Accent1 4 2 4 2 2 5 4 4" xfId="35616" xr:uid="{00000000-0005-0000-0000-0000688A0000}"/>
    <cellStyle name="20% - Accent1 4 2 4 2 2 5 5" xfId="35617" xr:uid="{00000000-0005-0000-0000-0000698A0000}"/>
    <cellStyle name="20% - Accent1 4 2 4 2 2 5 5 2" xfId="35618" xr:uid="{00000000-0005-0000-0000-00006A8A0000}"/>
    <cellStyle name="20% - Accent1 4 2 4 2 2 5 5 2 2" xfId="35619" xr:uid="{00000000-0005-0000-0000-00006B8A0000}"/>
    <cellStyle name="20% - Accent1 4 2 4 2 2 5 5 3" xfId="35620" xr:uid="{00000000-0005-0000-0000-00006C8A0000}"/>
    <cellStyle name="20% - Accent1 4 2 4 2 2 5 6" xfId="35621" xr:uid="{00000000-0005-0000-0000-00006D8A0000}"/>
    <cellStyle name="20% - Accent1 4 2 4 2 2 5 6 2" xfId="35622" xr:uid="{00000000-0005-0000-0000-00006E8A0000}"/>
    <cellStyle name="20% - Accent1 4 2 4 2 2 5 6 2 2" xfId="35623" xr:uid="{00000000-0005-0000-0000-00006F8A0000}"/>
    <cellStyle name="20% - Accent1 4 2 4 2 2 5 6 3" xfId="35624" xr:uid="{00000000-0005-0000-0000-0000708A0000}"/>
    <cellStyle name="20% - Accent1 4 2 4 2 2 5 7" xfId="35625" xr:uid="{00000000-0005-0000-0000-0000718A0000}"/>
    <cellStyle name="20% - Accent1 4 2 4 2 2 5 7 2" xfId="35626" xr:uid="{00000000-0005-0000-0000-0000728A0000}"/>
    <cellStyle name="20% - Accent1 4 2 4 2 2 5 8" xfId="35627" xr:uid="{00000000-0005-0000-0000-0000738A0000}"/>
    <cellStyle name="20% - Accent1 4 2 4 2 2 5 8 2" xfId="35628" xr:uid="{00000000-0005-0000-0000-0000748A0000}"/>
    <cellStyle name="20% - Accent1 4 2 4 2 2 5 9" xfId="35629" xr:uid="{00000000-0005-0000-0000-0000758A0000}"/>
    <cellStyle name="20% - Accent1 4 2 4 2 2 6" xfId="35630" xr:uid="{00000000-0005-0000-0000-0000768A0000}"/>
    <cellStyle name="20% - Accent1 4 2 4 2 2 6 2" xfId="35631" xr:uid="{00000000-0005-0000-0000-0000778A0000}"/>
    <cellStyle name="20% - Accent1 4 2 4 2 2 6 2 2" xfId="35632" xr:uid="{00000000-0005-0000-0000-0000788A0000}"/>
    <cellStyle name="20% - Accent1 4 2 4 2 2 6 2 2 2" xfId="35633" xr:uid="{00000000-0005-0000-0000-0000798A0000}"/>
    <cellStyle name="20% - Accent1 4 2 4 2 2 6 2 2 2 2" xfId="35634" xr:uid="{00000000-0005-0000-0000-00007A8A0000}"/>
    <cellStyle name="20% - Accent1 4 2 4 2 2 6 2 2 3" xfId="35635" xr:uid="{00000000-0005-0000-0000-00007B8A0000}"/>
    <cellStyle name="20% - Accent1 4 2 4 2 2 6 2 3" xfId="35636" xr:uid="{00000000-0005-0000-0000-00007C8A0000}"/>
    <cellStyle name="20% - Accent1 4 2 4 2 2 6 2 3 2" xfId="35637" xr:uid="{00000000-0005-0000-0000-00007D8A0000}"/>
    <cellStyle name="20% - Accent1 4 2 4 2 2 6 2 4" xfId="35638" xr:uid="{00000000-0005-0000-0000-00007E8A0000}"/>
    <cellStyle name="20% - Accent1 4 2 4 2 2 6 3" xfId="35639" xr:uid="{00000000-0005-0000-0000-00007F8A0000}"/>
    <cellStyle name="20% - Accent1 4 2 4 2 2 6 3 2" xfId="35640" xr:uid="{00000000-0005-0000-0000-0000808A0000}"/>
    <cellStyle name="20% - Accent1 4 2 4 2 2 6 3 2 2" xfId="35641" xr:uid="{00000000-0005-0000-0000-0000818A0000}"/>
    <cellStyle name="20% - Accent1 4 2 4 2 2 6 3 2 2 2" xfId="35642" xr:uid="{00000000-0005-0000-0000-0000828A0000}"/>
    <cellStyle name="20% - Accent1 4 2 4 2 2 6 3 2 3" xfId="35643" xr:uid="{00000000-0005-0000-0000-0000838A0000}"/>
    <cellStyle name="20% - Accent1 4 2 4 2 2 6 3 3" xfId="35644" xr:uid="{00000000-0005-0000-0000-0000848A0000}"/>
    <cellStyle name="20% - Accent1 4 2 4 2 2 6 3 3 2" xfId="35645" xr:uid="{00000000-0005-0000-0000-0000858A0000}"/>
    <cellStyle name="20% - Accent1 4 2 4 2 2 6 3 4" xfId="35646" xr:uid="{00000000-0005-0000-0000-0000868A0000}"/>
    <cellStyle name="20% - Accent1 4 2 4 2 2 6 4" xfId="35647" xr:uid="{00000000-0005-0000-0000-0000878A0000}"/>
    <cellStyle name="20% - Accent1 4 2 4 2 2 6 4 2" xfId="35648" xr:uid="{00000000-0005-0000-0000-0000888A0000}"/>
    <cellStyle name="20% - Accent1 4 2 4 2 2 6 4 2 2" xfId="35649" xr:uid="{00000000-0005-0000-0000-0000898A0000}"/>
    <cellStyle name="20% - Accent1 4 2 4 2 2 6 4 2 2 2" xfId="35650" xr:uid="{00000000-0005-0000-0000-00008A8A0000}"/>
    <cellStyle name="20% - Accent1 4 2 4 2 2 6 4 2 3" xfId="35651" xr:uid="{00000000-0005-0000-0000-00008B8A0000}"/>
    <cellStyle name="20% - Accent1 4 2 4 2 2 6 4 3" xfId="35652" xr:uid="{00000000-0005-0000-0000-00008C8A0000}"/>
    <cellStyle name="20% - Accent1 4 2 4 2 2 6 4 3 2" xfId="35653" xr:uid="{00000000-0005-0000-0000-00008D8A0000}"/>
    <cellStyle name="20% - Accent1 4 2 4 2 2 6 4 4" xfId="35654" xr:uid="{00000000-0005-0000-0000-00008E8A0000}"/>
    <cellStyle name="20% - Accent1 4 2 4 2 2 6 5" xfId="35655" xr:uid="{00000000-0005-0000-0000-00008F8A0000}"/>
    <cellStyle name="20% - Accent1 4 2 4 2 2 6 5 2" xfId="35656" xr:uid="{00000000-0005-0000-0000-0000908A0000}"/>
    <cellStyle name="20% - Accent1 4 2 4 2 2 6 5 2 2" xfId="35657" xr:uid="{00000000-0005-0000-0000-0000918A0000}"/>
    <cellStyle name="20% - Accent1 4 2 4 2 2 6 5 3" xfId="35658" xr:uid="{00000000-0005-0000-0000-0000928A0000}"/>
    <cellStyle name="20% - Accent1 4 2 4 2 2 6 6" xfId="35659" xr:uid="{00000000-0005-0000-0000-0000938A0000}"/>
    <cellStyle name="20% - Accent1 4 2 4 2 2 6 6 2" xfId="35660" xr:uid="{00000000-0005-0000-0000-0000948A0000}"/>
    <cellStyle name="20% - Accent1 4 2 4 2 2 6 6 2 2" xfId="35661" xr:uid="{00000000-0005-0000-0000-0000958A0000}"/>
    <cellStyle name="20% - Accent1 4 2 4 2 2 6 6 3" xfId="35662" xr:uid="{00000000-0005-0000-0000-0000968A0000}"/>
    <cellStyle name="20% - Accent1 4 2 4 2 2 6 7" xfId="35663" xr:uid="{00000000-0005-0000-0000-0000978A0000}"/>
    <cellStyle name="20% - Accent1 4 2 4 2 2 6 7 2" xfId="35664" xr:uid="{00000000-0005-0000-0000-0000988A0000}"/>
    <cellStyle name="20% - Accent1 4 2 4 2 2 6 8" xfId="35665" xr:uid="{00000000-0005-0000-0000-0000998A0000}"/>
    <cellStyle name="20% - Accent1 4 2 4 2 2 6 8 2" xfId="35666" xr:uid="{00000000-0005-0000-0000-00009A8A0000}"/>
    <cellStyle name="20% - Accent1 4 2 4 2 2 6 9" xfId="35667" xr:uid="{00000000-0005-0000-0000-00009B8A0000}"/>
    <cellStyle name="20% - Accent1 4 2 4 2 2 7" xfId="35668" xr:uid="{00000000-0005-0000-0000-00009C8A0000}"/>
    <cellStyle name="20% - Accent1 4 2 4 2 2 7 2" xfId="35669" xr:uid="{00000000-0005-0000-0000-00009D8A0000}"/>
    <cellStyle name="20% - Accent1 4 2 4 2 2 7 2 2" xfId="35670" xr:uid="{00000000-0005-0000-0000-00009E8A0000}"/>
    <cellStyle name="20% - Accent1 4 2 4 2 2 7 2 2 2" xfId="35671" xr:uid="{00000000-0005-0000-0000-00009F8A0000}"/>
    <cellStyle name="20% - Accent1 4 2 4 2 2 7 2 3" xfId="35672" xr:uid="{00000000-0005-0000-0000-0000A08A0000}"/>
    <cellStyle name="20% - Accent1 4 2 4 2 2 7 3" xfId="35673" xr:uid="{00000000-0005-0000-0000-0000A18A0000}"/>
    <cellStyle name="20% - Accent1 4 2 4 2 2 7 3 2" xfId="35674" xr:uid="{00000000-0005-0000-0000-0000A28A0000}"/>
    <cellStyle name="20% - Accent1 4 2 4 2 2 7 4" xfId="35675" xr:uid="{00000000-0005-0000-0000-0000A38A0000}"/>
    <cellStyle name="20% - Accent1 4 2 4 2 2 8" xfId="35676" xr:uid="{00000000-0005-0000-0000-0000A48A0000}"/>
    <cellStyle name="20% - Accent1 4 2 4 2 2 8 2" xfId="35677" xr:uid="{00000000-0005-0000-0000-0000A58A0000}"/>
    <cellStyle name="20% - Accent1 4 2 4 2 2 8 2 2" xfId="35678" xr:uid="{00000000-0005-0000-0000-0000A68A0000}"/>
    <cellStyle name="20% - Accent1 4 2 4 2 2 8 2 2 2" xfId="35679" xr:uid="{00000000-0005-0000-0000-0000A78A0000}"/>
    <cellStyle name="20% - Accent1 4 2 4 2 2 8 2 3" xfId="35680" xr:uid="{00000000-0005-0000-0000-0000A88A0000}"/>
    <cellStyle name="20% - Accent1 4 2 4 2 2 8 3" xfId="35681" xr:uid="{00000000-0005-0000-0000-0000A98A0000}"/>
    <cellStyle name="20% - Accent1 4 2 4 2 2 8 3 2" xfId="35682" xr:uid="{00000000-0005-0000-0000-0000AA8A0000}"/>
    <cellStyle name="20% - Accent1 4 2 4 2 2 8 4" xfId="35683" xr:uid="{00000000-0005-0000-0000-0000AB8A0000}"/>
    <cellStyle name="20% - Accent1 4 2 4 2 2 9" xfId="35684" xr:uid="{00000000-0005-0000-0000-0000AC8A0000}"/>
    <cellStyle name="20% - Accent1 4 2 4 2 2 9 2" xfId="35685" xr:uid="{00000000-0005-0000-0000-0000AD8A0000}"/>
    <cellStyle name="20% - Accent1 4 2 4 2 2 9 2 2" xfId="35686" xr:uid="{00000000-0005-0000-0000-0000AE8A0000}"/>
    <cellStyle name="20% - Accent1 4 2 4 2 2 9 2 2 2" xfId="35687" xr:uid="{00000000-0005-0000-0000-0000AF8A0000}"/>
    <cellStyle name="20% - Accent1 4 2 4 2 2 9 2 3" xfId="35688" xr:uid="{00000000-0005-0000-0000-0000B08A0000}"/>
    <cellStyle name="20% - Accent1 4 2 4 2 2 9 3" xfId="35689" xr:uid="{00000000-0005-0000-0000-0000B18A0000}"/>
    <cellStyle name="20% - Accent1 4 2 4 2 2 9 3 2" xfId="35690" xr:uid="{00000000-0005-0000-0000-0000B28A0000}"/>
    <cellStyle name="20% - Accent1 4 2 4 2 2 9 4" xfId="35691" xr:uid="{00000000-0005-0000-0000-0000B38A0000}"/>
    <cellStyle name="20% - Accent1 4 2 4 2 3" xfId="35692" xr:uid="{00000000-0005-0000-0000-0000B48A0000}"/>
    <cellStyle name="20% - Accent1 4 2 4 2 3 10" xfId="35693" xr:uid="{00000000-0005-0000-0000-0000B58A0000}"/>
    <cellStyle name="20% - Accent1 4 2 4 2 3 10 2" xfId="35694" xr:uid="{00000000-0005-0000-0000-0000B68A0000}"/>
    <cellStyle name="20% - Accent1 4 2 4 2 3 11" xfId="35695" xr:uid="{00000000-0005-0000-0000-0000B78A0000}"/>
    <cellStyle name="20% - Accent1 4 2 4 2 3 2" xfId="35696" xr:uid="{00000000-0005-0000-0000-0000B88A0000}"/>
    <cellStyle name="20% - Accent1 4 2 4 2 3 2 2" xfId="35697" xr:uid="{00000000-0005-0000-0000-0000B98A0000}"/>
    <cellStyle name="20% - Accent1 4 2 4 2 3 2 2 2" xfId="35698" xr:uid="{00000000-0005-0000-0000-0000BA8A0000}"/>
    <cellStyle name="20% - Accent1 4 2 4 2 3 2 2 2 2" xfId="35699" xr:uid="{00000000-0005-0000-0000-0000BB8A0000}"/>
    <cellStyle name="20% - Accent1 4 2 4 2 3 2 2 2 2 2" xfId="35700" xr:uid="{00000000-0005-0000-0000-0000BC8A0000}"/>
    <cellStyle name="20% - Accent1 4 2 4 2 3 2 2 2 3" xfId="35701" xr:uid="{00000000-0005-0000-0000-0000BD8A0000}"/>
    <cellStyle name="20% - Accent1 4 2 4 2 3 2 2 3" xfId="35702" xr:uid="{00000000-0005-0000-0000-0000BE8A0000}"/>
    <cellStyle name="20% - Accent1 4 2 4 2 3 2 2 3 2" xfId="35703" xr:uid="{00000000-0005-0000-0000-0000BF8A0000}"/>
    <cellStyle name="20% - Accent1 4 2 4 2 3 2 2 4" xfId="35704" xr:uid="{00000000-0005-0000-0000-0000C08A0000}"/>
    <cellStyle name="20% - Accent1 4 2 4 2 3 2 3" xfId="35705" xr:uid="{00000000-0005-0000-0000-0000C18A0000}"/>
    <cellStyle name="20% - Accent1 4 2 4 2 3 2 3 2" xfId="35706" xr:uid="{00000000-0005-0000-0000-0000C28A0000}"/>
    <cellStyle name="20% - Accent1 4 2 4 2 3 2 3 2 2" xfId="35707" xr:uid="{00000000-0005-0000-0000-0000C38A0000}"/>
    <cellStyle name="20% - Accent1 4 2 4 2 3 2 3 2 2 2" xfId="35708" xr:uid="{00000000-0005-0000-0000-0000C48A0000}"/>
    <cellStyle name="20% - Accent1 4 2 4 2 3 2 3 2 3" xfId="35709" xr:uid="{00000000-0005-0000-0000-0000C58A0000}"/>
    <cellStyle name="20% - Accent1 4 2 4 2 3 2 3 3" xfId="35710" xr:uid="{00000000-0005-0000-0000-0000C68A0000}"/>
    <cellStyle name="20% - Accent1 4 2 4 2 3 2 3 3 2" xfId="35711" xr:uid="{00000000-0005-0000-0000-0000C78A0000}"/>
    <cellStyle name="20% - Accent1 4 2 4 2 3 2 3 4" xfId="35712" xr:uid="{00000000-0005-0000-0000-0000C88A0000}"/>
    <cellStyle name="20% - Accent1 4 2 4 2 3 2 4" xfId="35713" xr:uid="{00000000-0005-0000-0000-0000C98A0000}"/>
    <cellStyle name="20% - Accent1 4 2 4 2 3 2 4 2" xfId="35714" xr:uid="{00000000-0005-0000-0000-0000CA8A0000}"/>
    <cellStyle name="20% - Accent1 4 2 4 2 3 2 4 2 2" xfId="35715" xr:uid="{00000000-0005-0000-0000-0000CB8A0000}"/>
    <cellStyle name="20% - Accent1 4 2 4 2 3 2 4 2 2 2" xfId="35716" xr:uid="{00000000-0005-0000-0000-0000CC8A0000}"/>
    <cellStyle name="20% - Accent1 4 2 4 2 3 2 4 2 3" xfId="35717" xr:uid="{00000000-0005-0000-0000-0000CD8A0000}"/>
    <cellStyle name="20% - Accent1 4 2 4 2 3 2 4 3" xfId="35718" xr:uid="{00000000-0005-0000-0000-0000CE8A0000}"/>
    <cellStyle name="20% - Accent1 4 2 4 2 3 2 4 3 2" xfId="35719" xr:uid="{00000000-0005-0000-0000-0000CF8A0000}"/>
    <cellStyle name="20% - Accent1 4 2 4 2 3 2 4 4" xfId="35720" xr:uid="{00000000-0005-0000-0000-0000D08A0000}"/>
    <cellStyle name="20% - Accent1 4 2 4 2 3 2 5" xfId="35721" xr:uid="{00000000-0005-0000-0000-0000D18A0000}"/>
    <cellStyle name="20% - Accent1 4 2 4 2 3 2 5 2" xfId="35722" xr:uid="{00000000-0005-0000-0000-0000D28A0000}"/>
    <cellStyle name="20% - Accent1 4 2 4 2 3 2 5 2 2" xfId="35723" xr:uid="{00000000-0005-0000-0000-0000D38A0000}"/>
    <cellStyle name="20% - Accent1 4 2 4 2 3 2 5 3" xfId="35724" xr:uid="{00000000-0005-0000-0000-0000D48A0000}"/>
    <cellStyle name="20% - Accent1 4 2 4 2 3 2 6" xfId="35725" xr:uid="{00000000-0005-0000-0000-0000D58A0000}"/>
    <cellStyle name="20% - Accent1 4 2 4 2 3 2 6 2" xfId="35726" xr:uid="{00000000-0005-0000-0000-0000D68A0000}"/>
    <cellStyle name="20% - Accent1 4 2 4 2 3 2 6 2 2" xfId="35727" xr:uid="{00000000-0005-0000-0000-0000D78A0000}"/>
    <cellStyle name="20% - Accent1 4 2 4 2 3 2 6 3" xfId="35728" xr:uid="{00000000-0005-0000-0000-0000D88A0000}"/>
    <cellStyle name="20% - Accent1 4 2 4 2 3 2 7" xfId="35729" xr:uid="{00000000-0005-0000-0000-0000D98A0000}"/>
    <cellStyle name="20% - Accent1 4 2 4 2 3 2 7 2" xfId="35730" xr:uid="{00000000-0005-0000-0000-0000DA8A0000}"/>
    <cellStyle name="20% - Accent1 4 2 4 2 3 2 8" xfId="35731" xr:uid="{00000000-0005-0000-0000-0000DB8A0000}"/>
    <cellStyle name="20% - Accent1 4 2 4 2 3 2 8 2" xfId="35732" xr:uid="{00000000-0005-0000-0000-0000DC8A0000}"/>
    <cellStyle name="20% - Accent1 4 2 4 2 3 2 9" xfId="35733" xr:uid="{00000000-0005-0000-0000-0000DD8A0000}"/>
    <cellStyle name="20% - Accent1 4 2 4 2 3 3" xfId="35734" xr:uid="{00000000-0005-0000-0000-0000DE8A0000}"/>
    <cellStyle name="20% - Accent1 4 2 4 2 3 3 2" xfId="35735" xr:uid="{00000000-0005-0000-0000-0000DF8A0000}"/>
    <cellStyle name="20% - Accent1 4 2 4 2 3 3 2 2" xfId="35736" xr:uid="{00000000-0005-0000-0000-0000E08A0000}"/>
    <cellStyle name="20% - Accent1 4 2 4 2 3 3 2 2 2" xfId="35737" xr:uid="{00000000-0005-0000-0000-0000E18A0000}"/>
    <cellStyle name="20% - Accent1 4 2 4 2 3 3 2 2 2 2" xfId="35738" xr:uid="{00000000-0005-0000-0000-0000E28A0000}"/>
    <cellStyle name="20% - Accent1 4 2 4 2 3 3 2 2 3" xfId="35739" xr:uid="{00000000-0005-0000-0000-0000E38A0000}"/>
    <cellStyle name="20% - Accent1 4 2 4 2 3 3 2 3" xfId="35740" xr:uid="{00000000-0005-0000-0000-0000E48A0000}"/>
    <cellStyle name="20% - Accent1 4 2 4 2 3 3 2 3 2" xfId="35741" xr:uid="{00000000-0005-0000-0000-0000E58A0000}"/>
    <cellStyle name="20% - Accent1 4 2 4 2 3 3 2 4" xfId="35742" xr:uid="{00000000-0005-0000-0000-0000E68A0000}"/>
    <cellStyle name="20% - Accent1 4 2 4 2 3 3 3" xfId="35743" xr:uid="{00000000-0005-0000-0000-0000E78A0000}"/>
    <cellStyle name="20% - Accent1 4 2 4 2 3 3 3 2" xfId="35744" xr:uid="{00000000-0005-0000-0000-0000E88A0000}"/>
    <cellStyle name="20% - Accent1 4 2 4 2 3 3 3 2 2" xfId="35745" xr:uid="{00000000-0005-0000-0000-0000E98A0000}"/>
    <cellStyle name="20% - Accent1 4 2 4 2 3 3 3 2 2 2" xfId="35746" xr:uid="{00000000-0005-0000-0000-0000EA8A0000}"/>
    <cellStyle name="20% - Accent1 4 2 4 2 3 3 3 2 3" xfId="35747" xr:uid="{00000000-0005-0000-0000-0000EB8A0000}"/>
    <cellStyle name="20% - Accent1 4 2 4 2 3 3 3 3" xfId="35748" xr:uid="{00000000-0005-0000-0000-0000EC8A0000}"/>
    <cellStyle name="20% - Accent1 4 2 4 2 3 3 3 3 2" xfId="35749" xr:uid="{00000000-0005-0000-0000-0000ED8A0000}"/>
    <cellStyle name="20% - Accent1 4 2 4 2 3 3 3 4" xfId="35750" xr:uid="{00000000-0005-0000-0000-0000EE8A0000}"/>
    <cellStyle name="20% - Accent1 4 2 4 2 3 3 4" xfId="35751" xr:uid="{00000000-0005-0000-0000-0000EF8A0000}"/>
    <cellStyle name="20% - Accent1 4 2 4 2 3 3 4 2" xfId="35752" xr:uid="{00000000-0005-0000-0000-0000F08A0000}"/>
    <cellStyle name="20% - Accent1 4 2 4 2 3 3 4 2 2" xfId="35753" xr:uid="{00000000-0005-0000-0000-0000F18A0000}"/>
    <cellStyle name="20% - Accent1 4 2 4 2 3 3 4 2 2 2" xfId="35754" xr:uid="{00000000-0005-0000-0000-0000F28A0000}"/>
    <cellStyle name="20% - Accent1 4 2 4 2 3 3 4 2 3" xfId="35755" xr:uid="{00000000-0005-0000-0000-0000F38A0000}"/>
    <cellStyle name="20% - Accent1 4 2 4 2 3 3 4 3" xfId="35756" xr:uid="{00000000-0005-0000-0000-0000F48A0000}"/>
    <cellStyle name="20% - Accent1 4 2 4 2 3 3 4 3 2" xfId="35757" xr:uid="{00000000-0005-0000-0000-0000F58A0000}"/>
    <cellStyle name="20% - Accent1 4 2 4 2 3 3 4 4" xfId="35758" xr:uid="{00000000-0005-0000-0000-0000F68A0000}"/>
    <cellStyle name="20% - Accent1 4 2 4 2 3 3 5" xfId="35759" xr:uid="{00000000-0005-0000-0000-0000F78A0000}"/>
    <cellStyle name="20% - Accent1 4 2 4 2 3 3 5 2" xfId="35760" xr:uid="{00000000-0005-0000-0000-0000F88A0000}"/>
    <cellStyle name="20% - Accent1 4 2 4 2 3 3 5 2 2" xfId="35761" xr:uid="{00000000-0005-0000-0000-0000F98A0000}"/>
    <cellStyle name="20% - Accent1 4 2 4 2 3 3 5 3" xfId="35762" xr:uid="{00000000-0005-0000-0000-0000FA8A0000}"/>
    <cellStyle name="20% - Accent1 4 2 4 2 3 3 6" xfId="35763" xr:uid="{00000000-0005-0000-0000-0000FB8A0000}"/>
    <cellStyle name="20% - Accent1 4 2 4 2 3 3 6 2" xfId="35764" xr:uid="{00000000-0005-0000-0000-0000FC8A0000}"/>
    <cellStyle name="20% - Accent1 4 2 4 2 3 3 6 2 2" xfId="35765" xr:uid="{00000000-0005-0000-0000-0000FD8A0000}"/>
    <cellStyle name="20% - Accent1 4 2 4 2 3 3 6 3" xfId="35766" xr:uid="{00000000-0005-0000-0000-0000FE8A0000}"/>
    <cellStyle name="20% - Accent1 4 2 4 2 3 3 7" xfId="35767" xr:uid="{00000000-0005-0000-0000-0000FF8A0000}"/>
    <cellStyle name="20% - Accent1 4 2 4 2 3 3 7 2" xfId="35768" xr:uid="{00000000-0005-0000-0000-0000008B0000}"/>
    <cellStyle name="20% - Accent1 4 2 4 2 3 3 8" xfId="35769" xr:uid="{00000000-0005-0000-0000-0000018B0000}"/>
    <cellStyle name="20% - Accent1 4 2 4 2 3 3 8 2" xfId="35770" xr:uid="{00000000-0005-0000-0000-0000028B0000}"/>
    <cellStyle name="20% - Accent1 4 2 4 2 3 3 9" xfId="35771" xr:uid="{00000000-0005-0000-0000-0000038B0000}"/>
    <cellStyle name="20% - Accent1 4 2 4 2 3 4" xfId="35772" xr:uid="{00000000-0005-0000-0000-0000048B0000}"/>
    <cellStyle name="20% - Accent1 4 2 4 2 3 4 2" xfId="35773" xr:uid="{00000000-0005-0000-0000-0000058B0000}"/>
    <cellStyle name="20% - Accent1 4 2 4 2 3 4 2 2" xfId="35774" xr:uid="{00000000-0005-0000-0000-0000068B0000}"/>
    <cellStyle name="20% - Accent1 4 2 4 2 3 4 2 2 2" xfId="35775" xr:uid="{00000000-0005-0000-0000-0000078B0000}"/>
    <cellStyle name="20% - Accent1 4 2 4 2 3 4 2 3" xfId="35776" xr:uid="{00000000-0005-0000-0000-0000088B0000}"/>
    <cellStyle name="20% - Accent1 4 2 4 2 3 4 3" xfId="35777" xr:uid="{00000000-0005-0000-0000-0000098B0000}"/>
    <cellStyle name="20% - Accent1 4 2 4 2 3 4 3 2" xfId="35778" xr:uid="{00000000-0005-0000-0000-00000A8B0000}"/>
    <cellStyle name="20% - Accent1 4 2 4 2 3 4 4" xfId="35779" xr:uid="{00000000-0005-0000-0000-00000B8B0000}"/>
    <cellStyle name="20% - Accent1 4 2 4 2 3 5" xfId="35780" xr:uid="{00000000-0005-0000-0000-00000C8B0000}"/>
    <cellStyle name="20% - Accent1 4 2 4 2 3 5 2" xfId="35781" xr:uid="{00000000-0005-0000-0000-00000D8B0000}"/>
    <cellStyle name="20% - Accent1 4 2 4 2 3 5 2 2" xfId="35782" xr:uid="{00000000-0005-0000-0000-00000E8B0000}"/>
    <cellStyle name="20% - Accent1 4 2 4 2 3 5 2 2 2" xfId="35783" xr:uid="{00000000-0005-0000-0000-00000F8B0000}"/>
    <cellStyle name="20% - Accent1 4 2 4 2 3 5 2 3" xfId="35784" xr:uid="{00000000-0005-0000-0000-0000108B0000}"/>
    <cellStyle name="20% - Accent1 4 2 4 2 3 5 3" xfId="35785" xr:uid="{00000000-0005-0000-0000-0000118B0000}"/>
    <cellStyle name="20% - Accent1 4 2 4 2 3 5 3 2" xfId="35786" xr:uid="{00000000-0005-0000-0000-0000128B0000}"/>
    <cellStyle name="20% - Accent1 4 2 4 2 3 5 4" xfId="35787" xr:uid="{00000000-0005-0000-0000-0000138B0000}"/>
    <cellStyle name="20% - Accent1 4 2 4 2 3 6" xfId="35788" xr:uid="{00000000-0005-0000-0000-0000148B0000}"/>
    <cellStyle name="20% - Accent1 4 2 4 2 3 6 2" xfId="35789" xr:uid="{00000000-0005-0000-0000-0000158B0000}"/>
    <cellStyle name="20% - Accent1 4 2 4 2 3 6 2 2" xfId="35790" xr:uid="{00000000-0005-0000-0000-0000168B0000}"/>
    <cellStyle name="20% - Accent1 4 2 4 2 3 6 2 2 2" xfId="35791" xr:uid="{00000000-0005-0000-0000-0000178B0000}"/>
    <cellStyle name="20% - Accent1 4 2 4 2 3 6 2 3" xfId="35792" xr:uid="{00000000-0005-0000-0000-0000188B0000}"/>
    <cellStyle name="20% - Accent1 4 2 4 2 3 6 3" xfId="35793" xr:uid="{00000000-0005-0000-0000-0000198B0000}"/>
    <cellStyle name="20% - Accent1 4 2 4 2 3 6 3 2" xfId="35794" xr:uid="{00000000-0005-0000-0000-00001A8B0000}"/>
    <cellStyle name="20% - Accent1 4 2 4 2 3 6 4" xfId="35795" xr:uid="{00000000-0005-0000-0000-00001B8B0000}"/>
    <cellStyle name="20% - Accent1 4 2 4 2 3 7" xfId="35796" xr:uid="{00000000-0005-0000-0000-00001C8B0000}"/>
    <cellStyle name="20% - Accent1 4 2 4 2 3 7 2" xfId="35797" xr:uid="{00000000-0005-0000-0000-00001D8B0000}"/>
    <cellStyle name="20% - Accent1 4 2 4 2 3 7 2 2" xfId="35798" xr:uid="{00000000-0005-0000-0000-00001E8B0000}"/>
    <cellStyle name="20% - Accent1 4 2 4 2 3 7 3" xfId="35799" xr:uid="{00000000-0005-0000-0000-00001F8B0000}"/>
    <cellStyle name="20% - Accent1 4 2 4 2 3 8" xfId="35800" xr:uid="{00000000-0005-0000-0000-0000208B0000}"/>
    <cellStyle name="20% - Accent1 4 2 4 2 3 8 2" xfId="35801" xr:uid="{00000000-0005-0000-0000-0000218B0000}"/>
    <cellStyle name="20% - Accent1 4 2 4 2 3 8 2 2" xfId="35802" xr:uid="{00000000-0005-0000-0000-0000228B0000}"/>
    <cellStyle name="20% - Accent1 4 2 4 2 3 8 3" xfId="35803" xr:uid="{00000000-0005-0000-0000-0000238B0000}"/>
    <cellStyle name="20% - Accent1 4 2 4 2 3 9" xfId="35804" xr:uid="{00000000-0005-0000-0000-0000248B0000}"/>
    <cellStyle name="20% - Accent1 4 2 4 2 3 9 2" xfId="35805" xr:uid="{00000000-0005-0000-0000-0000258B0000}"/>
    <cellStyle name="20% - Accent1 4 2 4 2 4" xfId="35806" xr:uid="{00000000-0005-0000-0000-0000268B0000}"/>
    <cellStyle name="20% - Accent1 4 2 4 2 4 10" xfId="35807" xr:uid="{00000000-0005-0000-0000-0000278B0000}"/>
    <cellStyle name="20% - Accent1 4 2 4 2 4 10 2" xfId="35808" xr:uid="{00000000-0005-0000-0000-0000288B0000}"/>
    <cellStyle name="20% - Accent1 4 2 4 2 4 11" xfId="35809" xr:uid="{00000000-0005-0000-0000-0000298B0000}"/>
    <cellStyle name="20% - Accent1 4 2 4 2 4 2" xfId="35810" xr:uid="{00000000-0005-0000-0000-00002A8B0000}"/>
    <cellStyle name="20% - Accent1 4 2 4 2 4 2 2" xfId="35811" xr:uid="{00000000-0005-0000-0000-00002B8B0000}"/>
    <cellStyle name="20% - Accent1 4 2 4 2 4 2 2 2" xfId="35812" xr:uid="{00000000-0005-0000-0000-00002C8B0000}"/>
    <cellStyle name="20% - Accent1 4 2 4 2 4 2 2 2 2" xfId="35813" xr:uid="{00000000-0005-0000-0000-00002D8B0000}"/>
    <cellStyle name="20% - Accent1 4 2 4 2 4 2 2 2 2 2" xfId="35814" xr:uid="{00000000-0005-0000-0000-00002E8B0000}"/>
    <cellStyle name="20% - Accent1 4 2 4 2 4 2 2 2 3" xfId="35815" xr:uid="{00000000-0005-0000-0000-00002F8B0000}"/>
    <cellStyle name="20% - Accent1 4 2 4 2 4 2 2 3" xfId="35816" xr:uid="{00000000-0005-0000-0000-0000308B0000}"/>
    <cellStyle name="20% - Accent1 4 2 4 2 4 2 2 3 2" xfId="35817" xr:uid="{00000000-0005-0000-0000-0000318B0000}"/>
    <cellStyle name="20% - Accent1 4 2 4 2 4 2 2 4" xfId="35818" xr:uid="{00000000-0005-0000-0000-0000328B0000}"/>
    <cellStyle name="20% - Accent1 4 2 4 2 4 2 3" xfId="35819" xr:uid="{00000000-0005-0000-0000-0000338B0000}"/>
    <cellStyle name="20% - Accent1 4 2 4 2 4 2 3 2" xfId="35820" xr:uid="{00000000-0005-0000-0000-0000348B0000}"/>
    <cellStyle name="20% - Accent1 4 2 4 2 4 2 3 2 2" xfId="35821" xr:uid="{00000000-0005-0000-0000-0000358B0000}"/>
    <cellStyle name="20% - Accent1 4 2 4 2 4 2 3 2 2 2" xfId="35822" xr:uid="{00000000-0005-0000-0000-0000368B0000}"/>
    <cellStyle name="20% - Accent1 4 2 4 2 4 2 3 2 3" xfId="35823" xr:uid="{00000000-0005-0000-0000-0000378B0000}"/>
    <cellStyle name="20% - Accent1 4 2 4 2 4 2 3 3" xfId="35824" xr:uid="{00000000-0005-0000-0000-0000388B0000}"/>
    <cellStyle name="20% - Accent1 4 2 4 2 4 2 3 3 2" xfId="35825" xr:uid="{00000000-0005-0000-0000-0000398B0000}"/>
    <cellStyle name="20% - Accent1 4 2 4 2 4 2 3 4" xfId="35826" xr:uid="{00000000-0005-0000-0000-00003A8B0000}"/>
    <cellStyle name="20% - Accent1 4 2 4 2 4 2 4" xfId="35827" xr:uid="{00000000-0005-0000-0000-00003B8B0000}"/>
    <cellStyle name="20% - Accent1 4 2 4 2 4 2 4 2" xfId="35828" xr:uid="{00000000-0005-0000-0000-00003C8B0000}"/>
    <cellStyle name="20% - Accent1 4 2 4 2 4 2 4 2 2" xfId="35829" xr:uid="{00000000-0005-0000-0000-00003D8B0000}"/>
    <cellStyle name="20% - Accent1 4 2 4 2 4 2 4 2 2 2" xfId="35830" xr:uid="{00000000-0005-0000-0000-00003E8B0000}"/>
    <cellStyle name="20% - Accent1 4 2 4 2 4 2 4 2 3" xfId="35831" xr:uid="{00000000-0005-0000-0000-00003F8B0000}"/>
    <cellStyle name="20% - Accent1 4 2 4 2 4 2 4 3" xfId="35832" xr:uid="{00000000-0005-0000-0000-0000408B0000}"/>
    <cellStyle name="20% - Accent1 4 2 4 2 4 2 4 3 2" xfId="35833" xr:uid="{00000000-0005-0000-0000-0000418B0000}"/>
    <cellStyle name="20% - Accent1 4 2 4 2 4 2 4 4" xfId="35834" xr:uid="{00000000-0005-0000-0000-0000428B0000}"/>
    <cellStyle name="20% - Accent1 4 2 4 2 4 2 5" xfId="35835" xr:uid="{00000000-0005-0000-0000-0000438B0000}"/>
    <cellStyle name="20% - Accent1 4 2 4 2 4 2 5 2" xfId="35836" xr:uid="{00000000-0005-0000-0000-0000448B0000}"/>
    <cellStyle name="20% - Accent1 4 2 4 2 4 2 5 2 2" xfId="35837" xr:uid="{00000000-0005-0000-0000-0000458B0000}"/>
    <cellStyle name="20% - Accent1 4 2 4 2 4 2 5 3" xfId="35838" xr:uid="{00000000-0005-0000-0000-0000468B0000}"/>
    <cellStyle name="20% - Accent1 4 2 4 2 4 2 6" xfId="35839" xr:uid="{00000000-0005-0000-0000-0000478B0000}"/>
    <cellStyle name="20% - Accent1 4 2 4 2 4 2 6 2" xfId="35840" xr:uid="{00000000-0005-0000-0000-0000488B0000}"/>
    <cellStyle name="20% - Accent1 4 2 4 2 4 2 6 2 2" xfId="35841" xr:uid="{00000000-0005-0000-0000-0000498B0000}"/>
    <cellStyle name="20% - Accent1 4 2 4 2 4 2 6 3" xfId="35842" xr:uid="{00000000-0005-0000-0000-00004A8B0000}"/>
    <cellStyle name="20% - Accent1 4 2 4 2 4 2 7" xfId="35843" xr:uid="{00000000-0005-0000-0000-00004B8B0000}"/>
    <cellStyle name="20% - Accent1 4 2 4 2 4 2 7 2" xfId="35844" xr:uid="{00000000-0005-0000-0000-00004C8B0000}"/>
    <cellStyle name="20% - Accent1 4 2 4 2 4 2 8" xfId="35845" xr:uid="{00000000-0005-0000-0000-00004D8B0000}"/>
    <cellStyle name="20% - Accent1 4 2 4 2 4 2 8 2" xfId="35846" xr:uid="{00000000-0005-0000-0000-00004E8B0000}"/>
    <cellStyle name="20% - Accent1 4 2 4 2 4 2 9" xfId="35847" xr:uid="{00000000-0005-0000-0000-00004F8B0000}"/>
    <cellStyle name="20% - Accent1 4 2 4 2 4 3" xfId="35848" xr:uid="{00000000-0005-0000-0000-0000508B0000}"/>
    <cellStyle name="20% - Accent1 4 2 4 2 4 3 2" xfId="35849" xr:uid="{00000000-0005-0000-0000-0000518B0000}"/>
    <cellStyle name="20% - Accent1 4 2 4 2 4 3 2 2" xfId="35850" xr:uid="{00000000-0005-0000-0000-0000528B0000}"/>
    <cellStyle name="20% - Accent1 4 2 4 2 4 3 2 2 2" xfId="35851" xr:uid="{00000000-0005-0000-0000-0000538B0000}"/>
    <cellStyle name="20% - Accent1 4 2 4 2 4 3 2 2 2 2" xfId="35852" xr:uid="{00000000-0005-0000-0000-0000548B0000}"/>
    <cellStyle name="20% - Accent1 4 2 4 2 4 3 2 2 3" xfId="35853" xr:uid="{00000000-0005-0000-0000-0000558B0000}"/>
    <cellStyle name="20% - Accent1 4 2 4 2 4 3 2 3" xfId="35854" xr:uid="{00000000-0005-0000-0000-0000568B0000}"/>
    <cellStyle name="20% - Accent1 4 2 4 2 4 3 2 3 2" xfId="35855" xr:uid="{00000000-0005-0000-0000-0000578B0000}"/>
    <cellStyle name="20% - Accent1 4 2 4 2 4 3 2 4" xfId="35856" xr:uid="{00000000-0005-0000-0000-0000588B0000}"/>
    <cellStyle name="20% - Accent1 4 2 4 2 4 3 3" xfId="35857" xr:uid="{00000000-0005-0000-0000-0000598B0000}"/>
    <cellStyle name="20% - Accent1 4 2 4 2 4 3 3 2" xfId="35858" xr:uid="{00000000-0005-0000-0000-00005A8B0000}"/>
    <cellStyle name="20% - Accent1 4 2 4 2 4 3 3 2 2" xfId="35859" xr:uid="{00000000-0005-0000-0000-00005B8B0000}"/>
    <cellStyle name="20% - Accent1 4 2 4 2 4 3 3 2 2 2" xfId="35860" xr:uid="{00000000-0005-0000-0000-00005C8B0000}"/>
    <cellStyle name="20% - Accent1 4 2 4 2 4 3 3 2 3" xfId="35861" xr:uid="{00000000-0005-0000-0000-00005D8B0000}"/>
    <cellStyle name="20% - Accent1 4 2 4 2 4 3 3 3" xfId="35862" xr:uid="{00000000-0005-0000-0000-00005E8B0000}"/>
    <cellStyle name="20% - Accent1 4 2 4 2 4 3 3 3 2" xfId="35863" xr:uid="{00000000-0005-0000-0000-00005F8B0000}"/>
    <cellStyle name="20% - Accent1 4 2 4 2 4 3 3 4" xfId="35864" xr:uid="{00000000-0005-0000-0000-0000608B0000}"/>
    <cellStyle name="20% - Accent1 4 2 4 2 4 3 4" xfId="35865" xr:uid="{00000000-0005-0000-0000-0000618B0000}"/>
    <cellStyle name="20% - Accent1 4 2 4 2 4 3 4 2" xfId="35866" xr:uid="{00000000-0005-0000-0000-0000628B0000}"/>
    <cellStyle name="20% - Accent1 4 2 4 2 4 3 4 2 2" xfId="35867" xr:uid="{00000000-0005-0000-0000-0000638B0000}"/>
    <cellStyle name="20% - Accent1 4 2 4 2 4 3 4 2 2 2" xfId="35868" xr:uid="{00000000-0005-0000-0000-0000648B0000}"/>
    <cellStyle name="20% - Accent1 4 2 4 2 4 3 4 2 3" xfId="35869" xr:uid="{00000000-0005-0000-0000-0000658B0000}"/>
    <cellStyle name="20% - Accent1 4 2 4 2 4 3 4 3" xfId="35870" xr:uid="{00000000-0005-0000-0000-0000668B0000}"/>
    <cellStyle name="20% - Accent1 4 2 4 2 4 3 4 3 2" xfId="35871" xr:uid="{00000000-0005-0000-0000-0000678B0000}"/>
    <cellStyle name="20% - Accent1 4 2 4 2 4 3 4 4" xfId="35872" xr:uid="{00000000-0005-0000-0000-0000688B0000}"/>
    <cellStyle name="20% - Accent1 4 2 4 2 4 3 5" xfId="35873" xr:uid="{00000000-0005-0000-0000-0000698B0000}"/>
    <cellStyle name="20% - Accent1 4 2 4 2 4 3 5 2" xfId="35874" xr:uid="{00000000-0005-0000-0000-00006A8B0000}"/>
    <cellStyle name="20% - Accent1 4 2 4 2 4 3 5 2 2" xfId="35875" xr:uid="{00000000-0005-0000-0000-00006B8B0000}"/>
    <cellStyle name="20% - Accent1 4 2 4 2 4 3 5 3" xfId="35876" xr:uid="{00000000-0005-0000-0000-00006C8B0000}"/>
    <cellStyle name="20% - Accent1 4 2 4 2 4 3 6" xfId="35877" xr:uid="{00000000-0005-0000-0000-00006D8B0000}"/>
    <cellStyle name="20% - Accent1 4 2 4 2 4 3 6 2" xfId="35878" xr:uid="{00000000-0005-0000-0000-00006E8B0000}"/>
    <cellStyle name="20% - Accent1 4 2 4 2 4 3 6 2 2" xfId="35879" xr:uid="{00000000-0005-0000-0000-00006F8B0000}"/>
    <cellStyle name="20% - Accent1 4 2 4 2 4 3 6 3" xfId="35880" xr:uid="{00000000-0005-0000-0000-0000708B0000}"/>
    <cellStyle name="20% - Accent1 4 2 4 2 4 3 7" xfId="35881" xr:uid="{00000000-0005-0000-0000-0000718B0000}"/>
    <cellStyle name="20% - Accent1 4 2 4 2 4 3 7 2" xfId="35882" xr:uid="{00000000-0005-0000-0000-0000728B0000}"/>
    <cellStyle name="20% - Accent1 4 2 4 2 4 3 8" xfId="35883" xr:uid="{00000000-0005-0000-0000-0000738B0000}"/>
    <cellStyle name="20% - Accent1 4 2 4 2 4 3 8 2" xfId="35884" xr:uid="{00000000-0005-0000-0000-0000748B0000}"/>
    <cellStyle name="20% - Accent1 4 2 4 2 4 3 9" xfId="35885" xr:uid="{00000000-0005-0000-0000-0000758B0000}"/>
    <cellStyle name="20% - Accent1 4 2 4 2 4 4" xfId="35886" xr:uid="{00000000-0005-0000-0000-0000768B0000}"/>
    <cellStyle name="20% - Accent1 4 2 4 2 4 4 2" xfId="35887" xr:uid="{00000000-0005-0000-0000-0000778B0000}"/>
    <cellStyle name="20% - Accent1 4 2 4 2 4 4 2 2" xfId="35888" xr:uid="{00000000-0005-0000-0000-0000788B0000}"/>
    <cellStyle name="20% - Accent1 4 2 4 2 4 4 2 2 2" xfId="35889" xr:uid="{00000000-0005-0000-0000-0000798B0000}"/>
    <cellStyle name="20% - Accent1 4 2 4 2 4 4 2 3" xfId="35890" xr:uid="{00000000-0005-0000-0000-00007A8B0000}"/>
    <cellStyle name="20% - Accent1 4 2 4 2 4 4 3" xfId="35891" xr:uid="{00000000-0005-0000-0000-00007B8B0000}"/>
    <cellStyle name="20% - Accent1 4 2 4 2 4 4 3 2" xfId="35892" xr:uid="{00000000-0005-0000-0000-00007C8B0000}"/>
    <cellStyle name="20% - Accent1 4 2 4 2 4 4 4" xfId="35893" xr:uid="{00000000-0005-0000-0000-00007D8B0000}"/>
    <cellStyle name="20% - Accent1 4 2 4 2 4 5" xfId="35894" xr:uid="{00000000-0005-0000-0000-00007E8B0000}"/>
    <cellStyle name="20% - Accent1 4 2 4 2 4 5 2" xfId="35895" xr:uid="{00000000-0005-0000-0000-00007F8B0000}"/>
    <cellStyle name="20% - Accent1 4 2 4 2 4 5 2 2" xfId="35896" xr:uid="{00000000-0005-0000-0000-0000808B0000}"/>
    <cellStyle name="20% - Accent1 4 2 4 2 4 5 2 2 2" xfId="35897" xr:uid="{00000000-0005-0000-0000-0000818B0000}"/>
    <cellStyle name="20% - Accent1 4 2 4 2 4 5 2 3" xfId="35898" xr:uid="{00000000-0005-0000-0000-0000828B0000}"/>
    <cellStyle name="20% - Accent1 4 2 4 2 4 5 3" xfId="35899" xr:uid="{00000000-0005-0000-0000-0000838B0000}"/>
    <cellStyle name="20% - Accent1 4 2 4 2 4 5 3 2" xfId="35900" xr:uid="{00000000-0005-0000-0000-0000848B0000}"/>
    <cellStyle name="20% - Accent1 4 2 4 2 4 5 4" xfId="35901" xr:uid="{00000000-0005-0000-0000-0000858B0000}"/>
    <cellStyle name="20% - Accent1 4 2 4 2 4 6" xfId="35902" xr:uid="{00000000-0005-0000-0000-0000868B0000}"/>
    <cellStyle name="20% - Accent1 4 2 4 2 4 6 2" xfId="35903" xr:uid="{00000000-0005-0000-0000-0000878B0000}"/>
    <cellStyle name="20% - Accent1 4 2 4 2 4 6 2 2" xfId="35904" xr:uid="{00000000-0005-0000-0000-0000888B0000}"/>
    <cellStyle name="20% - Accent1 4 2 4 2 4 6 2 2 2" xfId="35905" xr:uid="{00000000-0005-0000-0000-0000898B0000}"/>
    <cellStyle name="20% - Accent1 4 2 4 2 4 6 2 3" xfId="35906" xr:uid="{00000000-0005-0000-0000-00008A8B0000}"/>
    <cellStyle name="20% - Accent1 4 2 4 2 4 6 3" xfId="35907" xr:uid="{00000000-0005-0000-0000-00008B8B0000}"/>
    <cellStyle name="20% - Accent1 4 2 4 2 4 6 3 2" xfId="35908" xr:uid="{00000000-0005-0000-0000-00008C8B0000}"/>
    <cellStyle name="20% - Accent1 4 2 4 2 4 6 4" xfId="35909" xr:uid="{00000000-0005-0000-0000-00008D8B0000}"/>
    <cellStyle name="20% - Accent1 4 2 4 2 4 7" xfId="35910" xr:uid="{00000000-0005-0000-0000-00008E8B0000}"/>
    <cellStyle name="20% - Accent1 4 2 4 2 4 7 2" xfId="35911" xr:uid="{00000000-0005-0000-0000-00008F8B0000}"/>
    <cellStyle name="20% - Accent1 4 2 4 2 4 7 2 2" xfId="35912" xr:uid="{00000000-0005-0000-0000-0000908B0000}"/>
    <cellStyle name="20% - Accent1 4 2 4 2 4 7 3" xfId="35913" xr:uid="{00000000-0005-0000-0000-0000918B0000}"/>
    <cellStyle name="20% - Accent1 4 2 4 2 4 8" xfId="35914" xr:uid="{00000000-0005-0000-0000-0000928B0000}"/>
    <cellStyle name="20% - Accent1 4 2 4 2 4 8 2" xfId="35915" xr:uid="{00000000-0005-0000-0000-0000938B0000}"/>
    <cellStyle name="20% - Accent1 4 2 4 2 4 8 2 2" xfId="35916" xr:uid="{00000000-0005-0000-0000-0000948B0000}"/>
    <cellStyle name="20% - Accent1 4 2 4 2 4 8 3" xfId="35917" xr:uid="{00000000-0005-0000-0000-0000958B0000}"/>
    <cellStyle name="20% - Accent1 4 2 4 2 4 9" xfId="35918" xr:uid="{00000000-0005-0000-0000-0000968B0000}"/>
    <cellStyle name="20% - Accent1 4 2 4 2 4 9 2" xfId="35919" xr:uid="{00000000-0005-0000-0000-0000978B0000}"/>
    <cellStyle name="20% - Accent1 4 2 4 2 5" xfId="35920" xr:uid="{00000000-0005-0000-0000-0000988B0000}"/>
    <cellStyle name="20% - Accent1 4 2 4 2 5 10" xfId="35921" xr:uid="{00000000-0005-0000-0000-0000998B0000}"/>
    <cellStyle name="20% - Accent1 4 2 4 2 5 10 2" xfId="35922" xr:uid="{00000000-0005-0000-0000-00009A8B0000}"/>
    <cellStyle name="20% - Accent1 4 2 4 2 5 11" xfId="35923" xr:uid="{00000000-0005-0000-0000-00009B8B0000}"/>
    <cellStyle name="20% - Accent1 4 2 4 2 5 2" xfId="35924" xr:uid="{00000000-0005-0000-0000-00009C8B0000}"/>
    <cellStyle name="20% - Accent1 4 2 4 2 5 2 2" xfId="35925" xr:uid="{00000000-0005-0000-0000-00009D8B0000}"/>
    <cellStyle name="20% - Accent1 4 2 4 2 5 2 2 2" xfId="35926" xr:uid="{00000000-0005-0000-0000-00009E8B0000}"/>
    <cellStyle name="20% - Accent1 4 2 4 2 5 2 2 2 2" xfId="35927" xr:uid="{00000000-0005-0000-0000-00009F8B0000}"/>
    <cellStyle name="20% - Accent1 4 2 4 2 5 2 2 2 2 2" xfId="35928" xr:uid="{00000000-0005-0000-0000-0000A08B0000}"/>
    <cellStyle name="20% - Accent1 4 2 4 2 5 2 2 2 3" xfId="35929" xr:uid="{00000000-0005-0000-0000-0000A18B0000}"/>
    <cellStyle name="20% - Accent1 4 2 4 2 5 2 2 3" xfId="35930" xr:uid="{00000000-0005-0000-0000-0000A28B0000}"/>
    <cellStyle name="20% - Accent1 4 2 4 2 5 2 2 3 2" xfId="35931" xr:uid="{00000000-0005-0000-0000-0000A38B0000}"/>
    <cellStyle name="20% - Accent1 4 2 4 2 5 2 2 4" xfId="35932" xr:uid="{00000000-0005-0000-0000-0000A48B0000}"/>
    <cellStyle name="20% - Accent1 4 2 4 2 5 2 3" xfId="35933" xr:uid="{00000000-0005-0000-0000-0000A58B0000}"/>
    <cellStyle name="20% - Accent1 4 2 4 2 5 2 3 2" xfId="35934" xr:uid="{00000000-0005-0000-0000-0000A68B0000}"/>
    <cellStyle name="20% - Accent1 4 2 4 2 5 2 3 2 2" xfId="35935" xr:uid="{00000000-0005-0000-0000-0000A78B0000}"/>
    <cellStyle name="20% - Accent1 4 2 4 2 5 2 3 2 2 2" xfId="35936" xr:uid="{00000000-0005-0000-0000-0000A88B0000}"/>
    <cellStyle name="20% - Accent1 4 2 4 2 5 2 3 2 3" xfId="35937" xr:uid="{00000000-0005-0000-0000-0000A98B0000}"/>
    <cellStyle name="20% - Accent1 4 2 4 2 5 2 3 3" xfId="35938" xr:uid="{00000000-0005-0000-0000-0000AA8B0000}"/>
    <cellStyle name="20% - Accent1 4 2 4 2 5 2 3 3 2" xfId="35939" xr:uid="{00000000-0005-0000-0000-0000AB8B0000}"/>
    <cellStyle name="20% - Accent1 4 2 4 2 5 2 3 4" xfId="35940" xr:uid="{00000000-0005-0000-0000-0000AC8B0000}"/>
    <cellStyle name="20% - Accent1 4 2 4 2 5 2 4" xfId="35941" xr:uid="{00000000-0005-0000-0000-0000AD8B0000}"/>
    <cellStyle name="20% - Accent1 4 2 4 2 5 2 4 2" xfId="35942" xr:uid="{00000000-0005-0000-0000-0000AE8B0000}"/>
    <cellStyle name="20% - Accent1 4 2 4 2 5 2 4 2 2" xfId="35943" xr:uid="{00000000-0005-0000-0000-0000AF8B0000}"/>
    <cellStyle name="20% - Accent1 4 2 4 2 5 2 4 2 2 2" xfId="35944" xr:uid="{00000000-0005-0000-0000-0000B08B0000}"/>
    <cellStyle name="20% - Accent1 4 2 4 2 5 2 4 2 3" xfId="35945" xr:uid="{00000000-0005-0000-0000-0000B18B0000}"/>
    <cellStyle name="20% - Accent1 4 2 4 2 5 2 4 3" xfId="35946" xr:uid="{00000000-0005-0000-0000-0000B28B0000}"/>
    <cellStyle name="20% - Accent1 4 2 4 2 5 2 4 3 2" xfId="35947" xr:uid="{00000000-0005-0000-0000-0000B38B0000}"/>
    <cellStyle name="20% - Accent1 4 2 4 2 5 2 4 4" xfId="35948" xr:uid="{00000000-0005-0000-0000-0000B48B0000}"/>
    <cellStyle name="20% - Accent1 4 2 4 2 5 2 5" xfId="35949" xr:uid="{00000000-0005-0000-0000-0000B58B0000}"/>
    <cellStyle name="20% - Accent1 4 2 4 2 5 2 5 2" xfId="35950" xr:uid="{00000000-0005-0000-0000-0000B68B0000}"/>
    <cellStyle name="20% - Accent1 4 2 4 2 5 2 5 2 2" xfId="35951" xr:uid="{00000000-0005-0000-0000-0000B78B0000}"/>
    <cellStyle name="20% - Accent1 4 2 4 2 5 2 5 3" xfId="35952" xr:uid="{00000000-0005-0000-0000-0000B88B0000}"/>
    <cellStyle name="20% - Accent1 4 2 4 2 5 2 6" xfId="35953" xr:uid="{00000000-0005-0000-0000-0000B98B0000}"/>
    <cellStyle name="20% - Accent1 4 2 4 2 5 2 6 2" xfId="35954" xr:uid="{00000000-0005-0000-0000-0000BA8B0000}"/>
    <cellStyle name="20% - Accent1 4 2 4 2 5 2 6 2 2" xfId="35955" xr:uid="{00000000-0005-0000-0000-0000BB8B0000}"/>
    <cellStyle name="20% - Accent1 4 2 4 2 5 2 6 3" xfId="35956" xr:uid="{00000000-0005-0000-0000-0000BC8B0000}"/>
    <cellStyle name="20% - Accent1 4 2 4 2 5 2 7" xfId="35957" xr:uid="{00000000-0005-0000-0000-0000BD8B0000}"/>
    <cellStyle name="20% - Accent1 4 2 4 2 5 2 7 2" xfId="35958" xr:uid="{00000000-0005-0000-0000-0000BE8B0000}"/>
    <cellStyle name="20% - Accent1 4 2 4 2 5 2 8" xfId="35959" xr:uid="{00000000-0005-0000-0000-0000BF8B0000}"/>
    <cellStyle name="20% - Accent1 4 2 4 2 5 2 8 2" xfId="35960" xr:uid="{00000000-0005-0000-0000-0000C08B0000}"/>
    <cellStyle name="20% - Accent1 4 2 4 2 5 2 9" xfId="35961" xr:uid="{00000000-0005-0000-0000-0000C18B0000}"/>
    <cellStyle name="20% - Accent1 4 2 4 2 5 3" xfId="35962" xr:uid="{00000000-0005-0000-0000-0000C28B0000}"/>
    <cellStyle name="20% - Accent1 4 2 4 2 5 3 2" xfId="35963" xr:uid="{00000000-0005-0000-0000-0000C38B0000}"/>
    <cellStyle name="20% - Accent1 4 2 4 2 5 3 2 2" xfId="35964" xr:uid="{00000000-0005-0000-0000-0000C48B0000}"/>
    <cellStyle name="20% - Accent1 4 2 4 2 5 3 2 2 2" xfId="35965" xr:uid="{00000000-0005-0000-0000-0000C58B0000}"/>
    <cellStyle name="20% - Accent1 4 2 4 2 5 3 2 2 2 2" xfId="35966" xr:uid="{00000000-0005-0000-0000-0000C68B0000}"/>
    <cellStyle name="20% - Accent1 4 2 4 2 5 3 2 2 3" xfId="35967" xr:uid="{00000000-0005-0000-0000-0000C78B0000}"/>
    <cellStyle name="20% - Accent1 4 2 4 2 5 3 2 3" xfId="35968" xr:uid="{00000000-0005-0000-0000-0000C88B0000}"/>
    <cellStyle name="20% - Accent1 4 2 4 2 5 3 2 3 2" xfId="35969" xr:uid="{00000000-0005-0000-0000-0000C98B0000}"/>
    <cellStyle name="20% - Accent1 4 2 4 2 5 3 2 4" xfId="35970" xr:uid="{00000000-0005-0000-0000-0000CA8B0000}"/>
    <cellStyle name="20% - Accent1 4 2 4 2 5 3 3" xfId="35971" xr:uid="{00000000-0005-0000-0000-0000CB8B0000}"/>
    <cellStyle name="20% - Accent1 4 2 4 2 5 3 3 2" xfId="35972" xr:uid="{00000000-0005-0000-0000-0000CC8B0000}"/>
    <cellStyle name="20% - Accent1 4 2 4 2 5 3 3 2 2" xfId="35973" xr:uid="{00000000-0005-0000-0000-0000CD8B0000}"/>
    <cellStyle name="20% - Accent1 4 2 4 2 5 3 3 2 2 2" xfId="35974" xr:uid="{00000000-0005-0000-0000-0000CE8B0000}"/>
    <cellStyle name="20% - Accent1 4 2 4 2 5 3 3 2 3" xfId="35975" xr:uid="{00000000-0005-0000-0000-0000CF8B0000}"/>
    <cellStyle name="20% - Accent1 4 2 4 2 5 3 3 3" xfId="35976" xr:uid="{00000000-0005-0000-0000-0000D08B0000}"/>
    <cellStyle name="20% - Accent1 4 2 4 2 5 3 3 3 2" xfId="35977" xr:uid="{00000000-0005-0000-0000-0000D18B0000}"/>
    <cellStyle name="20% - Accent1 4 2 4 2 5 3 3 4" xfId="35978" xr:uid="{00000000-0005-0000-0000-0000D28B0000}"/>
    <cellStyle name="20% - Accent1 4 2 4 2 5 3 4" xfId="35979" xr:uid="{00000000-0005-0000-0000-0000D38B0000}"/>
    <cellStyle name="20% - Accent1 4 2 4 2 5 3 4 2" xfId="35980" xr:uid="{00000000-0005-0000-0000-0000D48B0000}"/>
    <cellStyle name="20% - Accent1 4 2 4 2 5 3 4 2 2" xfId="35981" xr:uid="{00000000-0005-0000-0000-0000D58B0000}"/>
    <cellStyle name="20% - Accent1 4 2 4 2 5 3 4 2 2 2" xfId="35982" xr:uid="{00000000-0005-0000-0000-0000D68B0000}"/>
    <cellStyle name="20% - Accent1 4 2 4 2 5 3 4 2 3" xfId="35983" xr:uid="{00000000-0005-0000-0000-0000D78B0000}"/>
    <cellStyle name="20% - Accent1 4 2 4 2 5 3 4 3" xfId="35984" xr:uid="{00000000-0005-0000-0000-0000D88B0000}"/>
    <cellStyle name="20% - Accent1 4 2 4 2 5 3 4 3 2" xfId="35985" xr:uid="{00000000-0005-0000-0000-0000D98B0000}"/>
    <cellStyle name="20% - Accent1 4 2 4 2 5 3 4 4" xfId="35986" xr:uid="{00000000-0005-0000-0000-0000DA8B0000}"/>
    <cellStyle name="20% - Accent1 4 2 4 2 5 3 5" xfId="35987" xr:uid="{00000000-0005-0000-0000-0000DB8B0000}"/>
    <cellStyle name="20% - Accent1 4 2 4 2 5 3 5 2" xfId="35988" xr:uid="{00000000-0005-0000-0000-0000DC8B0000}"/>
    <cellStyle name="20% - Accent1 4 2 4 2 5 3 5 2 2" xfId="35989" xr:uid="{00000000-0005-0000-0000-0000DD8B0000}"/>
    <cellStyle name="20% - Accent1 4 2 4 2 5 3 5 3" xfId="35990" xr:uid="{00000000-0005-0000-0000-0000DE8B0000}"/>
    <cellStyle name="20% - Accent1 4 2 4 2 5 3 6" xfId="35991" xr:uid="{00000000-0005-0000-0000-0000DF8B0000}"/>
    <cellStyle name="20% - Accent1 4 2 4 2 5 3 6 2" xfId="35992" xr:uid="{00000000-0005-0000-0000-0000E08B0000}"/>
    <cellStyle name="20% - Accent1 4 2 4 2 5 3 6 2 2" xfId="35993" xr:uid="{00000000-0005-0000-0000-0000E18B0000}"/>
    <cellStyle name="20% - Accent1 4 2 4 2 5 3 6 3" xfId="35994" xr:uid="{00000000-0005-0000-0000-0000E28B0000}"/>
    <cellStyle name="20% - Accent1 4 2 4 2 5 3 7" xfId="35995" xr:uid="{00000000-0005-0000-0000-0000E38B0000}"/>
    <cellStyle name="20% - Accent1 4 2 4 2 5 3 7 2" xfId="35996" xr:uid="{00000000-0005-0000-0000-0000E48B0000}"/>
    <cellStyle name="20% - Accent1 4 2 4 2 5 3 8" xfId="35997" xr:uid="{00000000-0005-0000-0000-0000E58B0000}"/>
    <cellStyle name="20% - Accent1 4 2 4 2 5 3 8 2" xfId="35998" xr:uid="{00000000-0005-0000-0000-0000E68B0000}"/>
    <cellStyle name="20% - Accent1 4 2 4 2 5 3 9" xfId="35999" xr:uid="{00000000-0005-0000-0000-0000E78B0000}"/>
    <cellStyle name="20% - Accent1 4 2 4 2 5 4" xfId="36000" xr:uid="{00000000-0005-0000-0000-0000E88B0000}"/>
    <cellStyle name="20% - Accent1 4 2 4 2 5 4 2" xfId="36001" xr:uid="{00000000-0005-0000-0000-0000E98B0000}"/>
    <cellStyle name="20% - Accent1 4 2 4 2 5 4 2 2" xfId="36002" xr:uid="{00000000-0005-0000-0000-0000EA8B0000}"/>
    <cellStyle name="20% - Accent1 4 2 4 2 5 4 2 2 2" xfId="36003" xr:uid="{00000000-0005-0000-0000-0000EB8B0000}"/>
    <cellStyle name="20% - Accent1 4 2 4 2 5 4 2 3" xfId="36004" xr:uid="{00000000-0005-0000-0000-0000EC8B0000}"/>
    <cellStyle name="20% - Accent1 4 2 4 2 5 4 3" xfId="36005" xr:uid="{00000000-0005-0000-0000-0000ED8B0000}"/>
    <cellStyle name="20% - Accent1 4 2 4 2 5 4 3 2" xfId="36006" xr:uid="{00000000-0005-0000-0000-0000EE8B0000}"/>
    <cellStyle name="20% - Accent1 4 2 4 2 5 4 4" xfId="36007" xr:uid="{00000000-0005-0000-0000-0000EF8B0000}"/>
    <cellStyle name="20% - Accent1 4 2 4 2 5 5" xfId="36008" xr:uid="{00000000-0005-0000-0000-0000F08B0000}"/>
    <cellStyle name="20% - Accent1 4 2 4 2 5 5 2" xfId="36009" xr:uid="{00000000-0005-0000-0000-0000F18B0000}"/>
    <cellStyle name="20% - Accent1 4 2 4 2 5 5 2 2" xfId="36010" xr:uid="{00000000-0005-0000-0000-0000F28B0000}"/>
    <cellStyle name="20% - Accent1 4 2 4 2 5 5 2 2 2" xfId="36011" xr:uid="{00000000-0005-0000-0000-0000F38B0000}"/>
    <cellStyle name="20% - Accent1 4 2 4 2 5 5 2 3" xfId="36012" xr:uid="{00000000-0005-0000-0000-0000F48B0000}"/>
    <cellStyle name="20% - Accent1 4 2 4 2 5 5 3" xfId="36013" xr:uid="{00000000-0005-0000-0000-0000F58B0000}"/>
    <cellStyle name="20% - Accent1 4 2 4 2 5 5 3 2" xfId="36014" xr:uid="{00000000-0005-0000-0000-0000F68B0000}"/>
    <cellStyle name="20% - Accent1 4 2 4 2 5 5 4" xfId="36015" xr:uid="{00000000-0005-0000-0000-0000F78B0000}"/>
    <cellStyle name="20% - Accent1 4 2 4 2 5 6" xfId="36016" xr:uid="{00000000-0005-0000-0000-0000F88B0000}"/>
    <cellStyle name="20% - Accent1 4 2 4 2 5 6 2" xfId="36017" xr:uid="{00000000-0005-0000-0000-0000F98B0000}"/>
    <cellStyle name="20% - Accent1 4 2 4 2 5 6 2 2" xfId="36018" xr:uid="{00000000-0005-0000-0000-0000FA8B0000}"/>
    <cellStyle name="20% - Accent1 4 2 4 2 5 6 2 2 2" xfId="36019" xr:uid="{00000000-0005-0000-0000-0000FB8B0000}"/>
    <cellStyle name="20% - Accent1 4 2 4 2 5 6 2 3" xfId="36020" xr:uid="{00000000-0005-0000-0000-0000FC8B0000}"/>
    <cellStyle name="20% - Accent1 4 2 4 2 5 6 3" xfId="36021" xr:uid="{00000000-0005-0000-0000-0000FD8B0000}"/>
    <cellStyle name="20% - Accent1 4 2 4 2 5 6 3 2" xfId="36022" xr:uid="{00000000-0005-0000-0000-0000FE8B0000}"/>
    <cellStyle name="20% - Accent1 4 2 4 2 5 6 4" xfId="36023" xr:uid="{00000000-0005-0000-0000-0000FF8B0000}"/>
    <cellStyle name="20% - Accent1 4 2 4 2 5 7" xfId="36024" xr:uid="{00000000-0005-0000-0000-0000008C0000}"/>
    <cellStyle name="20% - Accent1 4 2 4 2 5 7 2" xfId="36025" xr:uid="{00000000-0005-0000-0000-0000018C0000}"/>
    <cellStyle name="20% - Accent1 4 2 4 2 5 7 2 2" xfId="36026" xr:uid="{00000000-0005-0000-0000-0000028C0000}"/>
    <cellStyle name="20% - Accent1 4 2 4 2 5 7 3" xfId="36027" xr:uid="{00000000-0005-0000-0000-0000038C0000}"/>
    <cellStyle name="20% - Accent1 4 2 4 2 5 8" xfId="36028" xr:uid="{00000000-0005-0000-0000-0000048C0000}"/>
    <cellStyle name="20% - Accent1 4 2 4 2 5 8 2" xfId="36029" xr:uid="{00000000-0005-0000-0000-0000058C0000}"/>
    <cellStyle name="20% - Accent1 4 2 4 2 5 8 2 2" xfId="36030" xr:uid="{00000000-0005-0000-0000-0000068C0000}"/>
    <cellStyle name="20% - Accent1 4 2 4 2 5 8 3" xfId="36031" xr:uid="{00000000-0005-0000-0000-0000078C0000}"/>
    <cellStyle name="20% - Accent1 4 2 4 2 5 9" xfId="36032" xr:uid="{00000000-0005-0000-0000-0000088C0000}"/>
    <cellStyle name="20% - Accent1 4 2 4 2 5 9 2" xfId="36033" xr:uid="{00000000-0005-0000-0000-0000098C0000}"/>
    <cellStyle name="20% - Accent1 4 2 4 2 6" xfId="36034" xr:uid="{00000000-0005-0000-0000-00000A8C0000}"/>
    <cellStyle name="20% - Accent1 4 2 4 2 6 2" xfId="36035" xr:uid="{00000000-0005-0000-0000-00000B8C0000}"/>
    <cellStyle name="20% - Accent1 4 2 4 2 6 2 2" xfId="36036" xr:uid="{00000000-0005-0000-0000-00000C8C0000}"/>
    <cellStyle name="20% - Accent1 4 2 4 2 6 2 2 2" xfId="36037" xr:uid="{00000000-0005-0000-0000-00000D8C0000}"/>
    <cellStyle name="20% - Accent1 4 2 4 2 6 2 2 2 2" xfId="36038" xr:uid="{00000000-0005-0000-0000-00000E8C0000}"/>
    <cellStyle name="20% - Accent1 4 2 4 2 6 2 2 3" xfId="36039" xr:uid="{00000000-0005-0000-0000-00000F8C0000}"/>
    <cellStyle name="20% - Accent1 4 2 4 2 6 2 3" xfId="36040" xr:uid="{00000000-0005-0000-0000-0000108C0000}"/>
    <cellStyle name="20% - Accent1 4 2 4 2 6 2 3 2" xfId="36041" xr:uid="{00000000-0005-0000-0000-0000118C0000}"/>
    <cellStyle name="20% - Accent1 4 2 4 2 6 2 4" xfId="36042" xr:uid="{00000000-0005-0000-0000-0000128C0000}"/>
    <cellStyle name="20% - Accent1 4 2 4 2 6 3" xfId="36043" xr:uid="{00000000-0005-0000-0000-0000138C0000}"/>
    <cellStyle name="20% - Accent1 4 2 4 2 6 3 2" xfId="36044" xr:uid="{00000000-0005-0000-0000-0000148C0000}"/>
    <cellStyle name="20% - Accent1 4 2 4 2 6 3 2 2" xfId="36045" xr:uid="{00000000-0005-0000-0000-0000158C0000}"/>
    <cellStyle name="20% - Accent1 4 2 4 2 6 3 2 2 2" xfId="36046" xr:uid="{00000000-0005-0000-0000-0000168C0000}"/>
    <cellStyle name="20% - Accent1 4 2 4 2 6 3 2 3" xfId="36047" xr:uid="{00000000-0005-0000-0000-0000178C0000}"/>
    <cellStyle name="20% - Accent1 4 2 4 2 6 3 3" xfId="36048" xr:uid="{00000000-0005-0000-0000-0000188C0000}"/>
    <cellStyle name="20% - Accent1 4 2 4 2 6 3 3 2" xfId="36049" xr:uid="{00000000-0005-0000-0000-0000198C0000}"/>
    <cellStyle name="20% - Accent1 4 2 4 2 6 3 4" xfId="36050" xr:uid="{00000000-0005-0000-0000-00001A8C0000}"/>
    <cellStyle name="20% - Accent1 4 2 4 2 6 4" xfId="36051" xr:uid="{00000000-0005-0000-0000-00001B8C0000}"/>
    <cellStyle name="20% - Accent1 4 2 4 2 6 4 2" xfId="36052" xr:uid="{00000000-0005-0000-0000-00001C8C0000}"/>
    <cellStyle name="20% - Accent1 4 2 4 2 6 4 2 2" xfId="36053" xr:uid="{00000000-0005-0000-0000-00001D8C0000}"/>
    <cellStyle name="20% - Accent1 4 2 4 2 6 4 2 2 2" xfId="36054" xr:uid="{00000000-0005-0000-0000-00001E8C0000}"/>
    <cellStyle name="20% - Accent1 4 2 4 2 6 4 2 3" xfId="36055" xr:uid="{00000000-0005-0000-0000-00001F8C0000}"/>
    <cellStyle name="20% - Accent1 4 2 4 2 6 4 3" xfId="36056" xr:uid="{00000000-0005-0000-0000-0000208C0000}"/>
    <cellStyle name="20% - Accent1 4 2 4 2 6 4 3 2" xfId="36057" xr:uid="{00000000-0005-0000-0000-0000218C0000}"/>
    <cellStyle name="20% - Accent1 4 2 4 2 6 4 4" xfId="36058" xr:uid="{00000000-0005-0000-0000-0000228C0000}"/>
    <cellStyle name="20% - Accent1 4 2 4 2 6 5" xfId="36059" xr:uid="{00000000-0005-0000-0000-0000238C0000}"/>
    <cellStyle name="20% - Accent1 4 2 4 2 6 5 2" xfId="36060" xr:uid="{00000000-0005-0000-0000-0000248C0000}"/>
    <cellStyle name="20% - Accent1 4 2 4 2 6 5 2 2" xfId="36061" xr:uid="{00000000-0005-0000-0000-0000258C0000}"/>
    <cellStyle name="20% - Accent1 4 2 4 2 6 5 3" xfId="36062" xr:uid="{00000000-0005-0000-0000-0000268C0000}"/>
    <cellStyle name="20% - Accent1 4 2 4 2 6 6" xfId="36063" xr:uid="{00000000-0005-0000-0000-0000278C0000}"/>
    <cellStyle name="20% - Accent1 4 2 4 2 6 6 2" xfId="36064" xr:uid="{00000000-0005-0000-0000-0000288C0000}"/>
    <cellStyle name="20% - Accent1 4 2 4 2 6 6 2 2" xfId="36065" xr:uid="{00000000-0005-0000-0000-0000298C0000}"/>
    <cellStyle name="20% - Accent1 4 2 4 2 6 6 3" xfId="36066" xr:uid="{00000000-0005-0000-0000-00002A8C0000}"/>
    <cellStyle name="20% - Accent1 4 2 4 2 6 7" xfId="36067" xr:uid="{00000000-0005-0000-0000-00002B8C0000}"/>
    <cellStyle name="20% - Accent1 4 2 4 2 6 7 2" xfId="36068" xr:uid="{00000000-0005-0000-0000-00002C8C0000}"/>
    <cellStyle name="20% - Accent1 4 2 4 2 6 8" xfId="36069" xr:uid="{00000000-0005-0000-0000-00002D8C0000}"/>
    <cellStyle name="20% - Accent1 4 2 4 2 6 8 2" xfId="36070" xr:uid="{00000000-0005-0000-0000-00002E8C0000}"/>
    <cellStyle name="20% - Accent1 4 2 4 2 6 9" xfId="36071" xr:uid="{00000000-0005-0000-0000-00002F8C0000}"/>
    <cellStyle name="20% - Accent1 4 2 4 2 7" xfId="36072" xr:uid="{00000000-0005-0000-0000-0000308C0000}"/>
    <cellStyle name="20% - Accent1 4 2 4 2 7 2" xfId="36073" xr:uid="{00000000-0005-0000-0000-0000318C0000}"/>
    <cellStyle name="20% - Accent1 4 2 4 2 7 2 2" xfId="36074" xr:uid="{00000000-0005-0000-0000-0000328C0000}"/>
    <cellStyle name="20% - Accent1 4 2 4 2 7 2 2 2" xfId="36075" xr:uid="{00000000-0005-0000-0000-0000338C0000}"/>
    <cellStyle name="20% - Accent1 4 2 4 2 7 2 2 2 2" xfId="36076" xr:uid="{00000000-0005-0000-0000-0000348C0000}"/>
    <cellStyle name="20% - Accent1 4 2 4 2 7 2 2 3" xfId="36077" xr:uid="{00000000-0005-0000-0000-0000358C0000}"/>
    <cellStyle name="20% - Accent1 4 2 4 2 7 2 3" xfId="36078" xr:uid="{00000000-0005-0000-0000-0000368C0000}"/>
    <cellStyle name="20% - Accent1 4 2 4 2 7 2 3 2" xfId="36079" xr:uid="{00000000-0005-0000-0000-0000378C0000}"/>
    <cellStyle name="20% - Accent1 4 2 4 2 7 2 4" xfId="36080" xr:uid="{00000000-0005-0000-0000-0000388C0000}"/>
    <cellStyle name="20% - Accent1 4 2 4 2 7 3" xfId="36081" xr:uid="{00000000-0005-0000-0000-0000398C0000}"/>
    <cellStyle name="20% - Accent1 4 2 4 2 7 3 2" xfId="36082" xr:uid="{00000000-0005-0000-0000-00003A8C0000}"/>
    <cellStyle name="20% - Accent1 4 2 4 2 7 3 2 2" xfId="36083" xr:uid="{00000000-0005-0000-0000-00003B8C0000}"/>
    <cellStyle name="20% - Accent1 4 2 4 2 7 3 2 2 2" xfId="36084" xr:uid="{00000000-0005-0000-0000-00003C8C0000}"/>
    <cellStyle name="20% - Accent1 4 2 4 2 7 3 2 3" xfId="36085" xr:uid="{00000000-0005-0000-0000-00003D8C0000}"/>
    <cellStyle name="20% - Accent1 4 2 4 2 7 3 3" xfId="36086" xr:uid="{00000000-0005-0000-0000-00003E8C0000}"/>
    <cellStyle name="20% - Accent1 4 2 4 2 7 3 3 2" xfId="36087" xr:uid="{00000000-0005-0000-0000-00003F8C0000}"/>
    <cellStyle name="20% - Accent1 4 2 4 2 7 3 4" xfId="36088" xr:uid="{00000000-0005-0000-0000-0000408C0000}"/>
    <cellStyle name="20% - Accent1 4 2 4 2 7 4" xfId="36089" xr:uid="{00000000-0005-0000-0000-0000418C0000}"/>
    <cellStyle name="20% - Accent1 4 2 4 2 7 4 2" xfId="36090" xr:uid="{00000000-0005-0000-0000-0000428C0000}"/>
    <cellStyle name="20% - Accent1 4 2 4 2 7 4 2 2" xfId="36091" xr:uid="{00000000-0005-0000-0000-0000438C0000}"/>
    <cellStyle name="20% - Accent1 4 2 4 2 7 4 2 2 2" xfId="36092" xr:uid="{00000000-0005-0000-0000-0000448C0000}"/>
    <cellStyle name="20% - Accent1 4 2 4 2 7 4 2 3" xfId="36093" xr:uid="{00000000-0005-0000-0000-0000458C0000}"/>
    <cellStyle name="20% - Accent1 4 2 4 2 7 4 3" xfId="36094" xr:uid="{00000000-0005-0000-0000-0000468C0000}"/>
    <cellStyle name="20% - Accent1 4 2 4 2 7 4 3 2" xfId="36095" xr:uid="{00000000-0005-0000-0000-0000478C0000}"/>
    <cellStyle name="20% - Accent1 4 2 4 2 7 4 4" xfId="36096" xr:uid="{00000000-0005-0000-0000-0000488C0000}"/>
    <cellStyle name="20% - Accent1 4 2 4 2 7 5" xfId="36097" xr:uid="{00000000-0005-0000-0000-0000498C0000}"/>
    <cellStyle name="20% - Accent1 4 2 4 2 7 5 2" xfId="36098" xr:uid="{00000000-0005-0000-0000-00004A8C0000}"/>
    <cellStyle name="20% - Accent1 4 2 4 2 7 5 2 2" xfId="36099" xr:uid="{00000000-0005-0000-0000-00004B8C0000}"/>
    <cellStyle name="20% - Accent1 4 2 4 2 7 5 3" xfId="36100" xr:uid="{00000000-0005-0000-0000-00004C8C0000}"/>
    <cellStyle name="20% - Accent1 4 2 4 2 7 6" xfId="36101" xr:uid="{00000000-0005-0000-0000-00004D8C0000}"/>
    <cellStyle name="20% - Accent1 4 2 4 2 7 6 2" xfId="36102" xr:uid="{00000000-0005-0000-0000-00004E8C0000}"/>
    <cellStyle name="20% - Accent1 4 2 4 2 7 6 2 2" xfId="36103" xr:uid="{00000000-0005-0000-0000-00004F8C0000}"/>
    <cellStyle name="20% - Accent1 4 2 4 2 7 6 3" xfId="36104" xr:uid="{00000000-0005-0000-0000-0000508C0000}"/>
    <cellStyle name="20% - Accent1 4 2 4 2 7 7" xfId="36105" xr:uid="{00000000-0005-0000-0000-0000518C0000}"/>
    <cellStyle name="20% - Accent1 4 2 4 2 7 7 2" xfId="36106" xr:uid="{00000000-0005-0000-0000-0000528C0000}"/>
    <cellStyle name="20% - Accent1 4 2 4 2 7 8" xfId="36107" xr:uid="{00000000-0005-0000-0000-0000538C0000}"/>
    <cellStyle name="20% - Accent1 4 2 4 2 7 8 2" xfId="36108" xr:uid="{00000000-0005-0000-0000-0000548C0000}"/>
    <cellStyle name="20% - Accent1 4 2 4 2 7 9" xfId="36109" xr:uid="{00000000-0005-0000-0000-0000558C0000}"/>
    <cellStyle name="20% - Accent1 4 2 4 2 8" xfId="36110" xr:uid="{00000000-0005-0000-0000-0000568C0000}"/>
    <cellStyle name="20% - Accent1 4 2 4 2 8 2" xfId="36111" xr:uid="{00000000-0005-0000-0000-0000578C0000}"/>
    <cellStyle name="20% - Accent1 4 2 4 2 8 2 2" xfId="36112" xr:uid="{00000000-0005-0000-0000-0000588C0000}"/>
    <cellStyle name="20% - Accent1 4 2 4 2 8 2 2 2" xfId="36113" xr:uid="{00000000-0005-0000-0000-0000598C0000}"/>
    <cellStyle name="20% - Accent1 4 2 4 2 8 2 3" xfId="36114" xr:uid="{00000000-0005-0000-0000-00005A8C0000}"/>
    <cellStyle name="20% - Accent1 4 2 4 2 8 3" xfId="36115" xr:uid="{00000000-0005-0000-0000-00005B8C0000}"/>
    <cellStyle name="20% - Accent1 4 2 4 2 8 3 2" xfId="36116" xr:uid="{00000000-0005-0000-0000-00005C8C0000}"/>
    <cellStyle name="20% - Accent1 4 2 4 2 8 4" xfId="36117" xr:uid="{00000000-0005-0000-0000-00005D8C0000}"/>
    <cellStyle name="20% - Accent1 4 2 4 2 9" xfId="36118" xr:uid="{00000000-0005-0000-0000-00005E8C0000}"/>
    <cellStyle name="20% - Accent1 4 2 4 2 9 2" xfId="36119" xr:uid="{00000000-0005-0000-0000-00005F8C0000}"/>
    <cellStyle name="20% - Accent1 4 2 4 2 9 2 2" xfId="36120" xr:uid="{00000000-0005-0000-0000-0000608C0000}"/>
    <cellStyle name="20% - Accent1 4 2 4 2 9 2 2 2" xfId="36121" xr:uid="{00000000-0005-0000-0000-0000618C0000}"/>
    <cellStyle name="20% - Accent1 4 2 4 2 9 2 3" xfId="36122" xr:uid="{00000000-0005-0000-0000-0000628C0000}"/>
    <cellStyle name="20% - Accent1 4 2 4 2 9 3" xfId="36123" xr:uid="{00000000-0005-0000-0000-0000638C0000}"/>
    <cellStyle name="20% - Accent1 4 2 4 2 9 3 2" xfId="36124" xr:uid="{00000000-0005-0000-0000-0000648C0000}"/>
    <cellStyle name="20% - Accent1 4 2 4 2 9 4" xfId="36125" xr:uid="{00000000-0005-0000-0000-0000658C0000}"/>
    <cellStyle name="20% - Accent1 4 2 4 3" xfId="36126" xr:uid="{00000000-0005-0000-0000-0000668C0000}"/>
    <cellStyle name="20% - Accent1 4 2 4 3 10" xfId="36127" xr:uid="{00000000-0005-0000-0000-0000678C0000}"/>
    <cellStyle name="20% - Accent1 4 2 4 3 10 2" xfId="36128" xr:uid="{00000000-0005-0000-0000-0000688C0000}"/>
    <cellStyle name="20% - Accent1 4 2 4 3 10 2 2" xfId="36129" xr:uid="{00000000-0005-0000-0000-0000698C0000}"/>
    <cellStyle name="20% - Accent1 4 2 4 3 10 3" xfId="36130" xr:uid="{00000000-0005-0000-0000-00006A8C0000}"/>
    <cellStyle name="20% - Accent1 4 2 4 3 11" xfId="36131" xr:uid="{00000000-0005-0000-0000-00006B8C0000}"/>
    <cellStyle name="20% - Accent1 4 2 4 3 11 2" xfId="36132" xr:uid="{00000000-0005-0000-0000-00006C8C0000}"/>
    <cellStyle name="20% - Accent1 4 2 4 3 11 2 2" xfId="36133" xr:uid="{00000000-0005-0000-0000-00006D8C0000}"/>
    <cellStyle name="20% - Accent1 4 2 4 3 11 3" xfId="36134" xr:uid="{00000000-0005-0000-0000-00006E8C0000}"/>
    <cellStyle name="20% - Accent1 4 2 4 3 12" xfId="36135" xr:uid="{00000000-0005-0000-0000-00006F8C0000}"/>
    <cellStyle name="20% - Accent1 4 2 4 3 12 2" xfId="36136" xr:uid="{00000000-0005-0000-0000-0000708C0000}"/>
    <cellStyle name="20% - Accent1 4 2 4 3 13" xfId="36137" xr:uid="{00000000-0005-0000-0000-0000718C0000}"/>
    <cellStyle name="20% - Accent1 4 2 4 3 13 2" xfId="36138" xr:uid="{00000000-0005-0000-0000-0000728C0000}"/>
    <cellStyle name="20% - Accent1 4 2 4 3 14" xfId="36139" xr:uid="{00000000-0005-0000-0000-0000738C0000}"/>
    <cellStyle name="20% - Accent1 4 2 4 3 2" xfId="36140" xr:uid="{00000000-0005-0000-0000-0000748C0000}"/>
    <cellStyle name="20% - Accent1 4 2 4 3 2 10" xfId="36141" xr:uid="{00000000-0005-0000-0000-0000758C0000}"/>
    <cellStyle name="20% - Accent1 4 2 4 3 2 10 2" xfId="36142" xr:uid="{00000000-0005-0000-0000-0000768C0000}"/>
    <cellStyle name="20% - Accent1 4 2 4 3 2 11" xfId="36143" xr:uid="{00000000-0005-0000-0000-0000778C0000}"/>
    <cellStyle name="20% - Accent1 4 2 4 3 2 2" xfId="36144" xr:uid="{00000000-0005-0000-0000-0000788C0000}"/>
    <cellStyle name="20% - Accent1 4 2 4 3 2 2 2" xfId="36145" xr:uid="{00000000-0005-0000-0000-0000798C0000}"/>
    <cellStyle name="20% - Accent1 4 2 4 3 2 2 2 2" xfId="36146" xr:uid="{00000000-0005-0000-0000-00007A8C0000}"/>
    <cellStyle name="20% - Accent1 4 2 4 3 2 2 2 2 2" xfId="36147" xr:uid="{00000000-0005-0000-0000-00007B8C0000}"/>
    <cellStyle name="20% - Accent1 4 2 4 3 2 2 2 2 2 2" xfId="36148" xr:uid="{00000000-0005-0000-0000-00007C8C0000}"/>
    <cellStyle name="20% - Accent1 4 2 4 3 2 2 2 2 3" xfId="36149" xr:uid="{00000000-0005-0000-0000-00007D8C0000}"/>
    <cellStyle name="20% - Accent1 4 2 4 3 2 2 2 3" xfId="36150" xr:uid="{00000000-0005-0000-0000-00007E8C0000}"/>
    <cellStyle name="20% - Accent1 4 2 4 3 2 2 2 3 2" xfId="36151" xr:uid="{00000000-0005-0000-0000-00007F8C0000}"/>
    <cellStyle name="20% - Accent1 4 2 4 3 2 2 2 4" xfId="36152" xr:uid="{00000000-0005-0000-0000-0000808C0000}"/>
    <cellStyle name="20% - Accent1 4 2 4 3 2 2 3" xfId="36153" xr:uid="{00000000-0005-0000-0000-0000818C0000}"/>
    <cellStyle name="20% - Accent1 4 2 4 3 2 2 3 2" xfId="36154" xr:uid="{00000000-0005-0000-0000-0000828C0000}"/>
    <cellStyle name="20% - Accent1 4 2 4 3 2 2 3 2 2" xfId="36155" xr:uid="{00000000-0005-0000-0000-0000838C0000}"/>
    <cellStyle name="20% - Accent1 4 2 4 3 2 2 3 2 2 2" xfId="36156" xr:uid="{00000000-0005-0000-0000-0000848C0000}"/>
    <cellStyle name="20% - Accent1 4 2 4 3 2 2 3 2 3" xfId="36157" xr:uid="{00000000-0005-0000-0000-0000858C0000}"/>
    <cellStyle name="20% - Accent1 4 2 4 3 2 2 3 3" xfId="36158" xr:uid="{00000000-0005-0000-0000-0000868C0000}"/>
    <cellStyle name="20% - Accent1 4 2 4 3 2 2 3 3 2" xfId="36159" xr:uid="{00000000-0005-0000-0000-0000878C0000}"/>
    <cellStyle name="20% - Accent1 4 2 4 3 2 2 3 4" xfId="36160" xr:uid="{00000000-0005-0000-0000-0000888C0000}"/>
    <cellStyle name="20% - Accent1 4 2 4 3 2 2 4" xfId="36161" xr:uid="{00000000-0005-0000-0000-0000898C0000}"/>
    <cellStyle name="20% - Accent1 4 2 4 3 2 2 4 2" xfId="36162" xr:uid="{00000000-0005-0000-0000-00008A8C0000}"/>
    <cellStyle name="20% - Accent1 4 2 4 3 2 2 4 2 2" xfId="36163" xr:uid="{00000000-0005-0000-0000-00008B8C0000}"/>
    <cellStyle name="20% - Accent1 4 2 4 3 2 2 4 2 2 2" xfId="36164" xr:uid="{00000000-0005-0000-0000-00008C8C0000}"/>
    <cellStyle name="20% - Accent1 4 2 4 3 2 2 4 2 3" xfId="36165" xr:uid="{00000000-0005-0000-0000-00008D8C0000}"/>
    <cellStyle name="20% - Accent1 4 2 4 3 2 2 4 3" xfId="36166" xr:uid="{00000000-0005-0000-0000-00008E8C0000}"/>
    <cellStyle name="20% - Accent1 4 2 4 3 2 2 4 3 2" xfId="36167" xr:uid="{00000000-0005-0000-0000-00008F8C0000}"/>
    <cellStyle name="20% - Accent1 4 2 4 3 2 2 4 4" xfId="36168" xr:uid="{00000000-0005-0000-0000-0000908C0000}"/>
    <cellStyle name="20% - Accent1 4 2 4 3 2 2 5" xfId="36169" xr:uid="{00000000-0005-0000-0000-0000918C0000}"/>
    <cellStyle name="20% - Accent1 4 2 4 3 2 2 5 2" xfId="36170" xr:uid="{00000000-0005-0000-0000-0000928C0000}"/>
    <cellStyle name="20% - Accent1 4 2 4 3 2 2 5 2 2" xfId="36171" xr:uid="{00000000-0005-0000-0000-0000938C0000}"/>
    <cellStyle name="20% - Accent1 4 2 4 3 2 2 5 3" xfId="36172" xr:uid="{00000000-0005-0000-0000-0000948C0000}"/>
    <cellStyle name="20% - Accent1 4 2 4 3 2 2 6" xfId="36173" xr:uid="{00000000-0005-0000-0000-0000958C0000}"/>
    <cellStyle name="20% - Accent1 4 2 4 3 2 2 6 2" xfId="36174" xr:uid="{00000000-0005-0000-0000-0000968C0000}"/>
    <cellStyle name="20% - Accent1 4 2 4 3 2 2 6 2 2" xfId="36175" xr:uid="{00000000-0005-0000-0000-0000978C0000}"/>
    <cellStyle name="20% - Accent1 4 2 4 3 2 2 6 3" xfId="36176" xr:uid="{00000000-0005-0000-0000-0000988C0000}"/>
    <cellStyle name="20% - Accent1 4 2 4 3 2 2 7" xfId="36177" xr:uid="{00000000-0005-0000-0000-0000998C0000}"/>
    <cellStyle name="20% - Accent1 4 2 4 3 2 2 7 2" xfId="36178" xr:uid="{00000000-0005-0000-0000-00009A8C0000}"/>
    <cellStyle name="20% - Accent1 4 2 4 3 2 2 8" xfId="36179" xr:uid="{00000000-0005-0000-0000-00009B8C0000}"/>
    <cellStyle name="20% - Accent1 4 2 4 3 2 2 8 2" xfId="36180" xr:uid="{00000000-0005-0000-0000-00009C8C0000}"/>
    <cellStyle name="20% - Accent1 4 2 4 3 2 2 9" xfId="36181" xr:uid="{00000000-0005-0000-0000-00009D8C0000}"/>
    <cellStyle name="20% - Accent1 4 2 4 3 2 3" xfId="36182" xr:uid="{00000000-0005-0000-0000-00009E8C0000}"/>
    <cellStyle name="20% - Accent1 4 2 4 3 2 3 2" xfId="36183" xr:uid="{00000000-0005-0000-0000-00009F8C0000}"/>
    <cellStyle name="20% - Accent1 4 2 4 3 2 3 2 2" xfId="36184" xr:uid="{00000000-0005-0000-0000-0000A08C0000}"/>
    <cellStyle name="20% - Accent1 4 2 4 3 2 3 2 2 2" xfId="36185" xr:uid="{00000000-0005-0000-0000-0000A18C0000}"/>
    <cellStyle name="20% - Accent1 4 2 4 3 2 3 2 2 2 2" xfId="36186" xr:uid="{00000000-0005-0000-0000-0000A28C0000}"/>
    <cellStyle name="20% - Accent1 4 2 4 3 2 3 2 2 3" xfId="36187" xr:uid="{00000000-0005-0000-0000-0000A38C0000}"/>
    <cellStyle name="20% - Accent1 4 2 4 3 2 3 2 3" xfId="36188" xr:uid="{00000000-0005-0000-0000-0000A48C0000}"/>
    <cellStyle name="20% - Accent1 4 2 4 3 2 3 2 3 2" xfId="36189" xr:uid="{00000000-0005-0000-0000-0000A58C0000}"/>
    <cellStyle name="20% - Accent1 4 2 4 3 2 3 2 4" xfId="36190" xr:uid="{00000000-0005-0000-0000-0000A68C0000}"/>
    <cellStyle name="20% - Accent1 4 2 4 3 2 3 3" xfId="36191" xr:uid="{00000000-0005-0000-0000-0000A78C0000}"/>
    <cellStyle name="20% - Accent1 4 2 4 3 2 3 3 2" xfId="36192" xr:uid="{00000000-0005-0000-0000-0000A88C0000}"/>
    <cellStyle name="20% - Accent1 4 2 4 3 2 3 3 2 2" xfId="36193" xr:uid="{00000000-0005-0000-0000-0000A98C0000}"/>
    <cellStyle name="20% - Accent1 4 2 4 3 2 3 3 2 2 2" xfId="36194" xr:uid="{00000000-0005-0000-0000-0000AA8C0000}"/>
    <cellStyle name="20% - Accent1 4 2 4 3 2 3 3 2 3" xfId="36195" xr:uid="{00000000-0005-0000-0000-0000AB8C0000}"/>
    <cellStyle name="20% - Accent1 4 2 4 3 2 3 3 3" xfId="36196" xr:uid="{00000000-0005-0000-0000-0000AC8C0000}"/>
    <cellStyle name="20% - Accent1 4 2 4 3 2 3 3 3 2" xfId="36197" xr:uid="{00000000-0005-0000-0000-0000AD8C0000}"/>
    <cellStyle name="20% - Accent1 4 2 4 3 2 3 3 4" xfId="36198" xr:uid="{00000000-0005-0000-0000-0000AE8C0000}"/>
    <cellStyle name="20% - Accent1 4 2 4 3 2 3 4" xfId="36199" xr:uid="{00000000-0005-0000-0000-0000AF8C0000}"/>
    <cellStyle name="20% - Accent1 4 2 4 3 2 3 4 2" xfId="36200" xr:uid="{00000000-0005-0000-0000-0000B08C0000}"/>
    <cellStyle name="20% - Accent1 4 2 4 3 2 3 4 2 2" xfId="36201" xr:uid="{00000000-0005-0000-0000-0000B18C0000}"/>
    <cellStyle name="20% - Accent1 4 2 4 3 2 3 4 2 2 2" xfId="36202" xr:uid="{00000000-0005-0000-0000-0000B28C0000}"/>
    <cellStyle name="20% - Accent1 4 2 4 3 2 3 4 2 3" xfId="36203" xr:uid="{00000000-0005-0000-0000-0000B38C0000}"/>
    <cellStyle name="20% - Accent1 4 2 4 3 2 3 4 3" xfId="36204" xr:uid="{00000000-0005-0000-0000-0000B48C0000}"/>
    <cellStyle name="20% - Accent1 4 2 4 3 2 3 4 3 2" xfId="36205" xr:uid="{00000000-0005-0000-0000-0000B58C0000}"/>
    <cellStyle name="20% - Accent1 4 2 4 3 2 3 4 4" xfId="36206" xr:uid="{00000000-0005-0000-0000-0000B68C0000}"/>
    <cellStyle name="20% - Accent1 4 2 4 3 2 3 5" xfId="36207" xr:uid="{00000000-0005-0000-0000-0000B78C0000}"/>
    <cellStyle name="20% - Accent1 4 2 4 3 2 3 5 2" xfId="36208" xr:uid="{00000000-0005-0000-0000-0000B88C0000}"/>
    <cellStyle name="20% - Accent1 4 2 4 3 2 3 5 2 2" xfId="36209" xr:uid="{00000000-0005-0000-0000-0000B98C0000}"/>
    <cellStyle name="20% - Accent1 4 2 4 3 2 3 5 3" xfId="36210" xr:uid="{00000000-0005-0000-0000-0000BA8C0000}"/>
    <cellStyle name="20% - Accent1 4 2 4 3 2 3 6" xfId="36211" xr:uid="{00000000-0005-0000-0000-0000BB8C0000}"/>
    <cellStyle name="20% - Accent1 4 2 4 3 2 3 6 2" xfId="36212" xr:uid="{00000000-0005-0000-0000-0000BC8C0000}"/>
    <cellStyle name="20% - Accent1 4 2 4 3 2 3 6 2 2" xfId="36213" xr:uid="{00000000-0005-0000-0000-0000BD8C0000}"/>
    <cellStyle name="20% - Accent1 4 2 4 3 2 3 6 3" xfId="36214" xr:uid="{00000000-0005-0000-0000-0000BE8C0000}"/>
    <cellStyle name="20% - Accent1 4 2 4 3 2 3 7" xfId="36215" xr:uid="{00000000-0005-0000-0000-0000BF8C0000}"/>
    <cellStyle name="20% - Accent1 4 2 4 3 2 3 7 2" xfId="36216" xr:uid="{00000000-0005-0000-0000-0000C08C0000}"/>
    <cellStyle name="20% - Accent1 4 2 4 3 2 3 8" xfId="36217" xr:uid="{00000000-0005-0000-0000-0000C18C0000}"/>
    <cellStyle name="20% - Accent1 4 2 4 3 2 3 8 2" xfId="36218" xr:uid="{00000000-0005-0000-0000-0000C28C0000}"/>
    <cellStyle name="20% - Accent1 4 2 4 3 2 3 9" xfId="36219" xr:uid="{00000000-0005-0000-0000-0000C38C0000}"/>
    <cellStyle name="20% - Accent1 4 2 4 3 2 4" xfId="36220" xr:uid="{00000000-0005-0000-0000-0000C48C0000}"/>
    <cellStyle name="20% - Accent1 4 2 4 3 2 4 2" xfId="36221" xr:uid="{00000000-0005-0000-0000-0000C58C0000}"/>
    <cellStyle name="20% - Accent1 4 2 4 3 2 4 2 2" xfId="36222" xr:uid="{00000000-0005-0000-0000-0000C68C0000}"/>
    <cellStyle name="20% - Accent1 4 2 4 3 2 4 2 2 2" xfId="36223" xr:uid="{00000000-0005-0000-0000-0000C78C0000}"/>
    <cellStyle name="20% - Accent1 4 2 4 3 2 4 2 3" xfId="36224" xr:uid="{00000000-0005-0000-0000-0000C88C0000}"/>
    <cellStyle name="20% - Accent1 4 2 4 3 2 4 3" xfId="36225" xr:uid="{00000000-0005-0000-0000-0000C98C0000}"/>
    <cellStyle name="20% - Accent1 4 2 4 3 2 4 3 2" xfId="36226" xr:uid="{00000000-0005-0000-0000-0000CA8C0000}"/>
    <cellStyle name="20% - Accent1 4 2 4 3 2 4 4" xfId="36227" xr:uid="{00000000-0005-0000-0000-0000CB8C0000}"/>
    <cellStyle name="20% - Accent1 4 2 4 3 2 5" xfId="36228" xr:uid="{00000000-0005-0000-0000-0000CC8C0000}"/>
    <cellStyle name="20% - Accent1 4 2 4 3 2 5 2" xfId="36229" xr:uid="{00000000-0005-0000-0000-0000CD8C0000}"/>
    <cellStyle name="20% - Accent1 4 2 4 3 2 5 2 2" xfId="36230" xr:uid="{00000000-0005-0000-0000-0000CE8C0000}"/>
    <cellStyle name="20% - Accent1 4 2 4 3 2 5 2 2 2" xfId="36231" xr:uid="{00000000-0005-0000-0000-0000CF8C0000}"/>
    <cellStyle name="20% - Accent1 4 2 4 3 2 5 2 3" xfId="36232" xr:uid="{00000000-0005-0000-0000-0000D08C0000}"/>
    <cellStyle name="20% - Accent1 4 2 4 3 2 5 3" xfId="36233" xr:uid="{00000000-0005-0000-0000-0000D18C0000}"/>
    <cellStyle name="20% - Accent1 4 2 4 3 2 5 3 2" xfId="36234" xr:uid="{00000000-0005-0000-0000-0000D28C0000}"/>
    <cellStyle name="20% - Accent1 4 2 4 3 2 5 4" xfId="36235" xr:uid="{00000000-0005-0000-0000-0000D38C0000}"/>
    <cellStyle name="20% - Accent1 4 2 4 3 2 6" xfId="36236" xr:uid="{00000000-0005-0000-0000-0000D48C0000}"/>
    <cellStyle name="20% - Accent1 4 2 4 3 2 6 2" xfId="36237" xr:uid="{00000000-0005-0000-0000-0000D58C0000}"/>
    <cellStyle name="20% - Accent1 4 2 4 3 2 6 2 2" xfId="36238" xr:uid="{00000000-0005-0000-0000-0000D68C0000}"/>
    <cellStyle name="20% - Accent1 4 2 4 3 2 6 2 2 2" xfId="36239" xr:uid="{00000000-0005-0000-0000-0000D78C0000}"/>
    <cellStyle name="20% - Accent1 4 2 4 3 2 6 2 3" xfId="36240" xr:uid="{00000000-0005-0000-0000-0000D88C0000}"/>
    <cellStyle name="20% - Accent1 4 2 4 3 2 6 3" xfId="36241" xr:uid="{00000000-0005-0000-0000-0000D98C0000}"/>
    <cellStyle name="20% - Accent1 4 2 4 3 2 6 3 2" xfId="36242" xr:uid="{00000000-0005-0000-0000-0000DA8C0000}"/>
    <cellStyle name="20% - Accent1 4 2 4 3 2 6 4" xfId="36243" xr:uid="{00000000-0005-0000-0000-0000DB8C0000}"/>
    <cellStyle name="20% - Accent1 4 2 4 3 2 7" xfId="36244" xr:uid="{00000000-0005-0000-0000-0000DC8C0000}"/>
    <cellStyle name="20% - Accent1 4 2 4 3 2 7 2" xfId="36245" xr:uid="{00000000-0005-0000-0000-0000DD8C0000}"/>
    <cellStyle name="20% - Accent1 4 2 4 3 2 7 2 2" xfId="36246" xr:uid="{00000000-0005-0000-0000-0000DE8C0000}"/>
    <cellStyle name="20% - Accent1 4 2 4 3 2 7 3" xfId="36247" xr:uid="{00000000-0005-0000-0000-0000DF8C0000}"/>
    <cellStyle name="20% - Accent1 4 2 4 3 2 8" xfId="36248" xr:uid="{00000000-0005-0000-0000-0000E08C0000}"/>
    <cellStyle name="20% - Accent1 4 2 4 3 2 8 2" xfId="36249" xr:uid="{00000000-0005-0000-0000-0000E18C0000}"/>
    <cellStyle name="20% - Accent1 4 2 4 3 2 8 2 2" xfId="36250" xr:uid="{00000000-0005-0000-0000-0000E28C0000}"/>
    <cellStyle name="20% - Accent1 4 2 4 3 2 8 3" xfId="36251" xr:uid="{00000000-0005-0000-0000-0000E38C0000}"/>
    <cellStyle name="20% - Accent1 4 2 4 3 2 9" xfId="36252" xr:uid="{00000000-0005-0000-0000-0000E48C0000}"/>
    <cellStyle name="20% - Accent1 4 2 4 3 2 9 2" xfId="36253" xr:uid="{00000000-0005-0000-0000-0000E58C0000}"/>
    <cellStyle name="20% - Accent1 4 2 4 3 3" xfId="36254" xr:uid="{00000000-0005-0000-0000-0000E68C0000}"/>
    <cellStyle name="20% - Accent1 4 2 4 3 3 10" xfId="36255" xr:uid="{00000000-0005-0000-0000-0000E78C0000}"/>
    <cellStyle name="20% - Accent1 4 2 4 3 3 10 2" xfId="36256" xr:uid="{00000000-0005-0000-0000-0000E88C0000}"/>
    <cellStyle name="20% - Accent1 4 2 4 3 3 11" xfId="36257" xr:uid="{00000000-0005-0000-0000-0000E98C0000}"/>
    <cellStyle name="20% - Accent1 4 2 4 3 3 2" xfId="36258" xr:uid="{00000000-0005-0000-0000-0000EA8C0000}"/>
    <cellStyle name="20% - Accent1 4 2 4 3 3 2 2" xfId="36259" xr:uid="{00000000-0005-0000-0000-0000EB8C0000}"/>
    <cellStyle name="20% - Accent1 4 2 4 3 3 2 2 2" xfId="36260" xr:uid="{00000000-0005-0000-0000-0000EC8C0000}"/>
    <cellStyle name="20% - Accent1 4 2 4 3 3 2 2 2 2" xfId="36261" xr:uid="{00000000-0005-0000-0000-0000ED8C0000}"/>
    <cellStyle name="20% - Accent1 4 2 4 3 3 2 2 2 2 2" xfId="36262" xr:uid="{00000000-0005-0000-0000-0000EE8C0000}"/>
    <cellStyle name="20% - Accent1 4 2 4 3 3 2 2 2 3" xfId="36263" xr:uid="{00000000-0005-0000-0000-0000EF8C0000}"/>
    <cellStyle name="20% - Accent1 4 2 4 3 3 2 2 3" xfId="36264" xr:uid="{00000000-0005-0000-0000-0000F08C0000}"/>
    <cellStyle name="20% - Accent1 4 2 4 3 3 2 2 3 2" xfId="36265" xr:uid="{00000000-0005-0000-0000-0000F18C0000}"/>
    <cellStyle name="20% - Accent1 4 2 4 3 3 2 2 4" xfId="36266" xr:uid="{00000000-0005-0000-0000-0000F28C0000}"/>
    <cellStyle name="20% - Accent1 4 2 4 3 3 2 3" xfId="36267" xr:uid="{00000000-0005-0000-0000-0000F38C0000}"/>
    <cellStyle name="20% - Accent1 4 2 4 3 3 2 3 2" xfId="36268" xr:uid="{00000000-0005-0000-0000-0000F48C0000}"/>
    <cellStyle name="20% - Accent1 4 2 4 3 3 2 3 2 2" xfId="36269" xr:uid="{00000000-0005-0000-0000-0000F58C0000}"/>
    <cellStyle name="20% - Accent1 4 2 4 3 3 2 3 2 2 2" xfId="36270" xr:uid="{00000000-0005-0000-0000-0000F68C0000}"/>
    <cellStyle name="20% - Accent1 4 2 4 3 3 2 3 2 3" xfId="36271" xr:uid="{00000000-0005-0000-0000-0000F78C0000}"/>
    <cellStyle name="20% - Accent1 4 2 4 3 3 2 3 3" xfId="36272" xr:uid="{00000000-0005-0000-0000-0000F88C0000}"/>
    <cellStyle name="20% - Accent1 4 2 4 3 3 2 3 3 2" xfId="36273" xr:uid="{00000000-0005-0000-0000-0000F98C0000}"/>
    <cellStyle name="20% - Accent1 4 2 4 3 3 2 3 4" xfId="36274" xr:uid="{00000000-0005-0000-0000-0000FA8C0000}"/>
    <cellStyle name="20% - Accent1 4 2 4 3 3 2 4" xfId="36275" xr:uid="{00000000-0005-0000-0000-0000FB8C0000}"/>
    <cellStyle name="20% - Accent1 4 2 4 3 3 2 4 2" xfId="36276" xr:uid="{00000000-0005-0000-0000-0000FC8C0000}"/>
    <cellStyle name="20% - Accent1 4 2 4 3 3 2 4 2 2" xfId="36277" xr:uid="{00000000-0005-0000-0000-0000FD8C0000}"/>
    <cellStyle name="20% - Accent1 4 2 4 3 3 2 4 2 2 2" xfId="36278" xr:uid="{00000000-0005-0000-0000-0000FE8C0000}"/>
    <cellStyle name="20% - Accent1 4 2 4 3 3 2 4 2 3" xfId="36279" xr:uid="{00000000-0005-0000-0000-0000FF8C0000}"/>
    <cellStyle name="20% - Accent1 4 2 4 3 3 2 4 3" xfId="36280" xr:uid="{00000000-0005-0000-0000-0000008D0000}"/>
    <cellStyle name="20% - Accent1 4 2 4 3 3 2 4 3 2" xfId="36281" xr:uid="{00000000-0005-0000-0000-0000018D0000}"/>
    <cellStyle name="20% - Accent1 4 2 4 3 3 2 4 4" xfId="36282" xr:uid="{00000000-0005-0000-0000-0000028D0000}"/>
    <cellStyle name="20% - Accent1 4 2 4 3 3 2 5" xfId="36283" xr:uid="{00000000-0005-0000-0000-0000038D0000}"/>
    <cellStyle name="20% - Accent1 4 2 4 3 3 2 5 2" xfId="36284" xr:uid="{00000000-0005-0000-0000-0000048D0000}"/>
    <cellStyle name="20% - Accent1 4 2 4 3 3 2 5 2 2" xfId="36285" xr:uid="{00000000-0005-0000-0000-0000058D0000}"/>
    <cellStyle name="20% - Accent1 4 2 4 3 3 2 5 3" xfId="36286" xr:uid="{00000000-0005-0000-0000-0000068D0000}"/>
    <cellStyle name="20% - Accent1 4 2 4 3 3 2 6" xfId="36287" xr:uid="{00000000-0005-0000-0000-0000078D0000}"/>
    <cellStyle name="20% - Accent1 4 2 4 3 3 2 6 2" xfId="36288" xr:uid="{00000000-0005-0000-0000-0000088D0000}"/>
    <cellStyle name="20% - Accent1 4 2 4 3 3 2 6 2 2" xfId="36289" xr:uid="{00000000-0005-0000-0000-0000098D0000}"/>
    <cellStyle name="20% - Accent1 4 2 4 3 3 2 6 3" xfId="36290" xr:uid="{00000000-0005-0000-0000-00000A8D0000}"/>
    <cellStyle name="20% - Accent1 4 2 4 3 3 2 7" xfId="36291" xr:uid="{00000000-0005-0000-0000-00000B8D0000}"/>
    <cellStyle name="20% - Accent1 4 2 4 3 3 2 7 2" xfId="36292" xr:uid="{00000000-0005-0000-0000-00000C8D0000}"/>
    <cellStyle name="20% - Accent1 4 2 4 3 3 2 8" xfId="36293" xr:uid="{00000000-0005-0000-0000-00000D8D0000}"/>
    <cellStyle name="20% - Accent1 4 2 4 3 3 2 8 2" xfId="36294" xr:uid="{00000000-0005-0000-0000-00000E8D0000}"/>
    <cellStyle name="20% - Accent1 4 2 4 3 3 2 9" xfId="36295" xr:uid="{00000000-0005-0000-0000-00000F8D0000}"/>
    <cellStyle name="20% - Accent1 4 2 4 3 3 3" xfId="36296" xr:uid="{00000000-0005-0000-0000-0000108D0000}"/>
    <cellStyle name="20% - Accent1 4 2 4 3 3 3 2" xfId="36297" xr:uid="{00000000-0005-0000-0000-0000118D0000}"/>
    <cellStyle name="20% - Accent1 4 2 4 3 3 3 2 2" xfId="36298" xr:uid="{00000000-0005-0000-0000-0000128D0000}"/>
    <cellStyle name="20% - Accent1 4 2 4 3 3 3 2 2 2" xfId="36299" xr:uid="{00000000-0005-0000-0000-0000138D0000}"/>
    <cellStyle name="20% - Accent1 4 2 4 3 3 3 2 2 2 2" xfId="36300" xr:uid="{00000000-0005-0000-0000-0000148D0000}"/>
    <cellStyle name="20% - Accent1 4 2 4 3 3 3 2 2 3" xfId="36301" xr:uid="{00000000-0005-0000-0000-0000158D0000}"/>
    <cellStyle name="20% - Accent1 4 2 4 3 3 3 2 3" xfId="36302" xr:uid="{00000000-0005-0000-0000-0000168D0000}"/>
    <cellStyle name="20% - Accent1 4 2 4 3 3 3 2 3 2" xfId="36303" xr:uid="{00000000-0005-0000-0000-0000178D0000}"/>
    <cellStyle name="20% - Accent1 4 2 4 3 3 3 2 4" xfId="36304" xr:uid="{00000000-0005-0000-0000-0000188D0000}"/>
    <cellStyle name="20% - Accent1 4 2 4 3 3 3 3" xfId="36305" xr:uid="{00000000-0005-0000-0000-0000198D0000}"/>
    <cellStyle name="20% - Accent1 4 2 4 3 3 3 3 2" xfId="36306" xr:uid="{00000000-0005-0000-0000-00001A8D0000}"/>
    <cellStyle name="20% - Accent1 4 2 4 3 3 3 3 2 2" xfId="36307" xr:uid="{00000000-0005-0000-0000-00001B8D0000}"/>
    <cellStyle name="20% - Accent1 4 2 4 3 3 3 3 2 2 2" xfId="36308" xr:uid="{00000000-0005-0000-0000-00001C8D0000}"/>
    <cellStyle name="20% - Accent1 4 2 4 3 3 3 3 2 3" xfId="36309" xr:uid="{00000000-0005-0000-0000-00001D8D0000}"/>
    <cellStyle name="20% - Accent1 4 2 4 3 3 3 3 3" xfId="36310" xr:uid="{00000000-0005-0000-0000-00001E8D0000}"/>
    <cellStyle name="20% - Accent1 4 2 4 3 3 3 3 3 2" xfId="36311" xr:uid="{00000000-0005-0000-0000-00001F8D0000}"/>
    <cellStyle name="20% - Accent1 4 2 4 3 3 3 3 4" xfId="36312" xr:uid="{00000000-0005-0000-0000-0000208D0000}"/>
    <cellStyle name="20% - Accent1 4 2 4 3 3 3 4" xfId="36313" xr:uid="{00000000-0005-0000-0000-0000218D0000}"/>
    <cellStyle name="20% - Accent1 4 2 4 3 3 3 4 2" xfId="36314" xr:uid="{00000000-0005-0000-0000-0000228D0000}"/>
    <cellStyle name="20% - Accent1 4 2 4 3 3 3 4 2 2" xfId="36315" xr:uid="{00000000-0005-0000-0000-0000238D0000}"/>
    <cellStyle name="20% - Accent1 4 2 4 3 3 3 4 2 2 2" xfId="36316" xr:uid="{00000000-0005-0000-0000-0000248D0000}"/>
    <cellStyle name="20% - Accent1 4 2 4 3 3 3 4 2 3" xfId="36317" xr:uid="{00000000-0005-0000-0000-0000258D0000}"/>
    <cellStyle name="20% - Accent1 4 2 4 3 3 3 4 3" xfId="36318" xr:uid="{00000000-0005-0000-0000-0000268D0000}"/>
    <cellStyle name="20% - Accent1 4 2 4 3 3 3 4 3 2" xfId="36319" xr:uid="{00000000-0005-0000-0000-0000278D0000}"/>
    <cellStyle name="20% - Accent1 4 2 4 3 3 3 4 4" xfId="36320" xr:uid="{00000000-0005-0000-0000-0000288D0000}"/>
    <cellStyle name="20% - Accent1 4 2 4 3 3 3 5" xfId="36321" xr:uid="{00000000-0005-0000-0000-0000298D0000}"/>
    <cellStyle name="20% - Accent1 4 2 4 3 3 3 5 2" xfId="36322" xr:uid="{00000000-0005-0000-0000-00002A8D0000}"/>
    <cellStyle name="20% - Accent1 4 2 4 3 3 3 5 2 2" xfId="36323" xr:uid="{00000000-0005-0000-0000-00002B8D0000}"/>
    <cellStyle name="20% - Accent1 4 2 4 3 3 3 5 3" xfId="36324" xr:uid="{00000000-0005-0000-0000-00002C8D0000}"/>
    <cellStyle name="20% - Accent1 4 2 4 3 3 3 6" xfId="36325" xr:uid="{00000000-0005-0000-0000-00002D8D0000}"/>
    <cellStyle name="20% - Accent1 4 2 4 3 3 3 6 2" xfId="36326" xr:uid="{00000000-0005-0000-0000-00002E8D0000}"/>
    <cellStyle name="20% - Accent1 4 2 4 3 3 3 6 2 2" xfId="36327" xr:uid="{00000000-0005-0000-0000-00002F8D0000}"/>
    <cellStyle name="20% - Accent1 4 2 4 3 3 3 6 3" xfId="36328" xr:uid="{00000000-0005-0000-0000-0000308D0000}"/>
    <cellStyle name="20% - Accent1 4 2 4 3 3 3 7" xfId="36329" xr:uid="{00000000-0005-0000-0000-0000318D0000}"/>
    <cellStyle name="20% - Accent1 4 2 4 3 3 3 7 2" xfId="36330" xr:uid="{00000000-0005-0000-0000-0000328D0000}"/>
    <cellStyle name="20% - Accent1 4 2 4 3 3 3 8" xfId="36331" xr:uid="{00000000-0005-0000-0000-0000338D0000}"/>
    <cellStyle name="20% - Accent1 4 2 4 3 3 3 8 2" xfId="36332" xr:uid="{00000000-0005-0000-0000-0000348D0000}"/>
    <cellStyle name="20% - Accent1 4 2 4 3 3 3 9" xfId="36333" xr:uid="{00000000-0005-0000-0000-0000358D0000}"/>
    <cellStyle name="20% - Accent1 4 2 4 3 3 4" xfId="36334" xr:uid="{00000000-0005-0000-0000-0000368D0000}"/>
    <cellStyle name="20% - Accent1 4 2 4 3 3 4 2" xfId="36335" xr:uid="{00000000-0005-0000-0000-0000378D0000}"/>
    <cellStyle name="20% - Accent1 4 2 4 3 3 4 2 2" xfId="36336" xr:uid="{00000000-0005-0000-0000-0000388D0000}"/>
    <cellStyle name="20% - Accent1 4 2 4 3 3 4 2 2 2" xfId="36337" xr:uid="{00000000-0005-0000-0000-0000398D0000}"/>
    <cellStyle name="20% - Accent1 4 2 4 3 3 4 2 3" xfId="36338" xr:uid="{00000000-0005-0000-0000-00003A8D0000}"/>
    <cellStyle name="20% - Accent1 4 2 4 3 3 4 3" xfId="36339" xr:uid="{00000000-0005-0000-0000-00003B8D0000}"/>
    <cellStyle name="20% - Accent1 4 2 4 3 3 4 3 2" xfId="36340" xr:uid="{00000000-0005-0000-0000-00003C8D0000}"/>
    <cellStyle name="20% - Accent1 4 2 4 3 3 4 4" xfId="36341" xr:uid="{00000000-0005-0000-0000-00003D8D0000}"/>
    <cellStyle name="20% - Accent1 4 2 4 3 3 5" xfId="36342" xr:uid="{00000000-0005-0000-0000-00003E8D0000}"/>
    <cellStyle name="20% - Accent1 4 2 4 3 3 5 2" xfId="36343" xr:uid="{00000000-0005-0000-0000-00003F8D0000}"/>
    <cellStyle name="20% - Accent1 4 2 4 3 3 5 2 2" xfId="36344" xr:uid="{00000000-0005-0000-0000-0000408D0000}"/>
    <cellStyle name="20% - Accent1 4 2 4 3 3 5 2 2 2" xfId="36345" xr:uid="{00000000-0005-0000-0000-0000418D0000}"/>
    <cellStyle name="20% - Accent1 4 2 4 3 3 5 2 3" xfId="36346" xr:uid="{00000000-0005-0000-0000-0000428D0000}"/>
    <cellStyle name="20% - Accent1 4 2 4 3 3 5 3" xfId="36347" xr:uid="{00000000-0005-0000-0000-0000438D0000}"/>
    <cellStyle name="20% - Accent1 4 2 4 3 3 5 3 2" xfId="36348" xr:uid="{00000000-0005-0000-0000-0000448D0000}"/>
    <cellStyle name="20% - Accent1 4 2 4 3 3 5 4" xfId="36349" xr:uid="{00000000-0005-0000-0000-0000458D0000}"/>
    <cellStyle name="20% - Accent1 4 2 4 3 3 6" xfId="36350" xr:uid="{00000000-0005-0000-0000-0000468D0000}"/>
    <cellStyle name="20% - Accent1 4 2 4 3 3 6 2" xfId="36351" xr:uid="{00000000-0005-0000-0000-0000478D0000}"/>
    <cellStyle name="20% - Accent1 4 2 4 3 3 6 2 2" xfId="36352" xr:uid="{00000000-0005-0000-0000-0000488D0000}"/>
    <cellStyle name="20% - Accent1 4 2 4 3 3 6 2 2 2" xfId="36353" xr:uid="{00000000-0005-0000-0000-0000498D0000}"/>
    <cellStyle name="20% - Accent1 4 2 4 3 3 6 2 3" xfId="36354" xr:uid="{00000000-0005-0000-0000-00004A8D0000}"/>
    <cellStyle name="20% - Accent1 4 2 4 3 3 6 3" xfId="36355" xr:uid="{00000000-0005-0000-0000-00004B8D0000}"/>
    <cellStyle name="20% - Accent1 4 2 4 3 3 6 3 2" xfId="36356" xr:uid="{00000000-0005-0000-0000-00004C8D0000}"/>
    <cellStyle name="20% - Accent1 4 2 4 3 3 6 4" xfId="36357" xr:uid="{00000000-0005-0000-0000-00004D8D0000}"/>
    <cellStyle name="20% - Accent1 4 2 4 3 3 7" xfId="36358" xr:uid="{00000000-0005-0000-0000-00004E8D0000}"/>
    <cellStyle name="20% - Accent1 4 2 4 3 3 7 2" xfId="36359" xr:uid="{00000000-0005-0000-0000-00004F8D0000}"/>
    <cellStyle name="20% - Accent1 4 2 4 3 3 7 2 2" xfId="36360" xr:uid="{00000000-0005-0000-0000-0000508D0000}"/>
    <cellStyle name="20% - Accent1 4 2 4 3 3 7 3" xfId="36361" xr:uid="{00000000-0005-0000-0000-0000518D0000}"/>
    <cellStyle name="20% - Accent1 4 2 4 3 3 8" xfId="36362" xr:uid="{00000000-0005-0000-0000-0000528D0000}"/>
    <cellStyle name="20% - Accent1 4 2 4 3 3 8 2" xfId="36363" xr:uid="{00000000-0005-0000-0000-0000538D0000}"/>
    <cellStyle name="20% - Accent1 4 2 4 3 3 8 2 2" xfId="36364" xr:uid="{00000000-0005-0000-0000-0000548D0000}"/>
    <cellStyle name="20% - Accent1 4 2 4 3 3 8 3" xfId="36365" xr:uid="{00000000-0005-0000-0000-0000558D0000}"/>
    <cellStyle name="20% - Accent1 4 2 4 3 3 9" xfId="36366" xr:uid="{00000000-0005-0000-0000-0000568D0000}"/>
    <cellStyle name="20% - Accent1 4 2 4 3 3 9 2" xfId="36367" xr:uid="{00000000-0005-0000-0000-0000578D0000}"/>
    <cellStyle name="20% - Accent1 4 2 4 3 4" xfId="36368" xr:uid="{00000000-0005-0000-0000-0000588D0000}"/>
    <cellStyle name="20% - Accent1 4 2 4 3 4 10" xfId="36369" xr:uid="{00000000-0005-0000-0000-0000598D0000}"/>
    <cellStyle name="20% - Accent1 4 2 4 3 4 10 2" xfId="36370" xr:uid="{00000000-0005-0000-0000-00005A8D0000}"/>
    <cellStyle name="20% - Accent1 4 2 4 3 4 11" xfId="36371" xr:uid="{00000000-0005-0000-0000-00005B8D0000}"/>
    <cellStyle name="20% - Accent1 4 2 4 3 4 2" xfId="36372" xr:uid="{00000000-0005-0000-0000-00005C8D0000}"/>
    <cellStyle name="20% - Accent1 4 2 4 3 4 2 2" xfId="36373" xr:uid="{00000000-0005-0000-0000-00005D8D0000}"/>
    <cellStyle name="20% - Accent1 4 2 4 3 4 2 2 2" xfId="36374" xr:uid="{00000000-0005-0000-0000-00005E8D0000}"/>
    <cellStyle name="20% - Accent1 4 2 4 3 4 2 2 2 2" xfId="36375" xr:uid="{00000000-0005-0000-0000-00005F8D0000}"/>
    <cellStyle name="20% - Accent1 4 2 4 3 4 2 2 2 2 2" xfId="36376" xr:uid="{00000000-0005-0000-0000-0000608D0000}"/>
    <cellStyle name="20% - Accent1 4 2 4 3 4 2 2 2 3" xfId="36377" xr:uid="{00000000-0005-0000-0000-0000618D0000}"/>
    <cellStyle name="20% - Accent1 4 2 4 3 4 2 2 3" xfId="36378" xr:uid="{00000000-0005-0000-0000-0000628D0000}"/>
    <cellStyle name="20% - Accent1 4 2 4 3 4 2 2 3 2" xfId="36379" xr:uid="{00000000-0005-0000-0000-0000638D0000}"/>
    <cellStyle name="20% - Accent1 4 2 4 3 4 2 2 4" xfId="36380" xr:uid="{00000000-0005-0000-0000-0000648D0000}"/>
    <cellStyle name="20% - Accent1 4 2 4 3 4 2 3" xfId="36381" xr:uid="{00000000-0005-0000-0000-0000658D0000}"/>
    <cellStyle name="20% - Accent1 4 2 4 3 4 2 3 2" xfId="36382" xr:uid="{00000000-0005-0000-0000-0000668D0000}"/>
    <cellStyle name="20% - Accent1 4 2 4 3 4 2 3 2 2" xfId="36383" xr:uid="{00000000-0005-0000-0000-0000678D0000}"/>
    <cellStyle name="20% - Accent1 4 2 4 3 4 2 3 2 2 2" xfId="36384" xr:uid="{00000000-0005-0000-0000-0000688D0000}"/>
    <cellStyle name="20% - Accent1 4 2 4 3 4 2 3 2 3" xfId="36385" xr:uid="{00000000-0005-0000-0000-0000698D0000}"/>
    <cellStyle name="20% - Accent1 4 2 4 3 4 2 3 3" xfId="36386" xr:uid="{00000000-0005-0000-0000-00006A8D0000}"/>
    <cellStyle name="20% - Accent1 4 2 4 3 4 2 3 3 2" xfId="36387" xr:uid="{00000000-0005-0000-0000-00006B8D0000}"/>
    <cellStyle name="20% - Accent1 4 2 4 3 4 2 3 4" xfId="36388" xr:uid="{00000000-0005-0000-0000-00006C8D0000}"/>
    <cellStyle name="20% - Accent1 4 2 4 3 4 2 4" xfId="36389" xr:uid="{00000000-0005-0000-0000-00006D8D0000}"/>
    <cellStyle name="20% - Accent1 4 2 4 3 4 2 4 2" xfId="36390" xr:uid="{00000000-0005-0000-0000-00006E8D0000}"/>
    <cellStyle name="20% - Accent1 4 2 4 3 4 2 4 2 2" xfId="36391" xr:uid="{00000000-0005-0000-0000-00006F8D0000}"/>
    <cellStyle name="20% - Accent1 4 2 4 3 4 2 4 2 2 2" xfId="36392" xr:uid="{00000000-0005-0000-0000-0000708D0000}"/>
    <cellStyle name="20% - Accent1 4 2 4 3 4 2 4 2 3" xfId="36393" xr:uid="{00000000-0005-0000-0000-0000718D0000}"/>
    <cellStyle name="20% - Accent1 4 2 4 3 4 2 4 3" xfId="36394" xr:uid="{00000000-0005-0000-0000-0000728D0000}"/>
    <cellStyle name="20% - Accent1 4 2 4 3 4 2 4 3 2" xfId="36395" xr:uid="{00000000-0005-0000-0000-0000738D0000}"/>
    <cellStyle name="20% - Accent1 4 2 4 3 4 2 4 4" xfId="36396" xr:uid="{00000000-0005-0000-0000-0000748D0000}"/>
    <cellStyle name="20% - Accent1 4 2 4 3 4 2 5" xfId="36397" xr:uid="{00000000-0005-0000-0000-0000758D0000}"/>
    <cellStyle name="20% - Accent1 4 2 4 3 4 2 5 2" xfId="36398" xr:uid="{00000000-0005-0000-0000-0000768D0000}"/>
    <cellStyle name="20% - Accent1 4 2 4 3 4 2 5 2 2" xfId="36399" xr:uid="{00000000-0005-0000-0000-0000778D0000}"/>
    <cellStyle name="20% - Accent1 4 2 4 3 4 2 5 3" xfId="36400" xr:uid="{00000000-0005-0000-0000-0000788D0000}"/>
    <cellStyle name="20% - Accent1 4 2 4 3 4 2 6" xfId="36401" xr:uid="{00000000-0005-0000-0000-0000798D0000}"/>
    <cellStyle name="20% - Accent1 4 2 4 3 4 2 6 2" xfId="36402" xr:uid="{00000000-0005-0000-0000-00007A8D0000}"/>
    <cellStyle name="20% - Accent1 4 2 4 3 4 2 6 2 2" xfId="36403" xr:uid="{00000000-0005-0000-0000-00007B8D0000}"/>
    <cellStyle name="20% - Accent1 4 2 4 3 4 2 6 3" xfId="36404" xr:uid="{00000000-0005-0000-0000-00007C8D0000}"/>
    <cellStyle name="20% - Accent1 4 2 4 3 4 2 7" xfId="36405" xr:uid="{00000000-0005-0000-0000-00007D8D0000}"/>
    <cellStyle name="20% - Accent1 4 2 4 3 4 2 7 2" xfId="36406" xr:uid="{00000000-0005-0000-0000-00007E8D0000}"/>
    <cellStyle name="20% - Accent1 4 2 4 3 4 2 8" xfId="36407" xr:uid="{00000000-0005-0000-0000-00007F8D0000}"/>
    <cellStyle name="20% - Accent1 4 2 4 3 4 2 8 2" xfId="36408" xr:uid="{00000000-0005-0000-0000-0000808D0000}"/>
    <cellStyle name="20% - Accent1 4 2 4 3 4 2 9" xfId="36409" xr:uid="{00000000-0005-0000-0000-0000818D0000}"/>
    <cellStyle name="20% - Accent1 4 2 4 3 4 3" xfId="36410" xr:uid="{00000000-0005-0000-0000-0000828D0000}"/>
    <cellStyle name="20% - Accent1 4 2 4 3 4 3 2" xfId="36411" xr:uid="{00000000-0005-0000-0000-0000838D0000}"/>
    <cellStyle name="20% - Accent1 4 2 4 3 4 3 2 2" xfId="36412" xr:uid="{00000000-0005-0000-0000-0000848D0000}"/>
    <cellStyle name="20% - Accent1 4 2 4 3 4 3 2 2 2" xfId="36413" xr:uid="{00000000-0005-0000-0000-0000858D0000}"/>
    <cellStyle name="20% - Accent1 4 2 4 3 4 3 2 2 2 2" xfId="36414" xr:uid="{00000000-0005-0000-0000-0000868D0000}"/>
    <cellStyle name="20% - Accent1 4 2 4 3 4 3 2 2 3" xfId="36415" xr:uid="{00000000-0005-0000-0000-0000878D0000}"/>
    <cellStyle name="20% - Accent1 4 2 4 3 4 3 2 3" xfId="36416" xr:uid="{00000000-0005-0000-0000-0000888D0000}"/>
    <cellStyle name="20% - Accent1 4 2 4 3 4 3 2 3 2" xfId="36417" xr:uid="{00000000-0005-0000-0000-0000898D0000}"/>
    <cellStyle name="20% - Accent1 4 2 4 3 4 3 2 4" xfId="36418" xr:uid="{00000000-0005-0000-0000-00008A8D0000}"/>
    <cellStyle name="20% - Accent1 4 2 4 3 4 3 3" xfId="36419" xr:uid="{00000000-0005-0000-0000-00008B8D0000}"/>
    <cellStyle name="20% - Accent1 4 2 4 3 4 3 3 2" xfId="36420" xr:uid="{00000000-0005-0000-0000-00008C8D0000}"/>
    <cellStyle name="20% - Accent1 4 2 4 3 4 3 3 2 2" xfId="36421" xr:uid="{00000000-0005-0000-0000-00008D8D0000}"/>
    <cellStyle name="20% - Accent1 4 2 4 3 4 3 3 2 2 2" xfId="36422" xr:uid="{00000000-0005-0000-0000-00008E8D0000}"/>
    <cellStyle name="20% - Accent1 4 2 4 3 4 3 3 2 3" xfId="36423" xr:uid="{00000000-0005-0000-0000-00008F8D0000}"/>
    <cellStyle name="20% - Accent1 4 2 4 3 4 3 3 3" xfId="36424" xr:uid="{00000000-0005-0000-0000-0000908D0000}"/>
    <cellStyle name="20% - Accent1 4 2 4 3 4 3 3 3 2" xfId="36425" xr:uid="{00000000-0005-0000-0000-0000918D0000}"/>
    <cellStyle name="20% - Accent1 4 2 4 3 4 3 3 4" xfId="36426" xr:uid="{00000000-0005-0000-0000-0000928D0000}"/>
    <cellStyle name="20% - Accent1 4 2 4 3 4 3 4" xfId="36427" xr:uid="{00000000-0005-0000-0000-0000938D0000}"/>
    <cellStyle name="20% - Accent1 4 2 4 3 4 3 4 2" xfId="36428" xr:uid="{00000000-0005-0000-0000-0000948D0000}"/>
    <cellStyle name="20% - Accent1 4 2 4 3 4 3 4 2 2" xfId="36429" xr:uid="{00000000-0005-0000-0000-0000958D0000}"/>
    <cellStyle name="20% - Accent1 4 2 4 3 4 3 4 2 2 2" xfId="36430" xr:uid="{00000000-0005-0000-0000-0000968D0000}"/>
    <cellStyle name="20% - Accent1 4 2 4 3 4 3 4 2 3" xfId="36431" xr:uid="{00000000-0005-0000-0000-0000978D0000}"/>
    <cellStyle name="20% - Accent1 4 2 4 3 4 3 4 3" xfId="36432" xr:uid="{00000000-0005-0000-0000-0000988D0000}"/>
    <cellStyle name="20% - Accent1 4 2 4 3 4 3 4 3 2" xfId="36433" xr:uid="{00000000-0005-0000-0000-0000998D0000}"/>
    <cellStyle name="20% - Accent1 4 2 4 3 4 3 4 4" xfId="36434" xr:uid="{00000000-0005-0000-0000-00009A8D0000}"/>
    <cellStyle name="20% - Accent1 4 2 4 3 4 3 5" xfId="36435" xr:uid="{00000000-0005-0000-0000-00009B8D0000}"/>
    <cellStyle name="20% - Accent1 4 2 4 3 4 3 5 2" xfId="36436" xr:uid="{00000000-0005-0000-0000-00009C8D0000}"/>
    <cellStyle name="20% - Accent1 4 2 4 3 4 3 5 2 2" xfId="36437" xr:uid="{00000000-0005-0000-0000-00009D8D0000}"/>
    <cellStyle name="20% - Accent1 4 2 4 3 4 3 5 3" xfId="36438" xr:uid="{00000000-0005-0000-0000-00009E8D0000}"/>
    <cellStyle name="20% - Accent1 4 2 4 3 4 3 6" xfId="36439" xr:uid="{00000000-0005-0000-0000-00009F8D0000}"/>
    <cellStyle name="20% - Accent1 4 2 4 3 4 3 6 2" xfId="36440" xr:uid="{00000000-0005-0000-0000-0000A08D0000}"/>
    <cellStyle name="20% - Accent1 4 2 4 3 4 3 6 2 2" xfId="36441" xr:uid="{00000000-0005-0000-0000-0000A18D0000}"/>
    <cellStyle name="20% - Accent1 4 2 4 3 4 3 6 3" xfId="36442" xr:uid="{00000000-0005-0000-0000-0000A28D0000}"/>
    <cellStyle name="20% - Accent1 4 2 4 3 4 3 7" xfId="36443" xr:uid="{00000000-0005-0000-0000-0000A38D0000}"/>
    <cellStyle name="20% - Accent1 4 2 4 3 4 3 7 2" xfId="36444" xr:uid="{00000000-0005-0000-0000-0000A48D0000}"/>
    <cellStyle name="20% - Accent1 4 2 4 3 4 3 8" xfId="36445" xr:uid="{00000000-0005-0000-0000-0000A58D0000}"/>
    <cellStyle name="20% - Accent1 4 2 4 3 4 3 8 2" xfId="36446" xr:uid="{00000000-0005-0000-0000-0000A68D0000}"/>
    <cellStyle name="20% - Accent1 4 2 4 3 4 3 9" xfId="36447" xr:uid="{00000000-0005-0000-0000-0000A78D0000}"/>
    <cellStyle name="20% - Accent1 4 2 4 3 4 4" xfId="36448" xr:uid="{00000000-0005-0000-0000-0000A88D0000}"/>
    <cellStyle name="20% - Accent1 4 2 4 3 4 4 2" xfId="36449" xr:uid="{00000000-0005-0000-0000-0000A98D0000}"/>
    <cellStyle name="20% - Accent1 4 2 4 3 4 4 2 2" xfId="36450" xr:uid="{00000000-0005-0000-0000-0000AA8D0000}"/>
    <cellStyle name="20% - Accent1 4 2 4 3 4 4 2 2 2" xfId="36451" xr:uid="{00000000-0005-0000-0000-0000AB8D0000}"/>
    <cellStyle name="20% - Accent1 4 2 4 3 4 4 2 3" xfId="36452" xr:uid="{00000000-0005-0000-0000-0000AC8D0000}"/>
    <cellStyle name="20% - Accent1 4 2 4 3 4 4 3" xfId="36453" xr:uid="{00000000-0005-0000-0000-0000AD8D0000}"/>
    <cellStyle name="20% - Accent1 4 2 4 3 4 4 3 2" xfId="36454" xr:uid="{00000000-0005-0000-0000-0000AE8D0000}"/>
    <cellStyle name="20% - Accent1 4 2 4 3 4 4 4" xfId="36455" xr:uid="{00000000-0005-0000-0000-0000AF8D0000}"/>
    <cellStyle name="20% - Accent1 4 2 4 3 4 5" xfId="36456" xr:uid="{00000000-0005-0000-0000-0000B08D0000}"/>
    <cellStyle name="20% - Accent1 4 2 4 3 4 5 2" xfId="36457" xr:uid="{00000000-0005-0000-0000-0000B18D0000}"/>
    <cellStyle name="20% - Accent1 4 2 4 3 4 5 2 2" xfId="36458" xr:uid="{00000000-0005-0000-0000-0000B28D0000}"/>
    <cellStyle name="20% - Accent1 4 2 4 3 4 5 2 2 2" xfId="36459" xr:uid="{00000000-0005-0000-0000-0000B38D0000}"/>
    <cellStyle name="20% - Accent1 4 2 4 3 4 5 2 3" xfId="36460" xr:uid="{00000000-0005-0000-0000-0000B48D0000}"/>
    <cellStyle name="20% - Accent1 4 2 4 3 4 5 3" xfId="36461" xr:uid="{00000000-0005-0000-0000-0000B58D0000}"/>
    <cellStyle name="20% - Accent1 4 2 4 3 4 5 3 2" xfId="36462" xr:uid="{00000000-0005-0000-0000-0000B68D0000}"/>
    <cellStyle name="20% - Accent1 4 2 4 3 4 5 4" xfId="36463" xr:uid="{00000000-0005-0000-0000-0000B78D0000}"/>
    <cellStyle name="20% - Accent1 4 2 4 3 4 6" xfId="36464" xr:uid="{00000000-0005-0000-0000-0000B88D0000}"/>
    <cellStyle name="20% - Accent1 4 2 4 3 4 6 2" xfId="36465" xr:uid="{00000000-0005-0000-0000-0000B98D0000}"/>
    <cellStyle name="20% - Accent1 4 2 4 3 4 6 2 2" xfId="36466" xr:uid="{00000000-0005-0000-0000-0000BA8D0000}"/>
    <cellStyle name="20% - Accent1 4 2 4 3 4 6 2 2 2" xfId="36467" xr:uid="{00000000-0005-0000-0000-0000BB8D0000}"/>
    <cellStyle name="20% - Accent1 4 2 4 3 4 6 2 3" xfId="36468" xr:uid="{00000000-0005-0000-0000-0000BC8D0000}"/>
    <cellStyle name="20% - Accent1 4 2 4 3 4 6 3" xfId="36469" xr:uid="{00000000-0005-0000-0000-0000BD8D0000}"/>
    <cellStyle name="20% - Accent1 4 2 4 3 4 6 3 2" xfId="36470" xr:uid="{00000000-0005-0000-0000-0000BE8D0000}"/>
    <cellStyle name="20% - Accent1 4 2 4 3 4 6 4" xfId="36471" xr:uid="{00000000-0005-0000-0000-0000BF8D0000}"/>
    <cellStyle name="20% - Accent1 4 2 4 3 4 7" xfId="36472" xr:uid="{00000000-0005-0000-0000-0000C08D0000}"/>
    <cellStyle name="20% - Accent1 4 2 4 3 4 7 2" xfId="36473" xr:uid="{00000000-0005-0000-0000-0000C18D0000}"/>
    <cellStyle name="20% - Accent1 4 2 4 3 4 7 2 2" xfId="36474" xr:uid="{00000000-0005-0000-0000-0000C28D0000}"/>
    <cellStyle name="20% - Accent1 4 2 4 3 4 7 3" xfId="36475" xr:uid="{00000000-0005-0000-0000-0000C38D0000}"/>
    <cellStyle name="20% - Accent1 4 2 4 3 4 8" xfId="36476" xr:uid="{00000000-0005-0000-0000-0000C48D0000}"/>
    <cellStyle name="20% - Accent1 4 2 4 3 4 8 2" xfId="36477" xr:uid="{00000000-0005-0000-0000-0000C58D0000}"/>
    <cellStyle name="20% - Accent1 4 2 4 3 4 8 2 2" xfId="36478" xr:uid="{00000000-0005-0000-0000-0000C68D0000}"/>
    <cellStyle name="20% - Accent1 4 2 4 3 4 8 3" xfId="36479" xr:uid="{00000000-0005-0000-0000-0000C78D0000}"/>
    <cellStyle name="20% - Accent1 4 2 4 3 4 9" xfId="36480" xr:uid="{00000000-0005-0000-0000-0000C88D0000}"/>
    <cellStyle name="20% - Accent1 4 2 4 3 4 9 2" xfId="36481" xr:uid="{00000000-0005-0000-0000-0000C98D0000}"/>
    <cellStyle name="20% - Accent1 4 2 4 3 5" xfId="36482" xr:uid="{00000000-0005-0000-0000-0000CA8D0000}"/>
    <cellStyle name="20% - Accent1 4 2 4 3 5 2" xfId="36483" xr:uid="{00000000-0005-0000-0000-0000CB8D0000}"/>
    <cellStyle name="20% - Accent1 4 2 4 3 5 2 2" xfId="36484" xr:uid="{00000000-0005-0000-0000-0000CC8D0000}"/>
    <cellStyle name="20% - Accent1 4 2 4 3 5 2 2 2" xfId="36485" xr:uid="{00000000-0005-0000-0000-0000CD8D0000}"/>
    <cellStyle name="20% - Accent1 4 2 4 3 5 2 2 2 2" xfId="36486" xr:uid="{00000000-0005-0000-0000-0000CE8D0000}"/>
    <cellStyle name="20% - Accent1 4 2 4 3 5 2 2 3" xfId="36487" xr:uid="{00000000-0005-0000-0000-0000CF8D0000}"/>
    <cellStyle name="20% - Accent1 4 2 4 3 5 2 3" xfId="36488" xr:uid="{00000000-0005-0000-0000-0000D08D0000}"/>
    <cellStyle name="20% - Accent1 4 2 4 3 5 2 3 2" xfId="36489" xr:uid="{00000000-0005-0000-0000-0000D18D0000}"/>
    <cellStyle name="20% - Accent1 4 2 4 3 5 2 4" xfId="36490" xr:uid="{00000000-0005-0000-0000-0000D28D0000}"/>
    <cellStyle name="20% - Accent1 4 2 4 3 5 3" xfId="36491" xr:uid="{00000000-0005-0000-0000-0000D38D0000}"/>
    <cellStyle name="20% - Accent1 4 2 4 3 5 3 2" xfId="36492" xr:uid="{00000000-0005-0000-0000-0000D48D0000}"/>
    <cellStyle name="20% - Accent1 4 2 4 3 5 3 2 2" xfId="36493" xr:uid="{00000000-0005-0000-0000-0000D58D0000}"/>
    <cellStyle name="20% - Accent1 4 2 4 3 5 3 2 2 2" xfId="36494" xr:uid="{00000000-0005-0000-0000-0000D68D0000}"/>
    <cellStyle name="20% - Accent1 4 2 4 3 5 3 2 3" xfId="36495" xr:uid="{00000000-0005-0000-0000-0000D78D0000}"/>
    <cellStyle name="20% - Accent1 4 2 4 3 5 3 3" xfId="36496" xr:uid="{00000000-0005-0000-0000-0000D88D0000}"/>
    <cellStyle name="20% - Accent1 4 2 4 3 5 3 3 2" xfId="36497" xr:uid="{00000000-0005-0000-0000-0000D98D0000}"/>
    <cellStyle name="20% - Accent1 4 2 4 3 5 3 4" xfId="36498" xr:uid="{00000000-0005-0000-0000-0000DA8D0000}"/>
    <cellStyle name="20% - Accent1 4 2 4 3 5 4" xfId="36499" xr:uid="{00000000-0005-0000-0000-0000DB8D0000}"/>
    <cellStyle name="20% - Accent1 4 2 4 3 5 4 2" xfId="36500" xr:uid="{00000000-0005-0000-0000-0000DC8D0000}"/>
    <cellStyle name="20% - Accent1 4 2 4 3 5 4 2 2" xfId="36501" xr:uid="{00000000-0005-0000-0000-0000DD8D0000}"/>
    <cellStyle name="20% - Accent1 4 2 4 3 5 4 2 2 2" xfId="36502" xr:uid="{00000000-0005-0000-0000-0000DE8D0000}"/>
    <cellStyle name="20% - Accent1 4 2 4 3 5 4 2 3" xfId="36503" xr:uid="{00000000-0005-0000-0000-0000DF8D0000}"/>
    <cellStyle name="20% - Accent1 4 2 4 3 5 4 3" xfId="36504" xr:uid="{00000000-0005-0000-0000-0000E08D0000}"/>
    <cellStyle name="20% - Accent1 4 2 4 3 5 4 3 2" xfId="36505" xr:uid="{00000000-0005-0000-0000-0000E18D0000}"/>
    <cellStyle name="20% - Accent1 4 2 4 3 5 4 4" xfId="36506" xr:uid="{00000000-0005-0000-0000-0000E28D0000}"/>
    <cellStyle name="20% - Accent1 4 2 4 3 5 5" xfId="36507" xr:uid="{00000000-0005-0000-0000-0000E38D0000}"/>
    <cellStyle name="20% - Accent1 4 2 4 3 5 5 2" xfId="36508" xr:uid="{00000000-0005-0000-0000-0000E48D0000}"/>
    <cellStyle name="20% - Accent1 4 2 4 3 5 5 2 2" xfId="36509" xr:uid="{00000000-0005-0000-0000-0000E58D0000}"/>
    <cellStyle name="20% - Accent1 4 2 4 3 5 5 3" xfId="36510" xr:uid="{00000000-0005-0000-0000-0000E68D0000}"/>
    <cellStyle name="20% - Accent1 4 2 4 3 5 6" xfId="36511" xr:uid="{00000000-0005-0000-0000-0000E78D0000}"/>
    <cellStyle name="20% - Accent1 4 2 4 3 5 6 2" xfId="36512" xr:uid="{00000000-0005-0000-0000-0000E88D0000}"/>
    <cellStyle name="20% - Accent1 4 2 4 3 5 6 2 2" xfId="36513" xr:uid="{00000000-0005-0000-0000-0000E98D0000}"/>
    <cellStyle name="20% - Accent1 4 2 4 3 5 6 3" xfId="36514" xr:uid="{00000000-0005-0000-0000-0000EA8D0000}"/>
    <cellStyle name="20% - Accent1 4 2 4 3 5 7" xfId="36515" xr:uid="{00000000-0005-0000-0000-0000EB8D0000}"/>
    <cellStyle name="20% - Accent1 4 2 4 3 5 7 2" xfId="36516" xr:uid="{00000000-0005-0000-0000-0000EC8D0000}"/>
    <cellStyle name="20% - Accent1 4 2 4 3 5 8" xfId="36517" xr:uid="{00000000-0005-0000-0000-0000ED8D0000}"/>
    <cellStyle name="20% - Accent1 4 2 4 3 5 8 2" xfId="36518" xr:uid="{00000000-0005-0000-0000-0000EE8D0000}"/>
    <cellStyle name="20% - Accent1 4 2 4 3 5 9" xfId="36519" xr:uid="{00000000-0005-0000-0000-0000EF8D0000}"/>
    <cellStyle name="20% - Accent1 4 2 4 3 6" xfId="36520" xr:uid="{00000000-0005-0000-0000-0000F08D0000}"/>
    <cellStyle name="20% - Accent1 4 2 4 3 6 2" xfId="36521" xr:uid="{00000000-0005-0000-0000-0000F18D0000}"/>
    <cellStyle name="20% - Accent1 4 2 4 3 6 2 2" xfId="36522" xr:uid="{00000000-0005-0000-0000-0000F28D0000}"/>
    <cellStyle name="20% - Accent1 4 2 4 3 6 2 2 2" xfId="36523" xr:uid="{00000000-0005-0000-0000-0000F38D0000}"/>
    <cellStyle name="20% - Accent1 4 2 4 3 6 2 2 2 2" xfId="36524" xr:uid="{00000000-0005-0000-0000-0000F48D0000}"/>
    <cellStyle name="20% - Accent1 4 2 4 3 6 2 2 3" xfId="36525" xr:uid="{00000000-0005-0000-0000-0000F58D0000}"/>
    <cellStyle name="20% - Accent1 4 2 4 3 6 2 3" xfId="36526" xr:uid="{00000000-0005-0000-0000-0000F68D0000}"/>
    <cellStyle name="20% - Accent1 4 2 4 3 6 2 3 2" xfId="36527" xr:uid="{00000000-0005-0000-0000-0000F78D0000}"/>
    <cellStyle name="20% - Accent1 4 2 4 3 6 2 4" xfId="36528" xr:uid="{00000000-0005-0000-0000-0000F88D0000}"/>
    <cellStyle name="20% - Accent1 4 2 4 3 6 3" xfId="36529" xr:uid="{00000000-0005-0000-0000-0000F98D0000}"/>
    <cellStyle name="20% - Accent1 4 2 4 3 6 3 2" xfId="36530" xr:uid="{00000000-0005-0000-0000-0000FA8D0000}"/>
    <cellStyle name="20% - Accent1 4 2 4 3 6 3 2 2" xfId="36531" xr:uid="{00000000-0005-0000-0000-0000FB8D0000}"/>
    <cellStyle name="20% - Accent1 4 2 4 3 6 3 2 2 2" xfId="36532" xr:uid="{00000000-0005-0000-0000-0000FC8D0000}"/>
    <cellStyle name="20% - Accent1 4 2 4 3 6 3 2 3" xfId="36533" xr:uid="{00000000-0005-0000-0000-0000FD8D0000}"/>
    <cellStyle name="20% - Accent1 4 2 4 3 6 3 3" xfId="36534" xr:uid="{00000000-0005-0000-0000-0000FE8D0000}"/>
    <cellStyle name="20% - Accent1 4 2 4 3 6 3 3 2" xfId="36535" xr:uid="{00000000-0005-0000-0000-0000FF8D0000}"/>
    <cellStyle name="20% - Accent1 4 2 4 3 6 3 4" xfId="36536" xr:uid="{00000000-0005-0000-0000-0000008E0000}"/>
    <cellStyle name="20% - Accent1 4 2 4 3 6 4" xfId="36537" xr:uid="{00000000-0005-0000-0000-0000018E0000}"/>
    <cellStyle name="20% - Accent1 4 2 4 3 6 4 2" xfId="36538" xr:uid="{00000000-0005-0000-0000-0000028E0000}"/>
    <cellStyle name="20% - Accent1 4 2 4 3 6 4 2 2" xfId="36539" xr:uid="{00000000-0005-0000-0000-0000038E0000}"/>
    <cellStyle name="20% - Accent1 4 2 4 3 6 4 2 2 2" xfId="36540" xr:uid="{00000000-0005-0000-0000-0000048E0000}"/>
    <cellStyle name="20% - Accent1 4 2 4 3 6 4 2 3" xfId="36541" xr:uid="{00000000-0005-0000-0000-0000058E0000}"/>
    <cellStyle name="20% - Accent1 4 2 4 3 6 4 3" xfId="36542" xr:uid="{00000000-0005-0000-0000-0000068E0000}"/>
    <cellStyle name="20% - Accent1 4 2 4 3 6 4 3 2" xfId="36543" xr:uid="{00000000-0005-0000-0000-0000078E0000}"/>
    <cellStyle name="20% - Accent1 4 2 4 3 6 4 4" xfId="36544" xr:uid="{00000000-0005-0000-0000-0000088E0000}"/>
    <cellStyle name="20% - Accent1 4 2 4 3 6 5" xfId="36545" xr:uid="{00000000-0005-0000-0000-0000098E0000}"/>
    <cellStyle name="20% - Accent1 4 2 4 3 6 5 2" xfId="36546" xr:uid="{00000000-0005-0000-0000-00000A8E0000}"/>
    <cellStyle name="20% - Accent1 4 2 4 3 6 5 2 2" xfId="36547" xr:uid="{00000000-0005-0000-0000-00000B8E0000}"/>
    <cellStyle name="20% - Accent1 4 2 4 3 6 5 3" xfId="36548" xr:uid="{00000000-0005-0000-0000-00000C8E0000}"/>
    <cellStyle name="20% - Accent1 4 2 4 3 6 6" xfId="36549" xr:uid="{00000000-0005-0000-0000-00000D8E0000}"/>
    <cellStyle name="20% - Accent1 4 2 4 3 6 6 2" xfId="36550" xr:uid="{00000000-0005-0000-0000-00000E8E0000}"/>
    <cellStyle name="20% - Accent1 4 2 4 3 6 6 2 2" xfId="36551" xr:uid="{00000000-0005-0000-0000-00000F8E0000}"/>
    <cellStyle name="20% - Accent1 4 2 4 3 6 6 3" xfId="36552" xr:uid="{00000000-0005-0000-0000-0000108E0000}"/>
    <cellStyle name="20% - Accent1 4 2 4 3 6 7" xfId="36553" xr:uid="{00000000-0005-0000-0000-0000118E0000}"/>
    <cellStyle name="20% - Accent1 4 2 4 3 6 7 2" xfId="36554" xr:uid="{00000000-0005-0000-0000-0000128E0000}"/>
    <cellStyle name="20% - Accent1 4 2 4 3 6 8" xfId="36555" xr:uid="{00000000-0005-0000-0000-0000138E0000}"/>
    <cellStyle name="20% - Accent1 4 2 4 3 6 8 2" xfId="36556" xr:uid="{00000000-0005-0000-0000-0000148E0000}"/>
    <cellStyle name="20% - Accent1 4 2 4 3 6 9" xfId="36557" xr:uid="{00000000-0005-0000-0000-0000158E0000}"/>
    <cellStyle name="20% - Accent1 4 2 4 3 7" xfId="36558" xr:uid="{00000000-0005-0000-0000-0000168E0000}"/>
    <cellStyle name="20% - Accent1 4 2 4 3 7 2" xfId="36559" xr:uid="{00000000-0005-0000-0000-0000178E0000}"/>
    <cellStyle name="20% - Accent1 4 2 4 3 7 2 2" xfId="36560" xr:uid="{00000000-0005-0000-0000-0000188E0000}"/>
    <cellStyle name="20% - Accent1 4 2 4 3 7 2 2 2" xfId="36561" xr:uid="{00000000-0005-0000-0000-0000198E0000}"/>
    <cellStyle name="20% - Accent1 4 2 4 3 7 2 3" xfId="36562" xr:uid="{00000000-0005-0000-0000-00001A8E0000}"/>
    <cellStyle name="20% - Accent1 4 2 4 3 7 3" xfId="36563" xr:uid="{00000000-0005-0000-0000-00001B8E0000}"/>
    <cellStyle name="20% - Accent1 4 2 4 3 7 3 2" xfId="36564" xr:uid="{00000000-0005-0000-0000-00001C8E0000}"/>
    <cellStyle name="20% - Accent1 4 2 4 3 7 4" xfId="36565" xr:uid="{00000000-0005-0000-0000-00001D8E0000}"/>
    <cellStyle name="20% - Accent1 4 2 4 3 8" xfId="36566" xr:uid="{00000000-0005-0000-0000-00001E8E0000}"/>
    <cellStyle name="20% - Accent1 4 2 4 3 8 2" xfId="36567" xr:uid="{00000000-0005-0000-0000-00001F8E0000}"/>
    <cellStyle name="20% - Accent1 4 2 4 3 8 2 2" xfId="36568" xr:uid="{00000000-0005-0000-0000-0000208E0000}"/>
    <cellStyle name="20% - Accent1 4 2 4 3 8 2 2 2" xfId="36569" xr:uid="{00000000-0005-0000-0000-0000218E0000}"/>
    <cellStyle name="20% - Accent1 4 2 4 3 8 2 3" xfId="36570" xr:uid="{00000000-0005-0000-0000-0000228E0000}"/>
    <cellStyle name="20% - Accent1 4 2 4 3 8 3" xfId="36571" xr:uid="{00000000-0005-0000-0000-0000238E0000}"/>
    <cellStyle name="20% - Accent1 4 2 4 3 8 3 2" xfId="36572" xr:uid="{00000000-0005-0000-0000-0000248E0000}"/>
    <cellStyle name="20% - Accent1 4 2 4 3 8 4" xfId="36573" xr:uid="{00000000-0005-0000-0000-0000258E0000}"/>
    <cellStyle name="20% - Accent1 4 2 4 3 9" xfId="36574" xr:uid="{00000000-0005-0000-0000-0000268E0000}"/>
    <cellStyle name="20% - Accent1 4 2 4 3 9 2" xfId="36575" xr:uid="{00000000-0005-0000-0000-0000278E0000}"/>
    <cellStyle name="20% - Accent1 4 2 4 3 9 2 2" xfId="36576" xr:uid="{00000000-0005-0000-0000-0000288E0000}"/>
    <cellStyle name="20% - Accent1 4 2 4 3 9 2 2 2" xfId="36577" xr:uid="{00000000-0005-0000-0000-0000298E0000}"/>
    <cellStyle name="20% - Accent1 4 2 4 3 9 2 3" xfId="36578" xr:uid="{00000000-0005-0000-0000-00002A8E0000}"/>
    <cellStyle name="20% - Accent1 4 2 4 3 9 3" xfId="36579" xr:uid="{00000000-0005-0000-0000-00002B8E0000}"/>
    <cellStyle name="20% - Accent1 4 2 4 3 9 3 2" xfId="36580" xr:uid="{00000000-0005-0000-0000-00002C8E0000}"/>
    <cellStyle name="20% - Accent1 4 2 4 3 9 4" xfId="36581" xr:uid="{00000000-0005-0000-0000-00002D8E0000}"/>
    <cellStyle name="20% - Accent1 4 2 4 4" xfId="36582" xr:uid="{00000000-0005-0000-0000-00002E8E0000}"/>
    <cellStyle name="20% - Accent1 4 2 4 4 10" xfId="36583" xr:uid="{00000000-0005-0000-0000-00002F8E0000}"/>
    <cellStyle name="20% - Accent1 4 2 4 4 10 2" xfId="36584" xr:uid="{00000000-0005-0000-0000-0000308E0000}"/>
    <cellStyle name="20% - Accent1 4 2 4 4 11" xfId="36585" xr:uid="{00000000-0005-0000-0000-0000318E0000}"/>
    <cellStyle name="20% - Accent1 4 2 4 4 2" xfId="36586" xr:uid="{00000000-0005-0000-0000-0000328E0000}"/>
    <cellStyle name="20% - Accent1 4 2 4 4 2 2" xfId="36587" xr:uid="{00000000-0005-0000-0000-0000338E0000}"/>
    <cellStyle name="20% - Accent1 4 2 4 4 2 2 2" xfId="36588" xr:uid="{00000000-0005-0000-0000-0000348E0000}"/>
    <cellStyle name="20% - Accent1 4 2 4 4 2 2 2 2" xfId="36589" xr:uid="{00000000-0005-0000-0000-0000358E0000}"/>
    <cellStyle name="20% - Accent1 4 2 4 4 2 2 2 2 2" xfId="36590" xr:uid="{00000000-0005-0000-0000-0000368E0000}"/>
    <cellStyle name="20% - Accent1 4 2 4 4 2 2 2 3" xfId="36591" xr:uid="{00000000-0005-0000-0000-0000378E0000}"/>
    <cellStyle name="20% - Accent1 4 2 4 4 2 2 3" xfId="36592" xr:uid="{00000000-0005-0000-0000-0000388E0000}"/>
    <cellStyle name="20% - Accent1 4 2 4 4 2 2 3 2" xfId="36593" xr:uid="{00000000-0005-0000-0000-0000398E0000}"/>
    <cellStyle name="20% - Accent1 4 2 4 4 2 2 4" xfId="36594" xr:uid="{00000000-0005-0000-0000-00003A8E0000}"/>
    <cellStyle name="20% - Accent1 4 2 4 4 2 3" xfId="36595" xr:uid="{00000000-0005-0000-0000-00003B8E0000}"/>
    <cellStyle name="20% - Accent1 4 2 4 4 2 3 2" xfId="36596" xr:uid="{00000000-0005-0000-0000-00003C8E0000}"/>
    <cellStyle name="20% - Accent1 4 2 4 4 2 3 2 2" xfId="36597" xr:uid="{00000000-0005-0000-0000-00003D8E0000}"/>
    <cellStyle name="20% - Accent1 4 2 4 4 2 3 2 2 2" xfId="36598" xr:uid="{00000000-0005-0000-0000-00003E8E0000}"/>
    <cellStyle name="20% - Accent1 4 2 4 4 2 3 2 3" xfId="36599" xr:uid="{00000000-0005-0000-0000-00003F8E0000}"/>
    <cellStyle name="20% - Accent1 4 2 4 4 2 3 3" xfId="36600" xr:uid="{00000000-0005-0000-0000-0000408E0000}"/>
    <cellStyle name="20% - Accent1 4 2 4 4 2 3 3 2" xfId="36601" xr:uid="{00000000-0005-0000-0000-0000418E0000}"/>
    <cellStyle name="20% - Accent1 4 2 4 4 2 3 4" xfId="36602" xr:uid="{00000000-0005-0000-0000-0000428E0000}"/>
    <cellStyle name="20% - Accent1 4 2 4 4 2 4" xfId="36603" xr:uid="{00000000-0005-0000-0000-0000438E0000}"/>
    <cellStyle name="20% - Accent1 4 2 4 4 2 4 2" xfId="36604" xr:uid="{00000000-0005-0000-0000-0000448E0000}"/>
    <cellStyle name="20% - Accent1 4 2 4 4 2 4 2 2" xfId="36605" xr:uid="{00000000-0005-0000-0000-0000458E0000}"/>
    <cellStyle name="20% - Accent1 4 2 4 4 2 4 2 2 2" xfId="36606" xr:uid="{00000000-0005-0000-0000-0000468E0000}"/>
    <cellStyle name="20% - Accent1 4 2 4 4 2 4 2 3" xfId="36607" xr:uid="{00000000-0005-0000-0000-0000478E0000}"/>
    <cellStyle name="20% - Accent1 4 2 4 4 2 4 3" xfId="36608" xr:uid="{00000000-0005-0000-0000-0000488E0000}"/>
    <cellStyle name="20% - Accent1 4 2 4 4 2 4 3 2" xfId="36609" xr:uid="{00000000-0005-0000-0000-0000498E0000}"/>
    <cellStyle name="20% - Accent1 4 2 4 4 2 4 4" xfId="36610" xr:uid="{00000000-0005-0000-0000-00004A8E0000}"/>
    <cellStyle name="20% - Accent1 4 2 4 4 2 5" xfId="36611" xr:uid="{00000000-0005-0000-0000-00004B8E0000}"/>
    <cellStyle name="20% - Accent1 4 2 4 4 2 5 2" xfId="36612" xr:uid="{00000000-0005-0000-0000-00004C8E0000}"/>
    <cellStyle name="20% - Accent1 4 2 4 4 2 5 2 2" xfId="36613" xr:uid="{00000000-0005-0000-0000-00004D8E0000}"/>
    <cellStyle name="20% - Accent1 4 2 4 4 2 5 3" xfId="36614" xr:uid="{00000000-0005-0000-0000-00004E8E0000}"/>
    <cellStyle name="20% - Accent1 4 2 4 4 2 6" xfId="36615" xr:uid="{00000000-0005-0000-0000-00004F8E0000}"/>
    <cellStyle name="20% - Accent1 4 2 4 4 2 6 2" xfId="36616" xr:uid="{00000000-0005-0000-0000-0000508E0000}"/>
    <cellStyle name="20% - Accent1 4 2 4 4 2 6 2 2" xfId="36617" xr:uid="{00000000-0005-0000-0000-0000518E0000}"/>
    <cellStyle name="20% - Accent1 4 2 4 4 2 6 3" xfId="36618" xr:uid="{00000000-0005-0000-0000-0000528E0000}"/>
    <cellStyle name="20% - Accent1 4 2 4 4 2 7" xfId="36619" xr:uid="{00000000-0005-0000-0000-0000538E0000}"/>
    <cellStyle name="20% - Accent1 4 2 4 4 2 7 2" xfId="36620" xr:uid="{00000000-0005-0000-0000-0000548E0000}"/>
    <cellStyle name="20% - Accent1 4 2 4 4 2 8" xfId="36621" xr:uid="{00000000-0005-0000-0000-0000558E0000}"/>
    <cellStyle name="20% - Accent1 4 2 4 4 2 8 2" xfId="36622" xr:uid="{00000000-0005-0000-0000-0000568E0000}"/>
    <cellStyle name="20% - Accent1 4 2 4 4 2 9" xfId="36623" xr:uid="{00000000-0005-0000-0000-0000578E0000}"/>
    <cellStyle name="20% - Accent1 4 2 4 4 3" xfId="36624" xr:uid="{00000000-0005-0000-0000-0000588E0000}"/>
    <cellStyle name="20% - Accent1 4 2 4 4 3 2" xfId="36625" xr:uid="{00000000-0005-0000-0000-0000598E0000}"/>
    <cellStyle name="20% - Accent1 4 2 4 4 3 2 2" xfId="36626" xr:uid="{00000000-0005-0000-0000-00005A8E0000}"/>
    <cellStyle name="20% - Accent1 4 2 4 4 3 2 2 2" xfId="36627" xr:uid="{00000000-0005-0000-0000-00005B8E0000}"/>
    <cellStyle name="20% - Accent1 4 2 4 4 3 2 2 2 2" xfId="36628" xr:uid="{00000000-0005-0000-0000-00005C8E0000}"/>
    <cellStyle name="20% - Accent1 4 2 4 4 3 2 2 3" xfId="36629" xr:uid="{00000000-0005-0000-0000-00005D8E0000}"/>
    <cellStyle name="20% - Accent1 4 2 4 4 3 2 3" xfId="36630" xr:uid="{00000000-0005-0000-0000-00005E8E0000}"/>
    <cellStyle name="20% - Accent1 4 2 4 4 3 2 3 2" xfId="36631" xr:uid="{00000000-0005-0000-0000-00005F8E0000}"/>
    <cellStyle name="20% - Accent1 4 2 4 4 3 2 4" xfId="36632" xr:uid="{00000000-0005-0000-0000-0000608E0000}"/>
    <cellStyle name="20% - Accent1 4 2 4 4 3 3" xfId="36633" xr:uid="{00000000-0005-0000-0000-0000618E0000}"/>
    <cellStyle name="20% - Accent1 4 2 4 4 3 3 2" xfId="36634" xr:uid="{00000000-0005-0000-0000-0000628E0000}"/>
    <cellStyle name="20% - Accent1 4 2 4 4 3 3 2 2" xfId="36635" xr:uid="{00000000-0005-0000-0000-0000638E0000}"/>
    <cellStyle name="20% - Accent1 4 2 4 4 3 3 2 2 2" xfId="36636" xr:uid="{00000000-0005-0000-0000-0000648E0000}"/>
    <cellStyle name="20% - Accent1 4 2 4 4 3 3 2 3" xfId="36637" xr:uid="{00000000-0005-0000-0000-0000658E0000}"/>
    <cellStyle name="20% - Accent1 4 2 4 4 3 3 3" xfId="36638" xr:uid="{00000000-0005-0000-0000-0000668E0000}"/>
    <cellStyle name="20% - Accent1 4 2 4 4 3 3 3 2" xfId="36639" xr:uid="{00000000-0005-0000-0000-0000678E0000}"/>
    <cellStyle name="20% - Accent1 4 2 4 4 3 3 4" xfId="36640" xr:uid="{00000000-0005-0000-0000-0000688E0000}"/>
    <cellStyle name="20% - Accent1 4 2 4 4 3 4" xfId="36641" xr:uid="{00000000-0005-0000-0000-0000698E0000}"/>
    <cellStyle name="20% - Accent1 4 2 4 4 3 4 2" xfId="36642" xr:uid="{00000000-0005-0000-0000-00006A8E0000}"/>
    <cellStyle name="20% - Accent1 4 2 4 4 3 4 2 2" xfId="36643" xr:uid="{00000000-0005-0000-0000-00006B8E0000}"/>
    <cellStyle name="20% - Accent1 4 2 4 4 3 4 2 2 2" xfId="36644" xr:uid="{00000000-0005-0000-0000-00006C8E0000}"/>
    <cellStyle name="20% - Accent1 4 2 4 4 3 4 2 3" xfId="36645" xr:uid="{00000000-0005-0000-0000-00006D8E0000}"/>
    <cellStyle name="20% - Accent1 4 2 4 4 3 4 3" xfId="36646" xr:uid="{00000000-0005-0000-0000-00006E8E0000}"/>
    <cellStyle name="20% - Accent1 4 2 4 4 3 4 3 2" xfId="36647" xr:uid="{00000000-0005-0000-0000-00006F8E0000}"/>
    <cellStyle name="20% - Accent1 4 2 4 4 3 4 4" xfId="36648" xr:uid="{00000000-0005-0000-0000-0000708E0000}"/>
    <cellStyle name="20% - Accent1 4 2 4 4 3 5" xfId="36649" xr:uid="{00000000-0005-0000-0000-0000718E0000}"/>
    <cellStyle name="20% - Accent1 4 2 4 4 3 5 2" xfId="36650" xr:uid="{00000000-0005-0000-0000-0000728E0000}"/>
    <cellStyle name="20% - Accent1 4 2 4 4 3 5 2 2" xfId="36651" xr:uid="{00000000-0005-0000-0000-0000738E0000}"/>
    <cellStyle name="20% - Accent1 4 2 4 4 3 5 3" xfId="36652" xr:uid="{00000000-0005-0000-0000-0000748E0000}"/>
    <cellStyle name="20% - Accent1 4 2 4 4 3 6" xfId="36653" xr:uid="{00000000-0005-0000-0000-0000758E0000}"/>
    <cellStyle name="20% - Accent1 4 2 4 4 3 6 2" xfId="36654" xr:uid="{00000000-0005-0000-0000-0000768E0000}"/>
    <cellStyle name="20% - Accent1 4 2 4 4 3 6 2 2" xfId="36655" xr:uid="{00000000-0005-0000-0000-0000778E0000}"/>
    <cellStyle name="20% - Accent1 4 2 4 4 3 6 3" xfId="36656" xr:uid="{00000000-0005-0000-0000-0000788E0000}"/>
    <cellStyle name="20% - Accent1 4 2 4 4 3 7" xfId="36657" xr:uid="{00000000-0005-0000-0000-0000798E0000}"/>
    <cellStyle name="20% - Accent1 4 2 4 4 3 7 2" xfId="36658" xr:uid="{00000000-0005-0000-0000-00007A8E0000}"/>
    <cellStyle name="20% - Accent1 4 2 4 4 3 8" xfId="36659" xr:uid="{00000000-0005-0000-0000-00007B8E0000}"/>
    <cellStyle name="20% - Accent1 4 2 4 4 3 8 2" xfId="36660" xr:uid="{00000000-0005-0000-0000-00007C8E0000}"/>
    <cellStyle name="20% - Accent1 4 2 4 4 3 9" xfId="36661" xr:uid="{00000000-0005-0000-0000-00007D8E0000}"/>
    <cellStyle name="20% - Accent1 4 2 4 4 4" xfId="36662" xr:uid="{00000000-0005-0000-0000-00007E8E0000}"/>
    <cellStyle name="20% - Accent1 4 2 4 4 4 2" xfId="36663" xr:uid="{00000000-0005-0000-0000-00007F8E0000}"/>
    <cellStyle name="20% - Accent1 4 2 4 4 4 2 2" xfId="36664" xr:uid="{00000000-0005-0000-0000-0000808E0000}"/>
    <cellStyle name="20% - Accent1 4 2 4 4 4 2 2 2" xfId="36665" xr:uid="{00000000-0005-0000-0000-0000818E0000}"/>
    <cellStyle name="20% - Accent1 4 2 4 4 4 2 3" xfId="36666" xr:uid="{00000000-0005-0000-0000-0000828E0000}"/>
    <cellStyle name="20% - Accent1 4 2 4 4 4 3" xfId="36667" xr:uid="{00000000-0005-0000-0000-0000838E0000}"/>
    <cellStyle name="20% - Accent1 4 2 4 4 4 3 2" xfId="36668" xr:uid="{00000000-0005-0000-0000-0000848E0000}"/>
    <cellStyle name="20% - Accent1 4 2 4 4 4 4" xfId="36669" xr:uid="{00000000-0005-0000-0000-0000858E0000}"/>
    <cellStyle name="20% - Accent1 4 2 4 4 5" xfId="36670" xr:uid="{00000000-0005-0000-0000-0000868E0000}"/>
    <cellStyle name="20% - Accent1 4 2 4 4 5 2" xfId="36671" xr:uid="{00000000-0005-0000-0000-0000878E0000}"/>
    <cellStyle name="20% - Accent1 4 2 4 4 5 2 2" xfId="36672" xr:uid="{00000000-0005-0000-0000-0000888E0000}"/>
    <cellStyle name="20% - Accent1 4 2 4 4 5 2 2 2" xfId="36673" xr:uid="{00000000-0005-0000-0000-0000898E0000}"/>
    <cellStyle name="20% - Accent1 4 2 4 4 5 2 3" xfId="36674" xr:uid="{00000000-0005-0000-0000-00008A8E0000}"/>
    <cellStyle name="20% - Accent1 4 2 4 4 5 3" xfId="36675" xr:uid="{00000000-0005-0000-0000-00008B8E0000}"/>
    <cellStyle name="20% - Accent1 4 2 4 4 5 3 2" xfId="36676" xr:uid="{00000000-0005-0000-0000-00008C8E0000}"/>
    <cellStyle name="20% - Accent1 4 2 4 4 5 4" xfId="36677" xr:uid="{00000000-0005-0000-0000-00008D8E0000}"/>
    <cellStyle name="20% - Accent1 4 2 4 4 6" xfId="36678" xr:uid="{00000000-0005-0000-0000-00008E8E0000}"/>
    <cellStyle name="20% - Accent1 4 2 4 4 6 2" xfId="36679" xr:uid="{00000000-0005-0000-0000-00008F8E0000}"/>
    <cellStyle name="20% - Accent1 4 2 4 4 6 2 2" xfId="36680" xr:uid="{00000000-0005-0000-0000-0000908E0000}"/>
    <cellStyle name="20% - Accent1 4 2 4 4 6 2 2 2" xfId="36681" xr:uid="{00000000-0005-0000-0000-0000918E0000}"/>
    <cellStyle name="20% - Accent1 4 2 4 4 6 2 3" xfId="36682" xr:uid="{00000000-0005-0000-0000-0000928E0000}"/>
    <cellStyle name="20% - Accent1 4 2 4 4 6 3" xfId="36683" xr:uid="{00000000-0005-0000-0000-0000938E0000}"/>
    <cellStyle name="20% - Accent1 4 2 4 4 6 3 2" xfId="36684" xr:uid="{00000000-0005-0000-0000-0000948E0000}"/>
    <cellStyle name="20% - Accent1 4 2 4 4 6 4" xfId="36685" xr:uid="{00000000-0005-0000-0000-0000958E0000}"/>
    <cellStyle name="20% - Accent1 4 2 4 4 7" xfId="36686" xr:uid="{00000000-0005-0000-0000-0000968E0000}"/>
    <cellStyle name="20% - Accent1 4 2 4 4 7 2" xfId="36687" xr:uid="{00000000-0005-0000-0000-0000978E0000}"/>
    <cellStyle name="20% - Accent1 4 2 4 4 7 2 2" xfId="36688" xr:uid="{00000000-0005-0000-0000-0000988E0000}"/>
    <cellStyle name="20% - Accent1 4 2 4 4 7 3" xfId="36689" xr:uid="{00000000-0005-0000-0000-0000998E0000}"/>
    <cellStyle name="20% - Accent1 4 2 4 4 8" xfId="36690" xr:uid="{00000000-0005-0000-0000-00009A8E0000}"/>
    <cellStyle name="20% - Accent1 4 2 4 4 8 2" xfId="36691" xr:uid="{00000000-0005-0000-0000-00009B8E0000}"/>
    <cellStyle name="20% - Accent1 4 2 4 4 8 2 2" xfId="36692" xr:uid="{00000000-0005-0000-0000-00009C8E0000}"/>
    <cellStyle name="20% - Accent1 4 2 4 4 8 3" xfId="36693" xr:uid="{00000000-0005-0000-0000-00009D8E0000}"/>
    <cellStyle name="20% - Accent1 4 2 4 4 9" xfId="36694" xr:uid="{00000000-0005-0000-0000-00009E8E0000}"/>
    <cellStyle name="20% - Accent1 4 2 4 4 9 2" xfId="36695" xr:uid="{00000000-0005-0000-0000-00009F8E0000}"/>
    <cellStyle name="20% - Accent1 4 2 4 5" xfId="36696" xr:uid="{00000000-0005-0000-0000-0000A08E0000}"/>
    <cellStyle name="20% - Accent1 4 2 4 5 10" xfId="36697" xr:uid="{00000000-0005-0000-0000-0000A18E0000}"/>
    <cellStyle name="20% - Accent1 4 2 4 5 10 2" xfId="36698" xr:uid="{00000000-0005-0000-0000-0000A28E0000}"/>
    <cellStyle name="20% - Accent1 4 2 4 5 11" xfId="36699" xr:uid="{00000000-0005-0000-0000-0000A38E0000}"/>
    <cellStyle name="20% - Accent1 4 2 4 5 2" xfId="36700" xr:uid="{00000000-0005-0000-0000-0000A48E0000}"/>
    <cellStyle name="20% - Accent1 4 2 4 5 2 2" xfId="36701" xr:uid="{00000000-0005-0000-0000-0000A58E0000}"/>
    <cellStyle name="20% - Accent1 4 2 4 5 2 2 2" xfId="36702" xr:uid="{00000000-0005-0000-0000-0000A68E0000}"/>
    <cellStyle name="20% - Accent1 4 2 4 5 2 2 2 2" xfId="36703" xr:uid="{00000000-0005-0000-0000-0000A78E0000}"/>
    <cellStyle name="20% - Accent1 4 2 4 5 2 2 2 2 2" xfId="36704" xr:uid="{00000000-0005-0000-0000-0000A88E0000}"/>
    <cellStyle name="20% - Accent1 4 2 4 5 2 2 2 3" xfId="36705" xr:uid="{00000000-0005-0000-0000-0000A98E0000}"/>
    <cellStyle name="20% - Accent1 4 2 4 5 2 2 3" xfId="36706" xr:uid="{00000000-0005-0000-0000-0000AA8E0000}"/>
    <cellStyle name="20% - Accent1 4 2 4 5 2 2 3 2" xfId="36707" xr:uid="{00000000-0005-0000-0000-0000AB8E0000}"/>
    <cellStyle name="20% - Accent1 4 2 4 5 2 2 4" xfId="36708" xr:uid="{00000000-0005-0000-0000-0000AC8E0000}"/>
    <cellStyle name="20% - Accent1 4 2 4 5 2 3" xfId="36709" xr:uid="{00000000-0005-0000-0000-0000AD8E0000}"/>
    <cellStyle name="20% - Accent1 4 2 4 5 2 3 2" xfId="36710" xr:uid="{00000000-0005-0000-0000-0000AE8E0000}"/>
    <cellStyle name="20% - Accent1 4 2 4 5 2 3 2 2" xfId="36711" xr:uid="{00000000-0005-0000-0000-0000AF8E0000}"/>
    <cellStyle name="20% - Accent1 4 2 4 5 2 3 2 2 2" xfId="36712" xr:uid="{00000000-0005-0000-0000-0000B08E0000}"/>
    <cellStyle name="20% - Accent1 4 2 4 5 2 3 2 3" xfId="36713" xr:uid="{00000000-0005-0000-0000-0000B18E0000}"/>
    <cellStyle name="20% - Accent1 4 2 4 5 2 3 3" xfId="36714" xr:uid="{00000000-0005-0000-0000-0000B28E0000}"/>
    <cellStyle name="20% - Accent1 4 2 4 5 2 3 3 2" xfId="36715" xr:uid="{00000000-0005-0000-0000-0000B38E0000}"/>
    <cellStyle name="20% - Accent1 4 2 4 5 2 3 4" xfId="36716" xr:uid="{00000000-0005-0000-0000-0000B48E0000}"/>
    <cellStyle name="20% - Accent1 4 2 4 5 2 4" xfId="36717" xr:uid="{00000000-0005-0000-0000-0000B58E0000}"/>
    <cellStyle name="20% - Accent1 4 2 4 5 2 4 2" xfId="36718" xr:uid="{00000000-0005-0000-0000-0000B68E0000}"/>
    <cellStyle name="20% - Accent1 4 2 4 5 2 4 2 2" xfId="36719" xr:uid="{00000000-0005-0000-0000-0000B78E0000}"/>
    <cellStyle name="20% - Accent1 4 2 4 5 2 4 2 2 2" xfId="36720" xr:uid="{00000000-0005-0000-0000-0000B88E0000}"/>
    <cellStyle name="20% - Accent1 4 2 4 5 2 4 2 3" xfId="36721" xr:uid="{00000000-0005-0000-0000-0000B98E0000}"/>
    <cellStyle name="20% - Accent1 4 2 4 5 2 4 3" xfId="36722" xr:uid="{00000000-0005-0000-0000-0000BA8E0000}"/>
    <cellStyle name="20% - Accent1 4 2 4 5 2 4 3 2" xfId="36723" xr:uid="{00000000-0005-0000-0000-0000BB8E0000}"/>
    <cellStyle name="20% - Accent1 4 2 4 5 2 4 4" xfId="36724" xr:uid="{00000000-0005-0000-0000-0000BC8E0000}"/>
    <cellStyle name="20% - Accent1 4 2 4 5 2 5" xfId="36725" xr:uid="{00000000-0005-0000-0000-0000BD8E0000}"/>
    <cellStyle name="20% - Accent1 4 2 4 5 2 5 2" xfId="36726" xr:uid="{00000000-0005-0000-0000-0000BE8E0000}"/>
    <cellStyle name="20% - Accent1 4 2 4 5 2 5 2 2" xfId="36727" xr:uid="{00000000-0005-0000-0000-0000BF8E0000}"/>
    <cellStyle name="20% - Accent1 4 2 4 5 2 5 3" xfId="36728" xr:uid="{00000000-0005-0000-0000-0000C08E0000}"/>
    <cellStyle name="20% - Accent1 4 2 4 5 2 6" xfId="36729" xr:uid="{00000000-0005-0000-0000-0000C18E0000}"/>
    <cellStyle name="20% - Accent1 4 2 4 5 2 6 2" xfId="36730" xr:uid="{00000000-0005-0000-0000-0000C28E0000}"/>
    <cellStyle name="20% - Accent1 4 2 4 5 2 6 2 2" xfId="36731" xr:uid="{00000000-0005-0000-0000-0000C38E0000}"/>
    <cellStyle name="20% - Accent1 4 2 4 5 2 6 3" xfId="36732" xr:uid="{00000000-0005-0000-0000-0000C48E0000}"/>
    <cellStyle name="20% - Accent1 4 2 4 5 2 7" xfId="36733" xr:uid="{00000000-0005-0000-0000-0000C58E0000}"/>
    <cellStyle name="20% - Accent1 4 2 4 5 2 7 2" xfId="36734" xr:uid="{00000000-0005-0000-0000-0000C68E0000}"/>
    <cellStyle name="20% - Accent1 4 2 4 5 2 8" xfId="36735" xr:uid="{00000000-0005-0000-0000-0000C78E0000}"/>
    <cellStyle name="20% - Accent1 4 2 4 5 2 8 2" xfId="36736" xr:uid="{00000000-0005-0000-0000-0000C88E0000}"/>
    <cellStyle name="20% - Accent1 4 2 4 5 2 9" xfId="36737" xr:uid="{00000000-0005-0000-0000-0000C98E0000}"/>
    <cellStyle name="20% - Accent1 4 2 4 5 3" xfId="36738" xr:uid="{00000000-0005-0000-0000-0000CA8E0000}"/>
    <cellStyle name="20% - Accent1 4 2 4 5 3 2" xfId="36739" xr:uid="{00000000-0005-0000-0000-0000CB8E0000}"/>
    <cellStyle name="20% - Accent1 4 2 4 5 3 2 2" xfId="36740" xr:uid="{00000000-0005-0000-0000-0000CC8E0000}"/>
    <cellStyle name="20% - Accent1 4 2 4 5 3 2 2 2" xfId="36741" xr:uid="{00000000-0005-0000-0000-0000CD8E0000}"/>
    <cellStyle name="20% - Accent1 4 2 4 5 3 2 2 2 2" xfId="36742" xr:uid="{00000000-0005-0000-0000-0000CE8E0000}"/>
    <cellStyle name="20% - Accent1 4 2 4 5 3 2 2 3" xfId="36743" xr:uid="{00000000-0005-0000-0000-0000CF8E0000}"/>
    <cellStyle name="20% - Accent1 4 2 4 5 3 2 3" xfId="36744" xr:uid="{00000000-0005-0000-0000-0000D08E0000}"/>
    <cellStyle name="20% - Accent1 4 2 4 5 3 2 3 2" xfId="36745" xr:uid="{00000000-0005-0000-0000-0000D18E0000}"/>
    <cellStyle name="20% - Accent1 4 2 4 5 3 2 4" xfId="36746" xr:uid="{00000000-0005-0000-0000-0000D28E0000}"/>
    <cellStyle name="20% - Accent1 4 2 4 5 3 3" xfId="36747" xr:uid="{00000000-0005-0000-0000-0000D38E0000}"/>
    <cellStyle name="20% - Accent1 4 2 4 5 3 3 2" xfId="36748" xr:uid="{00000000-0005-0000-0000-0000D48E0000}"/>
    <cellStyle name="20% - Accent1 4 2 4 5 3 3 2 2" xfId="36749" xr:uid="{00000000-0005-0000-0000-0000D58E0000}"/>
    <cellStyle name="20% - Accent1 4 2 4 5 3 3 2 2 2" xfId="36750" xr:uid="{00000000-0005-0000-0000-0000D68E0000}"/>
    <cellStyle name="20% - Accent1 4 2 4 5 3 3 2 3" xfId="36751" xr:uid="{00000000-0005-0000-0000-0000D78E0000}"/>
    <cellStyle name="20% - Accent1 4 2 4 5 3 3 3" xfId="36752" xr:uid="{00000000-0005-0000-0000-0000D88E0000}"/>
    <cellStyle name="20% - Accent1 4 2 4 5 3 3 3 2" xfId="36753" xr:uid="{00000000-0005-0000-0000-0000D98E0000}"/>
    <cellStyle name="20% - Accent1 4 2 4 5 3 3 4" xfId="36754" xr:uid="{00000000-0005-0000-0000-0000DA8E0000}"/>
    <cellStyle name="20% - Accent1 4 2 4 5 3 4" xfId="36755" xr:uid="{00000000-0005-0000-0000-0000DB8E0000}"/>
    <cellStyle name="20% - Accent1 4 2 4 5 3 4 2" xfId="36756" xr:uid="{00000000-0005-0000-0000-0000DC8E0000}"/>
    <cellStyle name="20% - Accent1 4 2 4 5 3 4 2 2" xfId="36757" xr:uid="{00000000-0005-0000-0000-0000DD8E0000}"/>
    <cellStyle name="20% - Accent1 4 2 4 5 3 4 2 2 2" xfId="36758" xr:uid="{00000000-0005-0000-0000-0000DE8E0000}"/>
    <cellStyle name="20% - Accent1 4 2 4 5 3 4 2 3" xfId="36759" xr:uid="{00000000-0005-0000-0000-0000DF8E0000}"/>
    <cellStyle name="20% - Accent1 4 2 4 5 3 4 3" xfId="36760" xr:uid="{00000000-0005-0000-0000-0000E08E0000}"/>
    <cellStyle name="20% - Accent1 4 2 4 5 3 4 3 2" xfId="36761" xr:uid="{00000000-0005-0000-0000-0000E18E0000}"/>
    <cellStyle name="20% - Accent1 4 2 4 5 3 4 4" xfId="36762" xr:uid="{00000000-0005-0000-0000-0000E28E0000}"/>
    <cellStyle name="20% - Accent1 4 2 4 5 3 5" xfId="36763" xr:uid="{00000000-0005-0000-0000-0000E38E0000}"/>
    <cellStyle name="20% - Accent1 4 2 4 5 3 5 2" xfId="36764" xr:uid="{00000000-0005-0000-0000-0000E48E0000}"/>
    <cellStyle name="20% - Accent1 4 2 4 5 3 5 2 2" xfId="36765" xr:uid="{00000000-0005-0000-0000-0000E58E0000}"/>
    <cellStyle name="20% - Accent1 4 2 4 5 3 5 3" xfId="36766" xr:uid="{00000000-0005-0000-0000-0000E68E0000}"/>
    <cellStyle name="20% - Accent1 4 2 4 5 3 6" xfId="36767" xr:uid="{00000000-0005-0000-0000-0000E78E0000}"/>
    <cellStyle name="20% - Accent1 4 2 4 5 3 6 2" xfId="36768" xr:uid="{00000000-0005-0000-0000-0000E88E0000}"/>
    <cellStyle name="20% - Accent1 4 2 4 5 3 6 2 2" xfId="36769" xr:uid="{00000000-0005-0000-0000-0000E98E0000}"/>
    <cellStyle name="20% - Accent1 4 2 4 5 3 6 3" xfId="36770" xr:uid="{00000000-0005-0000-0000-0000EA8E0000}"/>
    <cellStyle name="20% - Accent1 4 2 4 5 3 7" xfId="36771" xr:uid="{00000000-0005-0000-0000-0000EB8E0000}"/>
    <cellStyle name="20% - Accent1 4 2 4 5 3 7 2" xfId="36772" xr:uid="{00000000-0005-0000-0000-0000EC8E0000}"/>
    <cellStyle name="20% - Accent1 4 2 4 5 3 8" xfId="36773" xr:uid="{00000000-0005-0000-0000-0000ED8E0000}"/>
    <cellStyle name="20% - Accent1 4 2 4 5 3 8 2" xfId="36774" xr:uid="{00000000-0005-0000-0000-0000EE8E0000}"/>
    <cellStyle name="20% - Accent1 4 2 4 5 3 9" xfId="36775" xr:uid="{00000000-0005-0000-0000-0000EF8E0000}"/>
    <cellStyle name="20% - Accent1 4 2 4 5 4" xfId="36776" xr:uid="{00000000-0005-0000-0000-0000F08E0000}"/>
    <cellStyle name="20% - Accent1 4 2 4 5 4 2" xfId="36777" xr:uid="{00000000-0005-0000-0000-0000F18E0000}"/>
    <cellStyle name="20% - Accent1 4 2 4 5 4 2 2" xfId="36778" xr:uid="{00000000-0005-0000-0000-0000F28E0000}"/>
    <cellStyle name="20% - Accent1 4 2 4 5 4 2 2 2" xfId="36779" xr:uid="{00000000-0005-0000-0000-0000F38E0000}"/>
    <cellStyle name="20% - Accent1 4 2 4 5 4 2 3" xfId="36780" xr:uid="{00000000-0005-0000-0000-0000F48E0000}"/>
    <cellStyle name="20% - Accent1 4 2 4 5 4 3" xfId="36781" xr:uid="{00000000-0005-0000-0000-0000F58E0000}"/>
    <cellStyle name="20% - Accent1 4 2 4 5 4 3 2" xfId="36782" xr:uid="{00000000-0005-0000-0000-0000F68E0000}"/>
    <cellStyle name="20% - Accent1 4 2 4 5 4 4" xfId="36783" xr:uid="{00000000-0005-0000-0000-0000F78E0000}"/>
    <cellStyle name="20% - Accent1 4 2 4 5 5" xfId="36784" xr:uid="{00000000-0005-0000-0000-0000F88E0000}"/>
    <cellStyle name="20% - Accent1 4 2 4 5 5 2" xfId="36785" xr:uid="{00000000-0005-0000-0000-0000F98E0000}"/>
    <cellStyle name="20% - Accent1 4 2 4 5 5 2 2" xfId="36786" xr:uid="{00000000-0005-0000-0000-0000FA8E0000}"/>
    <cellStyle name="20% - Accent1 4 2 4 5 5 2 2 2" xfId="36787" xr:uid="{00000000-0005-0000-0000-0000FB8E0000}"/>
    <cellStyle name="20% - Accent1 4 2 4 5 5 2 3" xfId="36788" xr:uid="{00000000-0005-0000-0000-0000FC8E0000}"/>
    <cellStyle name="20% - Accent1 4 2 4 5 5 3" xfId="36789" xr:uid="{00000000-0005-0000-0000-0000FD8E0000}"/>
    <cellStyle name="20% - Accent1 4 2 4 5 5 3 2" xfId="36790" xr:uid="{00000000-0005-0000-0000-0000FE8E0000}"/>
    <cellStyle name="20% - Accent1 4 2 4 5 5 4" xfId="36791" xr:uid="{00000000-0005-0000-0000-0000FF8E0000}"/>
    <cellStyle name="20% - Accent1 4 2 4 5 6" xfId="36792" xr:uid="{00000000-0005-0000-0000-0000008F0000}"/>
    <cellStyle name="20% - Accent1 4 2 4 5 6 2" xfId="36793" xr:uid="{00000000-0005-0000-0000-0000018F0000}"/>
    <cellStyle name="20% - Accent1 4 2 4 5 6 2 2" xfId="36794" xr:uid="{00000000-0005-0000-0000-0000028F0000}"/>
    <cellStyle name="20% - Accent1 4 2 4 5 6 2 2 2" xfId="36795" xr:uid="{00000000-0005-0000-0000-0000038F0000}"/>
    <cellStyle name="20% - Accent1 4 2 4 5 6 2 3" xfId="36796" xr:uid="{00000000-0005-0000-0000-0000048F0000}"/>
    <cellStyle name="20% - Accent1 4 2 4 5 6 3" xfId="36797" xr:uid="{00000000-0005-0000-0000-0000058F0000}"/>
    <cellStyle name="20% - Accent1 4 2 4 5 6 3 2" xfId="36798" xr:uid="{00000000-0005-0000-0000-0000068F0000}"/>
    <cellStyle name="20% - Accent1 4 2 4 5 6 4" xfId="36799" xr:uid="{00000000-0005-0000-0000-0000078F0000}"/>
    <cellStyle name="20% - Accent1 4 2 4 5 7" xfId="36800" xr:uid="{00000000-0005-0000-0000-0000088F0000}"/>
    <cellStyle name="20% - Accent1 4 2 4 5 7 2" xfId="36801" xr:uid="{00000000-0005-0000-0000-0000098F0000}"/>
    <cellStyle name="20% - Accent1 4 2 4 5 7 2 2" xfId="36802" xr:uid="{00000000-0005-0000-0000-00000A8F0000}"/>
    <cellStyle name="20% - Accent1 4 2 4 5 7 3" xfId="36803" xr:uid="{00000000-0005-0000-0000-00000B8F0000}"/>
    <cellStyle name="20% - Accent1 4 2 4 5 8" xfId="36804" xr:uid="{00000000-0005-0000-0000-00000C8F0000}"/>
    <cellStyle name="20% - Accent1 4 2 4 5 8 2" xfId="36805" xr:uid="{00000000-0005-0000-0000-00000D8F0000}"/>
    <cellStyle name="20% - Accent1 4 2 4 5 8 2 2" xfId="36806" xr:uid="{00000000-0005-0000-0000-00000E8F0000}"/>
    <cellStyle name="20% - Accent1 4 2 4 5 8 3" xfId="36807" xr:uid="{00000000-0005-0000-0000-00000F8F0000}"/>
    <cellStyle name="20% - Accent1 4 2 4 5 9" xfId="36808" xr:uid="{00000000-0005-0000-0000-0000108F0000}"/>
    <cellStyle name="20% - Accent1 4 2 4 5 9 2" xfId="36809" xr:uid="{00000000-0005-0000-0000-0000118F0000}"/>
    <cellStyle name="20% - Accent1 4 2 4 6" xfId="36810" xr:uid="{00000000-0005-0000-0000-0000128F0000}"/>
    <cellStyle name="20% - Accent1 4 2 4 6 10" xfId="36811" xr:uid="{00000000-0005-0000-0000-0000138F0000}"/>
    <cellStyle name="20% - Accent1 4 2 4 6 10 2" xfId="36812" xr:uid="{00000000-0005-0000-0000-0000148F0000}"/>
    <cellStyle name="20% - Accent1 4 2 4 6 11" xfId="36813" xr:uid="{00000000-0005-0000-0000-0000158F0000}"/>
    <cellStyle name="20% - Accent1 4 2 4 6 2" xfId="36814" xr:uid="{00000000-0005-0000-0000-0000168F0000}"/>
    <cellStyle name="20% - Accent1 4 2 4 6 2 2" xfId="36815" xr:uid="{00000000-0005-0000-0000-0000178F0000}"/>
    <cellStyle name="20% - Accent1 4 2 4 6 2 2 2" xfId="36816" xr:uid="{00000000-0005-0000-0000-0000188F0000}"/>
    <cellStyle name="20% - Accent1 4 2 4 6 2 2 2 2" xfId="36817" xr:uid="{00000000-0005-0000-0000-0000198F0000}"/>
    <cellStyle name="20% - Accent1 4 2 4 6 2 2 2 2 2" xfId="36818" xr:uid="{00000000-0005-0000-0000-00001A8F0000}"/>
    <cellStyle name="20% - Accent1 4 2 4 6 2 2 2 3" xfId="36819" xr:uid="{00000000-0005-0000-0000-00001B8F0000}"/>
    <cellStyle name="20% - Accent1 4 2 4 6 2 2 3" xfId="36820" xr:uid="{00000000-0005-0000-0000-00001C8F0000}"/>
    <cellStyle name="20% - Accent1 4 2 4 6 2 2 3 2" xfId="36821" xr:uid="{00000000-0005-0000-0000-00001D8F0000}"/>
    <cellStyle name="20% - Accent1 4 2 4 6 2 2 4" xfId="36822" xr:uid="{00000000-0005-0000-0000-00001E8F0000}"/>
    <cellStyle name="20% - Accent1 4 2 4 6 2 3" xfId="36823" xr:uid="{00000000-0005-0000-0000-00001F8F0000}"/>
    <cellStyle name="20% - Accent1 4 2 4 6 2 3 2" xfId="36824" xr:uid="{00000000-0005-0000-0000-0000208F0000}"/>
    <cellStyle name="20% - Accent1 4 2 4 6 2 3 2 2" xfId="36825" xr:uid="{00000000-0005-0000-0000-0000218F0000}"/>
    <cellStyle name="20% - Accent1 4 2 4 6 2 3 2 2 2" xfId="36826" xr:uid="{00000000-0005-0000-0000-0000228F0000}"/>
    <cellStyle name="20% - Accent1 4 2 4 6 2 3 2 3" xfId="36827" xr:uid="{00000000-0005-0000-0000-0000238F0000}"/>
    <cellStyle name="20% - Accent1 4 2 4 6 2 3 3" xfId="36828" xr:uid="{00000000-0005-0000-0000-0000248F0000}"/>
    <cellStyle name="20% - Accent1 4 2 4 6 2 3 3 2" xfId="36829" xr:uid="{00000000-0005-0000-0000-0000258F0000}"/>
    <cellStyle name="20% - Accent1 4 2 4 6 2 3 4" xfId="36830" xr:uid="{00000000-0005-0000-0000-0000268F0000}"/>
    <cellStyle name="20% - Accent1 4 2 4 6 2 4" xfId="36831" xr:uid="{00000000-0005-0000-0000-0000278F0000}"/>
    <cellStyle name="20% - Accent1 4 2 4 6 2 4 2" xfId="36832" xr:uid="{00000000-0005-0000-0000-0000288F0000}"/>
    <cellStyle name="20% - Accent1 4 2 4 6 2 4 2 2" xfId="36833" xr:uid="{00000000-0005-0000-0000-0000298F0000}"/>
    <cellStyle name="20% - Accent1 4 2 4 6 2 4 2 2 2" xfId="36834" xr:uid="{00000000-0005-0000-0000-00002A8F0000}"/>
    <cellStyle name="20% - Accent1 4 2 4 6 2 4 2 3" xfId="36835" xr:uid="{00000000-0005-0000-0000-00002B8F0000}"/>
    <cellStyle name="20% - Accent1 4 2 4 6 2 4 3" xfId="36836" xr:uid="{00000000-0005-0000-0000-00002C8F0000}"/>
    <cellStyle name="20% - Accent1 4 2 4 6 2 4 3 2" xfId="36837" xr:uid="{00000000-0005-0000-0000-00002D8F0000}"/>
    <cellStyle name="20% - Accent1 4 2 4 6 2 4 4" xfId="36838" xr:uid="{00000000-0005-0000-0000-00002E8F0000}"/>
    <cellStyle name="20% - Accent1 4 2 4 6 2 5" xfId="36839" xr:uid="{00000000-0005-0000-0000-00002F8F0000}"/>
    <cellStyle name="20% - Accent1 4 2 4 6 2 5 2" xfId="36840" xr:uid="{00000000-0005-0000-0000-0000308F0000}"/>
    <cellStyle name="20% - Accent1 4 2 4 6 2 5 2 2" xfId="36841" xr:uid="{00000000-0005-0000-0000-0000318F0000}"/>
    <cellStyle name="20% - Accent1 4 2 4 6 2 5 3" xfId="36842" xr:uid="{00000000-0005-0000-0000-0000328F0000}"/>
    <cellStyle name="20% - Accent1 4 2 4 6 2 6" xfId="36843" xr:uid="{00000000-0005-0000-0000-0000338F0000}"/>
    <cellStyle name="20% - Accent1 4 2 4 6 2 6 2" xfId="36844" xr:uid="{00000000-0005-0000-0000-0000348F0000}"/>
    <cellStyle name="20% - Accent1 4 2 4 6 2 6 2 2" xfId="36845" xr:uid="{00000000-0005-0000-0000-0000358F0000}"/>
    <cellStyle name="20% - Accent1 4 2 4 6 2 6 3" xfId="36846" xr:uid="{00000000-0005-0000-0000-0000368F0000}"/>
    <cellStyle name="20% - Accent1 4 2 4 6 2 7" xfId="36847" xr:uid="{00000000-0005-0000-0000-0000378F0000}"/>
    <cellStyle name="20% - Accent1 4 2 4 6 2 7 2" xfId="36848" xr:uid="{00000000-0005-0000-0000-0000388F0000}"/>
    <cellStyle name="20% - Accent1 4 2 4 6 2 8" xfId="36849" xr:uid="{00000000-0005-0000-0000-0000398F0000}"/>
    <cellStyle name="20% - Accent1 4 2 4 6 2 8 2" xfId="36850" xr:uid="{00000000-0005-0000-0000-00003A8F0000}"/>
    <cellStyle name="20% - Accent1 4 2 4 6 2 9" xfId="36851" xr:uid="{00000000-0005-0000-0000-00003B8F0000}"/>
    <cellStyle name="20% - Accent1 4 2 4 6 3" xfId="36852" xr:uid="{00000000-0005-0000-0000-00003C8F0000}"/>
    <cellStyle name="20% - Accent1 4 2 4 6 3 2" xfId="36853" xr:uid="{00000000-0005-0000-0000-00003D8F0000}"/>
    <cellStyle name="20% - Accent1 4 2 4 6 3 2 2" xfId="36854" xr:uid="{00000000-0005-0000-0000-00003E8F0000}"/>
    <cellStyle name="20% - Accent1 4 2 4 6 3 2 2 2" xfId="36855" xr:uid="{00000000-0005-0000-0000-00003F8F0000}"/>
    <cellStyle name="20% - Accent1 4 2 4 6 3 2 2 2 2" xfId="36856" xr:uid="{00000000-0005-0000-0000-0000408F0000}"/>
    <cellStyle name="20% - Accent1 4 2 4 6 3 2 2 3" xfId="36857" xr:uid="{00000000-0005-0000-0000-0000418F0000}"/>
    <cellStyle name="20% - Accent1 4 2 4 6 3 2 3" xfId="36858" xr:uid="{00000000-0005-0000-0000-0000428F0000}"/>
    <cellStyle name="20% - Accent1 4 2 4 6 3 2 3 2" xfId="36859" xr:uid="{00000000-0005-0000-0000-0000438F0000}"/>
    <cellStyle name="20% - Accent1 4 2 4 6 3 2 4" xfId="36860" xr:uid="{00000000-0005-0000-0000-0000448F0000}"/>
    <cellStyle name="20% - Accent1 4 2 4 6 3 3" xfId="36861" xr:uid="{00000000-0005-0000-0000-0000458F0000}"/>
    <cellStyle name="20% - Accent1 4 2 4 6 3 3 2" xfId="36862" xr:uid="{00000000-0005-0000-0000-0000468F0000}"/>
    <cellStyle name="20% - Accent1 4 2 4 6 3 3 2 2" xfId="36863" xr:uid="{00000000-0005-0000-0000-0000478F0000}"/>
    <cellStyle name="20% - Accent1 4 2 4 6 3 3 2 2 2" xfId="36864" xr:uid="{00000000-0005-0000-0000-0000488F0000}"/>
    <cellStyle name="20% - Accent1 4 2 4 6 3 3 2 3" xfId="36865" xr:uid="{00000000-0005-0000-0000-0000498F0000}"/>
    <cellStyle name="20% - Accent1 4 2 4 6 3 3 3" xfId="36866" xr:uid="{00000000-0005-0000-0000-00004A8F0000}"/>
    <cellStyle name="20% - Accent1 4 2 4 6 3 3 3 2" xfId="36867" xr:uid="{00000000-0005-0000-0000-00004B8F0000}"/>
    <cellStyle name="20% - Accent1 4 2 4 6 3 3 4" xfId="36868" xr:uid="{00000000-0005-0000-0000-00004C8F0000}"/>
    <cellStyle name="20% - Accent1 4 2 4 6 3 4" xfId="36869" xr:uid="{00000000-0005-0000-0000-00004D8F0000}"/>
    <cellStyle name="20% - Accent1 4 2 4 6 3 4 2" xfId="36870" xr:uid="{00000000-0005-0000-0000-00004E8F0000}"/>
    <cellStyle name="20% - Accent1 4 2 4 6 3 4 2 2" xfId="36871" xr:uid="{00000000-0005-0000-0000-00004F8F0000}"/>
    <cellStyle name="20% - Accent1 4 2 4 6 3 4 2 2 2" xfId="36872" xr:uid="{00000000-0005-0000-0000-0000508F0000}"/>
    <cellStyle name="20% - Accent1 4 2 4 6 3 4 2 3" xfId="36873" xr:uid="{00000000-0005-0000-0000-0000518F0000}"/>
    <cellStyle name="20% - Accent1 4 2 4 6 3 4 3" xfId="36874" xr:uid="{00000000-0005-0000-0000-0000528F0000}"/>
    <cellStyle name="20% - Accent1 4 2 4 6 3 4 3 2" xfId="36875" xr:uid="{00000000-0005-0000-0000-0000538F0000}"/>
    <cellStyle name="20% - Accent1 4 2 4 6 3 4 4" xfId="36876" xr:uid="{00000000-0005-0000-0000-0000548F0000}"/>
    <cellStyle name="20% - Accent1 4 2 4 6 3 5" xfId="36877" xr:uid="{00000000-0005-0000-0000-0000558F0000}"/>
    <cellStyle name="20% - Accent1 4 2 4 6 3 5 2" xfId="36878" xr:uid="{00000000-0005-0000-0000-0000568F0000}"/>
    <cellStyle name="20% - Accent1 4 2 4 6 3 5 2 2" xfId="36879" xr:uid="{00000000-0005-0000-0000-0000578F0000}"/>
    <cellStyle name="20% - Accent1 4 2 4 6 3 5 3" xfId="36880" xr:uid="{00000000-0005-0000-0000-0000588F0000}"/>
    <cellStyle name="20% - Accent1 4 2 4 6 3 6" xfId="36881" xr:uid="{00000000-0005-0000-0000-0000598F0000}"/>
    <cellStyle name="20% - Accent1 4 2 4 6 3 6 2" xfId="36882" xr:uid="{00000000-0005-0000-0000-00005A8F0000}"/>
    <cellStyle name="20% - Accent1 4 2 4 6 3 6 2 2" xfId="36883" xr:uid="{00000000-0005-0000-0000-00005B8F0000}"/>
    <cellStyle name="20% - Accent1 4 2 4 6 3 6 3" xfId="36884" xr:uid="{00000000-0005-0000-0000-00005C8F0000}"/>
    <cellStyle name="20% - Accent1 4 2 4 6 3 7" xfId="36885" xr:uid="{00000000-0005-0000-0000-00005D8F0000}"/>
    <cellStyle name="20% - Accent1 4 2 4 6 3 7 2" xfId="36886" xr:uid="{00000000-0005-0000-0000-00005E8F0000}"/>
    <cellStyle name="20% - Accent1 4 2 4 6 3 8" xfId="36887" xr:uid="{00000000-0005-0000-0000-00005F8F0000}"/>
    <cellStyle name="20% - Accent1 4 2 4 6 3 8 2" xfId="36888" xr:uid="{00000000-0005-0000-0000-0000608F0000}"/>
    <cellStyle name="20% - Accent1 4 2 4 6 3 9" xfId="36889" xr:uid="{00000000-0005-0000-0000-0000618F0000}"/>
    <cellStyle name="20% - Accent1 4 2 4 6 4" xfId="36890" xr:uid="{00000000-0005-0000-0000-0000628F0000}"/>
    <cellStyle name="20% - Accent1 4 2 4 6 4 2" xfId="36891" xr:uid="{00000000-0005-0000-0000-0000638F0000}"/>
    <cellStyle name="20% - Accent1 4 2 4 6 4 2 2" xfId="36892" xr:uid="{00000000-0005-0000-0000-0000648F0000}"/>
    <cellStyle name="20% - Accent1 4 2 4 6 4 2 2 2" xfId="36893" xr:uid="{00000000-0005-0000-0000-0000658F0000}"/>
    <cellStyle name="20% - Accent1 4 2 4 6 4 2 3" xfId="36894" xr:uid="{00000000-0005-0000-0000-0000668F0000}"/>
    <cellStyle name="20% - Accent1 4 2 4 6 4 3" xfId="36895" xr:uid="{00000000-0005-0000-0000-0000678F0000}"/>
    <cellStyle name="20% - Accent1 4 2 4 6 4 3 2" xfId="36896" xr:uid="{00000000-0005-0000-0000-0000688F0000}"/>
    <cellStyle name="20% - Accent1 4 2 4 6 4 4" xfId="36897" xr:uid="{00000000-0005-0000-0000-0000698F0000}"/>
    <cellStyle name="20% - Accent1 4 2 4 6 5" xfId="36898" xr:uid="{00000000-0005-0000-0000-00006A8F0000}"/>
    <cellStyle name="20% - Accent1 4 2 4 6 5 2" xfId="36899" xr:uid="{00000000-0005-0000-0000-00006B8F0000}"/>
    <cellStyle name="20% - Accent1 4 2 4 6 5 2 2" xfId="36900" xr:uid="{00000000-0005-0000-0000-00006C8F0000}"/>
    <cellStyle name="20% - Accent1 4 2 4 6 5 2 2 2" xfId="36901" xr:uid="{00000000-0005-0000-0000-00006D8F0000}"/>
    <cellStyle name="20% - Accent1 4 2 4 6 5 2 3" xfId="36902" xr:uid="{00000000-0005-0000-0000-00006E8F0000}"/>
    <cellStyle name="20% - Accent1 4 2 4 6 5 3" xfId="36903" xr:uid="{00000000-0005-0000-0000-00006F8F0000}"/>
    <cellStyle name="20% - Accent1 4 2 4 6 5 3 2" xfId="36904" xr:uid="{00000000-0005-0000-0000-0000708F0000}"/>
    <cellStyle name="20% - Accent1 4 2 4 6 5 4" xfId="36905" xr:uid="{00000000-0005-0000-0000-0000718F0000}"/>
    <cellStyle name="20% - Accent1 4 2 4 6 6" xfId="36906" xr:uid="{00000000-0005-0000-0000-0000728F0000}"/>
    <cellStyle name="20% - Accent1 4 2 4 6 6 2" xfId="36907" xr:uid="{00000000-0005-0000-0000-0000738F0000}"/>
    <cellStyle name="20% - Accent1 4 2 4 6 6 2 2" xfId="36908" xr:uid="{00000000-0005-0000-0000-0000748F0000}"/>
    <cellStyle name="20% - Accent1 4 2 4 6 6 2 2 2" xfId="36909" xr:uid="{00000000-0005-0000-0000-0000758F0000}"/>
    <cellStyle name="20% - Accent1 4 2 4 6 6 2 3" xfId="36910" xr:uid="{00000000-0005-0000-0000-0000768F0000}"/>
    <cellStyle name="20% - Accent1 4 2 4 6 6 3" xfId="36911" xr:uid="{00000000-0005-0000-0000-0000778F0000}"/>
    <cellStyle name="20% - Accent1 4 2 4 6 6 3 2" xfId="36912" xr:uid="{00000000-0005-0000-0000-0000788F0000}"/>
    <cellStyle name="20% - Accent1 4 2 4 6 6 4" xfId="36913" xr:uid="{00000000-0005-0000-0000-0000798F0000}"/>
    <cellStyle name="20% - Accent1 4 2 4 6 7" xfId="36914" xr:uid="{00000000-0005-0000-0000-00007A8F0000}"/>
    <cellStyle name="20% - Accent1 4 2 4 6 7 2" xfId="36915" xr:uid="{00000000-0005-0000-0000-00007B8F0000}"/>
    <cellStyle name="20% - Accent1 4 2 4 6 7 2 2" xfId="36916" xr:uid="{00000000-0005-0000-0000-00007C8F0000}"/>
    <cellStyle name="20% - Accent1 4 2 4 6 7 3" xfId="36917" xr:uid="{00000000-0005-0000-0000-00007D8F0000}"/>
    <cellStyle name="20% - Accent1 4 2 4 6 8" xfId="36918" xr:uid="{00000000-0005-0000-0000-00007E8F0000}"/>
    <cellStyle name="20% - Accent1 4 2 4 6 8 2" xfId="36919" xr:uid="{00000000-0005-0000-0000-00007F8F0000}"/>
    <cellStyle name="20% - Accent1 4 2 4 6 8 2 2" xfId="36920" xr:uid="{00000000-0005-0000-0000-0000808F0000}"/>
    <cellStyle name="20% - Accent1 4 2 4 6 8 3" xfId="36921" xr:uid="{00000000-0005-0000-0000-0000818F0000}"/>
    <cellStyle name="20% - Accent1 4 2 4 6 9" xfId="36922" xr:uid="{00000000-0005-0000-0000-0000828F0000}"/>
    <cellStyle name="20% - Accent1 4 2 4 6 9 2" xfId="36923" xr:uid="{00000000-0005-0000-0000-0000838F0000}"/>
    <cellStyle name="20% - Accent1 4 2 4 7" xfId="36924" xr:uid="{00000000-0005-0000-0000-0000848F0000}"/>
    <cellStyle name="20% - Accent1 4 2 4 7 2" xfId="36925" xr:uid="{00000000-0005-0000-0000-0000858F0000}"/>
    <cellStyle name="20% - Accent1 4 2 4 7 2 2" xfId="36926" xr:uid="{00000000-0005-0000-0000-0000868F0000}"/>
    <cellStyle name="20% - Accent1 4 2 4 7 2 2 2" xfId="36927" xr:uid="{00000000-0005-0000-0000-0000878F0000}"/>
    <cellStyle name="20% - Accent1 4 2 4 7 2 2 2 2" xfId="36928" xr:uid="{00000000-0005-0000-0000-0000888F0000}"/>
    <cellStyle name="20% - Accent1 4 2 4 7 2 2 3" xfId="36929" xr:uid="{00000000-0005-0000-0000-0000898F0000}"/>
    <cellStyle name="20% - Accent1 4 2 4 7 2 3" xfId="36930" xr:uid="{00000000-0005-0000-0000-00008A8F0000}"/>
    <cellStyle name="20% - Accent1 4 2 4 7 2 3 2" xfId="36931" xr:uid="{00000000-0005-0000-0000-00008B8F0000}"/>
    <cellStyle name="20% - Accent1 4 2 4 7 2 4" xfId="36932" xr:uid="{00000000-0005-0000-0000-00008C8F0000}"/>
    <cellStyle name="20% - Accent1 4 2 4 7 3" xfId="36933" xr:uid="{00000000-0005-0000-0000-00008D8F0000}"/>
    <cellStyle name="20% - Accent1 4 2 4 7 3 2" xfId="36934" xr:uid="{00000000-0005-0000-0000-00008E8F0000}"/>
    <cellStyle name="20% - Accent1 4 2 4 7 3 2 2" xfId="36935" xr:uid="{00000000-0005-0000-0000-00008F8F0000}"/>
    <cellStyle name="20% - Accent1 4 2 4 7 3 2 2 2" xfId="36936" xr:uid="{00000000-0005-0000-0000-0000908F0000}"/>
    <cellStyle name="20% - Accent1 4 2 4 7 3 2 3" xfId="36937" xr:uid="{00000000-0005-0000-0000-0000918F0000}"/>
    <cellStyle name="20% - Accent1 4 2 4 7 3 3" xfId="36938" xr:uid="{00000000-0005-0000-0000-0000928F0000}"/>
    <cellStyle name="20% - Accent1 4 2 4 7 3 3 2" xfId="36939" xr:uid="{00000000-0005-0000-0000-0000938F0000}"/>
    <cellStyle name="20% - Accent1 4 2 4 7 3 4" xfId="36940" xr:uid="{00000000-0005-0000-0000-0000948F0000}"/>
    <cellStyle name="20% - Accent1 4 2 4 7 4" xfId="36941" xr:uid="{00000000-0005-0000-0000-0000958F0000}"/>
    <cellStyle name="20% - Accent1 4 2 4 7 4 2" xfId="36942" xr:uid="{00000000-0005-0000-0000-0000968F0000}"/>
    <cellStyle name="20% - Accent1 4 2 4 7 4 2 2" xfId="36943" xr:uid="{00000000-0005-0000-0000-0000978F0000}"/>
    <cellStyle name="20% - Accent1 4 2 4 7 4 2 2 2" xfId="36944" xr:uid="{00000000-0005-0000-0000-0000988F0000}"/>
    <cellStyle name="20% - Accent1 4 2 4 7 4 2 3" xfId="36945" xr:uid="{00000000-0005-0000-0000-0000998F0000}"/>
    <cellStyle name="20% - Accent1 4 2 4 7 4 3" xfId="36946" xr:uid="{00000000-0005-0000-0000-00009A8F0000}"/>
    <cellStyle name="20% - Accent1 4 2 4 7 4 3 2" xfId="36947" xr:uid="{00000000-0005-0000-0000-00009B8F0000}"/>
    <cellStyle name="20% - Accent1 4 2 4 7 4 4" xfId="36948" xr:uid="{00000000-0005-0000-0000-00009C8F0000}"/>
    <cellStyle name="20% - Accent1 4 2 4 7 5" xfId="36949" xr:uid="{00000000-0005-0000-0000-00009D8F0000}"/>
    <cellStyle name="20% - Accent1 4 2 4 7 5 2" xfId="36950" xr:uid="{00000000-0005-0000-0000-00009E8F0000}"/>
    <cellStyle name="20% - Accent1 4 2 4 7 5 2 2" xfId="36951" xr:uid="{00000000-0005-0000-0000-00009F8F0000}"/>
    <cellStyle name="20% - Accent1 4 2 4 7 5 3" xfId="36952" xr:uid="{00000000-0005-0000-0000-0000A08F0000}"/>
    <cellStyle name="20% - Accent1 4 2 4 7 6" xfId="36953" xr:uid="{00000000-0005-0000-0000-0000A18F0000}"/>
    <cellStyle name="20% - Accent1 4 2 4 7 6 2" xfId="36954" xr:uid="{00000000-0005-0000-0000-0000A28F0000}"/>
    <cellStyle name="20% - Accent1 4 2 4 7 6 2 2" xfId="36955" xr:uid="{00000000-0005-0000-0000-0000A38F0000}"/>
    <cellStyle name="20% - Accent1 4 2 4 7 6 3" xfId="36956" xr:uid="{00000000-0005-0000-0000-0000A48F0000}"/>
    <cellStyle name="20% - Accent1 4 2 4 7 7" xfId="36957" xr:uid="{00000000-0005-0000-0000-0000A58F0000}"/>
    <cellStyle name="20% - Accent1 4 2 4 7 7 2" xfId="36958" xr:uid="{00000000-0005-0000-0000-0000A68F0000}"/>
    <cellStyle name="20% - Accent1 4 2 4 7 8" xfId="36959" xr:uid="{00000000-0005-0000-0000-0000A78F0000}"/>
    <cellStyle name="20% - Accent1 4 2 4 7 8 2" xfId="36960" xr:uid="{00000000-0005-0000-0000-0000A88F0000}"/>
    <cellStyle name="20% - Accent1 4 2 4 7 9" xfId="36961" xr:uid="{00000000-0005-0000-0000-0000A98F0000}"/>
    <cellStyle name="20% - Accent1 4 2 4 8" xfId="36962" xr:uid="{00000000-0005-0000-0000-0000AA8F0000}"/>
    <cellStyle name="20% - Accent1 4 2 4 8 2" xfId="36963" xr:uid="{00000000-0005-0000-0000-0000AB8F0000}"/>
    <cellStyle name="20% - Accent1 4 2 4 8 2 2" xfId="36964" xr:uid="{00000000-0005-0000-0000-0000AC8F0000}"/>
    <cellStyle name="20% - Accent1 4 2 4 8 2 2 2" xfId="36965" xr:uid="{00000000-0005-0000-0000-0000AD8F0000}"/>
    <cellStyle name="20% - Accent1 4 2 4 8 2 2 2 2" xfId="36966" xr:uid="{00000000-0005-0000-0000-0000AE8F0000}"/>
    <cellStyle name="20% - Accent1 4 2 4 8 2 2 3" xfId="36967" xr:uid="{00000000-0005-0000-0000-0000AF8F0000}"/>
    <cellStyle name="20% - Accent1 4 2 4 8 2 3" xfId="36968" xr:uid="{00000000-0005-0000-0000-0000B08F0000}"/>
    <cellStyle name="20% - Accent1 4 2 4 8 2 3 2" xfId="36969" xr:uid="{00000000-0005-0000-0000-0000B18F0000}"/>
    <cellStyle name="20% - Accent1 4 2 4 8 2 4" xfId="36970" xr:uid="{00000000-0005-0000-0000-0000B28F0000}"/>
    <cellStyle name="20% - Accent1 4 2 4 8 3" xfId="36971" xr:uid="{00000000-0005-0000-0000-0000B38F0000}"/>
    <cellStyle name="20% - Accent1 4 2 4 8 3 2" xfId="36972" xr:uid="{00000000-0005-0000-0000-0000B48F0000}"/>
    <cellStyle name="20% - Accent1 4 2 4 8 3 2 2" xfId="36973" xr:uid="{00000000-0005-0000-0000-0000B58F0000}"/>
    <cellStyle name="20% - Accent1 4 2 4 8 3 2 2 2" xfId="36974" xr:uid="{00000000-0005-0000-0000-0000B68F0000}"/>
    <cellStyle name="20% - Accent1 4 2 4 8 3 2 3" xfId="36975" xr:uid="{00000000-0005-0000-0000-0000B78F0000}"/>
    <cellStyle name="20% - Accent1 4 2 4 8 3 3" xfId="36976" xr:uid="{00000000-0005-0000-0000-0000B88F0000}"/>
    <cellStyle name="20% - Accent1 4 2 4 8 3 3 2" xfId="36977" xr:uid="{00000000-0005-0000-0000-0000B98F0000}"/>
    <cellStyle name="20% - Accent1 4 2 4 8 3 4" xfId="36978" xr:uid="{00000000-0005-0000-0000-0000BA8F0000}"/>
    <cellStyle name="20% - Accent1 4 2 4 8 4" xfId="36979" xr:uid="{00000000-0005-0000-0000-0000BB8F0000}"/>
    <cellStyle name="20% - Accent1 4 2 4 8 4 2" xfId="36980" xr:uid="{00000000-0005-0000-0000-0000BC8F0000}"/>
    <cellStyle name="20% - Accent1 4 2 4 8 4 2 2" xfId="36981" xr:uid="{00000000-0005-0000-0000-0000BD8F0000}"/>
    <cellStyle name="20% - Accent1 4 2 4 8 4 2 2 2" xfId="36982" xr:uid="{00000000-0005-0000-0000-0000BE8F0000}"/>
    <cellStyle name="20% - Accent1 4 2 4 8 4 2 3" xfId="36983" xr:uid="{00000000-0005-0000-0000-0000BF8F0000}"/>
    <cellStyle name="20% - Accent1 4 2 4 8 4 3" xfId="36984" xr:uid="{00000000-0005-0000-0000-0000C08F0000}"/>
    <cellStyle name="20% - Accent1 4 2 4 8 4 3 2" xfId="36985" xr:uid="{00000000-0005-0000-0000-0000C18F0000}"/>
    <cellStyle name="20% - Accent1 4 2 4 8 4 4" xfId="36986" xr:uid="{00000000-0005-0000-0000-0000C28F0000}"/>
    <cellStyle name="20% - Accent1 4 2 4 8 5" xfId="36987" xr:uid="{00000000-0005-0000-0000-0000C38F0000}"/>
    <cellStyle name="20% - Accent1 4 2 4 8 5 2" xfId="36988" xr:uid="{00000000-0005-0000-0000-0000C48F0000}"/>
    <cellStyle name="20% - Accent1 4 2 4 8 5 2 2" xfId="36989" xr:uid="{00000000-0005-0000-0000-0000C58F0000}"/>
    <cellStyle name="20% - Accent1 4 2 4 8 5 3" xfId="36990" xr:uid="{00000000-0005-0000-0000-0000C68F0000}"/>
    <cellStyle name="20% - Accent1 4 2 4 8 6" xfId="36991" xr:uid="{00000000-0005-0000-0000-0000C78F0000}"/>
    <cellStyle name="20% - Accent1 4 2 4 8 6 2" xfId="36992" xr:uid="{00000000-0005-0000-0000-0000C88F0000}"/>
    <cellStyle name="20% - Accent1 4 2 4 8 6 2 2" xfId="36993" xr:uid="{00000000-0005-0000-0000-0000C98F0000}"/>
    <cellStyle name="20% - Accent1 4 2 4 8 6 3" xfId="36994" xr:uid="{00000000-0005-0000-0000-0000CA8F0000}"/>
    <cellStyle name="20% - Accent1 4 2 4 8 7" xfId="36995" xr:uid="{00000000-0005-0000-0000-0000CB8F0000}"/>
    <cellStyle name="20% - Accent1 4 2 4 8 7 2" xfId="36996" xr:uid="{00000000-0005-0000-0000-0000CC8F0000}"/>
    <cellStyle name="20% - Accent1 4 2 4 8 8" xfId="36997" xr:uid="{00000000-0005-0000-0000-0000CD8F0000}"/>
    <cellStyle name="20% - Accent1 4 2 4 8 8 2" xfId="36998" xr:uid="{00000000-0005-0000-0000-0000CE8F0000}"/>
    <cellStyle name="20% - Accent1 4 2 4 8 9" xfId="36999" xr:uid="{00000000-0005-0000-0000-0000CF8F0000}"/>
    <cellStyle name="20% - Accent1 4 2 4 9" xfId="37000" xr:uid="{00000000-0005-0000-0000-0000D08F0000}"/>
    <cellStyle name="20% - Accent1 4 2 4 9 2" xfId="37001" xr:uid="{00000000-0005-0000-0000-0000D18F0000}"/>
    <cellStyle name="20% - Accent1 4 2 4 9 2 2" xfId="37002" xr:uid="{00000000-0005-0000-0000-0000D28F0000}"/>
    <cellStyle name="20% - Accent1 4 2 4 9 2 2 2" xfId="37003" xr:uid="{00000000-0005-0000-0000-0000D38F0000}"/>
    <cellStyle name="20% - Accent1 4 2 4 9 2 3" xfId="37004" xr:uid="{00000000-0005-0000-0000-0000D48F0000}"/>
    <cellStyle name="20% - Accent1 4 2 4 9 3" xfId="37005" xr:uid="{00000000-0005-0000-0000-0000D58F0000}"/>
    <cellStyle name="20% - Accent1 4 2 4 9 3 2" xfId="37006" xr:uid="{00000000-0005-0000-0000-0000D68F0000}"/>
    <cellStyle name="20% - Accent1 4 2 4 9 4" xfId="37007" xr:uid="{00000000-0005-0000-0000-0000D78F0000}"/>
    <cellStyle name="20% - Accent1 4 2 5" xfId="37008" xr:uid="{00000000-0005-0000-0000-0000D88F0000}"/>
    <cellStyle name="20% - Accent1 4 2 5 10" xfId="37009" xr:uid="{00000000-0005-0000-0000-0000D98F0000}"/>
    <cellStyle name="20% - Accent1 4 2 5 10 2" xfId="37010" xr:uid="{00000000-0005-0000-0000-0000DA8F0000}"/>
    <cellStyle name="20% - Accent1 4 2 5 10 2 2" xfId="37011" xr:uid="{00000000-0005-0000-0000-0000DB8F0000}"/>
    <cellStyle name="20% - Accent1 4 2 5 10 2 2 2" xfId="37012" xr:uid="{00000000-0005-0000-0000-0000DC8F0000}"/>
    <cellStyle name="20% - Accent1 4 2 5 10 2 3" xfId="37013" xr:uid="{00000000-0005-0000-0000-0000DD8F0000}"/>
    <cellStyle name="20% - Accent1 4 2 5 10 3" xfId="37014" xr:uid="{00000000-0005-0000-0000-0000DE8F0000}"/>
    <cellStyle name="20% - Accent1 4 2 5 10 3 2" xfId="37015" xr:uid="{00000000-0005-0000-0000-0000DF8F0000}"/>
    <cellStyle name="20% - Accent1 4 2 5 10 4" xfId="37016" xr:uid="{00000000-0005-0000-0000-0000E08F0000}"/>
    <cellStyle name="20% - Accent1 4 2 5 11" xfId="37017" xr:uid="{00000000-0005-0000-0000-0000E18F0000}"/>
    <cellStyle name="20% - Accent1 4 2 5 11 2" xfId="37018" xr:uid="{00000000-0005-0000-0000-0000E28F0000}"/>
    <cellStyle name="20% - Accent1 4 2 5 11 2 2" xfId="37019" xr:uid="{00000000-0005-0000-0000-0000E38F0000}"/>
    <cellStyle name="20% - Accent1 4 2 5 11 3" xfId="37020" xr:uid="{00000000-0005-0000-0000-0000E48F0000}"/>
    <cellStyle name="20% - Accent1 4 2 5 12" xfId="37021" xr:uid="{00000000-0005-0000-0000-0000E58F0000}"/>
    <cellStyle name="20% - Accent1 4 2 5 12 2" xfId="37022" xr:uid="{00000000-0005-0000-0000-0000E68F0000}"/>
    <cellStyle name="20% - Accent1 4 2 5 12 2 2" xfId="37023" xr:uid="{00000000-0005-0000-0000-0000E78F0000}"/>
    <cellStyle name="20% - Accent1 4 2 5 12 3" xfId="37024" xr:uid="{00000000-0005-0000-0000-0000E88F0000}"/>
    <cellStyle name="20% - Accent1 4 2 5 13" xfId="37025" xr:uid="{00000000-0005-0000-0000-0000E98F0000}"/>
    <cellStyle name="20% - Accent1 4 2 5 13 2" xfId="37026" xr:uid="{00000000-0005-0000-0000-0000EA8F0000}"/>
    <cellStyle name="20% - Accent1 4 2 5 14" xfId="37027" xr:uid="{00000000-0005-0000-0000-0000EB8F0000}"/>
    <cellStyle name="20% - Accent1 4 2 5 14 2" xfId="37028" xr:uid="{00000000-0005-0000-0000-0000EC8F0000}"/>
    <cellStyle name="20% - Accent1 4 2 5 15" xfId="37029" xr:uid="{00000000-0005-0000-0000-0000ED8F0000}"/>
    <cellStyle name="20% - Accent1 4 2 5 2" xfId="37030" xr:uid="{00000000-0005-0000-0000-0000EE8F0000}"/>
    <cellStyle name="20% - Accent1 4 2 5 2 10" xfId="37031" xr:uid="{00000000-0005-0000-0000-0000EF8F0000}"/>
    <cellStyle name="20% - Accent1 4 2 5 2 10 2" xfId="37032" xr:uid="{00000000-0005-0000-0000-0000F08F0000}"/>
    <cellStyle name="20% - Accent1 4 2 5 2 10 2 2" xfId="37033" xr:uid="{00000000-0005-0000-0000-0000F18F0000}"/>
    <cellStyle name="20% - Accent1 4 2 5 2 10 3" xfId="37034" xr:uid="{00000000-0005-0000-0000-0000F28F0000}"/>
    <cellStyle name="20% - Accent1 4 2 5 2 11" xfId="37035" xr:uid="{00000000-0005-0000-0000-0000F38F0000}"/>
    <cellStyle name="20% - Accent1 4 2 5 2 11 2" xfId="37036" xr:uid="{00000000-0005-0000-0000-0000F48F0000}"/>
    <cellStyle name="20% - Accent1 4 2 5 2 11 2 2" xfId="37037" xr:uid="{00000000-0005-0000-0000-0000F58F0000}"/>
    <cellStyle name="20% - Accent1 4 2 5 2 11 3" xfId="37038" xr:uid="{00000000-0005-0000-0000-0000F68F0000}"/>
    <cellStyle name="20% - Accent1 4 2 5 2 12" xfId="37039" xr:uid="{00000000-0005-0000-0000-0000F78F0000}"/>
    <cellStyle name="20% - Accent1 4 2 5 2 12 2" xfId="37040" xr:uid="{00000000-0005-0000-0000-0000F88F0000}"/>
    <cellStyle name="20% - Accent1 4 2 5 2 13" xfId="37041" xr:uid="{00000000-0005-0000-0000-0000F98F0000}"/>
    <cellStyle name="20% - Accent1 4 2 5 2 13 2" xfId="37042" xr:uid="{00000000-0005-0000-0000-0000FA8F0000}"/>
    <cellStyle name="20% - Accent1 4 2 5 2 14" xfId="37043" xr:uid="{00000000-0005-0000-0000-0000FB8F0000}"/>
    <cellStyle name="20% - Accent1 4 2 5 2 2" xfId="37044" xr:uid="{00000000-0005-0000-0000-0000FC8F0000}"/>
    <cellStyle name="20% - Accent1 4 2 5 2 2 10" xfId="37045" xr:uid="{00000000-0005-0000-0000-0000FD8F0000}"/>
    <cellStyle name="20% - Accent1 4 2 5 2 2 10 2" xfId="37046" xr:uid="{00000000-0005-0000-0000-0000FE8F0000}"/>
    <cellStyle name="20% - Accent1 4 2 5 2 2 11" xfId="37047" xr:uid="{00000000-0005-0000-0000-0000FF8F0000}"/>
    <cellStyle name="20% - Accent1 4 2 5 2 2 2" xfId="37048" xr:uid="{00000000-0005-0000-0000-000000900000}"/>
    <cellStyle name="20% - Accent1 4 2 5 2 2 2 2" xfId="37049" xr:uid="{00000000-0005-0000-0000-000001900000}"/>
    <cellStyle name="20% - Accent1 4 2 5 2 2 2 2 2" xfId="37050" xr:uid="{00000000-0005-0000-0000-000002900000}"/>
    <cellStyle name="20% - Accent1 4 2 5 2 2 2 2 2 2" xfId="37051" xr:uid="{00000000-0005-0000-0000-000003900000}"/>
    <cellStyle name="20% - Accent1 4 2 5 2 2 2 2 2 2 2" xfId="37052" xr:uid="{00000000-0005-0000-0000-000004900000}"/>
    <cellStyle name="20% - Accent1 4 2 5 2 2 2 2 2 3" xfId="37053" xr:uid="{00000000-0005-0000-0000-000005900000}"/>
    <cellStyle name="20% - Accent1 4 2 5 2 2 2 2 3" xfId="37054" xr:uid="{00000000-0005-0000-0000-000006900000}"/>
    <cellStyle name="20% - Accent1 4 2 5 2 2 2 2 3 2" xfId="37055" xr:uid="{00000000-0005-0000-0000-000007900000}"/>
    <cellStyle name="20% - Accent1 4 2 5 2 2 2 2 4" xfId="37056" xr:uid="{00000000-0005-0000-0000-000008900000}"/>
    <cellStyle name="20% - Accent1 4 2 5 2 2 2 3" xfId="37057" xr:uid="{00000000-0005-0000-0000-000009900000}"/>
    <cellStyle name="20% - Accent1 4 2 5 2 2 2 3 2" xfId="37058" xr:uid="{00000000-0005-0000-0000-00000A900000}"/>
    <cellStyle name="20% - Accent1 4 2 5 2 2 2 3 2 2" xfId="37059" xr:uid="{00000000-0005-0000-0000-00000B900000}"/>
    <cellStyle name="20% - Accent1 4 2 5 2 2 2 3 2 2 2" xfId="37060" xr:uid="{00000000-0005-0000-0000-00000C900000}"/>
    <cellStyle name="20% - Accent1 4 2 5 2 2 2 3 2 3" xfId="37061" xr:uid="{00000000-0005-0000-0000-00000D900000}"/>
    <cellStyle name="20% - Accent1 4 2 5 2 2 2 3 3" xfId="37062" xr:uid="{00000000-0005-0000-0000-00000E900000}"/>
    <cellStyle name="20% - Accent1 4 2 5 2 2 2 3 3 2" xfId="37063" xr:uid="{00000000-0005-0000-0000-00000F900000}"/>
    <cellStyle name="20% - Accent1 4 2 5 2 2 2 3 4" xfId="37064" xr:uid="{00000000-0005-0000-0000-000010900000}"/>
    <cellStyle name="20% - Accent1 4 2 5 2 2 2 4" xfId="37065" xr:uid="{00000000-0005-0000-0000-000011900000}"/>
    <cellStyle name="20% - Accent1 4 2 5 2 2 2 4 2" xfId="37066" xr:uid="{00000000-0005-0000-0000-000012900000}"/>
    <cellStyle name="20% - Accent1 4 2 5 2 2 2 4 2 2" xfId="37067" xr:uid="{00000000-0005-0000-0000-000013900000}"/>
    <cellStyle name="20% - Accent1 4 2 5 2 2 2 4 2 2 2" xfId="37068" xr:uid="{00000000-0005-0000-0000-000014900000}"/>
    <cellStyle name="20% - Accent1 4 2 5 2 2 2 4 2 3" xfId="37069" xr:uid="{00000000-0005-0000-0000-000015900000}"/>
    <cellStyle name="20% - Accent1 4 2 5 2 2 2 4 3" xfId="37070" xr:uid="{00000000-0005-0000-0000-000016900000}"/>
    <cellStyle name="20% - Accent1 4 2 5 2 2 2 4 3 2" xfId="37071" xr:uid="{00000000-0005-0000-0000-000017900000}"/>
    <cellStyle name="20% - Accent1 4 2 5 2 2 2 4 4" xfId="37072" xr:uid="{00000000-0005-0000-0000-000018900000}"/>
    <cellStyle name="20% - Accent1 4 2 5 2 2 2 5" xfId="37073" xr:uid="{00000000-0005-0000-0000-000019900000}"/>
    <cellStyle name="20% - Accent1 4 2 5 2 2 2 5 2" xfId="37074" xr:uid="{00000000-0005-0000-0000-00001A900000}"/>
    <cellStyle name="20% - Accent1 4 2 5 2 2 2 5 2 2" xfId="37075" xr:uid="{00000000-0005-0000-0000-00001B900000}"/>
    <cellStyle name="20% - Accent1 4 2 5 2 2 2 5 3" xfId="37076" xr:uid="{00000000-0005-0000-0000-00001C900000}"/>
    <cellStyle name="20% - Accent1 4 2 5 2 2 2 6" xfId="37077" xr:uid="{00000000-0005-0000-0000-00001D900000}"/>
    <cellStyle name="20% - Accent1 4 2 5 2 2 2 6 2" xfId="37078" xr:uid="{00000000-0005-0000-0000-00001E900000}"/>
    <cellStyle name="20% - Accent1 4 2 5 2 2 2 6 2 2" xfId="37079" xr:uid="{00000000-0005-0000-0000-00001F900000}"/>
    <cellStyle name="20% - Accent1 4 2 5 2 2 2 6 3" xfId="37080" xr:uid="{00000000-0005-0000-0000-000020900000}"/>
    <cellStyle name="20% - Accent1 4 2 5 2 2 2 7" xfId="37081" xr:uid="{00000000-0005-0000-0000-000021900000}"/>
    <cellStyle name="20% - Accent1 4 2 5 2 2 2 7 2" xfId="37082" xr:uid="{00000000-0005-0000-0000-000022900000}"/>
    <cellStyle name="20% - Accent1 4 2 5 2 2 2 8" xfId="37083" xr:uid="{00000000-0005-0000-0000-000023900000}"/>
    <cellStyle name="20% - Accent1 4 2 5 2 2 2 8 2" xfId="37084" xr:uid="{00000000-0005-0000-0000-000024900000}"/>
    <cellStyle name="20% - Accent1 4 2 5 2 2 2 9" xfId="37085" xr:uid="{00000000-0005-0000-0000-000025900000}"/>
    <cellStyle name="20% - Accent1 4 2 5 2 2 3" xfId="37086" xr:uid="{00000000-0005-0000-0000-000026900000}"/>
    <cellStyle name="20% - Accent1 4 2 5 2 2 3 2" xfId="37087" xr:uid="{00000000-0005-0000-0000-000027900000}"/>
    <cellStyle name="20% - Accent1 4 2 5 2 2 3 2 2" xfId="37088" xr:uid="{00000000-0005-0000-0000-000028900000}"/>
    <cellStyle name="20% - Accent1 4 2 5 2 2 3 2 2 2" xfId="37089" xr:uid="{00000000-0005-0000-0000-000029900000}"/>
    <cellStyle name="20% - Accent1 4 2 5 2 2 3 2 2 2 2" xfId="37090" xr:uid="{00000000-0005-0000-0000-00002A900000}"/>
    <cellStyle name="20% - Accent1 4 2 5 2 2 3 2 2 3" xfId="37091" xr:uid="{00000000-0005-0000-0000-00002B900000}"/>
    <cellStyle name="20% - Accent1 4 2 5 2 2 3 2 3" xfId="37092" xr:uid="{00000000-0005-0000-0000-00002C900000}"/>
    <cellStyle name="20% - Accent1 4 2 5 2 2 3 2 3 2" xfId="37093" xr:uid="{00000000-0005-0000-0000-00002D900000}"/>
    <cellStyle name="20% - Accent1 4 2 5 2 2 3 2 4" xfId="37094" xr:uid="{00000000-0005-0000-0000-00002E900000}"/>
    <cellStyle name="20% - Accent1 4 2 5 2 2 3 3" xfId="37095" xr:uid="{00000000-0005-0000-0000-00002F900000}"/>
    <cellStyle name="20% - Accent1 4 2 5 2 2 3 3 2" xfId="37096" xr:uid="{00000000-0005-0000-0000-000030900000}"/>
    <cellStyle name="20% - Accent1 4 2 5 2 2 3 3 2 2" xfId="37097" xr:uid="{00000000-0005-0000-0000-000031900000}"/>
    <cellStyle name="20% - Accent1 4 2 5 2 2 3 3 2 2 2" xfId="37098" xr:uid="{00000000-0005-0000-0000-000032900000}"/>
    <cellStyle name="20% - Accent1 4 2 5 2 2 3 3 2 3" xfId="37099" xr:uid="{00000000-0005-0000-0000-000033900000}"/>
    <cellStyle name="20% - Accent1 4 2 5 2 2 3 3 3" xfId="37100" xr:uid="{00000000-0005-0000-0000-000034900000}"/>
    <cellStyle name="20% - Accent1 4 2 5 2 2 3 3 3 2" xfId="37101" xr:uid="{00000000-0005-0000-0000-000035900000}"/>
    <cellStyle name="20% - Accent1 4 2 5 2 2 3 3 4" xfId="37102" xr:uid="{00000000-0005-0000-0000-000036900000}"/>
    <cellStyle name="20% - Accent1 4 2 5 2 2 3 4" xfId="37103" xr:uid="{00000000-0005-0000-0000-000037900000}"/>
    <cellStyle name="20% - Accent1 4 2 5 2 2 3 4 2" xfId="37104" xr:uid="{00000000-0005-0000-0000-000038900000}"/>
    <cellStyle name="20% - Accent1 4 2 5 2 2 3 4 2 2" xfId="37105" xr:uid="{00000000-0005-0000-0000-000039900000}"/>
    <cellStyle name="20% - Accent1 4 2 5 2 2 3 4 2 2 2" xfId="37106" xr:uid="{00000000-0005-0000-0000-00003A900000}"/>
    <cellStyle name="20% - Accent1 4 2 5 2 2 3 4 2 3" xfId="37107" xr:uid="{00000000-0005-0000-0000-00003B900000}"/>
    <cellStyle name="20% - Accent1 4 2 5 2 2 3 4 3" xfId="37108" xr:uid="{00000000-0005-0000-0000-00003C900000}"/>
    <cellStyle name="20% - Accent1 4 2 5 2 2 3 4 3 2" xfId="37109" xr:uid="{00000000-0005-0000-0000-00003D900000}"/>
    <cellStyle name="20% - Accent1 4 2 5 2 2 3 4 4" xfId="37110" xr:uid="{00000000-0005-0000-0000-00003E900000}"/>
    <cellStyle name="20% - Accent1 4 2 5 2 2 3 5" xfId="37111" xr:uid="{00000000-0005-0000-0000-00003F900000}"/>
    <cellStyle name="20% - Accent1 4 2 5 2 2 3 5 2" xfId="37112" xr:uid="{00000000-0005-0000-0000-000040900000}"/>
    <cellStyle name="20% - Accent1 4 2 5 2 2 3 5 2 2" xfId="37113" xr:uid="{00000000-0005-0000-0000-000041900000}"/>
    <cellStyle name="20% - Accent1 4 2 5 2 2 3 5 3" xfId="37114" xr:uid="{00000000-0005-0000-0000-000042900000}"/>
    <cellStyle name="20% - Accent1 4 2 5 2 2 3 6" xfId="37115" xr:uid="{00000000-0005-0000-0000-000043900000}"/>
    <cellStyle name="20% - Accent1 4 2 5 2 2 3 6 2" xfId="37116" xr:uid="{00000000-0005-0000-0000-000044900000}"/>
    <cellStyle name="20% - Accent1 4 2 5 2 2 3 6 2 2" xfId="37117" xr:uid="{00000000-0005-0000-0000-000045900000}"/>
    <cellStyle name="20% - Accent1 4 2 5 2 2 3 6 3" xfId="37118" xr:uid="{00000000-0005-0000-0000-000046900000}"/>
    <cellStyle name="20% - Accent1 4 2 5 2 2 3 7" xfId="37119" xr:uid="{00000000-0005-0000-0000-000047900000}"/>
    <cellStyle name="20% - Accent1 4 2 5 2 2 3 7 2" xfId="37120" xr:uid="{00000000-0005-0000-0000-000048900000}"/>
    <cellStyle name="20% - Accent1 4 2 5 2 2 3 8" xfId="37121" xr:uid="{00000000-0005-0000-0000-000049900000}"/>
    <cellStyle name="20% - Accent1 4 2 5 2 2 3 8 2" xfId="37122" xr:uid="{00000000-0005-0000-0000-00004A900000}"/>
    <cellStyle name="20% - Accent1 4 2 5 2 2 3 9" xfId="37123" xr:uid="{00000000-0005-0000-0000-00004B900000}"/>
    <cellStyle name="20% - Accent1 4 2 5 2 2 4" xfId="37124" xr:uid="{00000000-0005-0000-0000-00004C900000}"/>
    <cellStyle name="20% - Accent1 4 2 5 2 2 4 2" xfId="37125" xr:uid="{00000000-0005-0000-0000-00004D900000}"/>
    <cellStyle name="20% - Accent1 4 2 5 2 2 4 2 2" xfId="37126" xr:uid="{00000000-0005-0000-0000-00004E900000}"/>
    <cellStyle name="20% - Accent1 4 2 5 2 2 4 2 2 2" xfId="37127" xr:uid="{00000000-0005-0000-0000-00004F900000}"/>
    <cellStyle name="20% - Accent1 4 2 5 2 2 4 2 3" xfId="37128" xr:uid="{00000000-0005-0000-0000-000050900000}"/>
    <cellStyle name="20% - Accent1 4 2 5 2 2 4 3" xfId="37129" xr:uid="{00000000-0005-0000-0000-000051900000}"/>
    <cellStyle name="20% - Accent1 4 2 5 2 2 4 3 2" xfId="37130" xr:uid="{00000000-0005-0000-0000-000052900000}"/>
    <cellStyle name="20% - Accent1 4 2 5 2 2 4 4" xfId="37131" xr:uid="{00000000-0005-0000-0000-000053900000}"/>
    <cellStyle name="20% - Accent1 4 2 5 2 2 5" xfId="37132" xr:uid="{00000000-0005-0000-0000-000054900000}"/>
    <cellStyle name="20% - Accent1 4 2 5 2 2 5 2" xfId="37133" xr:uid="{00000000-0005-0000-0000-000055900000}"/>
    <cellStyle name="20% - Accent1 4 2 5 2 2 5 2 2" xfId="37134" xr:uid="{00000000-0005-0000-0000-000056900000}"/>
    <cellStyle name="20% - Accent1 4 2 5 2 2 5 2 2 2" xfId="37135" xr:uid="{00000000-0005-0000-0000-000057900000}"/>
    <cellStyle name="20% - Accent1 4 2 5 2 2 5 2 3" xfId="37136" xr:uid="{00000000-0005-0000-0000-000058900000}"/>
    <cellStyle name="20% - Accent1 4 2 5 2 2 5 3" xfId="37137" xr:uid="{00000000-0005-0000-0000-000059900000}"/>
    <cellStyle name="20% - Accent1 4 2 5 2 2 5 3 2" xfId="37138" xr:uid="{00000000-0005-0000-0000-00005A900000}"/>
    <cellStyle name="20% - Accent1 4 2 5 2 2 5 4" xfId="37139" xr:uid="{00000000-0005-0000-0000-00005B900000}"/>
    <cellStyle name="20% - Accent1 4 2 5 2 2 6" xfId="37140" xr:uid="{00000000-0005-0000-0000-00005C900000}"/>
    <cellStyle name="20% - Accent1 4 2 5 2 2 6 2" xfId="37141" xr:uid="{00000000-0005-0000-0000-00005D900000}"/>
    <cellStyle name="20% - Accent1 4 2 5 2 2 6 2 2" xfId="37142" xr:uid="{00000000-0005-0000-0000-00005E900000}"/>
    <cellStyle name="20% - Accent1 4 2 5 2 2 6 2 2 2" xfId="37143" xr:uid="{00000000-0005-0000-0000-00005F900000}"/>
    <cellStyle name="20% - Accent1 4 2 5 2 2 6 2 3" xfId="37144" xr:uid="{00000000-0005-0000-0000-000060900000}"/>
    <cellStyle name="20% - Accent1 4 2 5 2 2 6 3" xfId="37145" xr:uid="{00000000-0005-0000-0000-000061900000}"/>
    <cellStyle name="20% - Accent1 4 2 5 2 2 6 3 2" xfId="37146" xr:uid="{00000000-0005-0000-0000-000062900000}"/>
    <cellStyle name="20% - Accent1 4 2 5 2 2 6 4" xfId="37147" xr:uid="{00000000-0005-0000-0000-000063900000}"/>
    <cellStyle name="20% - Accent1 4 2 5 2 2 7" xfId="37148" xr:uid="{00000000-0005-0000-0000-000064900000}"/>
    <cellStyle name="20% - Accent1 4 2 5 2 2 7 2" xfId="37149" xr:uid="{00000000-0005-0000-0000-000065900000}"/>
    <cellStyle name="20% - Accent1 4 2 5 2 2 7 2 2" xfId="37150" xr:uid="{00000000-0005-0000-0000-000066900000}"/>
    <cellStyle name="20% - Accent1 4 2 5 2 2 7 3" xfId="37151" xr:uid="{00000000-0005-0000-0000-000067900000}"/>
    <cellStyle name="20% - Accent1 4 2 5 2 2 8" xfId="37152" xr:uid="{00000000-0005-0000-0000-000068900000}"/>
    <cellStyle name="20% - Accent1 4 2 5 2 2 8 2" xfId="37153" xr:uid="{00000000-0005-0000-0000-000069900000}"/>
    <cellStyle name="20% - Accent1 4 2 5 2 2 8 2 2" xfId="37154" xr:uid="{00000000-0005-0000-0000-00006A900000}"/>
    <cellStyle name="20% - Accent1 4 2 5 2 2 8 3" xfId="37155" xr:uid="{00000000-0005-0000-0000-00006B900000}"/>
    <cellStyle name="20% - Accent1 4 2 5 2 2 9" xfId="37156" xr:uid="{00000000-0005-0000-0000-00006C900000}"/>
    <cellStyle name="20% - Accent1 4 2 5 2 2 9 2" xfId="37157" xr:uid="{00000000-0005-0000-0000-00006D900000}"/>
    <cellStyle name="20% - Accent1 4 2 5 2 3" xfId="37158" xr:uid="{00000000-0005-0000-0000-00006E900000}"/>
    <cellStyle name="20% - Accent1 4 2 5 2 3 10" xfId="37159" xr:uid="{00000000-0005-0000-0000-00006F900000}"/>
    <cellStyle name="20% - Accent1 4 2 5 2 3 10 2" xfId="37160" xr:uid="{00000000-0005-0000-0000-000070900000}"/>
    <cellStyle name="20% - Accent1 4 2 5 2 3 11" xfId="37161" xr:uid="{00000000-0005-0000-0000-000071900000}"/>
    <cellStyle name="20% - Accent1 4 2 5 2 3 2" xfId="37162" xr:uid="{00000000-0005-0000-0000-000072900000}"/>
    <cellStyle name="20% - Accent1 4 2 5 2 3 2 2" xfId="37163" xr:uid="{00000000-0005-0000-0000-000073900000}"/>
    <cellStyle name="20% - Accent1 4 2 5 2 3 2 2 2" xfId="37164" xr:uid="{00000000-0005-0000-0000-000074900000}"/>
    <cellStyle name="20% - Accent1 4 2 5 2 3 2 2 2 2" xfId="37165" xr:uid="{00000000-0005-0000-0000-000075900000}"/>
    <cellStyle name="20% - Accent1 4 2 5 2 3 2 2 2 2 2" xfId="37166" xr:uid="{00000000-0005-0000-0000-000076900000}"/>
    <cellStyle name="20% - Accent1 4 2 5 2 3 2 2 2 3" xfId="37167" xr:uid="{00000000-0005-0000-0000-000077900000}"/>
    <cellStyle name="20% - Accent1 4 2 5 2 3 2 2 3" xfId="37168" xr:uid="{00000000-0005-0000-0000-000078900000}"/>
    <cellStyle name="20% - Accent1 4 2 5 2 3 2 2 3 2" xfId="37169" xr:uid="{00000000-0005-0000-0000-000079900000}"/>
    <cellStyle name="20% - Accent1 4 2 5 2 3 2 2 4" xfId="37170" xr:uid="{00000000-0005-0000-0000-00007A900000}"/>
    <cellStyle name="20% - Accent1 4 2 5 2 3 2 3" xfId="37171" xr:uid="{00000000-0005-0000-0000-00007B900000}"/>
    <cellStyle name="20% - Accent1 4 2 5 2 3 2 3 2" xfId="37172" xr:uid="{00000000-0005-0000-0000-00007C900000}"/>
    <cellStyle name="20% - Accent1 4 2 5 2 3 2 3 2 2" xfId="37173" xr:uid="{00000000-0005-0000-0000-00007D900000}"/>
    <cellStyle name="20% - Accent1 4 2 5 2 3 2 3 2 2 2" xfId="37174" xr:uid="{00000000-0005-0000-0000-00007E900000}"/>
    <cellStyle name="20% - Accent1 4 2 5 2 3 2 3 2 3" xfId="37175" xr:uid="{00000000-0005-0000-0000-00007F900000}"/>
    <cellStyle name="20% - Accent1 4 2 5 2 3 2 3 3" xfId="37176" xr:uid="{00000000-0005-0000-0000-000080900000}"/>
    <cellStyle name="20% - Accent1 4 2 5 2 3 2 3 3 2" xfId="37177" xr:uid="{00000000-0005-0000-0000-000081900000}"/>
    <cellStyle name="20% - Accent1 4 2 5 2 3 2 3 4" xfId="37178" xr:uid="{00000000-0005-0000-0000-000082900000}"/>
    <cellStyle name="20% - Accent1 4 2 5 2 3 2 4" xfId="37179" xr:uid="{00000000-0005-0000-0000-000083900000}"/>
    <cellStyle name="20% - Accent1 4 2 5 2 3 2 4 2" xfId="37180" xr:uid="{00000000-0005-0000-0000-000084900000}"/>
    <cellStyle name="20% - Accent1 4 2 5 2 3 2 4 2 2" xfId="37181" xr:uid="{00000000-0005-0000-0000-000085900000}"/>
    <cellStyle name="20% - Accent1 4 2 5 2 3 2 4 2 2 2" xfId="37182" xr:uid="{00000000-0005-0000-0000-000086900000}"/>
    <cellStyle name="20% - Accent1 4 2 5 2 3 2 4 2 3" xfId="37183" xr:uid="{00000000-0005-0000-0000-000087900000}"/>
    <cellStyle name="20% - Accent1 4 2 5 2 3 2 4 3" xfId="37184" xr:uid="{00000000-0005-0000-0000-000088900000}"/>
    <cellStyle name="20% - Accent1 4 2 5 2 3 2 4 3 2" xfId="37185" xr:uid="{00000000-0005-0000-0000-000089900000}"/>
    <cellStyle name="20% - Accent1 4 2 5 2 3 2 4 4" xfId="37186" xr:uid="{00000000-0005-0000-0000-00008A900000}"/>
    <cellStyle name="20% - Accent1 4 2 5 2 3 2 5" xfId="37187" xr:uid="{00000000-0005-0000-0000-00008B900000}"/>
    <cellStyle name="20% - Accent1 4 2 5 2 3 2 5 2" xfId="37188" xr:uid="{00000000-0005-0000-0000-00008C900000}"/>
    <cellStyle name="20% - Accent1 4 2 5 2 3 2 5 2 2" xfId="37189" xr:uid="{00000000-0005-0000-0000-00008D900000}"/>
    <cellStyle name="20% - Accent1 4 2 5 2 3 2 5 3" xfId="37190" xr:uid="{00000000-0005-0000-0000-00008E900000}"/>
    <cellStyle name="20% - Accent1 4 2 5 2 3 2 6" xfId="37191" xr:uid="{00000000-0005-0000-0000-00008F900000}"/>
    <cellStyle name="20% - Accent1 4 2 5 2 3 2 6 2" xfId="37192" xr:uid="{00000000-0005-0000-0000-000090900000}"/>
    <cellStyle name="20% - Accent1 4 2 5 2 3 2 6 2 2" xfId="37193" xr:uid="{00000000-0005-0000-0000-000091900000}"/>
    <cellStyle name="20% - Accent1 4 2 5 2 3 2 6 3" xfId="37194" xr:uid="{00000000-0005-0000-0000-000092900000}"/>
    <cellStyle name="20% - Accent1 4 2 5 2 3 2 7" xfId="37195" xr:uid="{00000000-0005-0000-0000-000093900000}"/>
    <cellStyle name="20% - Accent1 4 2 5 2 3 2 7 2" xfId="37196" xr:uid="{00000000-0005-0000-0000-000094900000}"/>
    <cellStyle name="20% - Accent1 4 2 5 2 3 2 8" xfId="37197" xr:uid="{00000000-0005-0000-0000-000095900000}"/>
    <cellStyle name="20% - Accent1 4 2 5 2 3 2 8 2" xfId="37198" xr:uid="{00000000-0005-0000-0000-000096900000}"/>
    <cellStyle name="20% - Accent1 4 2 5 2 3 2 9" xfId="37199" xr:uid="{00000000-0005-0000-0000-000097900000}"/>
    <cellStyle name="20% - Accent1 4 2 5 2 3 3" xfId="37200" xr:uid="{00000000-0005-0000-0000-000098900000}"/>
    <cellStyle name="20% - Accent1 4 2 5 2 3 3 2" xfId="37201" xr:uid="{00000000-0005-0000-0000-000099900000}"/>
    <cellStyle name="20% - Accent1 4 2 5 2 3 3 2 2" xfId="37202" xr:uid="{00000000-0005-0000-0000-00009A900000}"/>
    <cellStyle name="20% - Accent1 4 2 5 2 3 3 2 2 2" xfId="37203" xr:uid="{00000000-0005-0000-0000-00009B900000}"/>
    <cellStyle name="20% - Accent1 4 2 5 2 3 3 2 2 2 2" xfId="37204" xr:uid="{00000000-0005-0000-0000-00009C900000}"/>
    <cellStyle name="20% - Accent1 4 2 5 2 3 3 2 2 3" xfId="37205" xr:uid="{00000000-0005-0000-0000-00009D900000}"/>
    <cellStyle name="20% - Accent1 4 2 5 2 3 3 2 3" xfId="37206" xr:uid="{00000000-0005-0000-0000-00009E900000}"/>
    <cellStyle name="20% - Accent1 4 2 5 2 3 3 2 3 2" xfId="37207" xr:uid="{00000000-0005-0000-0000-00009F900000}"/>
    <cellStyle name="20% - Accent1 4 2 5 2 3 3 2 4" xfId="37208" xr:uid="{00000000-0005-0000-0000-0000A0900000}"/>
    <cellStyle name="20% - Accent1 4 2 5 2 3 3 3" xfId="37209" xr:uid="{00000000-0005-0000-0000-0000A1900000}"/>
    <cellStyle name="20% - Accent1 4 2 5 2 3 3 3 2" xfId="37210" xr:uid="{00000000-0005-0000-0000-0000A2900000}"/>
    <cellStyle name="20% - Accent1 4 2 5 2 3 3 3 2 2" xfId="37211" xr:uid="{00000000-0005-0000-0000-0000A3900000}"/>
    <cellStyle name="20% - Accent1 4 2 5 2 3 3 3 2 2 2" xfId="37212" xr:uid="{00000000-0005-0000-0000-0000A4900000}"/>
    <cellStyle name="20% - Accent1 4 2 5 2 3 3 3 2 3" xfId="37213" xr:uid="{00000000-0005-0000-0000-0000A5900000}"/>
    <cellStyle name="20% - Accent1 4 2 5 2 3 3 3 3" xfId="37214" xr:uid="{00000000-0005-0000-0000-0000A6900000}"/>
    <cellStyle name="20% - Accent1 4 2 5 2 3 3 3 3 2" xfId="37215" xr:uid="{00000000-0005-0000-0000-0000A7900000}"/>
    <cellStyle name="20% - Accent1 4 2 5 2 3 3 3 4" xfId="37216" xr:uid="{00000000-0005-0000-0000-0000A8900000}"/>
    <cellStyle name="20% - Accent1 4 2 5 2 3 3 4" xfId="37217" xr:uid="{00000000-0005-0000-0000-0000A9900000}"/>
    <cellStyle name="20% - Accent1 4 2 5 2 3 3 4 2" xfId="37218" xr:uid="{00000000-0005-0000-0000-0000AA900000}"/>
    <cellStyle name="20% - Accent1 4 2 5 2 3 3 4 2 2" xfId="37219" xr:uid="{00000000-0005-0000-0000-0000AB900000}"/>
    <cellStyle name="20% - Accent1 4 2 5 2 3 3 4 2 2 2" xfId="37220" xr:uid="{00000000-0005-0000-0000-0000AC900000}"/>
    <cellStyle name="20% - Accent1 4 2 5 2 3 3 4 2 3" xfId="37221" xr:uid="{00000000-0005-0000-0000-0000AD900000}"/>
    <cellStyle name="20% - Accent1 4 2 5 2 3 3 4 3" xfId="37222" xr:uid="{00000000-0005-0000-0000-0000AE900000}"/>
    <cellStyle name="20% - Accent1 4 2 5 2 3 3 4 3 2" xfId="37223" xr:uid="{00000000-0005-0000-0000-0000AF900000}"/>
    <cellStyle name="20% - Accent1 4 2 5 2 3 3 4 4" xfId="37224" xr:uid="{00000000-0005-0000-0000-0000B0900000}"/>
    <cellStyle name="20% - Accent1 4 2 5 2 3 3 5" xfId="37225" xr:uid="{00000000-0005-0000-0000-0000B1900000}"/>
    <cellStyle name="20% - Accent1 4 2 5 2 3 3 5 2" xfId="37226" xr:uid="{00000000-0005-0000-0000-0000B2900000}"/>
    <cellStyle name="20% - Accent1 4 2 5 2 3 3 5 2 2" xfId="37227" xr:uid="{00000000-0005-0000-0000-0000B3900000}"/>
    <cellStyle name="20% - Accent1 4 2 5 2 3 3 5 3" xfId="37228" xr:uid="{00000000-0005-0000-0000-0000B4900000}"/>
    <cellStyle name="20% - Accent1 4 2 5 2 3 3 6" xfId="37229" xr:uid="{00000000-0005-0000-0000-0000B5900000}"/>
    <cellStyle name="20% - Accent1 4 2 5 2 3 3 6 2" xfId="37230" xr:uid="{00000000-0005-0000-0000-0000B6900000}"/>
    <cellStyle name="20% - Accent1 4 2 5 2 3 3 6 2 2" xfId="37231" xr:uid="{00000000-0005-0000-0000-0000B7900000}"/>
    <cellStyle name="20% - Accent1 4 2 5 2 3 3 6 3" xfId="37232" xr:uid="{00000000-0005-0000-0000-0000B8900000}"/>
    <cellStyle name="20% - Accent1 4 2 5 2 3 3 7" xfId="37233" xr:uid="{00000000-0005-0000-0000-0000B9900000}"/>
    <cellStyle name="20% - Accent1 4 2 5 2 3 3 7 2" xfId="37234" xr:uid="{00000000-0005-0000-0000-0000BA900000}"/>
    <cellStyle name="20% - Accent1 4 2 5 2 3 3 8" xfId="37235" xr:uid="{00000000-0005-0000-0000-0000BB900000}"/>
    <cellStyle name="20% - Accent1 4 2 5 2 3 3 8 2" xfId="37236" xr:uid="{00000000-0005-0000-0000-0000BC900000}"/>
    <cellStyle name="20% - Accent1 4 2 5 2 3 3 9" xfId="37237" xr:uid="{00000000-0005-0000-0000-0000BD900000}"/>
    <cellStyle name="20% - Accent1 4 2 5 2 3 4" xfId="37238" xr:uid="{00000000-0005-0000-0000-0000BE900000}"/>
    <cellStyle name="20% - Accent1 4 2 5 2 3 4 2" xfId="37239" xr:uid="{00000000-0005-0000-0000-0000BF900000}"/>
    <cellStyle name="20% - Accent1 4 2 5 2 3 4 2 2" xfId="37240" xr:uid="{00000000-0005-0000-0000-0000C0900000}"/>
    <cellStyle name="20% - Accent1 4 2 5 2 3 4 2 2 2" xfId="37241" xr:uid="{00000000-0005-0000-0000-0000C1900000}"/>
    <cellStyle name="20% - Accent1 4 2 5 2 3 4 2 3" xfId="37242" xr:uid="{00000000-0005-0000-0000-0000C2900000}"/>
    <cellStyle name="20% - Accent1 4 2 5 2 3 4 3" xfId="37243" xr:uid="{00000000-0005-0000-0000-0000C3900000}"/>
    <cellStyle name="20% - Accent1 4 2 5 2 3 4 3 2" xfId="37244" xr:uid="{00000000-0005-0000-0000-0000C4900000}"/>
    <cellStyle name="20% - Accent1 4 2 5 2 3 4 4" xfId="37245" xr:uid="{00000000-0005-0000-0000-0000C5900000}"/>
    <cellStyle name="20% - Accent1 4 2 5 2 3 5" xfId="37246" xr:uid="{00000000-0005-0000-0000-0000C6900000}"/>
    <cellStyle name="20% - Accent1 4 2 5 2 3 5 2" xfId="37247" xr:uid="{00000000-0005-0000-0000-0000C7900000}"/>
    <cellStyle name="20% - Accent1 4 2 5 2 3 5 2 2" xfId="37248" xr:uid="{00000000-0005-0000-0000-0000C8900000}"/>
    <cellStyle name="20% - Accent1 4 2 5 2 3 5 2 2 2" xfId="37249" xr:uid="{00000000-0005-0000-0000-0000C9900000}"/>
    <cellStyle name="20% - Accent1 4 2 5 2 3 5 2 3" xfId="37250" xr:uid="{00000000-0005-0000-0000-0000CA900000}"/>
    <cellStyle name="20% - Accent1 4 2 5 2 3 5 3" xfId="37251" xr:uid="{00000000-0005-0000-0000-0000CB900000}"/>
    <cellStyle name="20% - Accent1 4 2 5 2 3 5 3 2" xfId="37252" xr:uid="{00000000-0005-0000-0000-0000CC900000}"/>
    <cellStyle name="20% - Accent1 4 2 5 2 3 5 4" xfId="37253" xr:uid="{00000000-0005-0000-0000-0000CD900000}"/>
    <cellStyle name="20% - Accent1 4 2 5 2 3 6" xfId="37254" xr:uid="{00000000-0005-0000-0000-0000CE900000}"/>
    <cellStyle name="20% - Accent1 4 2 5 2 3 6 2" xfId="37255" xr:uid="{00000000-0005-0000-0000-0000CF900000}"/>
    <cellStyle name="20% - Accent1 4 2 5 2 3 6 2 2" xfId="37256" xr:uid="{00000000-0005-0000-0000-0000D0900000}"/>
    <cellStyle name="20% - Accent1 4 2 5 2 3 6 2 2 2" xfId="37257" xr:uid="{00000000-0005-0000-0000-0000D1900000}"/>
    <cellStyle name="20% - Accent1 4 2 5 2 3 6 2 3" xfId="37258" xr:uid="{00000000-0005-0000-0000-0000D2900000}"/>
    <cellStyle name="20% - Accent1 4 2 5 2 3 6 3" xfId="37259" xr:uid="{00000000-0005-0000-0000-0000D3900000}"/>
    <cellStyle name="20% - Accent1 4 2 5 2 3 6 3 2" xfId="37260" xr:uid="{00000000-0005-0000-0000-0000D4900000}"/>
    <cellStyle name="20% - Accent1 4 2 5 2 3 6 4" xfId="37261" xr:uid="{00000000-0005-0000-0000-0000D5900000}"/>
    <cellStyle name="20% - Accent1 4 2 5 2 3 7" xfId="37262" xr:uid="{00000000-0005-0000-0000-0000D6900000}"/>
    <cellStyle name="20% - Accent1 4 2 5 2 3 7 2" xfId="37263" xr:uid="{00000000-0005-0000-0000-0000D7900000}"/>
    <cellStyle name="20% - Accent1 4 2 5 2 3 7 2 2" xfId="37264" xr:uid="{00000000-0005-0000-0000-0000D8900000}"/>
    <cellStyle name="20% - Accent1 4 2 5 2 3 7 3" xfId="37265" xr:uid="{00000000-0005-0000-0000-0000D9900000}"/>
    <cellStyle name="20% - Accent1 4 2 5 2 3 8" xfId="37266" xr:uid="{00000000-0005-0000-0000-0000DA900000}"/>
    <cellStyle name="20% - Accent1 4 2 5 2 3 8 2" xfId="37267" xr:uid="{00000000-0005-0000-0000-0000DB900000}"/>
    <cellStyle name="20% - Accent1 4 2 5 2 3 8 2 2" xfId="37268" xr:uid="{00000000-0005-0000-0000-0000DC900000}"/>
    <cellStyle name="20% - Accent1 4 2 5 2 3 8 3" xfId="37269" xr:uid="{00000000-0005-0000-0000-0000DD900000}"/>
    <cellStyle name="20% - Accent1 4 2 5 2 3 9" xfId="37270" xr:uid="{00000000-0005-0000-0000-0000DE900000}"/>
    <cellStyle name="20% - Accent1 4 2 5 2 3 9 2" xfId="37271" xr:uid="{00000000-0005-0000-0000-0000DF900000}"/>
    <cellStyle name="20% - Accent1 4 2 5 2 4" xfId="37272" xr:uid="{00000000-0005-0000-0000-0000E0900000}"/>
    <cellStyle name="20% - Accent1 4 2 5 2 4 10" xfId="37273" xr:uid="{00000000-0005-0000-0000-0000E1900000}"/>
    <cellStyle name="20% - Accent1 4 2 5 2 4 10 2" xfId="37274" xr:uid="{00000000-0005-0000-0000-0000E2900000}"/>
    <cellStyle name="20% - Accent1 4 2 5 2 4 11" xfId="37275" xr:uid="{00000000-0005-0000-0000-0000E3900000}"/>
    <cellStyle name="20% - Accent1 4 2 5 2 4 2" xfId="37276" xr:uid="{00000000-0005-0000-0000-0000E4900000}"/>
    <cellStyle name="20% - Accent1 4 2 5 2 4 2 2" xfId="37277" xr:uid="{00000000-0005-0000-0000-0000E5900000}"/>
    <cellStyle name="20% - Accent1 4 2 5 2 4 2 2 2" xfId="37278" xr:uid="{00000000-0005-0000-0000-0000E6900000}"/>
    <cellStyle name="20% - Accent1 4 2 5 2 4 2 2 2 2" xfId="37279" xr:uid="{00000000-0005-0000-0000-0000E7900000}"/>
    <cellStyle name="20% - Accent1 4 2 5 2 4 2 2 2 2 2" xfId="37280" xr:uid="{00000000-0005-0000-0000-0000E8900000}"/>
    <cellStyle name="20% - Accent1 4 2 5 2 4 2 2 2 3" xfId="37281" xr:uid="{00000000-0005-0000-0000-0000E9900000}"/>
    <cellStyle name="20% - Accent1 4 2 5 2 4 2 2 3" xfId="37282" xr:uid="{00000000-0005-0000-0000-0000EA900000}"/>
    <cellStyle name="20% - Accent1 4 2 5 2 4 2 2 3 2" xfId="37283" xr:uid="{00000000-0005-0000-0000-0000EB900000}"/>
    <cellStyle name="20% - Accent1 4 2 5 2 4 2 2 4" xfId="37284" xr:uid="{00000000-0005-0000-0000-0000EC900000}"/>
    <cellStyle name="20% - Accent1 4 2 5 2 4 2 3" xfId="37285" xr:uid="{00000000-0005-0000-0000-0000ED900000}"/>
    <cellStyle name="20% - Accent1 4 2 5 2 4 2 3 2" xfId="37286" xr:uid="{00000000-0005-0000-0000-0000EE900000}"/>
    <cellStyle name="20% - Accent1 4 2 5 2 4 2 3 2 2" xfId="37287" xr:uid="{00000000-0005-0000-0000-0000EF900000}"/>
    <cellStyle name="20% - Accent1 4 2 5 2 4 2 3 2 2 2" xfId="37288" xr:uid="{00000000-0005-0000-0000-0000F0900000}"/>
    <cellStyle name="20% - Accent1 4 2 5 2 4 2 3 2 3" xfId="37289" xr:uid="{00000000-0005-0000-0000-0000F1900000}"/>
    <cellStyle name="20% - Accent1 4 2 5 2 4 2 3 3" xfId="37290" xr:uid="{00000000-0005-0000-0000-0000F2900000}"/>
    <cellStyle name="20% - Accent1 4 2 5 2 4 2 3 3 2" xfId="37291" xr:uid="{00000000-0005-0000-0000-0000F3900000}"/>
    <cellStyle name="20% - Accent1 4 2 5 2 4 2 3 4" xfId="37292" xr:uid="{00000000-0005-0000-0000-0000F4900000}"/>
    <cellStyle name="20% - Accent1 4 2 5 2 4 2 4" xfId="37293" xr:uid="{00000000-0005-0000-0000-0000F5900000}"/>
    <cellStyle name="20% - Accent1 4 2 5 2 4 2 4 2" xfId="37294" xr:uid="{00000000-0005-0000-0000-0000F6900000}"/>
    <cellStyle name="20% - Accent1 4 2 5 2 4 2 4 2 2" xfId="37295" xr:uid="{00000000-0005-0000-0000-0000F7900000}"/>
    <cellStyle name="20% - Accent1 4 2 5 2 4 2 4 2 2 2" xfId="37296" xr:uid="{00000000-0005-0000-0000-0000F8900000}"/>
    <cellStyle name="20% - Accent1 4 2 5 2 4 2 4 2 3" xfId="37297" xr:uid="{00000000-0005-0000-0000-0000F9900000}"/>
    <cellStyle name="20% - Accent1 4 2 5 2 4 2 4 3" xfId="37298" xr:uid="{00000000-0005-0000-0000-0000FA900000}"/>
    <cellStyle name="20% - Accent1 4 2 5 2 4 2 4 3 2" xfId="37299" xr:uid="{00000000-0005-0000-0000-0000FB900000}"/>
    <cellStyle name="20% - Accent1 4 2 5 2 4 2 4 4" xfId="37300" xr:uid="{00000000-0005-0000-0000-0000FC900000}"/>
    <cellStyle name="20% - Accent1 4 2 5 2 4 2 5" xfId="37301" xr:uid="{00000000-0005-0000-0000-0000FD900000}"/>
    <cellStyle name="20% - Accent1 4 2 5 2 4 2 5 2" xfId="37302" xr:uid="{00000000-0005-0000-0000-0000FE900000}"/>
    <cellStyle name="20% - Accent1 4 2 5 2 4 2 5 2 2" xfId="37303" xr:uid="{00000000-0005-0000-0000-0000FF900000}"/>
    <cellStyle name="20% - Accent1 4 2 5 2 4 2 5 3" xfId="37304" xr:uid="{00000000-0005-0000-0000-000000910000}"/>
    <cellStyle name="20% - Accent1 4 2 5 2 4 2 6" xfId="37305" xr:uid="{00000000-0005-0000-0000-000001910000}"/>
    <cellStyle name="20% - Accent1 4 2 5 2 4 2 6 2" xfId="37306" xr:uid="{00000000-0005-0000-0000-000002910000}"/>
    <cellStyle name="20% - Accent1 4 2 5 2 4 2 6 2 2" xfId="37307" xr:uid="{00000000-0005-0000-0000-000003910000}"/>
    <cellStyle name="20% - Accent1 4 2 5 2 4 2 6 3" xfId="37308" xr:uid="{00000000-0005-0000-0000-000004910000}"/>
    <cellStyle name="20% - Accent1 4 2 5 2 4 2 7" xfId="37309" xr:uid="{00000000-0005-0000-0000-000005910000}"/>
    <cellStyle name="20% - Accent1 4 2 5 2 4 2 7 2" xfId="37310" xr:uid="{00000000-0005-0000-0000-000006910000}"/>
    <cellStyle name="20% - Accent1 4 2 5 2 4 2 8" xfId="37311" xr:uid="{00000000-0005-0000-0000-000007910000}"/>
    <cellStyle name="20% - Accent1 4 2 5 2 4 2 8 2" xfId="37312" xr:uid="{00000000-0005-0000-0000-000008910000}"/>
    <cellStyle name="20% - Accent1 4 2 5 2 4 2 9" xfId="37313" xr:uid="{00000000-0005-0000-0000-000009910000}"/>
    <cellStyle name="20% - Accent1 4 2 5 2 4 3" xfId="37314" xr:uid="{00000000-0005-0000-0000-00000A910000}"/>
    <cellStyle name="20% - Accent1 4 2 5 2 4 3 2" xfId="37315" xr:uid="{00000000-0005-0000-0000-00000B910000}"/>
    <cellStyle name="20% - Accent1 4 2 5 2 4 3 2 2" xfId="37316" xr:uid="{00000000-0005-0000-0000-00000C910000}"/>
    <cellStyle name="20% - Accent1 4 2 5 2 4 3 2 2 2" xfId="37317" xr:uid="{00000000-0005-0000-0000-00000D910000}"/>
    <cellStyle name="20% - Accent1 4 2 5 2 4 3 2 2 2 2" xfId="37318" xr:uid="{00000000-0005-0000-0000-00000E910000}"/>
    <cellStyle name="20% - Accent1 4 2 5 2 4 3 2 2 3" xfId="37319" xr:uid="{00000000-0005-0000-0000-00000F910000}"/>
    <cellStyle name="20% - Accent1 4 2 5 2 4 3 2 3" xfId="37320" xr:uid="{00000000-0005-0000-0000-000010910000}"/>
    <cellStyle name="20% - Accent1 4 2 5 2 4 3 2 3 2" xfId="37321" xr:uid="{00000000-0005-0000-0000-000011910000}"/>
    <cellStyle name="20% - Accent1 4 2 5 2 4 3 2 4" xfId="37322" xr:uid="{00000000-0005-0000-0000-000012910000}"/>
    <cellStyle name="20% - Accent1 4 2 5 2 4 3 3" xfId="37323" xr:uid="{00000000-0005-0000-0000-000013910000}"/>
    <cellStyle name="20% - Accent1 4 2 5 2 4 3 3 2" xfId="37324" xr:uid="{00000000-0005-0000-0000-000014910000}"/>
    <cellStyle name="20% - Accent1 4 2 5 2 4 3 3 2 2" xfId="37325" xr:uid="{00000000-0005-0000-0000-000015910000}"/>
    <cellStyle name="20% - Accent1 4 2 5 2 4 3 3 2 2 2" xfId="37326" xr:uid="{00000000-0005-0000-0000-000016910000}"/>
    <cellStyle name="20% - Accent1 4 2 5 2 4 3 3 2 3" xfId="37327" xr:uid="{00000000-0005-0000-0000-000017910000}"/>
    <cellStyle name="20% - Accent1 4 2 5 2 4 3 3 3" xfId="37328" xr:uid="{00000000-0005-0000-0000-000018910000}"/>
    <cellStyle name="20% - Accent1 4 2 5 2 4 3 3 3 2" xfId="37329" xr:uid="{00000000-0005-0000-0000-000019910000}"/>
    <cellStyle name="20% - Accent1 4 2 5 2 4 3 3 4" xfId="37330" xr:uid="{00000000-0005-0000-0000-00001A910000}"/>
    <cellStyle name="20% - Accent1 4 2 5 2 4 3 4" xfId="37331" xr:uid="{00000000-0005-0000-0000-00001B910000}"/>
    <cellStyle name="20% - Accent1 4 2 5 2 4 3 4 2" xfId="37332" xr:uid="{00000000-0005-0000-0000-00001C910000}"/>
    <cellStyle name="20% - Accent1 4 2 5 2 4 3 4 2 2" xfId="37333" xr:uid="{00000000-0005-0000-0000-00001D910000}"/>
    <cellStyle name="20% - Accent1 4 2 5 2 4 3 4 2 2 2" xfId="37334" xr:uid="{00000000-0005-0000-0000-00001E910000}"/>
    <cellStyle name="20% - Accent1 4 2 5 2 4 3 4 2 3" xfId="37335" xr:uid="{00000000-0005-0000-0000-00001F910000}"/>
    <cellStyle name="20% - Accent1 4 2 5 2 4 3 4 3" xfId="37336" xr:uid="{00000000-0005-0000-0000-000020910000}"/>
    <cellStyle name="20% - Accent1 4 2 5 2 4 3 4 3 2" xfId="37337" xr:uid="{00000000-0005-0000-0000-000021910000}"/>
    <cellStyle name="20% - Accent1 4 2 5 2 4 3 4 4" xfId="37338" xr:uid="{00000000-0005-0000-0000-000022910000}"/>
    <cellStyle name="20% - Accent1 4 2 5 2 4 3 5" xfId="37339" xr:uid="{00000000-0005-0000-0000-000023910000}"/>
    <cellStyle name="20% - Accent1 4 2 5 2 4 3 5 2" xfId="37340" xr:uid="{00000000-0005-0000-0000-000024910000}"/>
    <cellStyle name="20% - Accent1 4 2 5 2 4 3 5 2 2" xfId="37341" xr:uid="{00000000-0005-0000-0000-000025910000}"/>
    <cellStyle name="20% - Accent1 4 2 5 2 4 3 5 3" xfId="37342" xr:uid="{00000000-0005-0000-0000-000026910000}"/>
    <cellStyle name="20% - Accent1 4 2 5 2 4 3 6" xfId="37343" xr:uid="{00000000-0005-0000-0000-000027910000}"/>
    <cellStyle name="20% - Accent1 4 2 5 2 4 3 6 2" xfId="37344" xr:uid="{00000000-0005-0000-0000-000028910000}"/>
    <cellStyle name="20% - Accent1 4 2 5 2 4 3 6 2 2" xfId="37345" xr:uid="{00000000-0005-0000-0000-000029910000}"/>
    <cellStyle name="20% - Accent1 4 2 5 2 4 3 6 3" xfId="37346" xr:uid="{00000000-0005-0000-0000-00002A910000}"/>
    <cellStyle name="20% - Accent1 4 2 5 2 4 3 7" xfId="37347" xr:uid="{00000000-0005-0000-0000-00002B910000}"/>
    <cellStyle name="20% - Accent1 4 2 5 2 4 3 7 2" xfId="37348" xr:uid="{00000000-0005-0000-0000-00002C910000}"/>
    <cellStyle name="20% - Accent1 4 2 5 2 4 3 8" xfId="37349" xr:uid="{00000000-0005-0000-0000-00002D910000}"/>
    <cellStyle name="20% - Accent1 4 2 5 2 4 3 8 2" xfId="37350" xr:uid="{00000000-0005-0000-0000-00002E910000}"/>
    <cellStyle name="20% - Accent1 4 2 5 2 4 3 9" xfId="37351" xr:uid="{00000000-0005-0000-0000-00002F910000}"/>
    <cellStyle name="20% - Accent1 4 2 5 2 4 4" xfId="37352" xr:uid="{00000000-0005-0000-0000-000030910000}"/>
    <cellStyle name="20% - Accent1 4 2 5 2 4 4 2" xfId="37353" xr:uid="{00000000-0005-0000-0000-000031910000}"/>
    <cellStyle name="20% - Accent1 4 2 5 2 4 4 2 2" xfId="37354" xr:uid="{00000000-0005-0000-0000-000032910000}"/>
    <cellStyle name="20% - Accent1 4 2 5 2 4 4 2 2 2" xfId="37355" xr:uid="{00000000-0005-0000-0000-000033910000}"/>
    <cellStyle name="20% - Accent1 4 2 5 2 4 4 2 3" xfId="37356" xr:uid="{00000000-0005-0000-0000-000034910000}"/>
    <cellStyle name="20% - Accent1 4 2 5 2 4 4 3" xfId="37357" xr:uid="{00000000-0005-0000-0000-000035910000}"/>
    <cellStyle name="20% - Accent1 4 2 5 2 4 4 3 2" xfId="37358" xr:uid="{00000000-0005-0000-0000-000036910000}"/>
    <cellStyle name="20% - Accent1 4 2 5 2 4 4 4" xfId="37359" xr:uid="{00000000-0005-0000-0000-000037910000}"/>
    <cellStyle name="20% - Accent1 4 2 5 2 4 5" xfId="37360" xr:uid="{00000000-0005-0000-0000-000038910000}"/>
    <cellStyle name="20% - Accent1 4 2 5 2 4 5 2" xfId="37361" xr:uid="{00000000-0005-0000-0000-000039910000}"/>
    <cellStyle name="20% - Accent1 4 2 5 2 4 5 2 2" xfId="37362" xr:uid="{00000000-0005-0000-0000-00003A910000}"/>
    <cellStyle name="20% - Accent1 4 2 5 2 4 5 2 2 2" xfId="37363" xr:uid="{00000000-0005-0000-0000-00003B910000}"/>
    <cellStyle name="20% - Accent1 4 2 5 2 4 5 2 3" xfId="37364" xr:uid="{00000000-0005-0000-0000-00003C910000}"/>
    <cellStyle name="20% - Accent1 4 2 5 2 4 5 3" xfId="37365" xr:uid="{00000000-0005-0000-0000-00003D910000}"/>
    <cellStyle name="20% - Accent1 4 2 5 2 4 5 3 2" xfId="37366" xr:uid="{00000000-0005-0000-0000-00003E910000}"/>
    <cellStyle name="20% - Accent1 4 2 5 2 4 5 4" xfId="37367" xr:uid="{00000000-0005-0000-0000-00003F910000}"/>
    <cellStyle name="20% - Accent1 4 2 5 2 4 6" xfId="37368" xr:uid="{00000000-0005-0000-0000-000040910000}"/>
    <cellStyle name="20% - Accent1 4 2 5 2 4 6 2" xfId="37369" xr:uid="{00000000-0005-0000-0000-000041910000}"/>
    <cellStyle name="20% - Accent1 4 2 5 2 4 6 2 2" xfId="37370" xr:uid="{00000000-0005-0000-0000-000042910000}"/>
    <cellStyle name="20% - Accent1 4 2 5 2 4 6 2 2 2" xfId="37371" xr:uid="{00000000-0005-0000-0000-000043910000}"/>
    <cellStyle name="20% - Accent1 4 2 5 2 4 6 2 3" xfId="37372" xr:uid="{00000000-0005-0000-0000-000044910000}"/>
    <cellStyle name="20% - Accent1 4 2 5 2 4 6 3" xfId="37373" xr:uid="{00000000-0005-0000-0000-000045910000}"/>
    <cellStyle name="20% - Accent1 4 2 5 2 4 6 3 2" xfId="37374" xr:uid="{00000000-0005-0000-0000-000046910000}"/>
    <cellStyle name="20% - Accent1 4 2 5 2 4 6 4" xfId="37375" xr:uid="{00000000-0005-0000-0000-000047910000}"/>
    <cellStyle name="20% - Accent1 4 2 5 2 4 7" xfId="37376" xr:uid="{00000000-0005-0000-0000-000048910000}"/>
    <cellStyle name="20% - Accent1 4 2 5 2 4 7 2" xfId="37377" xr:uid="{00000000-0005-0000-0000-000049910000}"/>
    <cellStyle name="20% - Accent1 4 2 5 2 4 7 2 2" xfId="37378" xr:uid="{00000000-0005-0000-0000-00004A910000}"/>
    <cellStyle name="20% - Accent1 4 2 5 2 4 7 3" xfId="37379" xr:uid="{00000000-0005-0000-0000-00004B910000}"/>
    <cellStyle name="20% - Accent1 4 2 5 2 4 8" xfId="37380" xr:uid="{00000000-0005-0000-0000-00004C910000}"/>
    <cellStyle name="20% - Accent1 4 2 5 2 4 8 2" xfId="37381" xr:uid="{00000000-0005-0000-0000-00004D910000}"/>
    <cellStyle name="20% - Accent1 4 2 5 2 4 8 2 2" xfId="37382" xr:uid="{00000000-0005-0000-0000-00004E910000}"/>
    <cellStyle name="20% - Accent1 4 2 5 2 4 8 3" xfId="37383" xr:uid="{00000000-0005-0000-0000-00004F910000}"/>
    <cellStyle name="20% - Accent1 4 2 5 2 4 9" xfId="37384" xr:uid="{00000000-0005-0000-0000-000050910000}"/>
    <cellStyle name="20% - Accent1 4 2 5 2 4 9 2" xfId="37385" xr:uid="{00000000-0005-0000-0000-000051910000}"/>
    <cellStyle name="20% - Accent1 4 2 5 2 5" xfId="37386" xr:uid="{00000000-0005-0000-0000-000052910000}"/>
    <cellStyle name="20% - Accent1 4 2 5 2 5 2" xfId="37387" xr:uid="{00000000-0005-0000-0000-000053910000}"/>
    <cellStyle name="20% - Accent1 4 2 5 2 5 2 2" xfId="37388" xr:uid="{00000000-0005-0000-0000-000054910000}"/>
    <cellStyle name="20% - Accent1 4 2 5 2 5 2 2 2" xfId="37389" xr:uid="{00000000-0005-0000-0000-000055910000}"/>
    <cellStyle name="20% - Accent1 4 2 5 2 5 2 2 2 2" xfId="37390" xr:uid="{00000000-0005-0000-0000-000056910000}"/>
    <cellStyle name="20% - Accent1 4 2 5 2 5 2 2 3" xfId="37391" xr:uid="{00000000-0005-0000-0000-000057910000}"/>
    <cellStyle name="20% - Accent1 4 2 5 2 5 2 3" xfId="37392" xr:uid="{00000000-0005-0000-0000-000058910000}"/>
    <cellStyle name="20% - Accent1 4 2 5 2 5 2 3 2" xfId="37393" xr:uid="{00000000-0005-0000-0000-000059910000}"/>
    <cellStyle name="20% - Accent1 4 2 5 2 5 2 4" xfId="37394" xr:uid="{00000000-0005-0000-0000-00005A910000}"/>
    <cellStyle name="20% - Accent1 4 2 5 2 5 3" xfId="37395" xr:uid="{00000000-0005-0000-0000-00005B910000}"/>
    <cellStyle name="20% - Accent1 4 2 5 2 5 3 2" xfId="37396" xr:uid="{00000000-0005-0000-0000-00005C910000}"/>
    <cellStyle name="20% - Accent1 4 2 5 2 5 3 2 2" xfId="37397" xr:uid="{00000000-0005-0000-0000-00005D910000}"/>
    <cellStyle name="20% - Accent1 4 2 5 2 5 3 2 2 2" xfId="37398" xr:uid="{00000000-0005-0000-0000-00005E910000}"/>
    <cellStyle name="20% - Accent1 4 2 5 2 5 3 2 3" xfId="37399" xr:uid="{00000000-0005-0000-0000-00005F910000}"/>
    <cellStyle name="20% - Accent1 4 2 5 2 5 3 3" xfId="37400" xr:uid="{00000000-0005-0000-0000-000060910000}"/>
    <cellStyle name="20% - Accent1 4 2 5 2 5 3 3 2" xfId="37401" xr:uid="{00000000-0005-0000-0000-000061910000}"/>
    <cellStyle name="20% - Accent1 4 2 5 2 5 3 4" xfId="37402" xr:uid="{00000000-0005-0000-0000-000062910000}"/>
    <cellStyle name="20% - Accent1 4 2 5 2 5 4" xfId="37403" xr:uid="{00000000-0005-0000-0000-000063910000}"/>
    <cellStyle name="20% - Accent1 4 2 5 2 5 4 2" xfId="37404" xr:uid="{00000000-0005-0000-0000-000064910000}"/>
    <cellStyle name="20% - Accent1 4 2 5 2 5 4 2 2" xfId="37405" xr:uid="{00000000-0005-0000-0000-000065910000}"/>
    <cellStyle name="20% - Accent1 4 2 5 2 5 4 2 2 2" xfId="37406" xr:uid="{00000000-0005-0000-0000-000066910000}"/>
    <cellStyle name="20% - Accent1 4 2 5 2 5 4 2 3" xfId="37407" xr:uid="{00000000-0005-0000-0000-000067910000}"/>
    <cellStyle name="20% - Accent1 4 2 5 2 5 4 3" xfId="37408" xr:uid="{00000000-0005-0000-0000-000068910000}"/>
    <cellStyle name="20% - Accent1 4 2 5 2 5 4 3 2" xfId="37409" xr:uid="{00000000-0005-0000-0000-000069910000}"/>
    <cellStyle name="20% - Accent1 4 2 5 2 5 4 4" xfId="37410" xr:uid="{00000000-0005-0000-0000-00006A910000}"/>
    <cellStyle name="20% - Accent1 4 2 5 2 5 5" xfId="37411" xr:uid="{00000000-0005-0000-0000-00006B910000}"/>
    <cellStyle name="20% - Accent1 4 2 5 2 5 5 2" xfId="37412" xr:uid="{00000000-0005-0000-0000-00006C910000}"/>
    <cellStyle name="20% - Accent1 4 2 5 2 5 5 2 2" xfId="37413" xr:uid="{00000000-0005-0000-0000-00006D910000}"/>
    <cellStyle name="20% - Accent1 4 2 5 2 5 5 3" xfId="37414" xr:uid="{00000000-0005-0000-0000-00006E910000}"/>
    <cellStyle name="20% - Accent1 4 2 5 2 5 6" xfId="37415" xr:uid="{00000000-0005-0000-0000-00006F910000}"/>
    <cellStyle name="20% - Accent1 4 2 5 2 5 6 2" xfId="37416" xr:uid="{00000000-0005-0000-0000-000070910000}"/>
    <cellStyle name="20% - Accent1 4 2 5 2 5 6 2 2" xfId="37417" xr:uid="{00000000-0005-0000-0000-000071910000}"/>
    <cellStyle name="20% - Accent1 4 2 5 2 5 6 3" xfId="37418" xr:uid="{00000000-0005-0000-0000-000072910000}"/>
    <cellStyle name="20% - Accent1 4 2 5 2 5 7" xfId="37419" xr:uid="{00000000-0005-0000-0000-000073910000}"/>
    <cellStyle name="20% - Accent1 4 2 5 2 5 7 2" xfId="37420" xr:uid="{00000000-0005-0000-0000-000074910000}"/>
    <cellStyle name="20% - Accent1 4 2 5 2 5 8" xfId="37421" xr:uid="{00000000-0005-0000-0000-000075910000}"/>
    <cellStyle name="20% - Accent1 4 2 5 2 5 8 2" xfId="37422" xr:uid="{00000000-0005-0000-0000-000076910000}"/>
    <cellStyle name="20% - Accent1 4 2 5 2 5 9" xfId="37423" xr:uid="{00000000-0005-0000-0000-000077910000}"/>
    <cellStyle name="20% - Accent1 4 2 5 2 6" xfId="37424" xr:uid="{00000000-0005-0000-0000-000078910000}"/>
    <cellStyle name="20% - Accent1 4 2 5 2 6 2" xfId="37425" xr:uid="{00000000-0005-0000-0000-000079910000}"/>
    <cellStyle name="20% - Accent1 4 2 5 2 6 2 2" xfId="37426" xr:uid="{00000000-0005-0000-0000-00007A910000}"/>
    <cellStyle name="20% - Accent1 4 2 5 2 6 2 2 2" xfId="37427" xr:uid="{00000000-0005-0000-0000-00007B910000}"/>
    <cellStyle name="20% - Accent1 4 2 5 2 6 2 2 2 2" xfId="37428" xr:uid="{00000000-0005-0000-0000-00007C910000}"/>
    <cellStyle name="20% - Accent1 4 2 5 2 6 2 2 3" xfId="37429" xr:uid="{00000000-0005-0000-0000-00007D910000}"/>
    <cellStyle name="20% - Accent1 4 2 5 2 6 2 3" xfId="37430" xr:uid="{00000000-0005-0000-0000-00007E910000}"/>
    <cellStyle name="20% - Accent1 4 2 5 2 6 2 3 2" xfId="37431" xr:uid="{00000000-0005-0000-0000-00007F910000}"/>
    <cellStyle name="20% - Accent1 4 2 5 2 6 2 4" xfId="37432" xr:uid="{00000000-0005-0000-0000-000080910000}"/>
    <cellStyle name="20% - Accent1 4 2 5 2 6 3" xfId="37433" xr:uid="{00000000-0005-0000-0000-000081910000}"/>
    <cellStyle name="20% - Accent1 4 2 5 2 6 3 2" xfId="37434" xr:uid="{00000000-0005-0000-0000-000082910000}"/>
    <cellStyle name="20% - Accent1 4 2 5 2 6 3 2 2" xfId="37435" xr:uid="{00000000-0005-0000-0000-000083910000}"/>
    <cellStyle name="20% - Accent1 4 2 5 2 6 3 2 2 2" xfId="37436" xr:uid="{00000000-0005-0000-0000-000084910000}"/>
    <cellStyle name="20% - Accent1 4 2 5 2 6 3 2 3" xfId="37437" xr:uid="{00000000-0005-0000-0000-000085910000}"/>
    <cellStyle name="20% - Accent1 4 2 5 2 6 3 3" xfId="37438" xr:uid="{00000000-0005-0000-0000-000086910000}"/>
    <cellStyle name="20% - Accent1 4 2 5 2 6 3 3 2" xfId="37439" xr:uid="{00000000-0005-0000-0000-000087910000}"/>
    <cellStyle name="20% - Accent1 4 2 5 2 6 3 4" xfId="37440" xr:uid="{00000000-0005-0000-0000-000088910000}"/>
    <cellStyle name="20% - Accent1 4 2 5 2 6 4" xfId="37441" xr:uid="{00000000-0005-0000-0000-000089910000}"/>
    <cellStyle name="20% - Accent1 4 2 5 2 6 4 2" xfId="37442" xr:uid="{00000000-0005-0000-0000-00008A910000}"/>
    <cellStyle name="20% - Accent1 4 2 5 2 6 4 2 2" xfId="37443" xr:uid="{00000000-0005-0000-0000-00008B910000}"/>
    <cellStyle name="20% - Accent1 4 2 5 2 6 4 2 2 2" xfId="37444" xr:uid="{00000000-0005-0000-0000-00008C910000}"/>
    <cellStyle name="20% - Accent1 4 2 5 2 6 4 2 3" xfId="37445" xr:uid="{00000000-0005-0000-0000-00008D910000}"/>
    <cellStyle name="20% - Accent1 4 2 5 2 6 4 3" xfId="37446" xr:uid="{00000000-0005-0000-0000-00008E910000}"/>
    <cellStyle name="20% - Accent1 4 2 5 2 6 4 3 2" xfId="37447" xr:uid="{00000000-0005-0000-0000-00008F910000}"/>
    <cellStyle name="20% - Accent1 4 2 5 2 6 4 4" xfId="37448" xr:uid="{00000000-0005-0000-0000-000090910000}"/>
    <cellStyle name="20% - Accent1 4 2 5 2 6 5" xfId="37449" xr:uid="{00000000-0005-0000-0000-000091910000}"/>
    <cellStyle name="20% - Accent1 4 2 5 2 6 5 2" xfId="37450" xr:uid="{00000000-0005-0000-0000-000092910000}"/>
    <cellStyle name="20% - Accent1 4 2 5 2 6 5 2 2" xfId="37451" xr:uid="{00000000-0005-0000-0000-000093910000}"/>
    <cellStyle name="20% - Accent1 4 2 5 2 6 5 3" xfId="37452" xr:uid="{00000000-0005-0000-0000-000094910000}"/>
    <cellStyle name="20% - Accent1 4 2 5 2 6 6" xfId="37453" xr:uid="{00000000-0005-0000-0000-000095910000}"/>
    <cellStyle name="20% - Accent1 4 2 5 2 6 6 2" xfId="37454" xr:uid="{00000000-0005-0000-0000-000096910000}"/>
    <cellStyle name="20% - Accent1 4 2 5 2 6 6 2 2" xfId="37455" xr:uid="{00000000-0005-0000-0000-000097910000}"/>
    <cellStyle name="20% - Accent1 4 2 5 2 6 6 3" xfId="37456" xr:uid="{00000000-0005-0000-0000-000098910000}"/>
    <cellStyle name="20% - Accent1 4 2 5 2 6 7" xfId="37457" xr:uid="{00000000-0005-0000-0000-000099910000}"/>
    <cellStyle name="20% - Accent1 4 2 5 2 6 7 2" xfId="37458" xr:uid="{00000000-0005-0000-0000-00009A910000}"/>
    <cellStyle name="20% - Accent1 4 2 5 2 6 8" xfId="37459" xr:uid="{00000000-0005-0000-0000-00009B910000}"/>
    <cellStyle name="20% - Accent1 4 2 5 2 6 8 2" xfId="37460" xr:uid="{00000000-0005-0000-0000-00009C910000}"/>
    <cellStyle name="20% - Accent1 4 2 5 2 6 9" xfId="37461" xr:uid="{00000000-0005-0000-0000-00009D910000}"/>
    <cellStyle name="20% - Accent1 4 2 5 2 7" xfId="37462" xr:uid="{00000000-0005-0000-0000-00009E910000}"/>
    <cellStyle name="20% - Accent1 4 2 5 2 7 2" xfId="37463" xr:uid="{00000000-0005-0000-0000-00009F910000}"/>
    <cellStyle name="20% - Accent1 4 2 5 2 7 2 2" xfId="37464" xr:uid="{00000000-0005-0000-0000-0000A0910000}"/>
    <cellStyle name="20% - Accent1 4 2 5 2 7 2 2 2" xfId="37465" xr:uid="{00000000-0005-0000-0000-0000A1910000}"/>
    <cellStyle name="20% - Accent1 4 2 5 2 7 2 3" xfId="37466" xr:uid="{00000000-0005-0000-0000-0000A2910000}"/>
    <cellStyle name="20% - Accent1 4 2 5 2 7 3" xfId="37467" xr:uid="{00000000-0005-0000-0000-0000A3910000}"/>
    <cellStyle name="20% - Accent1 4 2 5 2 7 3 2" xfId="37468" xr:uid="{00000000-0005-0000-0000-0000A4910000}"/>
    <cellStyle name="20% - Accent1 4 2 5 2 7 4" xfId="37469" xr:uid="{00000000-0005-0000-0000-0000A5910000}"/>
    <cellStyle name="20% - Accent1 4 2 5 2 8" xfId="37470" xr:uid="{00000000-0005-0000-0000-0000A6910000}"/>
    <cellStyle name="20% - Accent1 4 2 5 2 8 2" xfId="37471" xr:uid="{00000000-0005-0000-0000-0000A7910000}"/>
    <cellStyle name="20% - Accent1 4 2 5 2 8 2 2" xfId="37472" xr:uid="{00000000-0005-0000-0000-0000A8910000}"/>
    <cellStyle name="20% - Accent1 4 2 5 2 8 2 2 2" xfId="37473" xr:uid="{00000000-0005-0000-0000-0000A9910000}"/>
    <cellStyle name="20% - Accent1 4 2 5 2 8 2 3" xfId="37474" xr:uid="{00000000-0005-0000-0000-0000AA910000}"/>
    <cellStyle name="20% - Accent1 4 2 5 2 8 3" xfId="37475" xr:uid="{00000000-0005-0000-0000-0000AB910000}"/>
    <cellStyle name="20% - Accent1 4 2 5 2 8 3 2" xfId="37476" xr:uid="{00000000-0005-0000-0000-0000AC910000}"/>
    <cellStyle name="20% - Accent1 4 2 5 2 8 4" xfId="37477" xr:uid="{00000000-0005-0000-0000-0000AD910000}"/>
    <cellStyle name="20% - Accent1 4 2 5 2 9" xfId="37478" xr:uid="{00000000-0005-0000-0000-0000AE910000}"/>
    <cellStyle name="20% - Accent1 4 2 5 2 9 2" xfId="37479" xr:uid="{00000000-0005-0000-0000-0000AF910000}"/>
    <cellStyle name="20% - Accent1 4 2 5 2 9 2 2" xfId="37480" xr:uid="{00000000-0005-0000-0000-0000B0910000}"/>
    <cellStyle name="20% - Accent1 4 2 5 2 9 2 2 2" xfId="37481" xr:uid="{00000000-0005-0000-0000-0000B1910000}"/>
    <cellStyle name="20% - Accent1 4 2 5 2 9 2 3" xfId="37482" xr:uid="{00000000-0005-0000-0000-0000B2910000}"/>
    <cellStyle name="20% - Accent1 4 2 5 2 9 3" xfId="37483" xr:uid="{00000000-0005-0000-0000-0000B3910000}"/>
    <cellStyle name="20% - Accent1 4 2 5 2 9 3 2" xfId="37484" xr:uid="{00000000-0005-0000-0000-0000B4910000}"/>
    <cellStyle name="20% - Accent1 4 2 5 2 9 4" xfId="37485" xr:uid="{00000000-0005-0000-0000-0000B5910000}"/>
    <cellStyle name="20% - Accent1 4 2 5 3" xfId="37486" xr:uid="{00000000-0005-0000-0000-0000B6910000}"/>
    <cellStyle name="20% - Accent1 4 2 5 3 10" xfId="37487" xr:uid="{00000000-0005-0000-0000-0000B7910000}"/>
    <cellStyle name="20% - Accent1 4 2 5 3 10 2" xfId="37488" xr:uid="{00000000-0005-0000-0000-0000B8910000}"/>
    <cellStyle name="20% - Accent1 4 2 5 3 11" xfId="37489" xr:uid="{00000000-0005-0000-0000-0000B9910000}"/>
    <cellStyle name="20% - Accent1 4 2 5 3 2" xfId="37490" xr:uid="{00000000-0005-0000-0000-0000BA910000}"/>
    <cellStyle name="20% - Accent1 4 2 5 3 2 2" xfId="37491" xr:uid="{00000000-0005-0000-0000-0000BB910000}"/>
    <cellStyle name="20% - Accent1 4 2 5 3 2 2 2" xfId="37492" xr:uid="{00000000-0005-0000-0000-0000BC910000}"/>
    <cellStyle name="20% - Accent1 4 2 5 3 2 2 2 2" xfId="37493" xr:uid="{00000000-0005-0000-0000-0000BD910000}"/>
    <cellStyle name="20% - Accent1 4 2 5 3 2 2 2 2 2" xfId="37494" xr:uid="{00000000-0005-0000-0000-0000BE910000}"/>
    <cellStyle name="20% - Accent1 4 2 5 3 2 2 2 3" xfId="37495" xr:uid="{00000000-0005-0000-0000-0000BF910000}"/>
    <cellStyle name="20% - Accent1 4 2 5 3 2 2 3" xfId="37496" xr:uid="{00000000-0005-0000-0000-0000C0910000}"/>
    <cellStyle name="20% - Accent1 4 2 5 3 2 2 3 2" xfId="37497" xr:uid="{00000000-0005-0000-0000-0000C1910000}"/>
    <cellStyle name="20% - Accent1 4 2 5 3 2 2 4" xfId="37498" xr:uid="{00000000-0005-0000-0000-0000C2910000}"/>
    <cellStyle name="20% - Accent1 4 2 5 3 2 3" xfId="37499" xr:uid="{00000000-0005-0000-0000-0000C3910000}"/>
    <cellStyle name="20% - Accent1 4 2 5 3 2 3 2" xfId="37500" xr:uid="{00000000-0005-0000-0000-0000C4910000}"/>
    <cellStyle name="20% - Accent1 4 2 5 3 2 3 2 2" xfId="37501" xr:uid="{00000000-0005-0000-0000-0000C5910000}"/>
    <cellStyle name="20% - Accent1 4 2 5 3 2 3 2 2 2" xfId="37502" xr:uid="{00000000-0005-0000-0000-0000C6910000}"/>
    <cellStyle name="20% - Accent1 4 2 5 3 2 3 2 3" xfId="37503" xr:uid="{00000000-0005-0000-0000-0000C7910000}"/>
    <cellStyle name="20% - Accent1 4 2 5 3 2 3 3" xfId="37504" xr:uid="{00000000-0005-0000-0000-0000C8910000}"/>
    <cellStyle name="20% - Accent1 4 2 5 3 2 3 3 2" xfId="37505" xr:uid="{00000000-0005-0000-0000-0000C9910000}"/>
    <cellStyle name="20% - Accent1 4 2 5 3 2 3 4" xfId="37506" xr:uid="{00000000-0005-0000-0000-0000CA910000}"/>
    <cellStyle name="20% - Accent1 4 2 5 3 2 4" xfId="37507" xr:uid="{00000000-0005-0000-0000-0000CB910000}"/>
    <cellStyle name="20% - Accent1 4 2 5 3 2 4 2" xfId="37508" xr:uid="{00000000-0005-0000-0000-0000CC910000}"/>
    <cellStyle name="20% - Accent1 4 2 5 3 2 4 2 2" xfId="37509" xr:uid="{00000000-0005-0000-0000-0000CD910000}"/>
    <cellStyle name="20% - Accent1 4 2 5 3 2 4 2 2 2" xfId="37510" xr:uid="{00000000-0005-0000-0000-0000CE910000}"/>
    <cellStyle name="20% - Accent1 4 2 5 3 2 4 2 3" xfId="37511" xr:uid="{00000000-0005-0000-0000-0000CF910000}"/>
    <cellStyle name="20% - Accent1 4 2 5 3 2 4 3" xfId="37512" xr:uid="{00000000-0005-0000-0000-0000D0910000}"/>
    <cellStyle name="20% - Accent1 4 2 5 3 2 4 3 2" xfId="37513" xr:uid="{00000000-0005-0000-0000-0000D1910000}"/>
    <cellStyle name="20% - Accent1 4 2 5 3 2 4 4" xfId="37514" xr:uid="{00000000-0005-0000-0000-0000D2910000}"/>
    <cellStyle name="20% - Accent1 4 2 5 3 2 5" xfId="37515" xr:uid="{00000000-0005-0000-0000-0000D3910000}"/>
    <cellStyle name="20% - Accent1 4 2 5 3 2 5 2" xfId="37516" xr:uid="{00000000-0005-0000-0000-0000D4910000}"/>
    <cellStyle name="20% - Accent1 4 2 5 3 2 5 2 2" xfId="37517" xr:uid="{00000000-0005-0000-0000-0000D5910000}"/>
    <cellStyle name="20% - Accent1 4 2 5 3 2 5 3" xfId="37518" xr:uid="{00000000-0005-0000-0000-0000D6910000}"/>
    <cellStyle name="20% - Accent1 4 2 5 3 2 6" xfId="37519" xr:uid="{00000000-0005-0000-0000-0000D7910000}"/>
    <cellStyle name="20% - Accent1 4 2 5 3 2 6 2" xfId="37520" xr:uid="{00000000-0005-0000-0000-0000D8910000}"/>
    <cellStyle name="20% - Accent1 4 2 5 3 2 6 2 2" xfId="37521" xr:uid="{00000000-0005-0000-0000-0000D9910000}"/>
    <cellStyle name="20% - Accent1 4 2 5 3 2 6 3" xfId="37522" xr:uid="{00000000-0005-0000-0000-0000DA910000}"/>
    <cellStyle name="20% - Accent1 4 2 5 3 2 7" xfId="37523" xr:uid="{00000000-0005-0000-0000-0000DB910000}"/>
    <cellStyle name="20% - Accent1 4 2 5 3 2 7 2" xfId="37524" xr:uid="{00000000-0005-0000-0000-0000DC910000}"/>
    <cellStyle name="20% - Accent1 4 2 5 3 2 8" xfId="37525" xr:uid="{00000000-0005-0000-0000-0000DD910000}"/>
    <cellStyle name="20% - Accent1 4 2 5 3 2 8 2" xfId="37526" xr:uid="{00000000-0005-0000-0000-0000DE910000}"/>
    <cellStyle name="20% - Accent1 4 2 5 3 2 9" xfId="37527" xr:uid="{00000000-0005-0000-0000-0000DF910000}"/>
    <cellStyle name="20% - Accent1 4 2 5 3 3" xfId="37528" xr:uid="{00000000-0005-0000-0000-0000E0910000}"/>
    <cellStyle name="20% - Accent1 4 2 5 3 3 2" xfId="37529" xr:uid="{00000000-0005-0000-0000-0000E1910000}"/>
    <cellStyle name="20% - Accent1 4 2 5 3 3 2 2" xfId="37530" xr:uid="{00000000-0005-0000-0000-0000E2910000}"/>
    <cellStyle name="20% - Accent1 4 2 5 3 3 2 2 2" xfId="37531" xr:uid="{00000000-0005-0000-0000-0000E3910000}"/>
    <cellStyle name="20% - Accent1 4 2 5 3 3 2 2 2 2" xfId="37532" xr:uid="{00000000-0005-0000-0000-0000E4910000}"/>
    <cellStyle name="20% - Accent1 4 2 5 3 3 2 2 3" xfId="37533" xr:uid="{00000000-0005-0000-0000-0000E5910000}"/>
    <cellStyle name="20% - Accent1 4 2 5 3 3 2 3" xfId="37534" xr:uid="{00000000-0005-0000-0000-0000E6910000}"/>
    <cellStyle name="20% - Accent1 4 2 5 3 3 2 3 2" xfId="37535" xr:uid="{00000000-0005-0000-0000-0000E7910000}"/>
    <cellStyle name="20% - Accent1 4 2 5 3 3 2 4" xfId="37536" xr:uid="{00000000-0005-0000-0000-0000E8910000}"/>
    <cellStyle name="20% - Accent1 4 2 5 3 3 3" xfId="37537" xr:uid="{00000000-0005-0000-0000-0000E9910000}"/>
    <cellStyle name="20% - Accent1 4 2 5 3 3 3 2" xfId="37538" xr:uid="{00000000-0005-0000-0000-0000EA910000}"/>
    <cellStyle name="20% - Accent1 4 2 5 3 3 3 2 2" xfId="37539" xr:uid="{00000000-0005-0000-0000-0000EB910000}"/>
    <cellStyle name="20% - Accent1 4 2 5 3 3 3 2 2 2" xfId="37540" xr:uid="{00000000-0005-0000-0000-0000EC910000}"/>
    <cellStyle name="20% - Accent1 4 2 5 3 3 3 2 3" xfId="37541" xr:uid="{00000000-0005-0000-0000-0000ED910000}"/>
    <cellStyle name="20% - Accent1 4 2 5 3 3 3 3" xfId="37542" xr:uid="{00000000-0005-0000-0000-0000EE910000}"/>
    <cellStyle name="20% - Accent1 4 2 5 3 3 3 3 2" xfId="37543" xr:uid="{00000000-0005-0000-0000-0000EF910000}"/>
    <cellStyle name="20% - Accent1 4 2 5 3 3 3 4" xfId="37544" xr:uid="{00000000-0005-0000-0000-0000F0910000}"/>
    <cellStyle name="20% - Accent1 4 2 5 3 3 4" xfId="37545" xr:uid="{00000000-0005-0000-0000-0000F1910000}"/>
    <cellStyle name="20% - Accent1 4 2 5 3 3 4 2" xfId="37546" xr:uid="{00000000-0005-0000-0000-0000F2910000}"/>
    <cellStyle name="20% - Accent1 4 2 5 3 3 4 2 2" xfId="37547" xr:uid="{00000000-0005-0000-0000-0000F3910000}"/>
    <cellStyle name="20% - Accent1 4 2 5 3 3 4 2 2 2" xfId="37548" xr:uid="{00000000-0005-0000-0000-0000F4910000}"/>
    <cellStyle name="20% - Accent1 4 2 5 3 3 4 2 3" xfId="37549" xr:uid="{00000000-0005-0000-0000-0000F5910000}"/>
    <cellStyle name="20% - Accent1 4 2 5 3 3 4 3" xfId="37550" xr:uid="{00000000-0005-0000-0000-0000F6910000}"/>
    <cellStyle name="20% - Accent1 4 2 5 3 3 4 3 2" xfId="37551" xr:uid="{00000000-0005-0000-0000-0000F7910000}"/>
    <cellStyle name="20% - Accent1 4 2 5 3 3 4 4" xfId="37552" xr:uid="{00000000-0005-0000-0000-0000F8910000}"/>
    <cellStyle name="20% - Accent1 4 2 5 3 3 5" xfId="37553" xr:uid="{00000000-0005-0000-0000-0000F9910000}"/>
    <cellStyle name="20% - Accent1 4 2 5 3 3 5 2" xfId="37554" xr:uid="{00000000-0005-0000-0000-0000FA910000}"/>
    <cellStyle name="20% - Accent1 4 2 5 3 3 5 2 2" xfId="37555" xr:uid="{00000000-0005-0000-0000-0000FB910000}"/>
    <cellStyle name="20% - Accent1 4 2 5 3 3 5 3" xfId="37556" xr:uid="{00000000-0005-0000-0000-0000FC910000}"/>
    <cellStyle name="20% - Accent1 4 2 5 3 3 6" xfId="37557" xr:uid="{00000000-0005-0000-0000-0000FD910000}"/>
    <cellStyle name="20% - Accent1 4 2 5 3 3 6 2" xfId="37558" xr:uid="{00000000-0005-0000-0000-0000FE910000}"/>
    <cellStyle name="20% - Accent1 4 2 5 3 3 6 2 2" xfId="37559" xr:uid="{00000000-0005-0000-0000-0000FF910000}"/>
    <cellStyle name="20% - Accent1 4 2 5 3 3 6 3" xfId="37560" xr:uid="{00000000-0005-0000-0000-000000920000}"/>
    <cellStyle name="20% - Accent1 4 2 5 3 3 7" xfId="37561" xr:uid="{00000000-0005-0000-0000-000001920000}"/>
    <cellStyle name="20% - Accent1 4 2 5 3 3 7 2" xfId="37562" xr:uid="{00000000-0005-0000-0000-000002920000}"/>
    <cellStyle name="20% - Accent1 4 2 5 3 3 8" xfId="37563" xr:uid="{00000000-0005-0000-0000-000003920000}"/>
    <cellStyle name="20% - Accent1 4 2 5 3 3 8 2" xfId="37564" xr:uid="{00000000-0005-0000-0000-000004920000}"/>
    <cellStyle name="20% - Accent1 4 2 5 3 3 9" xfId="37565" xr:uid="{00000000-0005-0000-0000-000005920000}"/>
    <cellStyle name="20% - Accent1 4 2 5 3 4" xfId="37566" xr:uid="{00000000-0005-0000-0000-000006920000}"/>
    <cellStyle name="20% - Accent1 4 2 5 3 4 2" xfId="37567" xr:uid="{00000000-0005-0000-0000-000007920000}"/>
    <cellStyle name="20% - Accent1 4 2 5 3 4 2 2" xfId="37568" xr:uid="{00000000-0005-0000-0000-000008920000}"/>
    <cellStyle name="20% - Accent1 4 2 5 3 4 2 2 2" xfId="37569" xr:uid="{00000000-0005-0000-0000-000009920000}"/>
    <cellStyle name="20% - Accent1 4 2 5 3 4 2 3" xfId="37570" xr:uid="{00000000-0005-0000-0000-00000A920000}"/>
    <cellStyle name="20% - Accent1 4 2 5 3 4 3" xfId="37571" xr:uid="{00000000-0005-0000-0000-00000B920000}"/>
    <cellStyle name="20% - Accent1 4 2 5 3 4 3 2" xfId="37572" xr:uid="{00000000-0005-0000-0000-00000C920000}"/>
    <cellStyle name="20% - Accent1 4 2 5 3 4 4" xfId="37573" xr:uid="{00000000-0005-0000-0000-00000D920000}"/>
    <cellStyle name="20% - Accent1 4 2 5 3 5" xfId="37574" xr:uid="{00000000-0005-0000-0000-00000E920000}"/>
    <cellStyle name="20% - Accent1 4 2 5 3 5 2" xfId="37575" xr:uid="{00000000-0005-0000-0000-00000F920000}"/>
    <cellStyle name="20% - Accent1 4 2 5 3 5 2 2" xfId="37576" xr:uid="{00000000-0005-0000-0000-000010920000}"/>
    <cellStyle name="20% - Accent1 4 2 5 3 5 2 2 2" xfId="37577" xr:uid="{00000000-0005-0000-0000-000011920000}"/>
    <cellStyle name="20% - Accent1 4 2 5 3 5 2 3" xfId="37578" xr:uid="{00000000-0005-0000-0000-000012920000}"/>
    <cellStyle name="20% - Accent1 4 2 5 3 5 3" xfId="37579" xr:uid="{00000000-0005-0000-0000-000013920000}"/>
    <cellStyle name="20% - Accent1 4 2 5 3 5 3 2" xfId="37580" xr:uid="{00000000-0005-0000-0000-000014920000}"/>
    <cellStyle name="20% - Accent1 4 2 5 3 5 4" xfId="37581" xr:uid="{00000000-0005-0000-0000-000015920000}"/>
    <cellStyle name="20% - Accent1 4 2 5 3 6" xfId="37582" xr:uid="{00000000-0005-0000-0000-000016920000}"/>
    <cellStyle name="20% - Accent1 4 2 5 3 6 2" xfId="37583" xr:uid="{00000000-0005-0000-0000-000017920000}"/>
    <cellStyle name="20% - Accent1 4 2 5 3 6 2 2" xfId="37584" xr:uid="{00000000-0005-0000-0000-000018920000}"/>
    <cellStyle name="20% - Accent1 4 2 5 3 6 2 2 2" xfId="37585" xr:uid="{00000000-0005-0000-0000-000019920000}"/>
    <cellStyle name="20% - Accent1 4 2 5 3 6 2 3" xfId="37586" xr:uid="{00000000-0005-0000-0000-00001A920000}"/>
    <cellStyle name="20% - Accent1 4 2 5 3 6 3" xfId="37587" xr:uid="{00000000-0005-0000-0000-00001B920000}"/>
    <cellStyle name="20% - Accent1 4 2 5 3 6 3 2" xfId="37588" xr:uid="{00000000-0005-0000-0000-00001C920000}"/>
    <cellStyle name="20% - Accent1 4 2 5 3 6 4" xfId="37589" xr:uid="{00000000-0005-0000-0000-00001D920000}"/>
    <cellStyle name="20% - Accent1 4 2 5 3 7" xfId="37590" xr:uid="{00000000-0005-0000-0000-00001E920000}"/>
    <cellStyle name="20% - Accent1 4 2 5 3 7 2" xfId="37591" xr:uid="{00000000-0005-0000-0000-00001F920000}"/>
    <cellStyle name="20% - Accent1 4 2 5 3 7 2 2" xfId="37592" xr:uid="{00000000-0005-0000-0000-000020920000}"/>
    <cellStyle name="20% - Accent1 4 2 5 3 7 3" xfId="37593" xr:uid="{00000000-0005-0000-0000-000021920000}"/>
    <cellStyle name="20% - Accent1 4 2 5 3 8" xfId="37594" xr:uid="{00000000-0005-0000-0000-000022920000}"/>
    <cellStyle name="20% - Accent1 4 2 5 3 8 2" xfId="37595" xr:uid="{00000000-0005-0000-0000-000023920000}"/>
    <cellStyle name="20% - Accent1 4 2 5 3 8 2 2" xfId="37596" xr:uid="{00000000-0005-0000-0000-000024920000}"/>
    <cellStyle name="20% - Accent1 4 2 5 3 8 3" xfId="37597" xr:uid="{00000000-0005-0000-0000-000025920000}"/>
    <cellStyle name="20% - Accent1 4 2 5 3 9" xfId="37598" xr:uid="{00000000-0005-0000-0000-000026920000}"/>
    <cellStyle name="20% - Accent1 4 2 5 3 9 2" xfId="37599" xr:uid="{00000000-0005-0000-0000-000027920000}"/>
    <cellStyle name="20% - Accent1 4 2 5 4" xfId="37600" xr:uid="{00000000-0005-0000-0000-000028920000}"/>
    <cellStyle name="20% - Accent1 4 2 5 4 10" xfId="37601" xr:uid="{00000000-0005-0000-0000-000029920000}"/>
    <cellStyle name="20% - Accent1 4 2 5 4 10 2" xfId="37602" xr:uid="{00000000-0005-0000-0000-00002A920000}"/>
    <cellStyle name="20% - Accent1 4 2 5 4 11" xfId="37603" xr:uid="{00000000-0005-0000-0000-00002B920000}"/>
    <cellStyle name="20% - Accent1 4 2 5 4 2" xfId="37604" xr:uid="{00000000-0005-0000-0000-00002C920000}"/>
    <cellStyle name="20% - Accent1 4 2 5 4 2 2" xfId="37605" xr:uid="{00000000-0005-0000-0000-00002D920000}"/>
    <cellStyle name="20% - Accent1 4 2 5 4 2 2 2" xfId="37606" xr:uid="{00000000-0005-0000-0000-00002E920000}"/>
    <cellStyle name="20% - Accent1 4 2 5 4 2 2 2 2" xfId="37607" xr:uid="{00000000-0005-0000-0000-00002F920000}"/>
    <cellStyle name="20% - Accent1 4 2 5 4 2 2 2 2 2" xfId="37608" xr:uid="{00000000-0005-0000-0000-000030920000}"/>
    <cellStyle name="20% - Accent1 4 2 5 4 2 2 2 3" xfId="37609" xr:uid="{00000000-0005-0000-0000-000031920000}"/>
    <cellStyle name="20% - Accent1 4 2 5 4 2 2 3" xfId="37610" xr:uid="{00000000-0005-0000-0000-000032920000}"/>
    <cellStyle name="20% - Accent1 4 2 5 4 2 2 3 2" xfId="37611" xr:uid="{00000000-0005-0000-0000-000033920000}"/>
    <cellStyle name="20% - Accent1 4 2 5 4 2 2 4" xfId="37612" xr:uid="{00000000-0005-0000-0000-000034920000}"/>
    <cellStyle name="20% - Accent1 4 2 5 4 2 3" xfId="37613" xr:uid="{00000000-0005-0000-0000-000035920000}"/>
    <cellStyle name="20% - Accent1 4 2 5 4 2 3 2" xfId="37614" xr:uid="{00000000-0005-0000-0000-000036920000}"/>
    <cellStyle name="20% - Accent1 4 2 5 4 2 3 2 2" xfId="37615" xr:uid="{00000000-0005-0000-0000-000037920000}"/>
    <cellStyle name="20% - Accent1 4 2 5 4 2 3 2 2 2" xfId="37616" xr:uid="{00000000-0005-0000-0000-000038920000}"/>
    <cellStyle name="20% - Accent1 4 2 5 4 2 3 2 3" xfId="37617" xr:uid="{00000000-0005-0000-0000-000039920000}"/>
    <cellStyle name="20% - Accent1 4 2 5 4 2 3 3" xfId="37618" xr:uid="{00000000-0005-0000-0000-00003A920000}"/>
    <cellStyle name="20% - Accent1 4 2 5 4 2 3 3 2" xfId="37619" xr:uid="{00000000-0005-0000-0000-00003B920000}"/>
    <cellStyle name="20% - Accent1 4 2 5 4 2 3 4" xfId="37620" xr:uid="{00000000-0005-0000-0000-00003C920000}"/>
    <cellStyle name="20% - Accent1 4 2 5 4 2 4" xfId="37621" xr:uid="{00000000-0005-0000-0000-00003D920000}"/>
    <cellStyle name="20% - Accent1 4 2 5 4 2 4 2" xfId="37622" xr:uid="{00000000-0005-0000-0000-00003E920000}"/>
    <cellStyle name="20% - Accent1 4 2 5 4 2 4 2 2" xfId="37623" xr:uid="{00000000-0005-0000-0000-00003F920000}"/>
    <cellStyle name="20% - Accent1 4 2 5 4 2 4 2 2 2" xfId="37624" xr:uid="{00000000-0005-0000-0000-000040920000}"/>
    <cellStyle name="20% - Accent1 4 2 5 4 2 4 2 3" xfId="37625" xr:uid="{00000000-0005-0000-0000-000041920000}"/>
    <cellStyle name="20% - Accent1 4 2 5 4 2 4 3" xfId="37626" xr:uid="{00000000-0005-0000-0000-000042920000}"/>
    <cellStyle name="20% - Accent1 4 2 5 4 2 4 3 2" xfId="37627" xr:uid="{00000000-0005-0000-0000-000043920000}"/>
    <cellStyle name="20% - Accent1 4 2 5 4 2 4 4" xfId="37628" xr:uid="{00000000-0005-0000-0000-000044920000}"/>
    <cellStyle name="20% - Accent1 4 2 5 4 2 5" xfId="37629" xr:uid="{00000000-0005-0000-0000-000045920000}"/>
    <cellStyle name="20% - Accent1 4 2 5 4 2 5 2" xfId="37630" xr:uid="{00000000-0005-0000-0000-000046920000}"/>
    <cellStyle name="20% - Accent1 4 2 5 4 2 5 2 2" xfId="37631" xr:uid="{00000000-0005-0000-0000-000047920000}"/>
    <cellStyle name="20% - Accent1 4 2 5 4 2 5 3" xfId="37632" xr:uid="{00000000-0005-0000-0000-000048920000}"/>
    <cellStyle name="20% - Accent1 4 2 5 4 2 6" xfId="37633" xr:uid="{00000000-0005-0000-0000-000049920000}"/>
    <cellStyle name="20% - Accent1 4 2 5 4 2 6 2" xfId="37634" xr:uid="{00000000-0005-0000-0000-00004A920000}"/>
    <cellStyle name="20% - Accent1 4 2 5 4 2 6 2 2" xfId="37635" xr:uid="{00000000-0005-0000-0000-00004B920000}"/>
    <cellStyle name="20% - Accent1 4 2 5 4 2 6 3" xfId="37636" xr:uid="{00000000-0005-0000-0000-00004C920000}"/>
    <cellStyle name="20% - Accent1 4 2 5 4 2 7" xfId="37637" xr:uid="{00000000-0005-0000-0000-00004D920000}"/>
    <cellStyle name="20% - Accent1 4 2 5 4 2 7 2" xfId="37638" xr:uid="{00000000-0005-0000-0000-00004E920000}"/>
    <cellStyle name="20% - Accent1 4 2 5 4 2 8" xfId="37639" xr:uid="{00000000-0005-0000-0000-00004F920000}"/>
    <cellStyle name="20% - Accent1 4 2 5 4 2 8 2" xfId="37640" xr:uid="{00000000-0005-0000-0000-000050920000}"/>
    <cellStyle name="20% - Accent1 4 2 5 4 2 9" xfId="37641" xr:uid="{00000000-0005-0000-0000-000051920000}"/>
    <cellStyle name="20% - Accent1 4 2 5 4 3" xfId="37642" xr:uid="{00000000-0005-0000-0000-000052920000}"/>
    <cellStyle name="20% - Accent1 4 2 5 4 3 2" xfId="37643" xr:uid="{00000000-0005-0000-0000-000053920000}"/>
    <cellStyle name="20% - Accent1 4 2 5 4 3 2 2" xfId="37644" xr:uid="{00000000-0005-0000-0000-000054920000}"/>
    <cellStyle name="20% - Accent1 4 2 5 4 3 2 2 2" xfId="37645" xr:uid="{00000000-0005-0000-0000-000055920000}"/>
    <cellStyle name="20% - Accent1 4 2 5 4 3 2 2 2 2" xfId="37646" xr:uid="{00000000-0005-0000-0000-000056920000}"/>
    <cellStyle name="20% - Accent1 4 2 5 4 3 2 2 3" xfId="37647" xr:uid="{00000000-0005-0000-0000-000057920000}"/>
    <cellStyle name="20% - Accent1 4 2 5 4 3 2 3" xfId="37648" xr:uid="{00000000-0005-0000-0000-000058920000}"/>
    <cellStyle name="20% - Accent1 4 2 5 4 3 2 3 2" xfId="37649" xr:uid="{00000000-0005-0000-0000-000059920000}"/>
    <cellStyle name="20% - Accent1 4 2 5 4 3 2 4" xfId="37650" xr:uid="{00000000-0005-0000-0000-00005A920000}"/>
    <cellStyle name="20% - Accent1 4 2 5 4 3 3" xfId="37651" xr:uid="{00000000-0005-0000-0000-00005B920000}"/>
    <cellStyle name="20% - Accent1 4 2 5 4 3 3 2" xfId="37652" xr:uid="{00000000-0005-0000-0000-00005C920000}"/>
    <cellStyle name="20% - Accent1 4 2 5 4 3 3 2 2" xfId="37653" xr:uid="{00000000-0005-0000-0000-00005D920000}"/>
    <cellStyle name="20% - Accent1 4 2 5 4 3 3 2 2 2" xfId="37654" xr:uid="{00000000-0005-0000-0000-00005E920000}"/>
    <cellStyle name="20% - Accent1 4 2 5 4 3 3 2 3" xfId="37655" xr:uid="{00000000-0005-0000-0000-00005F920000}"/>
    <cellStyle name="20% - Accent1 4 2 5 4 3 3 3" xfId="37656" xr:uid="{00000000-0005-0000-0000-000060920000}"/>
    <cellStyle name="20% - Accent1 4 2 5 4 3 3 3 2" xfId="37657" xr:uid="{00000000-0005-0000-0000-000061920000}"/>
    <cellStyle name="20% - Accent1 4 2 5 4 3 3 4" xfId="37658" xr:uid="{00000000-0005-0000-0000-000062920000}"/>
    <cellStyle name="20% - Accent1 4 2 5 4 3 4" xfId="37659" xr:uid="{00000000-0005-0000-0000-000063920000}"/>
    <cellStyle name="20% - Accent1 4 2 5 4 3 4 2" xfId="37660" xr:uid="{00000000-0005-0000-0000-000064920000}"/>
    <cellStyle name="20% - Accent1 4 2 5 4 3 4 2 2" xfId="37661" xr:uid="{00000000-0005-0000-0000-000065920000}"/>
    <cellStyle name="20% - Accent1 4 2 5 4 3 4 2 2 2" xfId="37662" xr:uid="{00000000-0005-0000-0000-000066920000}"/>
    <cellStyle name="20% - Accent1 4 2 5 4 3 4 2 3" xfId="37663" xr:uid="{00000000-0005-0000-0000-000067920000}"/>
    <cellStyle name="20% - Accent1 4 2 5 4 3 4 3" xfId="37664" xr:uid="{00000000-0005-0000-0000-000068920000}"/>
    <cellStyle name="20% - Accent1 4 2 5 4 3 4 3 2" xfId="37665" xr:uid="{00000000-0005-0000-0000-000069920000}"/>
    <cellStyle name="20% - Accent1 4 2 5 4 3 4 4" xfId="37666" xr:uid="{00000000-0005-0000-0000-00006A920000}"/>
    <cellStyle name="20% - Accent1 4 2 5 4 3 5" xfId="37667" xr:uid="{00000000-0005-0000-0000-00006B920000}"/>
    <cellStyle name="20% - Accent1 4 2 5 4 3 5 2" xfId="37668" xr:uid="{00000000-0005-0000-0000-00006C920000}"/>
    <cellStyle name="20% - Accent1 4 2 5 4 3 5 2 2" xfId="37669" xr:uid="{00000000-0005-0000-0000-00006D920000}"/>
    <cellStyle name="20% - Accent1 4 2 5 4 3 5 3" xfId="37670" xr:uid="{00000000-0005-0000-0000-00006E920000}"/>
    <cellStyle name="20% - Accent1 4 2 5 4 3 6" xfId="37671" xr:uid="{00000000-0005-0000-0000-00006F920000}"/>
    <cellStyle name="20% - Accent1 4 2 5 4 3 6 2" xfId="37672" xr:uid="{00000000-0005-0000-0000-000070920000}"/>
    <cellStyle name="20% - Accent1 4 2 5 4 3 6 2 2" xfId="37673" xr:uid="{00000000-0005-0000-0000-000071920000}"/>
    <cellStyle name="20% - Accent1 4 2 5 4 3 6 3" xfId="37674" xr:uid="{00000000-0005-0000-0000-000072920000}"/>
    <cellStyle name="20% - Accent1 4 2 5 4 3 7" xfId="37675" xr:uid="{00000000-0005-0000-0000-000073920000}"/>
    <cellStyle name="20% - Accent1 4 2 5 4 3 7 2" xfId="37676" xr:uid="{00000000-0005-0000-0000-000074920000}"/>
    <cellStyle name="20% - Accent1 4 2 5 4 3 8" xfId="37677" xr:uid="{00000000-0005-0000-0000-000075920000}"/>
    <cellStyle name="20% - Accent1 4 2 5 4 3 8 2" xfId="37678" xr:uid="{00000000-0005-0000-0000-000076920000}"/>
    <cellStyle name="20% - Accent1 4 2 5 4 3 9" xfId="37679" xr:uid="{00000000-0005-0000-0000-000077920000}"/>
    <cellStyle name="20% - Accent1 4 2 5 4 4" xfId="37680" xr:uid="{00000000-0005-0000-0000-000078920000}"/>
    <cellStyle name="20% - Accent1 4 2 5 4 4 2" xfId="37681" xr:uid="{00000000-0005-0000-0000-000079920000}"/>
    <cellStyle name="20% - Accent1 4 2 5 4 4 2 2" xfId="37682" xr:uid="{00000000-0005-0000-0000-00007A920000}"/>
    <cellStyle name="20% - Accent1 4 2 5 4 4 2 2 2" xfId="37683" xr:uid="{00000000-0005-0000-0000-00007B920000}"/>
    <cellStyle name="20% - Accent1 4 2 5 4 4 2 3" xfId="37684" xr:uid="{00000000-0005-0000-0000-00007C920000}"/>
    <cellStyle name="20% - Accent1 4 2 5 4 4 3" xfId="37685" xr:uid="{00000000-0005-0000-0000-00007D920000}"/>
    <cellStyle name="20% - Accent1 4 2 5 4 4 3 2" xfId="37686" xr:uid="{00000000-0005-0000-0000-00007E920000}"/>
    <cellStyle name="20% - Accent1 4 2 5 4 4 4" xfId="37687" xr:uid="{00000000-0005-0000-0000-00007F920000}"/>
    <cellStyle name="20% - Accent1 4 2 5 4 5" xfId="37688" xr:uid="{00000000-0005-0000-0000-000080920000}"/>
    <cellStyle name="20% - Accent1 4 2 5 4 5 2" xfId="37689" xr:uid="{00000000-0005-0000-0000-000081920000}"/>
    <cellStyle name="20% - Accent1 4 2 5 4 5 2 2" xfId="37690" xr:uid="{00000000-0005-0000-0000-000082920000}"/>
    <cellStyle name="20% - Accent1 4 2 5 4 5 2 2 2" xfId="37691" xr:uid="{00000000-0005-0000-0000-000083920000}"/>
    <cellStyle name="20% - Accent1 4 2 5 4 5 2 3" xfId="37692" xr:uid="{00000000-0005-0000-0000-000084920000}"/>
    <cellStyle name="20% - Accent1 4 2 5 4 5 3" xfId="37693" xr:uid="{00000000-0005-0000-0000-000085920000}"/>
    <cellStyle name="20% - Accent1 4 2 5 4 5 3 2" xfId="37694" xr:uid="{00000000-0005-0000-0000-000086920000}"/>
    <cellStyle name="20% - Accent1 4 2 5 4 5 4" xfId="37695" xr:uid="{00000000-0005-0000-0000-000087920000}"/>
    <cellStyle name="20% - Accent1 4 2 5 4 6" xfId="37696" xr:uid="{00000000-0005-0000-0000-000088920000}"/>
    <cellStyle name="20% - Accent1 4 2 5 4 6 2" xfId="37697" xr:uid="{00000000-0005-0000-0000-000089920000}"/>
    <cellStyle name="20% - Accent1 4 2 5 4 6 2 2" xfId="37698" xr:uid="{00000000-0005-0000-0000-00008A920000}"/>
    <cellStyle name="20% - Accent1 4 2 5 4 6 2 2 2" xfId="37699" xr:uid="{00000000-0005-0000-0000-00008B920000}"/>
    <cellStyle name="20% - Accent1 4 2 5 4 6 2 3" xfId="37700" xr:uid="{00000000-0005-0000-0000-00008C920000}"/>
    <cellStyle name="20% - Accent1 4 2 5 4 6 3" xfId="37701" xr:uid="{00000000-0005-0000-0000-00008D920000}"/>
    <cellStyle name="20% - Accent1 4 2 5 4 6 3 2" xfId="37702" xr:uid="{00000000-0005-0000-0000-00008E920000}"/>
    <cellStyle name="20% - Accent1 4 2 5 4 6 4" xfId="37703" xr:uid="{00000000-0005-0000-0000-00008F920000}"/>
    <cellStyle name="20% - Accent1 4 2 5 4 7" xfId="37704" xr:uid="{00000000-0005-0000-0000-000090920000}"/>
    <cellStyle name="20% - Accent1 4 2 5 4 7 2" xfId="37705" xr:uid="{00000000-0005-0000-0000-000091920000}"/>
    <cellStyle name="20% - Accent1 4 2 5 4 7 2 2" xfId="37706" xr:uid="{00000000-0005-0000-0000-000092920000}"/>
    <cellStyle name="20% - Accent1 4 2 5 4 7 3" xfId="37707" xr:uid="{00000000-0005-0000-0000-000093920000}"/>
    <cellStyle name="20% - Accent1 4 2 5 4 8" xfId="37708" xr:uid="{00000000-0005-0000-0000-000094920000}"/>
    <cellStyle name="20% - Accent1 4 2 5 4 8 2" xfId="37709" xr:uid="{00000000-0005-0000-0000-000095920000}"/>
    <cellStyle name="20% - Accent1 4 2 5 4 8 2 2" xfId="37710" xr:uid="{00000000-0005-0000-0000-000096920000}"/>
    <cellStyle name="20% - Accent1 4 2 5 4 8 3" xfId="37711" xr:uid="{00000000-0005-0000-0000-000097920000}"/>
    <cellStyle name="20% - Accent1 4 2 5 4 9" xfId="37712" xr:uid="{00000000-0005-0000-0000-000098920000}"/>
    <cellStyle name="20% - Accent1 4 2 5 4 9 2" xfId="37713" xr:uid="{00000000-0005-0000-0000-000099920000}"/>
    <cellStyle name="20% - Accent1 4 2 5 5" xfId="37714" xr:uid="{00000000-0005-0000-0000-00009A920000}"/>
    <cellStyle name="20% - Accent1 4 2 5 5 10" xfId="37715" xr:uid="{00000000-0005-0000-0000-00009B920000}"/>
    <cellStyle name="20% - Accent1 4 2 5 5 10 2" xfId="37716" xr:uid="{00000000-0005-0000-0000-00009C920000}"/>
    <cellStyle name="20% - Accent1 4 2 5 5 11" xfId="37717" xr:uid="{00000000-0005-0000-0000-00009D920000}"/>
    <cellStyle name="20% - Accent1 4 2 5 5 2" xfId="37718" xr:uid="{00000000-0005-0000-0000-00009E920000}"/>
    <cellStyle name="20% - Accent1 4 2 5 5 2 2" xfId="37719" xr:uid="{00000000-0005-0000-0000-00009F920000}"/>
    <cellStyle name="20% - Accent1 4 2 5 5 2 2 2" xfId="37720" xr:uid="{00000000-0005-0000-0000-0000A0920000}"/>
    <cellStyle name="20% - Accent1 4 2 5 5 2 2 2 2" xfId="37721" xr:uid="{00000000-0005-0000-0000-0000A1920000}"/>
    <cellStyle name="20% - Accent1 4 2 5 5 2 2 2 2 2" xfId="37722" xr:uid="{00000000-0005-0000-0000-0000A2920000}"/>
    <cellStyle name="20% - Accent1 4 2 5 5 2 2 2 3" xfId="37723" xr:uid="{00000000-0005-0000-0000-0000A3920000}"/>
    <cellStyle name="20% - Accent1 4 2 5 5 2 2 3" xfId="37724" xr:uid="{00000000-0005-0000-0000-0000A4920000}"/>
    <cellStyle name="20% - Accent1 4 2 5 5 2 2 3 2" xfId="37725" xr:uid="{00000000-0005-0000-0000-0000A5920000}"/>
    <cellStyle name="20% - Accent1 4 2 5 5 2 2 4" xfId="37726" xr:uid="{00000000-0005-0000-0000-0000A6920000}"/>
    <cellStyle name="20% - Accent1 4 2 5 5 2 3" xfId="37727" xr:uid="{00000000-0005-0000-0000-0000A7920000}"/>
    <cellStyle name="20% - Accent1 4 2 5 5 2 3 2" xfId="37728" xr:uid="{00000000-0005-0000-0000-0000A8920000}"/>
    <cellStyle name="20% - Accent1 4 2 5 5 2 3 2 2" xfId="37729" xr:uid="{00000000-0005-0000-0000-0000A9920000}"/>
    <cellStyle name="20% - Accent1 4 2 5 5 2 3 2 2 2" xfId="37730" xr:uid="{00000000-0005-0000-0000-0000AA920000}"/>
    <cellStyle name="20% - Accent1 4 2 5 5 2 3 2 3" xfId="37731" xr:uid="{00000000-0005-0000-0000-0000AB920000}"/>
    <cellStyle name="20% - Accent1 4 2 5 5 2 3 3" xfId="37732" xr:uid="{00000000-0005-0000-0000-0000AC920000}"/>
    <cellStyle name="20% - Accent1 4 2 5 5 2 3 3 2" xfId="37733" xr:uid="{00000000-0005-0000-0000-0000AD920000}"/>
    <cellStyle name="20% - Accent1 4 2 5 5 2 3 4" xfId="37734" xr:uid="{00000000-0005-0000-0000-0000AE920000}"/>
    <cellStyle name="20% - Accent1 4 2 5 5 2 4" xfId="37735" xr:uid="{00000000-0005-0000-0000-0000AF920000}"/>
    <cellStyle name="20% - Accent1 4 2 5 5 2 4 2" xfId="37736" xr:uid="{00000000-0005-0000-0000-0000B0920000}"/>
    <cellStyle name="20% - Accent1 4 2 5 5 2 4 2 2" xfId="37737" xr:uid="{00000000-0005-0000-0000-0000B1920000}"/>
    <cellStyle name="20% - Accent1 4 2 5 5 2 4 2 2 2" xfId="37738" xr:uid="{00000000-0005-0000-0000-0000B2920000}"/>
    <cellStyle name="20% - Accent1 4 2 5 5 2 4 2 3" xfId="37739" xr:uid="{00000000-0005-0000-0000-0000B3920000}"/>
    <cellStyle name="20% - Accent1 4 2 5 5 2 4 3" xfId="37740" xr:uid="{00000000-0005-0000-0000-0000B4920000}"/>
    <cellStyle name="20% - Accent1 4 2 5 5 2 4 3 2" xfId="37741" xr:uid="{00000000-0005-0000-0000-0000B5920000}"/>
    <cellStyle name="20% - Accent1 4 2 5 5 2 4 4" xfId="37742" xr:uid="{00000000-0005-0000-0000-0000B6920000}"/>
    <cellStyle name="20% - Accent1 4 2 5 5 2 5" xfId="37743" xr:uid="{00000000-0005-0000-0000-0000B7920000}"/>
    <cellStyle name="20% - Accent1 4 2 5 5 2 5 2" xfId="37744" xr:uid="{00000000-0005-0000-0000-0000B8920000}"/>
    <cellStyle name="20% - Accent1 4 2 5 5 2 5 2 2" xfId="37745" xr:uid="{00000000-0005-0000-0000-0000B9920000}"/>
    <cellStyle name="20% - Accent1 4 2 5 5 2 5 3" xfId="37746" xr:uid="{00000000-0005-0000-0000-0000BA920000}"/>
    <cellStyle name="20% - Accent1 4 2 5 5 2 6" xfId="37747" xr:uid="{00000000-0005-0000-0000-0000BB920000}"/>
    <cellStyle name="20% - Accent1 4 2 5 5 2 6 2" xfId="37748" xr:uid="{00000000-0005-0000-0000-0000BC920000}"/>
    <cellStyle name="20% - Accent1 4 2 5 5 2 6 2 2" xfId="37749" xr:uid="{00000000-0005-0000-0000-0000BD920000}"/>
    <cellStyle name="20% - Accent1 4 2 5 5 2 6 3" xfId="37750" xr:uid="{00000000-0005-0000-0000-0000BE920000}"/>
    <cellStyle name="20% - Accent1 4 2 5 5 2 7" xfId="37751" xr:uid="{00000000-0005-0000-0000-0000BF920000}"/>
    <cellStyle name="20% - Accent1 4 2 5 5 2 7 2" xfId="37752" xr:uid="{00000000-0005-0000-0000-0000C0920000}"/>
    <cellStyle name="20% - Accent1 4 2 5 5 2 8" xfId="37753" xr:uid="{00000000-0005-0000-0000-0000C1920000}"/>
    <cellStyle name="20% - Accent1 4 2 5 5 2 8 2" xfId="37754" xr:uid="{00000000-0005-0000-0000-0000C2920000}"/>
    <cellStyle name="20% - Accent1 4 2 5 5 2 9" xfId="37755" xr:uid="{00000000-0005-0000-0000-0000C3920000}"/>
    <cellStyle name="20% - Accent1 4 2 5 5 3" xfId="37756" xr:uid="{00000000-0005-0000-0000-0000C4920000}"/>
    <cellStyle name="20% - Accent1 4 2 5 5 3 2" xfId="37757" xr:uid="{00000000-0005-0000-0000-0000C5920000}"/>
    <cellStyle name="20% - Accent1 4 2 5 5 3 2 2" xfId="37758" xr:uid="{00000000-0005-0000-0000-0000C6920000}"/>
    <cellStyle name="20% - Accent1 4 2 5 5 3 2 2 2" xfId="37759" xr:uid="{00000000-0005-0000-0000-0000C7920000}"/>
    <cellStyle name="20% - Accent1 4 2 5 5 3 2 2 2 2" xfId="37760" xr:uid="{00000000-0005-0000-0000-0000C8920000}"/>
    <cellStyle name="20% - Accent1 4 2 5 5 3 2 2 3" xfId="37761" xr:uid="{00000000-0005-0000-0000-0000C9920000}"/>
    <cellStyle name="20% - Accent1 4 2 5 5 3 2 3" xfId="37762" xr:uid="{00000000-0005-0000-0000-0000CA920000}"/>
    <cellStyle name="20% - Accent1 4 2 5 5 3 2 3 2" xfId="37763" xr:uid="{00000000-0005-0000-0000-0000CB920000}"/>
    <cellStyle name="20% - Accent1 4 2 5 5 3 2 4" xfId="37764" xr:uid="{00000000-0005-0000-0000-0000CC920000}"/>
    <cellStyle name="20% - Accent1 4 2 5 5 3 3" xfId="37765" xr:uid="{00000000-0005-0000-0000-0000CD920000}"/>
    <cellStyle name="20% - Accent1 4 2 5 5 3 3 2" xfId="37766" xr:uid="{00000000-0005-0000-0000-0000CE920000}"/>
    <cellStyle name="20% - Accent1 4 2 5 5 3 3 2 2" xfId="37767" xr:uid="{00000000-0005-0000-0000-0000CF920000}"/>
    <cellStyle name="20% - Accent1 4 2 5 5 3 3 2 2 2" xfId="37768" xr:uid="{00000000-0005-0000-0000-0000D0920000}"/>
    <cellStyle name="20% - Accent1 4 2 5 5 3 3 2 3" xfId="37769" xr:uid="{00000000-0005-0000-0000-0000D1920000}"/>
    <cellStyle name="20% - Accent1 4 2 5 5 3 3 3" xfId="37770" xr:uid="{00000000-0005-0000-0000-0000D2920000}"/>
    <cellStyle name="20% - Accent1 4 2 5 5 3 3 3 2" xfId="37771" xr:uid="{00000000-0005-0000-0000-0000D3920000}"/>
    <cellStyle name="20% - Accent1 4 2 5 5 3 3 4" xfId="37772" xr:uid="{00000000-0005-0000-0000-0000D4920000}"/>
    <cellStyle name="20% - Accent1 4 2 5 5 3 4" xfId="37773" xr:uid="{00000000-0005-0000-0000-0000D5920000}"/>
    <cellStyle name="20% - Accent1 4 2 5 5 3 4 2" xfId="37774" xr:uid="{00000000-0005-0000-0000-0000D6920000}"/>
    <cellStyle name="20% - Accent1 4 2 5 5 3 4 2 2" xfId="37775" xr:uid="{00000000-0005-0000-0000-0000D7920000}"/>
    <cellStyle name="20% - Accent1 4 2 5 5 3 4 2 2 2" xfId="37776" xr:uid="{00000000-0005-0000-0000-0000D8920000}"/>
    <cellStyle name="20% - Accent1 4 2 5 5 3 4 2 3" xfId="37777" xr:uid="{00000000-0005-0000-0000-0000D9920000}"/>
    <cellStyle name="20% - Accent1 4 2 5 5 3 4 3" xfId="37778" xr:uid="{00000000-0005-0000-0000-0000DA920000}"/>
    <cellStyle name="20% - Accent1 4 2 5 5 3 4 3 2" xfId="37779" xr:uid="{00000000-0005-0000-0000-0000DB920000}"/>
    <cellStyle name="20% - Accent1 4 2 5 5 3 4 4" xfId="37780" xr:uid="{00000000-0005-0000-0000-0000DC920000}"/>
    <cellStyle name="20% - Accent1 4 2 5 5 3 5" xfId="37781" xr:uid="{00000000-0005-0000-0000-0000DD920000}"/>
    <cellStyle name="20% - Accent1 4 2 5 5 3 5 2" xfId="37782" xr:uid="{00000000-0005-0000-0000-0000DE920000}"/>
    <cellStyle name="20% - Accent1 4 2 5 5 3 5 2 2" xfId="37783" xr:uid="{00000000-0005-0000-0000-0000DF920000}"/>
    <cellStyle name="20% - Accent1 4 2 5 5 3 5 3" xfId="37784" xr:uid="{00000000-0005-0000-0000-0000E0920000}"/>
    <cellStyle name="20% - Accent1 4 2 5 5 3 6" xfId="37785" xr:uid="{00000000-0005-0000-0000-0000E1920000}"/>
    <cellStyle name="20% - Accent1 4 2 5 5 3 6 2" xfId="37786" xr:uid="{00000000-0005-0000-0000-0000E2920000}"/>
    <cellStyle name="20% - Accent1 4 2 5 5 3 6 2 2" xfId="37787" xr:uid="{00000000-0005-0000-0000-0000E3920000}"/>
    <cellStyle name="20% - Accent1 4 2 5 5 3 6 3" xfId="37788" xr:uid="{00000000-0005-0000-0000-0000E4920000}"/>
    <cellStyle name="20% - Accent1 4 2 5 5 3 7" xfId="37789" xr:uid="{00000000-0005-0000-0000-0000E5920000}"/>
    <cellStyle name="20% - Accent1 4 2 5 5 3 7 2" xfId="37790" xr:uid="{00000000-0005-0000-0000-0000E6920000}"/>
    <cellStyle name="20% - Accent1 4 2 5 5 3 8" xfId="37791" xr:uid="{00000000-0005-0000-0000-0000E7920000}"/>
    <cellStyle name="20% - Accent1 4 2 5 5 3 8 2" xfId="37792" xr:uid="{00000000-0005-0000-0000-0000E8920000}"/>
    <cellStyle name="20% - Accent1 4 2 5 5 3 9" xfId="37793" xr:uid="{00000000-0005-0000-0000-0000E9920000}"/>
    <cellStyle name="20% - Accent1 4 2 5 5 4" xfId="37794" xr:uid="{00000000-0005-0000-0000-0000EA920000}"/>
    <cellStyle name="20% - Accent1 4 2 5 5 4 2" xfId="37795" xr:uid="{00000000-0005-0000-0000-0000EB920000}"/>
    <cellStyle name="20% - Accent1 4 2 5 5 4 2 2" xfId="37796" xr:uid="{00000000-0005-0000-0000-0000EC920000}"/>
    <cellStyle name="20% - Accent1 4 2 5 5 4 2 2 2" xfId="37797" xr:uid="{00000000-0005-0000-0000-0000ED920000}"/>
    <cellStyle name="20% - Accent1 4 2 5 5 4 2 3" xfId="37798" xr:uid="{00000000-0005-0000-0000-0000EE920000}"/>
    <cellStyle name="20% - Accent1 4 2 5 5 4 3" xfId="37799" xr:uid="{00000000-0005-0000-0000-0000EF920000}"/>
    <cellStyle name="20% - Accent1 4 2 5 5 4 3 2" xfId="37800" xr:uid="{00000000-0005-0000-0000-0000F0920000}"/>
    <cellStyle name="20% - Accent1 4 2 5 5 4 4" xfId="37801" xr:uid="{00000000-0005-0000-0000-0000F1920000}"/>
    <cellStyle name="20% - Accent1 4 2 5 5 5" xfId="37802" xr:uid="{00000000-0005-0000-0000-0000F2920000}"/>
    <cellStyle name="20% - Accent1 4 2 5 5 5 2" xfId="37803" xr:uid="{00000000-0005-0000-0000-0000F3920000}"/>
    <cellStyle name="20% - Accent1 4 2 5 5 5 2 2" xfId="37804" xr:uid="{00000000-0005-0000-0000-0000F4920000}"/>
    <cellStyle name="20% - Accent1 4 2 5 5 5 2 2 2" xfId="37805" xr:uid="{00000000-0005-0000-0000-0000F5920000}"/>
    <cellStyle name="20% - Accent1 4 2 5 5 5 2 3" xfId="37806" xr:uid="{00000000-0005-0000-0000-0000F6920000}"/>
    <cellStyle name="20% - Accent1 4 2 5 5 5 3" xfId="37807" xr:uid="{00000000-0005-0000-0000-0000F7920000}"/>
    <cellStyle name="20% - Accent1 4 2 5 5 5 3 2" xfId="37808" xr:uid="{00000000-0005-0000-0000-0000F8920000}"/>
    <cellStyle name="20% - Accent1 4 2 5 5 5 4" xfId="37809" xr:uid="{00000000-0005-0000-0000-0000F9920000}"/>
    <cellStyle name="20% - Accent1 4 2 5 5 6" xfId="37810" xr:uid="{00000000-0005-0000-0000-0000FA920000}"/>
    <cellStyle name="20% - Accent1 4 2 5 5 6 2" xfId="37811" xr:uid="{00000000-0005-0000-0000-0000FB920000}"/>
    <cellStyle name="20% - Accent1 4 2 5 5 6 2 2" xfId="37812" xr:uid="{00000000-0005-0000-0000-0000FC920000}"/>
    <cellStyle name="20% - Accent1 4 2 5 5 6 2 2 2" xfId="37813" xr:uid="{00000000-0005-0000-0000-0000FD920000}"/>
    <cellStyle name="20% - Accent1 4 2 5 5 6 2 3" xfId="37814" xr:uid="{00000000-0005-0000-0000-0000FE920000}"/>
    <cellStyle name="20% - Accent1 4 2 5 5 6 3" xfId="37815" xr:uid="{00000000-0005-0000-0000-0000FF920000}"/>
    <cellStyle name="20% - Accent1 4 2 5 5 6 3 2" xfId="37816" xr:uid="{00000000-0005-0000-0000-000000930000}"/>
    <cellStyle name="20% - Accent1 4 2 5 5 6 4" xfId="37817" xr:uid="{00000000-0005-0000-0000-000001930000}"/>
    <cellStyle name="20% - Accent1 4 2 5 5 7" xfId="37818" xr:uid="{00000000-0005-0000-0000-000002930000}"/>
    <cellStyle name="20% - Accent1 4 2 5 5 7 2" xfId="37819" xr:uid="{00000000-0005-0000-0000-000003930000}"/>
    <cellStyle name="20% - Accent1 4 2 5 5 7 2 2" xfId="37820" xr:uid="{00000000-0005-0000-0000-000004930000}"/>
    <cellStyle name="20% - Accent1 4 2 5 5 7 3" xfId="37821" xr:uid="{00000000-0005-0000-0000-000005930000}"/>
    <cellStyle name="20% - Accent1 4 2 5 5 8" xfId="37822" xr:uid="{00000000-0005-0000-0000-000006930000}"/>
    <cellStyle name="20% - Accent1 4 2 5 5 8 2" xfId="37823" xr:uid="{00000000-0005-0000-0000-000007930000}"/>
    <cellStyle name="20% - Accent1 4 2 5 5 8 2 2" xfId="37824" xr:uid="{00000000-0005-0000-0000-000008930000}"/>
    <cellStyle name="20% - Accent1 4 2 5 5 8 3" xfId="37825" xr:uid="{00000000-0005-0000-0000-000009930000}"/>
    <cellStyle name="20% - Accent1 4 2 5 5 9" xfId="37826" xr:uid="{00000000-0005-0000-0000-00000A930000}"/>
    <cellStyle name="20% - Accent1 4 2 5 5 9 2" xfId="37827" xr:uid="{00000000-0005-0000-0000-00000B930000}"/>
    <cellStyle name="20% - Accent1 4 2 5 6" xfId="37828" xr:uid="{00000000-0005-0000-0000-00000C930000}"/>
    <cellStyle name="20% - Accent1 4 2 5 6 2" xfId="37829" xr:uid="{00000000-0005-0000-0000-00000D930000}"/>
    <cellStyle name="20% - Accent1 4 2 5 6 2 2" xfId="37830" xr:uid="{00000000-0005-0000-0000-00000E930000}"/>
    <cellStyle name="20% - Accent1 4 2 5 6 2 2 2" xfId="37831" xr:uid="{00000000-0005-0000-0000-00000F930000}"/>
    <cellStyle name="20% - Accent1 4 2 5 6 2 2 2 2" xfId="37832" xr:uid="{00000000-0005-0000-0000-000010930000}"/>
    <cellStyle name="20% - Accent1 4 2 5 6 2 2 3" xfId="37833" xr:uid="{00000000-0005-0000-0000-000011930000}"/>
    <cellStyle name="20% - Accent1 4 2 5 6 2 3" xfId="37834" xr:uid="{00000000-0005-0000-0000-000012930000}"/>
    <cellStyle name="20% - Accent1 4 2 5 6 2 3 2" xfId="37835" xr:uid="{00000000-0005-0000-0000-000013930000}"/>
    <cellStyle name="20% - Accent1 4 2 5 6 2 4" xfId="37836" xr:uid="{00000000-0005-0000-0000-000014930000}"/>
    <cellStyle name="20% - Accent1 4 2 5 6 3" xfId="37837" xr:uid="{00000000-0005-0000-0000-000015930000}"/>
    <cellStyle name="20% - Accent1 4 2 5 6 3 2" xfId="37838" xr:uid="{00000000-0005-0000-0000-000016930000}"/>
    <cellStyle name="20% - Accent1 4 2 5 6 3 2 2" xfId="37839" xr:uid="{00000000-0005-0000-0000-000017930000}"/>
    <cellStyle name="20% - Accent1 4 2 5 6 3 2 2 2" xfId="37840" xr:uid="{00000000-0005-0000-0000-000018930000}"/>
    <cellStyle name="20% - Accent1 4 2 5 6 3 2 3" xfId="37841" xr:uid="{00000000-0005-0000-0000-000019930000}"/>
    <cellStyle name="20% - Accent1 4 2 5 6 3 3" xfId="37842" xr:uid="{00000000-0005-0000-0000-00001A930000}"/>
    <cellStyle name="20% - Accent1 4 2 5 6 3 3 2" xfId="37843" xr:uid="{00000000-0005-0000-0000-00001B930000}"/>
    <cellStyle name="20% - Accent1 4 2 5 6 3 4" xfId="37844" xr:uid="{00000000-0005-0000-0000-00001C930000}"/>
    <cellStyle name="20% - Accent1 4 2 5 6 4" xfId="37845" xr:uid="{00000000-0005-0000-0000-00001D930000}"/>
    <cellStyle name="20% - Accent1 4 2 5 6 4 2" xfId="37846" xr:uid="{00000000-0005-0000-0000-00001E930000}"/>
    <cellStyle name="20% - Accent1 4 2 5 6 4 2 2" xfId="37847" xr:uid="{00000000-0005-0000-0000-00001F930000}"/>
    <cellStyle name="20% - Accent1 4 2 5 6 4 2 2 2" xfId="37848" xr:uid="{00000000-0005-0000-0000-000020930000}"/>
    <cellStyle name="20% - Accent1 4 2 5 6 4 2 3" xfId="37849" xr:uid="{00000000-0005-0000-0000-000021930000}"/>
    <cellStyle name="20% - Accent1 4 2 5 6 4 3" xfId="37850" xr:uid="{00000000-0005-0000-0000-000022930000}"/>
    <cellStyle name="20% - Accent1 4 2 5 6 4 3 2" xfId="37851" xr:uid="{00000000-0005-0000-0000-000023930000}"/>
    <cellStyle name="20% - Accent1 4 2 5 6 4 4" xfId="37852" xr:uid="{00000000-0005-0000-0000-000024930000}"/>
    <cellStyle name="20% - Accent1 4 2 5 6 5" xfId="37853" xr:uid="{00000000-0005-0000-0000-000025930000}"/>
    <cellStyle name="20% - Accent1 4 2 5 6 5 2" xfId="37854" xr:uid="{00000000-0005-0000-0000-000026930000}"/>
    <cellStyle name="20% - Accent1 4 2 5 6 5 2 2" xfId="37855" xr:uid="{00000000-0005-0000-0000-000027930000}"/>
    <cellStyle name="20% - Accent1 4 2 5 6 5 3" xfId="37856" xr:uid="{00000000-0005-0000-0000-000028930000}"/>
    <cellStyle name="20% - Accent1 4 2 5 6 6" xfId="37857" xr:uid="{00000000-0005-0000-0000-000029930000}"/>
    <cellStyle name="20% - Accent1 4 2 5 6 6 2" xfId="37858" xr:uid="{00000000-0005-0000-0000-00002A930000}"/>
    <cellStyle name="20% - Accent1 4 2 5 6 6 2 2" xfId="37859" xr:uid="{00000000-0005-0000-0000-00002B930000}"/>
    <cellStyle name="20% - Accent1 4 2 5 6 6 3" xfId="37860" xr:uid="{00000000-0005-0000-0000-00002C930000}"/>
    <cellStyle name="20% - Accent1 4 2 5 6 7" xfId="37861" xr:uid="{00000000-0005-0000-0000-00002D930000}"/>
    <cellStyle name="20% - Accent1 4 2 5 6 7 2" xfId="37862" xr:uid="{00000000-0005-0000-0000-00002E930000}"/>
    <cellStyle name="20% - Accent1 4 2 5 6 8" xfId="37863" xr:uid="{00000000-0005-0000-0000-00002F930000}"/>
    <cellStyle name="20% - Accent1 4 2 5 6 8 2" xfId="37864" xr:uid="{00000000-0005-0000-0000-000030930000}"/>
    <cellStyle name="20% - Accent1 4 2 5 6 9" xfId="37865" xr:uid="{00000000-0005-0000-0000-000031930000}"/>
    <cellStyle name="20% - Accent1 4 2 5 7" xfId="37866" xr:uid="{00000000-0005-0000-0000-000032930000}"/>
    <cellStyle name="20% - Accent1 4 2 5 7 2" xfId="37867" xr:uid="{00000000-0005-0000-0000-000033930000}"/>
    <cellStyle name="20% - Accent1 4 2 5 7 2 2" xfId="37868" xr:uid="{00000000-0005-0000-0000-000034930000}"/>
    <cellStyle name="20% - Accent1 4 2 5 7 2 2 2" xfId="37869" xr:uid="{00000000-0005-0000-0000-000035930000}"/>
    <cellStyle name="20% - Accent1 4 2 5 7 2 2 2 2" xfId="37870" xr:uid="{00000000-0005-0000-0000-000036930000}"/>
    <cellStyle name="20% - Accent1 4 2 5 7 2 2 3" xfId="37871" xr:uid="{00000000-0005-0000-0000-000037930000}"/>
    <cellStyle name="20% - Accent1 4 2 5 7 2 3" xfId="37872" xr:uid="{00000000-0005-0000-0000-000038930000}"/>
    <cellStyle name="20% - Accent1 4 2 5 7 2 3 2" xfId="37873" xr:uid="{00000000-0005-0000-0000-000039930000}"/>
    <cellStyle name="20% - Accent1 4 2 5 7 2 4" xfId="37874" xr:uid="{00000000-0005-0000-0000-00003A930000}"/>
    <cellStyle name="20% - Accent1 4 2 5 7 3" xfId="37875" xr:uid="{00000000-0005-0000-0000-00003B930000}"/>
    <cellStyle name="20% - Accent1 4 2 5 7 3 2" xfId="37876" xr:uid="{00000000-0005-0000-0000-00003C930000}"/>
    <cellStyle name="20% - Accent1 4 2 5 7 3 2 2" xfId="37877" xr:uid="{00000000-0005-0000-0000-00003D930000}"/>
    <cellStyle name="20% - Accent1 4 2 5 7 3 2 2 2" xfId="37878" xr:uid="{00000000-0005-0000-0000-00003E930000}"/>
    <cellStyle name="20% - Accent1 4 2 5 7 3 2 3" xfId="37879" xr:uid="{00000000-0005-0000-0000-00003F930000}"/>
    <cellStyle name="20% - Accent1 4 2 5 7 3 3" xfId="37880" xr:uid="{00000000-0005-0000-0000-000040930000}"/>
    <cellStyle name="20% - Accent1 4 2 5 7 3 3 2" xfId="37881" xr:uid="{00000000-0005-0000-0000-000041930000}"/>
    <cellStyle name="20% - Accent1 4 2 5 7 3 4" xfId="37882" xr:uid="{00000000-0005-0000-0000-000042930000}"/>
    <cellStyle name="20% - Accent1 4 2 5 7 4" xfId="37883" xr:uid="{00000000-0005-0000-0000-000043930000}"/>
    <cellStyle name="20% - Accent1 4 2 5 7 4 2" xfId="37884" xr:uid="{00000000-0005-0000-0000-000044930000}"/>
    <cellStyle name="20% - Accent1 4 2 5 7 4 2 2" xfId="37885" xr:uid="{00000000-0005-0000-0000-000045930000}"/>
    <cellStyle name="20% - Accent1 4 2 5 7 4 2 2 2" xfId="37886" xr:uid="{00000000-0005-0000-0000-000046930000}"/>
    <cellStyle name="20% - Accent1 4 2 5 7 4 2 3" xfId="37887" xr:uid="{00000000-0005-0000-0000-000047930000}"/>
    <cellStyle name="20% - Accent1 4 2 5 7 4 3" xfId="37888" xr:uid="{00000000-0005-0000-0000-000048930000}"/>
    <cellStyle name="20% - Accent1 4 2 5 7 4 3 2" xfId="37889" xr:uid="{00000000-0005-0000-0000-000049930000}"/>
    <cellStyle name="20% - Accent1 4 2 5 7 4 4" xfId="37890" xr:uid="{00000000-0005-0000-0000-00004A930000}"/>
    <cellStyle name="20% - Accent1 4 2 5 7 5" xfId="37891" xr:uid="{00000000-0005-0000-0000-00004B930000}"/>
    <cellStyle name="20% - Accent1 4 2 5 7 5 2" xfId="37892" xr:uid="{00000000-0005-0000-0000-00004C930000}"/>
    <cellStyle name="20% - Accent1 4 2 5 7 5 2 2" xfId="37893" xr:uid="{00000000-0005-0000-0000-00004D930000}"/>
    <cellStyle name="20% - Accent1 4 2 5 7 5 3" xfId="37894" xr:uid="{00000000-0005-0000-0000-00004E930000}"/>
    <cellStyle name="20% - Accent1 4 2 5 7 6" xfId="37895" xr:uid="{00000000-0005-0000-0000-00004F930000}"/>
    <cellStyle name="20% - Accent1 4 2 5 7 6 2" xfId="37896" xr:uid="{00000000-0005-0000-0000-000050930000}"/>
    <cellStyle name="20% - Accent1 4 2 5 7 6 2 2" xfId="37897" xr:uid="{00000000-0005-0000-0000-000051930000}"/>
    <cellStyle name="20% - Accent1 4 2 5 7 6 3" xfId="37898" xr:uid="{00000000-0005-0000-0000-000052930000}"/>
    <cellStyle name="20% - Accent1 4 2 5 7 7" xfId="37899" xr:uid="{00000000-0005-0000-0000-000053930000}"/>
    <cellStyle name="20% - Accent1 4 2 5 7 7 2" xfId="37900" xr:uid="{00000000-0005-0000-0000-000054930000}"/>
    <cellStyle name="20% - Accent1 4 2 5 7 8" xfId="37901" xr:uid="{00000000-0005-0000-0000-000055930000}"/>
    <cellStyle name="20% - Accent1 4 2 5 7 8 2" xfId="37902" xr:uid="{00000000-0005-0000-0000-000056930000}"/>
    <cellStyle name="20% - Accent1 4 2 5 7 9" xfId="37903" xr:uid="{00000000-0005-0000-0000-000057930000}"/>
    <cellStyle name="20% - Accent1 4 2 5 8" xfId="37904" xr:uid="{00000000-0005-0000-0000-000058930000}"/>
    <cellStyle name="20% - Accent1 4 2 5 8 2" xfId="37905" xr:uid="{00000000-0005-0000-0000-000059930000}"/>
    <cellStyle name="20% - Accent1 4 2 5 8 2 2" xfId="37906" xr:uid="{00000000-0005-0000-0000-00005A930000}"/>
    <cellStyle name="20% - Accent1 4 2 5 8 2 2 2" xfId="37907" xr:uid="{00000000-0005-0000-0000-00005B930000}"/>
    <cellStyle name="20% - Accent1 4 2 5 8 2 3" xfId="37908" xr:uid="{00000000-0005-0000-0000-00005C930000}"/>
    <cellStyle name="20% - Accent1 4 2 5 8 3" xfId="37909" xr:uid="{00000000-0005-0000-0000-00005D930000}"/>
    <cellStyle name="20% - Accent1 4 2 5 8 3 2" xfId="37910" xr:uid="{00000000-0005-0000-0000-00005E930000}"/>
    <cellStyle name="20% - Accent1 4 2 5 8 4" xfId="37911" xr:uid="{00000000-0005-0000-0000-00005F930000}"/>
    <cellStyle name="20% - Accent1 4 2 5 9" xfId="37912" xr:uid="{00000000-0005-0000-0000-000060930000}"/>
    <cellStyle name="20% - Accent1 4 2 5 9 2" xfId="37913" xr:uid="{00000000-0005-0000-0000-000061930000}"/>
    <cellStyle name="20% - Accent1 4 2 5 9 2 2" xfId="37914" xr:uid="{00000000-0005-0000-0000-000062930000}"/>
    <cellStyle name="20% - Accent1 4 2 5 9 2 2 2" xfId="37915" xr:uid="{00000000-0005-0000-0000-000063930000}"/>
    <cellStyle name="20% - Accent1 4 2 5 9 2 3" xfId="37916" xr:uid="{00000000-0005-0000-0000-000064930000}"/>
    <cellStyle name="20% - Accent1 4 2 5 9 3" xfId="37917" xr:uid="{00000000-0005-0000-0000-000065930000}"/>
    <cellStyle name="20% - Accent1 4 2 5 9 3 2" xfId="37918" xr:uid="{00000000-0005-0000-0000-000066930000}"/>
    <cellStyle name="20% - Accent1 4 2 5 9 4" xfId="37919" xr:uid="{00000000-0005-0000-0000-000067930000}"/>
    <cellStyle name="20% - Accent1 4 2 6" xfId="37920" xr:uid="{00000000-0005-0000-0000-000068930000}"/>
    <cellStyle name="20% - Accent1 4 2 6 10" xfId="37921" xr:uid="{00000000-0005-0000-0000-000069930000}"/>
    <cellStyle name="20% - Accent1 4 2 6 10 2" xfId="37922" xr:uid="{00000000-0005-0000-0000-00006A930000}"/>
    <cellStyle name="20% - Accent1 4 2 6 10 2 2" xfId="37923" xr:uid="{00000000-0005-0000-0000-00006B930000}"/>
    <cellStyle name="20% - Accent1 4 2 6 10 3" xfId="37924" xr:uid="{00000000-0005-0000-0000-00006C930000}"/>
    <cellStyle name="20% - Accent1 4 2 6 11" xfId="37925" xr:uid="{00000000-0005-0000-0000-00006D930000}"/>
    <cellStyle name="20% - Accent1 4 2 6 11 2" xfId="37926" xr:uid="{00000000-0005-0000-0000-00006E930000}"/>
    <cellStyle name="20% - Accent1 4 2 6 11 2 2" xfId="37927" xr:uid="{00000000-0005-0000-0000-00006F930000}"/>
    <cellStyle name="20% - Accent1 4 2 6 11 3" xfId="37928" xr:uid="{00000000-0005-0000-0000-000070930000}"/>
    <cellStyle name="20% - Accent1 4 2 6 12" xfId="37929" xr:uid="{00000000-0005-0000-0000-000071930000}"/>
    <cellStyle name="20% - Accent1 4 2 6 12 2" xfId="37930" xr:uid="{00000000-0005-0000-0000-000072930000}"/>
    <cellStyle name="20% - Accent1 4 2 6 13" xfId="37931" xr:uid="{00000000-0005-0000-0000-000073930000}"/>
    <cellStyle name="20% - Accent1 4 2 6 13 2" xfId="37932" xr:uid="{00000000-0005-0000-0000-000074930000}"/>
    <cellStyle name="20% - Accent1 4 2 6 14" xfId="37933" xr:uid="{00000000-0005-0000-0000-000075930000}"/>
    <cellStyle name="20% - Accent1 4 2 6 2" xfId="37934" xr:uid="{00000000-0005-0000-0000-000076930000}"/>
    <cellStyle name="20% - Accent1 4 2 6 2 10" xfId="37935" xr:uid="{00000000-0005-0000-0000-000077930000}"/>
    <cellStyle name="20% - Accent1 4 2 6 2 10 2" xfId="37936" xr:uid="{00000000-0005-0000-0000-000078930000}"/>
    <cellStyle name="20% - Accent1 4 2 6 2 11" xfId="37937" xr:uid="{00000000-0005-0000-0000-000079930000}"/>
    <cellStyle name="20% - Accent1 4 2 6 2 2" xfId="37938" xr:uid="{00000000-0005-0000-0000-00007A930000}"/>
    <cellStyle name="20% - Accent1 4 2 6 2 2 2" xfId="37939" xr:uid="{00000000-0005-0000-0000-00007B930000}"/>
    <cellStyle name="20% - Accent1 4 2 6 2 2 2 2" xfId="37940" xr:uid="{00000000-0005-0000-0000-00007C930000}"/>
    <cellStyle name="20% - Accent1 4 2 6 2 2 2 2 2" xfId="37941" xr:uid="{00000000-0005-0000-0000-00007D930000}"/>
    <cellStyle name="20% - Accent1 4 2 6 2 2 2 2 2 2" xfId="37942" xr:uid="{00000000-0005-0000-0000-00007E930000}"/>
    <cellStyle name="20% - Accent1 4 2 6 2 2 2 2 3" xfId="37943" xr:uid="{00000000-0005-0000-0000-00007F930000}"/>
    <cellStyle name="20% - Accent1 4 2 6 2 2 2 3" xfId="37944" xr:uid="{00000000-0005-0000-0000-000080930000}"/>
    <cellStyle name="20% - Accent1 4 2 6 2 2 2 3 2" xfId="37945" xr:uid="{00000000-0005-0000-0000-000081930000}"/>
    <cellStyle name="20% - Accent1 4 2 6 2 2 2 4" xfId="37946" xr:uid="{00000000-0005-0000-0000-000082930000}"/>
    <cellStyle name="20% - Accent1 4 2 6 2 2 3" xfId="37947" xr:uid="{00000000-0005-0000-0000-000083930000}"/>
    <cellStyle name="20% - Accent1 4 2 6 2 2 3 2" xfId="37948" xr:uid="{00000000-0005-0000-0000-000084930000}"/>
    <cellStyle name="20% - Accent1 4 2 6 2 2 3 2 2" xfId="37949" xr:uid="{00000000-0005-0000-0000-000085930000}"/>
    <cellStyle name="20% - Accent1 4 2 6 2 2 3 2 2 2" xfId="37950" xr:uid="{00000000-0005-0000-0000-000086930000}"/>
    <cellStyle name="20% - Accent1 4 2 6 2 2 3 2 3" xfId="37951" xr:uid="{00000000-0005-0000-0000-000087930000}"/>
    <cellStyle name="20% - Accent1 4 2 6 2 2 3 3" xfId="37952" xr:uid="{00000000-0005-0000-0000-000088930000}"/>
    <cellStyle name="20% - Accent1 4 2 6 2 2 3 3 2" xfId="37953" xr:uid="{00000000-0005-0000-0000-000089930000}"/>
    <cellStyle name="20% - Accent1 4 2 6 2 2 3 4" xfId="37954" xr:uid="{00000000-0005-0000-0000-00008A930000}"/>
    <cellStyle name="20% - Accent1 4 2 6 2 2 4" xfId="37955" xr:uid="{00000000-0005-0000-0000-00008B930000}"/>
    <cellStyle name="20% - Accent1 4 2 6 2 2 4 2" xfId="37956" xr:uid="{00000000-0005-0000-0000-00008C930000}"/>
    <cellStyle name="20% - Accent1 4 2 6 2 2 4 2 2" xfId="37957" xr:uid="{00000000-0005-0000-0000-00008D930000}"/>
    <cellStyle name="20% - Accent1 4 2 6 2 2 4 2 2 2" xfId="37958" xr:uid="{00000000-0005-0000-0000-00008E930000}"/>
    <cellStyle name="20% - Accent1 4 2 6 2 2 4 2 3" xfId="37959" xr:uid="{00000000-0005-0000-0000-00008F930000}"/>
    <cellStyle name="20% - Accent1 4 2 6 2 2 4 3" xfId="37960" xr:uid="{00000000-0005-0000-0000-000090930000}"/>
    <cellStyle name="20% - Accent1 4 2 6 2 2 4 3 2" xfId="37961" xr:uid="{00000000-0005-0000-0000-000091930000}"/>
    <cellStyle name="20% - Accent1 4 2 6 2 2 4 4" xfId="37962" xr:uid="{00000000-0005-0000-0000-000092930000}"/>
    <cellStyle name="20% - Accent1 4 2 6 2 2 5" xfId="37963" xr:uid="{00000000-0005-0000-0000-000093930000}"/>
    <cellStyle name="20% - Accent1 4 2 6 2 2 5 2" xfId="37964" xr:uid="{00000000-0005-0000-0000-000094930000}"/>
    <cellStyle name="20% - Accent1 4 2 6 2 2 5 2 2" xfId="37965" xr:uid="{00000000-0005-0000-0000-000095930000}"/>
    <cellStyle name="20% - Accent1 4 2 6 2 2 5 3" xfId="37966" xr:uid="{00000000-0005-0000-0000-000096930000}"/>
    <cellStyle name="20% - Accent1 4 2 6 2 2 6" xfId="37967" xr:uid="{00000000-0005-0000-0000-000097930000}"/>
    <cellStyle name="20% - Accent1 4 2 6 2 2 6 2" xfId="37968" xr:uid="{00000000-0005-0000-0000-000098930000}"/>
    <cellStyle name="20% - Accent1 4 2 6 2 2 6 2 2" xfId="37969" xr:uid="{00000000-0005-0000-0000-000099930000}"/>
    <cellStyle name="20% - Accent1 4 2 6 2 2 6 3" xfId="37970" xr:uid="{00000000-0005-0000-0000-00009A930000}"/>
    <cellStyle name="20% - Accent1 4 2 6 2 2 7" xfId="37971" xr:uid="{00000000-0005-0000-0000-00009B930000}"/>
    <cellStyle name="20% - Accent1 4 2 6 2 2 7 2" xfId="37972" xr:uid="{00000000-0005-0000-0000-00009C930000}"/>
    <cellStyle name="20% - Accent1 4 2 6 2 2 8" xfId="37973" xr:uid="{00000000-0005-0000-0000-00009D930000}"/>
    <cellStyle name="20% - Accent1 4 2 6 2 2 8 2" xfId="37974" xr:uid="{00000000-0005-0000-0000-00009E930000}"/>
    <cellStyle name="20% - Accent1 4 2 6 2 2 9" xfId="37975" xr:uid="{00000000-0005-0000-0000-00009F930000}"/>
    <cellStyle name="20% - Accent1 4 2 6 2 3" xfId="37976" xr:uid="{00000000-0005-0000-0000-0000A0930000}"/>
    <cellStyle name="20% - Accent1 4 2 6 2 3 2" xfId="37977" xr:uid="{00000000-0005-0000-0000-0000A1930000}"/>
    <cellStyle name="20% - Accent1 4 2 6 2 3 2 2" xfId="37978" xr:uid="{00000000-0005-0000-0000-0000A2930000}"/>
    <cellStyle name="20% - Accent1 4 2 6 2 3 2 2 2" xfId="37979" xr:uid="{00000000-0005-0000-0000-0000A3930000}"/>
    <cellStyle name="20% - Accent1 4 2 6 2 3 2 2 2 2" xfId="37980" xr:uid="{00000000-0005-0000-0000-0000A4930000}"/>
    <cellStyle name="20% - Accent1 4 2 6 2 3 2 2 3" xfId="37981" xr:uid="{00000000-0005-0000-0000-0000A5930000}"/>
    <cellStyle name="20% - Accent1 4 2 6 2 3 2 3" xfId="37982" xr:uid="{00000000-0005-0000-0000-0000A6930000}"/>
    <cellStyle name="20% - Accent1 4 2 6 2 3 2 3 2" xfId="37983" xr:uid="{00000000-0005-0000-0000-0000A7930000}"/>
    <cellStyle name="20% - Accent1 4 2 6 2 3 2 4" xfId="37984" xr:uid="{00000000-0005-0000-0000-0000A8930000}"/>
    <cellStyle name="20% - Accent1 4 2 6 2 3 3" xfId="37985" xr:uid="{00000000-0005-0000-0000-0000A9930000}"/>
    <cellStyle name="20% - Accent1 4 2 6 2 3 3 2" xfId="37986" xr:uid="{00000000-0005-0000-0000-0000AA930000}"/>
    <cellStyle name="20% - Accent1 4 2 6 2 3 3 2 2" xfId="37987" xr:uid="{00000000-0005-0000-0000-0000AB930000}"/>
    <cellStyle name="20% - Accent1 4 2 6 2 3 3 2 2 2" xfId="37988" xr:uid="{00000000-0005-0000-0000-0000AC930000}"/>
    <cellStyle name="20% - Accent1 4 2 6 2 3 3 2 3" xfId="37989" xr:uid="{00000000-0005-0000-0000-0000AD930000}"/>
    <cellStyle name="20% - Accent1 4 2 6 2 3 3 3" xfId="37990" xr:uid="{00000000-0005-0000-0000-0000AE930000}"/>
    <cellStyle name="20% - Accent1 4 2 6 2 3 3 3 2" xfId="37991" xr:uid="{00000000-0005-0000-0000-0000AF930000}"/>
    <cellStyle name="20% - Accent1 4 2 6 2 3 3 4" xfId="37992" xr:uid="{00000000-0005-0000-0000-0000B0930000}"/>
    <cellStyle name="20% - Accent1 4 2 6 2 3 4" xfId="37993" xr:uid="{00000000-0005-0000-0000-0000B1930000}"/>
    <cellStyle name="20% - Accent1 4 2 6 2 3 4 2" xfId="37994" xr:uid="{00000000-0005-0000-0000-0000B2930000}"/>
    <cellStyle name="20% - Accent1 4 2 6 2 3 4 2 2" xfId="37995" xr:uid="{00000000-0005-0000-0000-0000B3930000}"/>
    <cellStyle name="20% - Accent1 4 2 6 2 3 4 2 2 2" xfId="37996" xr:uid="{00000000-0005-0000-0000-0000B4930000}"/>
    <cellStyle name="20% - Accent1 4 2 6 2 3 4 2 3" xfId="37997" xr:uid="{00000000-0005-0000-0000-0000B5930000}"/>
    <cellStyle name="20% - Accent1 4 2 6 2 3 4 3" xfId="37998" xr:uid="{00000000-0005-0000-0000-0000B6930000}"/>
    <cellStyle name="20% - Accent1 4 2 6 2 3 4 3 2" xfId="37999" xr:uid="{00000000-0005-0000-0000-0000B7930000}"/>
    <cellStyle name="20% - Accent1 4 2 6 2 3 4 4" xfId="38000" xr:uid="{00000000-0005-0000-0000-0000B8930000}"/>
    <cellStyle name="20% - Accent1 4 2 6 2 3 5" xfId="38001" xr:uid="{00000000-0005-0000-0000-0000B9930000}"/>
    <cellStyle name="20% - Accent1 4 2 6 2 3 5 2" xfId="38002" xr:uid="{00000000-0005-0000-0000-0000BA930000}"/>
    <cellStyle name="20% - Accent1 4 2 6 2 3 5 2 2" xfId="38003" xr:uid="{00000000-0005-0000-0000-0000BB930000}"/>
    <cellStyle name="20% - Accent1 4 2 6 2 3 5 3" xfId="38004" xr:uid="{00000000-0005-0000-0000-0000BC930000}"/>
    <cellStyle name="20% - Accent1 4 2 6 2 3 6" xfId="38005" xr:uid="{00000000-0005-0000-0000-0000BD930000}"/>
    <cellStyle name="20% - Accent1 4 2 6 2 3 6 2" xfId="38006" xr:uid="{00000000-0005-0000-0000-0000BE930000}"/>
    <cellStyle name="20% - Accent1 4 2 6 2 3 6 2 2" xfId="38007" xr:uid="{00000000-0005-0000-0000-0000BF930000}"/>
    <cellStyle name="20% - Accent1 4 2 6 2 3 6 3" xfId="38008" xr:uid="{00000000-0005-0000-0000-0000C0930000}"/>
    <cellStyle name="20% - Accent1 4 2 6 2 3 7" xfId="38009" xr:uid="{00000000-0005-0000-0000-0000C1930000}"/>
    <cellStyle name="20% - Accent1 4 2 6 2 3 7 2" xfId="38010" xr:uid="{00000000-0005-0000-0000-0000C2930000}"/>
    <cellStyle name="20% - Accent1 4 2 6 2 3 8" xfId="38011" xr:uid="{00000000-0005-0000-0000-0000C3930000}"/>
    <cellStyle name="20% - Accent1 4 2 6 2 3 8 2" xfId="38012" xr:uid="{00000000-0005-0000-0000-0000C4930000}"/>
    <cellStyle name="20% - Accent1 4 2 6 2 3 9" xfId="38013" xr:uid="{00000000-0005-0000-0000-0000C5930000}"/>
    <cellStyle name="20% - Accent1 4 2 6 2 4" xfId="38014" xr:uid="{00000000-0005-0000-0000-0000C6930000}"/>
    <cellStyle name="20% - Accent1 4 2 6 2 4 2" xfId="38015" xr:uid="{00000000-0005-0000-0000-0000C7930000}"/>
    <cellStyle name="20% - Accent1 4 2 6 2 4 2 2" xfId="38016" xr:uid="{00000000-0005-0000-0000-0000C8930000}"/>
    <cellStyle name="20% - Accent1 4 2 6 2 4 2 2 2" xfId="38017" xr:uid="{00000000-0005-0000-0000-0000C9930000}"/>
    <cellStyle name="20% - Accent1 4 2 6 2 4 2 3" xfId="38018" xr:uid="{00000000-0005-0000-0000-0000CA930000}"/>
    <cellStyle name="20% - Accent1 4 2 6 2 4 3" xfId="38019" xr:uid="{00000000-0005-0000-0000-0000CB930000}"/>
    <cellStyle name="20% - Accent1 4 2 6 2 4 3 2" xfId="38020" xr:uid="{00000000-0005-0000-0000-0000CC930000}"/>
    <cellStyle name="20% - Accent1 4 2 6 2 4 4" xfId="38021" xr:uid="{00000000-0005-0000-0000-0000CD930000}"/>
    <cellStyle name="20% - Accent1 4 2 6 2 5" xfId="38022" xr:uid="{00000000-0005-0000-0000-0000CE930000}"/>
    <cellStyle name="20% - Accent1 4 2 6 2 5 2" xfId="38023" xr:uid="{00000000-0005-0000-0000-0000CF930000}"/>
    <cellStyle name="20% - Accent1 4 2 6 2 5 2 2" xfId="38024" xr:uid="{00000000-0005-0000-0000-0000D0930000}"/>
    <cellStyle name="20% - Accent1 4 2 6 2 5 2 2 2" xfId="38025" xr:uid="{00000000-0005-0000-0000-0000D1930000}"/>
    <cellStyle name="20% - Accent1 4 2 6 2 5 2 3" xfId="38026" xr:uid="{00000000-0005-0000-0000-0000D2930000}"/>
    <cellStyle name="20% - Accent1 4 2 6 2 5 3" xfId="38027" xr:uid="{00000000-0005-0000-0000-0000D3930000}"/>
    <cellStyle name="20% - Accent1 4 2 6 2 5 3 2" xfId="38028" xr:uid="{00000000-0005-0000-0000-0000D4930000}"/>
    <cellStyle name="20% - Accent1 4 2 6 2 5 4" xfId="38029" xr:uid="{00000000-0005-0000-0000-0000D5930000}"/>
    <cellStyle name="20% - Accent1 4 2 6 2 6" xfId="38030" xr:uid="{00000000-0005-0000-0000-0000D6930000}"/>
    <cellStyle name="20% - Accent1 4 2 6 2 6 2" xfId="38031" xr:uid="{00000000-0005-0000-0000-0000D7930000}"/>
    <cellStyle name="20% - Accent1 4 2 6 2 6 2 2" xfId="38032" xr:uid="{00000000-0005-0000-0000-0000D8930000}"/>
    <cellStyle name="20% - Accent1 4 2 6 2 6 2 2 2" xfId="38033" xr:uid="{00000000-0005-0000-0000-0000D9930000}"/>
    <cellStyle name="20% - Accent1 4 2 6 2 6 2 3" xfId="38034" xr:uid="{00000000-0005-0000-0000-0000DA930000}"/>
    <cellStyle name="20% - Accent1 4 2 6 2 6 3" xfId="38035" xr:uid="{00000000-0005-0000-0000-0000DB930000}"/>
    <cellStyle name="20% - Accent1 4 2 6 2 6 3 2" xfId="38036" xr:uid="{00000000-0005-0000-0000-0000DC930000}"/>
    <cellStyle name="20% - Accent1 4 2 6 2 6 4" xfId="38037" xr:uid="{00000000-0005-0000-0000-0000DD930000}"/>
    <cellStyle name="20% - Accent1 4 2 6 2 7" xfId="38038" xr:uid="{00000000-0005-0000-0000-0000DE930000}"/>
    <cellStyle name="20% - Accent1 4 2 6 2 7 2" xfId="38039" xr:uid="{00000000-0005-0000-0000-0000DF930000}"/>
    <cellStyle name="20% - Accent1 4 2 6 2 7 2 2" xfId="38040" xr:uid="{00000000-0005-0000-0000-0000E0930000}"/>
    <cellStyle name="20% - Accent1 4 2 6 2 7 3" xfId="38041" xr:uid="{00000000-0005-0000-0000-0000E1930000}"/>
    <cellStyle name="20% - Accent1 4 2 6 2 8" xfId="38042" xr:uid="{00000000-0005-0000-0000-0000E2930000}"/>
    <cellStyle name="20% - Accent1 4 2 6 2 8 2" xfId="38043" xr:uid="{00000000-0005-0000-0000-0000E3930000}"/>
    <cellStyle name="20% - Accent1 4 2 6 2 8 2 2" xfId="38044" xr:uid="{00000000-0005-0000-0000-0000E4930000}"/>
    <cellStyle name="20% - Accent1 4 2 6 2 8 3" xfId="38045" xr:uid="{00000000-0005-0000-0000-0000E5930000}"/>
    <cellStyle name="20% - Accent1 4 2 6 2 9" xfId="38046" xr:uid="{00000000-0005-0000-0000-0000E6930000}"/>
    <cellStyle name="20% - Accent1 4 2 6 2 9 2" xfId="38047" xr:uid="{00000000-0005-0000-0000-0000E7930000}"/>
    <cellStyle name="20% - Accent1 4 2 6 3" xfId="38048" xr:uid="{00000000-0005-0000-0000-0000E8930000}"/>
    <cellStyle name="20% - Accent1 4 2 6 3 10" xfId="38049" xr:uid="{00000000-0005-0000-0000-0000E9930000}"/>
    <cellStyle name="20% - Accent1 4 2 6 3 10 2" xfId="38050" xr:uid="{00000000-0005-0000-0000-0000EA930000}"/>
    <cellStyle name="20% - Accent1 4 2 6 3 11" xfId="38051" xr:uid="{00000000-0005-0000-0000-0000EB930000}"/>
    <cellStyle name="20% - Accent1 4 2 6 3 2" xfId="38052" xr:uid="{00000000-0005-0000-0000-0000EC930000}"/>
    <cellStyle name="20% - Accent1 4 2 6 3 2 2" xfId="38053" xr:uid="{00000000-0005-0000-0000-0000ED930000}"/>
    <cellStyle name="20% - Accent1 4 2 6 3 2 2 2" xfId="38054" xr:uid="{00000000-0005-0000-0000-0000EE930000}"/>
    <cellStyle name="20% - Accent1 4 2 6 3 2 2 2 2" xfId="38055" xr:uid="{00000000-0005-0000-0000-0000EF930000}"/>
    <cellStyle name="20% - Accent1 4 2 6 3 2 2 2 2 2" xfId="38056" xr:uid="{00000000-0005-0000-0000-0000F0930000}"/>
    <cellStyle name="20% - Accent1 4 2 6 3 2 2 2 3" xfId="38057" xr:uid="{00000000-0005-0000-0000-0000F1930000}"/>
    <cellStyle name="20% - Accent1 4 2 6 3 2 2 3" xfId="38058" xr:uid="{00000000-0005-0000-0000-0000F2930000}"/>
    <cellStyle name="20% - Accent1 4 2 6 3 2 2 3 2" xfId="38059" xr:uid="{00000000-0005-0000-0000-0000F3930000}"/>
    <cellStyle name="20% - Accent1 4 2 6 3 2 2 4" xfId="38060" xr:uid="{00000000-0005-0000-0000-0000F4930000}"/>
    <cellStyle name="20% - Accent1 4 2 6 3 2 3" xfId="38061" xr:uid="{00000000-0005-0000-0000-0000F5930000}"/>
    <cellStyle name="20% - Accent1 4 2 6 3 2 3 2" xfId="38062" xr:uid="{00000000-0005-0000-0000-0000F6930000}"/>
    <cellStyle name="20% - Accent1 4 2 6 3 2 3 2 2" xfId="38063" xr:uid="{00000000-0005-0000-0000-0000F7930000}"/>
    <cellStyle name="20% - Accent1 4 2 6 3 2 3 2 2 2" xfId="38064" xr:uid="{00000000-0005-0000-0000-0000F8930000}"/>
    <cellStyle name="20% - Accent1 4 2 6 3 2 3 2 3" xfId="38065" xr:uid="{00000000-0005-0000-0000-0000F9930000}"/>
    <cellStyle name="20% - Accent1 4 2 6 3 2 3 3" xfId="38066" xr:uid="{00000000-0005-0000-0000-0000FA930000}"/>
    <cellStyle name="20% - Accent1 4 2 6 3 2 3 3 2" xfId="38067" xr:uid="{00000000-0005-0000-0000-0000FB930000}"/>
    <cellStyle name="20% - Accent1 4 2 6 3 2 3 4" xfId="38068" xr:uid="{00000000-0005-0000-0000-0000FC930000}"/>
    <cellStyle name="20% - Accent1 4 2 6 3 2 4" xfId="38069" xr:uid="{00000000-0005-0000-0000-0000FD930000}"/>
    <cellStyle name="20% - Accent1 4 2 6 3 2 4 2" xfId="38070" xr:uid="{00000000-0005-0000-0000-0000FE930000}"/>
    <cellStyle name="20% - Accent1 4 2 6 3 2 4 2 2" xfId="38071" xr:uid="{00000000-0005-0000-0000-0000FF930000}"/>
    <cellStyle name="20% - Accent1 4 2 6 3 2 4 2 2 2" xfId="38072" xr:uid="{00000000-0005-0000-0000-000000940000}"/>
    <cellStyle name="20% - Accent1 4 2 6 3 2 4 2 3" xfId="38073" xr:uid="{00000000-0005-0000-0000-000001940000}"/>
    <cellStyle name="20% - Accent1 4 2 6 3 2 4 3" xfId="38074" xr:uid="{00000000-0005-0000-0000-000002940000}"/>
    <cellStyle name="20% - Accent1 4 2 6 3 2 4 3 2" xfId="38075" xr:uid="{00000000-0005-0000-0000-000003940000}"/>
    <cellStyle name="20% - Accent1 4 2 6 3 2 4 4" xfId="38076" xr:uid="{00000000-0005-0000-0000-000004940000}"/>
    <cellStyle name="20% - Accent1 4 2 6 3 2 5" xfId="38077" xr:uid="{00000000-0005-0000-0000-000005940000}"/>
    <cellStyle name="20% - Accent1 4 2 6 3 2 5 2" xfId="38078" xr:uid="{00000000-0005-0000-0000-000006940000}"/>
    <cellStyle name="20% - Accent1 4 2 6 3 2 5 2 2" xfId="38079" xr:uid="{00000000-0005-0000-0000-000007940000}"/>
    <cellStyle name="20% - Accent1 4 2 6 3 2 5 3" xfId="38080" xr:uid="{00000000-0005-0000-0000-000008940000}"/>
    <cellStyle name="20% - Accent1 4 2 6 3 2 6" xfId="38081" xr:uid="{00000000-0005-0000-0000-000009940000}"/>
    <cellStyle name="20% - Accent1 4 2 6 3 2 6 2" xfId="38082" xr:uid="{00000000-0005-0000-0000-00000A940000}"/>
    <cellStyle name="20% - Accent1 4 2 6 3 2 6 2 2" xfId="38083" xr:uid="{00000000-0005-0000-0000-00000B940000}"/>
    <cellStyle name="20% - Accent1 4 2 6 3 2 6 3" xfId="38084" xr:uid="{00000000-0005-0000-0000-00000C940000}"/>
    <cellStyle name="20% - Accent1 4 2 6 3 2 7" xfId="38085" xr:uid="{00000000-0005-0000-0000-00000D940000}"/>
    <cellStyle name="20% - Accent1 4 2 6 3 2 7 2" xfId="38086" xr:uid="{00000000-0005-0000-0000-00000E940000}"/>
    <cellStyle name="20% - Accent1 4 2 6 3 2 8" xfId="38087" xr:uid="{00000000-0005-0000-0000-00000F940000}"/>
    <cellStyle name="20% - Accent1 4 2 6 3 2 8 2" xfId="38088" xr:uid="{00000000-0005-0000-0000-000010940000}"/>
    <cellStyle name="20% - Accent1 4 2 6 3 2 9" xfId="38089" xr:uid="{00000000-0005-0000-0000-000011940000}"/>
    <cellStyle name="20% - Accent1 4 2 6 3 3" xfId="38090" xr:uid="{00000000-0005-0000-0000-000012940000}"/>
    <cellStyle name="20% - Accent1 4 2 6 3 3 2" xfId="38091" xr:uid="{00000000-0005-0000-0000-000013940000}"/>
    <cellStyle name="20% - Accent1 4 2 6 3 3 2 2" xfId="38092" xr:uid="{00000000-0005-0000-0000-000014940000}"/>
    <cellStyle name="20% - Accent1 4 2 6 3 3 2 2 2" xfId="38093" xr:uid="{00000000-0005-0000-0000-000015940000}"/>
    <cellStyle name="20% - Accent1 4 2 6 3 3 2 2 2 2" xfId="38094" xr:uid="{00000000-0005-0000-0000-000016940000}"/>
    <cellStyle name="20% - Accent1 4 2 6 3 3 2 2 3" xfId="38095" xr:uid="{00000000-0005-0000-0000-000017940000}"/>
    <cellStyle name="20% - Accent1 4 2 6 3 3 2 3" xfId="38096" xr:uid="{00000000-0005-0000-0000-000018940000}"/>
    <cellStyle name="20% - Accent1 4 2 6 3 3 2 3 2" xfId="38097" xr:uid="{00000000-0005-0000-0000-000019940000}"/>
    <cellStyle name="20% - Accent1 4 2 6 3 3 2 4" xfId="38098" xr:uid="{00000000-0005-0000-0000-00001A940000}"/>
    <cellStyle name="20% - Accent1 4 2 6 3 3 3" xfId="38099" xr:uid="{00000000-0005-0000-0000-00001B940000}"/>
    <cellStyle name="20% - Accent1 4 2 6 3 3 3 2" xfId="38100" xr:uid="{00000000-0005-0000-0000-00001C940000}"/>
    <cellStyle name="20% - Accent1 4 2 6 3 3 3 2 2" xfId="38101" xr:uid="{00000000-0005-0000-0000-00001D940000}"/>
    <cellStyle name="20% - Accent1 4 2 6 3 3 3 2 2 2" xfId="38102" xr:uid="{00000000-0005-0000-0000-00001E940000}"/>
    <cellStyle name="20% - Accent1 4 2 6 3 3 3 2 3" xfId="38103" xr:uid="{00000000-0005-0000-0000-00001F940000}"/>
    <cellStyle name="20% - Accent1 4 2 6 3 3 3 3" xfId="38104" xr:uid="{00000000-0005-0000-0000-000020940000}"/>
    <cellStyle name="20% - Accent1 4 2 6 3 3 3 3 2" xfId="38105" xr:uid="{00000000-0005-0000-0000-000021940000}"/>
    <cellStyle name="20% - Accent1 4 2 6 3 3 3 4" xfId="38106" xr:uid="{00000000-0005-0000-0000-000022940000}"/>
    <cellStyle name="20% - Accent1 4 2 6 3 3 4" xfId="38107" xr:uid="{00000000-0005-0000-0000-000023940000}"/>
    <cellStyle name="20% - Accent1 4 2 6 3 3 4 2" xfId="38108" xr:uid="{00000000-0005-0000-0000-000024940000}"/>
    <cellStyle name="20% - Accent1 4 2 6 3 3 4 2 2" xfId="38109" xr:uid="{00000000-0005-0000-0000-000025940000}"/>
    <cellStyle name="20% - Accent1 4 2 6 3 3 4 2 2 2" xfId="38110" xr:uid="{00000000-0005-0000-0000-000026940000}"/>
    <cellStyle name="20% - Accent1 4 2 6 3 3 4 2 3" xfId="38111" xr:uid="{00000000-0005-0000-0000-000027940000}"/>
    <cellStyle name="20% - Accent1 4 2 6 3 3 4 3" xfId="38112" xr:uid="{00000000-0005-0000-0000-000028940000}"/>
    <cellStyle name="20% - Accent1 4 2 6 3 3 4 3 2" xfId="38113" xr:uid="{00000000-0005-0000-0000-000029940000}"/>
    <cellStyle name="20% - Accent1 4 2 6 3 3 4 4" xfId="38114" xr:uid="{00000000-0005-0000-0000-00002A940000}"/>
    <cellStyle name="20% - Accent1 4 2 6 3 3 5" xfId="38115" xr:uid="{00000000-0005-0000-0000-00002B940000}"/>
    <cellStyle name="20% - Accent1 4 2 6 3 3 5 2" xfId="38116" xr:uid="{00000000-0005-0000-0000-00002C940000}"/>
    <cellStyle name="20% - Accent1 4 2 6 3 3 5 2 2" xfId="38117" xr:uid="{00000000-0005-0000-0000-00002D940000}"/>
    <cellStyle name="20% - Accent1 4 2 6 3 3 5 3" xfId="38118" xr:uid="{00000000-0005-0000-0000-00002E940000}"/>
    <cellStyle name="20% - Accent1 4 2 6 3 3 6" xfId="38119" xr:uid="{00000000-0005-0000-0000-00002F940000}"/>
    <cellStyle name="20% - Accent1 4 2 6 3 3 6 2" xfId="38120" xr:uid="{00000000-0005-0000-0000-000030940000}"/>
    <cellStyle name="20% - Accent1 4 2 6 3 3 6 2 2" xfId="38121" xr:uid="{00000000-0005-0000-0000-000031940000}"/>
    <cellStyle name="20% - Accent1 4 2 6 3 3 6 3" xfId="38122" xr:uid="{00000000-0005-0000-0000-000032940000}"/>
    <cellStyle name="20% - Accent1 4 2 6 3 3 7" xfId="38123" xr:uid="{00000000-0005-0000-0000-000033940000}"/>
    <cellStyle name="20% - Accent1 4 2 6 3 3 7 2" xfId="38124" xr:uid="{00000000-0005-0000-0000-000034940000}"/>
    <cellStyle name="20% - Accent1 4 2 6 3 3 8" xfId="38125" xr:uid="{00000000-0005-0000-0000-000035940000}"/>
    <cellStyle name="20% - Accent1 4 2 6 3 3 8 2" xfId="38126" xr:uid="{00000000-0005-0000-0000-000036940000}"/>
    <cellStyle name="20% - Accent1 4 2 6 3 3 9" xfId="38127" xr:uid="{00000000-0005-0000-0000-000037940000}"/>
    <cellStyle name="20% - Accent1 4 2 6 3 4" xfId="38128" xr:uid="{00000000-0005-0000-0000-000038940000}"/>
    <cellStyle name="20% - Accent1 4 2 6 3 4 2" xfId="38129" xr:uid="{00000000-0005-0000-0000-000039940000}"/>
    <cellStyle name="20% - Accent1 4 2 6 3 4 2 2" xfId="38130" xr:uid="{00000000-0005-0000-0000-00003A940000}"/>
    <cellStyle name="20% - Accent1 4 2 6 3 4 2 2 2" xfId="38131" xr:uid="{00000000-0005-0000-0000-00003B940000}"/>
    <cellStyle name="20% - Accent1 4 2 6 3 4 2 3" xfId="38132" xr:uid="{00000000-0005-0000-0000-00003C940000}"/>
    <cellStyle name="20% - Accent1 4 2 6 3 4 3" xfId="38133" xr:uid="{00000000-0005-0000-0000-00003D940000}"/>
    <cellStyle name="20% - Accent1 4 2 6 3 4 3 2" xfId="38134" xr:uid="{00000000-0005-0000-0000-00003E940000}"/>
    <cellStyle name="20% - Accent1 4 2 6 3 4 4" xfId="38135" xr:uid="{00000000-0005-0000-0000-00003F940000}"/>
    <cellStyle name="20% - Accent1 4 2 6 3 5" xfId="38136" xr:uid="{00000000-0005-0000-0000-000040940000}"/>
    <cellStyle name="20% - Accent1 4 2 6 3 5 2" xfId="38137" xr:uid="{00000000-0005-0000-0000-000041940000}"/>
    <cellStyle name="20% - Accent1 4 2 6 3 5 2 2" xfId="38138" xr:uid="{00000000-0005-0000-0000-000042940000}"/>
    <cellStyle name="20% - Accent1 4 2 6 3 5 2 2 2" xfId="38139" xr:uid="{00000000-0005-0000-0000-000043940000}"/>
    <cellStyle name="20% - Accent1 4 2 6 3 5 2 3" xfId="38140" xr:uid="{00000000-0005-0000-0000-000044940000}"/>
    <cellStyle name="20% - Accent1 4 2 6 3 5 3" xfId="38141" xr:uid="{00000000-0005-0000-0000-000045940000}"/>
    <cellStyle name="20% - Accent1 4 2 6 3 5 3 2" xfId="38142" xr:uid="{00000000-0005-0000-0000-000046940000}"/>
    <cellStyle name="20% - Accent1 4 2 6 3 5 4" xfId="38143" xr:uid="{00000000-0005-0000-0000-000047940000}"/>
    <cellStyle name="20% - Accent1 4 2 6 3 6" xfId="38144" xr:uid="{00000000-0005-0000-0000-000048940000}"/>
    <cellStyle name="20% - Accent1 4 2 6 3 6 2" xfId="38145" xr:uid="{00000000-0005-0000-0000-000049940000}"/>
    <cellStyle name="20% - Accent1 4 2 6 3 6 2 2" xfId="38146" xr:uid="{00000000-0005-0000-0000-00004A940000}"/>
    <cellStyle name="20% - Accent1 4 2 6 3 6 2 2 2" xfId="38147" xr:uid="{00000000-0005-0000-0000-00004B940000}"/>
    <cellStyle name="20% - Accent1 4 2 6 3 6 2 3" xfId="38148" xr:uid="{00000000-0005-0000-0000-00004C940000}"/>
    <cellStyle name="20% - Accent1 4 2 6 3 6 3" xfId="38149" xr:uid="{00000000-0005-0000-0000-00004D940000}"/>
    <cellStyle name="20% - Accent1 4 2 6 3 6 3 2" xfId="38150" xr:uid="{00000000-0005-0000-0000-00004E940000}"/>
    <cellStyle name="20% - Accent1 4 2 6 3 6 4" xfId="38151" xr:uid="{00000000-0005-0000-0000-00004F940000}"/>
    <cellStyle name="20% - Accent1 4 2 6 3 7" xfId="38152" xr:uid="{00000000-0005-0000-0000-000050940000}"/>
    <cellStyle name="20% - Accent1 4 2 6 3 7 2" xfId="38153" xr:uid="{00000000-0005-0000-0000-000051940000}"/>
    <cellStyle name="20% - Accent1 4 2 6 3 7 2 2" xfId="38154" xr:uid="{00000000-0005-0000-0000-000052940000}"/>
    <cellStyle name="20% - Accent1 4 2 6 3 7 3" xfId="38155" xr:uid="{00000000-0005-0000-0000-000053940000}"/>
    <cellStyle name="20% - Accent1 4 2 6 3 8" xfId="38156" xr:uid="{00000000-0005-0000-0000-000054940000}"/>
    <cellStyle name="20% - Accent1 4 2 6 3 8 2" xfId="38157" xr:uid="{00000000-0005-0000-0000-000055940000}"/>
    <cellStyle name="20% - Accent1 4 2 6 3 8 2 2" xfId="38158" xr:uid="{00000000-0005-0000-0000-000056940000}"/>
    <cellStyle name="20% - Accent1 4 2 6 3 8 3" xfId="38159" xr:uid="{00000000-0005-0000-0000-000057940000}"/>
    <cellStyle name="20% - Accent1 4 2 6 3 9" xfId="38160" xr:uid="{00000000-0005-0000-0000-000058940000}"/>
    <cellStyle name="20% - Accent1 4 2 6 3 9 2" xfId="38161" xr:uid="{00000000-0005-0000-0000-000059940000}"/>
    <cellStyle name="20% - Accent1 4 2 6 4" xfId="38162" xr:uid="{00000000-0005-0000-0000-00005A940000}"/>
    <cellStyle name="20% - Accent1 4 2 6 4 10" xfId="38163" xr:uid="{00000000-0005-0000-0000-00005B940000}"/>
    <cellStyle name="20% - Accent1 4 2 6 4 10 2" xfId="38164" xr:uid="{00000000-0005-0000-0000-00005C940000}"/>
    <cellStyle name="20% - Accent1 4 2 6 4 11" xfId="38165" xr:uid="{00000000-0005-0000-0000-00005D940000}"/>
    <cellStyle name="20% - Accent1 4 2 6 4 2" xfId="38166" xr:uid="{00000000-0005-0000-0000-00005E940000}"/>
    <cellStyle name="20% - Accent1 4 2 6 4 2 2" xfId="38167" xr:uid="{00000000-0005-0000-0000-00005F940000}"/>
    <cellStyle name="20% - Accent1 4 2 6 4 2 2 2" xfId="38168" xr:uid="{00000000-0005-0000-0000-000060940000}"/>
    <cellStyle name="20% - Accent1 4 2 6 4 2 2 2 2" xfId="38169" xr:uid="{00000000-0005-0000-0000-000061940000}"/>
    <cellStyle name="20% - Accent1 4 2 6 4 2 2 2 2 2" xfId="38170" xr:uid="{00000000-0005-0000-0000-000062940000}"/>
    <cellStyle name="20% - Accent1 4 2 6 4 2 2 2 3" xfId="38171" xr:uid="{00000000-0005-0000-0000-000063940000}"/>
    <cellStyle name="20% - Accent1 4 2 6 4 2 2 3" xfId="38172" xr:uid="{00000000-0005-0000-0000-000064940000}"/>
    <cellStyle name="20% - Accent1 4 2 6 4 2 2 3 2" xfId="38173" xr:uid="{00000000-0005-0000-0000-000065940000}"/>
    <cellStyle name="20% - Accent1 4 2 6 4 2 2 4" xfId="38174" xr:uid="{00000000-0005-0000-0000-000066940000}"/>
    <cellStyle name="20% - Accent1 4 2 6 4 2 3" xfId="38175" xr:uid="{00000000-0005-0000-0000-000067940000}"/>
    <cellStyle name="20% - Accent1 4 2 6 4 2 3 2" xfId="38176" xr:uid="{00000000-0005-0000-0000-000068940000}"/>
    <cellStyle name="20% - Accent1 4 2 6 4 2 3 2 2" xfId="38177" xr:uid="{00000000-0005-0000-0000-000069940000}"/>
    <cellStyle name="20% - Accent1 4 2 6 4 2 3 2 2 2" xfId="38178" xr:uid="{00000000-0005-0000-0000-00006A940000}"/>
    <cellStyle name="20% - Accent1 4 2 6 4 2 3 2 3" xfId="38179" xr:uid="{00000000-0005-0000-0000-00006B940000}"/>
    <cellStyle name="20% - Accent1 4 2 6 4 2 3 3" xfId="38180" xr:uid="{00000000-0005-0000-0000-00006C940000}"/>
    <cellStyle name="20% - Accent1 4 2 6 4 2 3 3 2" xfId="38181" xr:uid="{00000000-0005-0000-0000-00006D940000}"/>
    <cellStyle name="20% - Accent1 4 2 6 4 2 3 4" xfId="38182" xr:uid="{00000000-0005-0000-0000-00006E940000}"/>
    <cellStyle name="20% - Accent1 4 2 6 4 2 4" xfId="38183" xr:uid="{00000000-0005-0000-0000-00006F940000}"/>
    <cellStyle name="20% - Accent1 4 2 6 4 2 4 2" xfId="38184" xr:uid="{00000000-0005-0000-0000-000070940000}"/>
    <cellStyle name="20% - Accent1 4 2 6 4 2 4 2 2" xfId="38185" xr:uid="{00000000-0005-0000-0000-000071940000}"/>
    <cellStyle name="20% - Accent1 4 2 6 4 2 4 2 2 2" xfId="38186" xr:uid="{00000000-0005-0000-0000-000072940000}"/>
    <cellStyle name="20% - Accent1 4 2 6 4 2 4 2 3" xfId="38187" xr:uid="{00000000-0005-0000-0000-000073940000}"/>
    <cellStyle name="20% - Accent1 4 2 6 4 2 4 3" xfId="38188" xr:uid="{00000000-0005-0000-0000-000074940000}"/>
    <cellStyle name="20% - Accent1 4 2 6 4 2 4 3 2" xfId="38189" xr:uid="{00000000-0005-0000-0000-000075940000}"/>
    <cellStyle name="20% - Accent1 4 2 6 4 2 4 4" xfId="38190" xr:uid="{00000000-0005-0000-0000-000076940000}"/>
    <cellStyle name="20% - Accent1 4 2 6 4 2 5" xfId="38191" xr:uid="{00000000-0005-0000-0000-000077940000}"/>
    <cellStyle name="20% - Accent1 4 2 6 4 2 5 2" xfId="38192" xr:uid="{00000000-0005-0000-0000-000078940000}"/>
    <cellStyle name="20% - Accent1 4 2 6 4 2 5 2 2" xfId="38193" xr:uid="{00000000-0005-0000-0000-000079940000}"/>
    <cellStyle name="20% - Accent1 4 2 6 4 2 5 3" xfId="38194" xr:uid="{00000000-0005-0000-0000-00007A940000}"/>
    <cellStyle name="20% - Accent1 4 2 6 4 2 6" xfId="38195" xr:uid="{00000000-0005-0000-0000-00007B940000}"/>
    <cellStyle name="20% - Accent1 4 2 6 4 2 6 2" xfId="38196" xr:uid="{00000000-0005-0000-0000-00007C940000}"/>
    <cellStyle name="20% - Accent1 4 2 6 4 2 6 2 2" xfId="38197" xr:uid="{00000000-0005-0000-0000-00007D940000}"/>
    <cellStyle name="20% - Accent1 4 2 6 4 2 6 3" xfId="38198" xr:uid="{00000000-0005-0000-0000-00007E940000}"/>
    <cellStyle name="20% - Accent1 4 2 6 4 2 7" xfId="38199" xr:uid="{00000000-0005-0000-0000-00007F940000}"/>
    <cellStyle name="20% - Accent1 4 2 6 4 2 7 2" xfId="38200" xr:uid="{00000000-0005-0000-0000-000080940000}"/>
    <cellStyle name="20% - Accent1 4 2 6 4 2 8" xfId="38201" xr:uid="{00000000-0005-0000-0000-000081940000}"/>
    <cellStyle name="20% - Accent1 4 2 6 4 2 8 2" xfId="38202" xr:uid="{00000000-0005-0000-0000-000082940000}"/>
    <cellStyle name="20% - Accent1 4 2 6 4 2 9" xfId="38203" xr:uid="{00000000-0005-0000-0000-000083940000}"/>
    <cellStyle name="20% - Accent1 4 2 6 4 3" xfId="38204" xr:uid="{00000000-0005-0000-0000-000084940000}"/>
    <cellStyle name="20% - Accent1 4 2 6 4 3 2" xfId="38205" xr:uid="{00000000-0005-0000-0000-000085940000}"/>
    <cellStyle name="20% - Accent1 4 2 6 4 3 2 2" xfId="38206" xr:uid="{00000000-0005-0000-0000-000086940000}"/>
    <cellStyle name="20% - Accent1 4 2 6 4 3 2 2 2" xfId="38207" xr:uid="{00000000-0005-0000-0000-000087940000}"/>
    <cellStyle name="20% - Accent1 4 2 6 4 3 2 2 2 2" xfId="38208" xr:uid="{00000000-0005-0000-0000-000088940000}"/>
    <cellStyle name="20% - Accent1 4 2 6 4 3 2 2 3" xfId="38209" xr:uid="{00000000-0005-0000-0000-000089940000}"/>
    <cellStyle name="20% - Accent1 4 2 6 4 3 2 3" xfId="38210" xr:uid="{00000000-0005-0000-0000-00008A940000}"/>
    <cellStyle name="20% - Accent1 4 2 6 4 3 2 3 2" xfId="38211" xr:uid="{00000000-0005-0000-0000-00008B940000}"/>
    <cellStyle name="20% - Accent1 4 2 6 4 3 2 4" xfId="38212" xr:uid="{00000000-0005-0000-0000-00008C940000}"/>
    <cellStyle name="20% - Accent1 4 2 6 4 3 3" xfId="38213" xr:uid="{00000000-0005-0000-0000-00008D940000}"/>
    <cellStyle name="20% - Accent1 4 2 6 4 3 3 2" xfId="38214" xr:uid="{00000000-0005-0000-0000-00008E940000}"/>
    <cellStyle name="20% - Accent1 4 2 6 4 3 3 2 2" xfId="38215" xr:uid="{00000000-0005-0000-0000-00008F940000}"/>
    <cellStyle name="20% - Accent1 4 2 6 4 3 3 2 2 2" xfId="38216" xr:uid="{00000000-0005-0000-0000-000090940000}"/>
    <cellStyle name="20% - Accent1 4 2 6 4 3 3 2 3" xfId="38217" xr:uid="{00000000-0005-0000-0000-000091940000}"/>
    <cellStyle name="20% - Accent1 4 2 6 4 3 3 3" xfId="38218" xr:uid="{00000000-0005-0000-0000-000092940000}"/>
    <cellStyle name="20% - Accent1 4 2 6 4 3 3 3 2" xfId="38219" xr:uid="{00000000-0005-0000-0000-000093940000}"/>
    <cellStyle name="20% - Accent1 4 2 6 4 3 3 4" xfId="38220" xr:uid="{00000000-0005-0000-0000-000094940000}"/>
    <cellStyle name="20% - Accent1 4 2 6 4 3 4" xfId="38221" xr:uid="{00000000-0005-0000-0000-000095940000}"/>
    <cellStyle name="20% - Accent1 4 2 6 4 3 4 2" xfId="38222" xr:uid="{00000000-0005-0000-0000-000096940000}"/>
    <cellStyle name="20% - Accent1 4 2 6 4 3 4 2 2" xfId="38223" xr:uid="{00000000-0005-0000-0000-000097940000}"/>
    <cellStyle name="20% - Accent1 4 2 6 4 3 4 2 2 2" xfId="38224" xr:uid="{00000000-0005-0000-0000-000098940000}"/>
    <cellStyle name="20% - Accent1 4 2 6 4 3 4 2 3" xfId="38225" xr:uid="{00000000-0005-0000-0000-000099940000}"/>
    <cellStyle name="20% - Accent1 4 2 6 4 3 4 3" xfId="38226" xr:uid="{00000000-0005-0000-0000-00009A940000}"/>
    <cellStyle name="20% - Accent1 4 2 6 4 3 4 3 2" xfId="38227" xr:uid="{00000000-0005-0000-0000-00009B940000}"/>
    <cellStyle name="20% - Accent1 4 2 6 4 3 4 4" xfId="38228" xr:uid="{00000000-0005-0000-0000-00009C940000}"/>
    <cellStyle name="20% - Accent1 4 2 6 4 3 5" xfId="38229" xr:uid="{00000000-0005-0000-0000-00009D940000}"/>
    <cellStyle name="20% - Accent1 4 2 6 4 3 5 2" xfId="38230" xr:uid="{00000000-0005-0000-0000-00009E940000}"/>
    <cellStyle name="20% - Accent1 4 2 6 4 3 5 2 2" xfId="38231" xr:uid="{00000000-0005-0000-0000-00009F940000}"/>
    <cellStyle name="20% - Accent1 4 2 6 4 3 5 3" xfId="38232" xr:uid="{00000000-0005-0000-0000-0000A0940000}"/>
    <cellStyle name="20% - Accent1 4 2 6 4 3 6" xfId="38233" xr:uid="{00000000-0005-0000-0000-0000A1940000}"/>
    <cellStyle name="20% - Accent1 4 2 6 4 3 6 2" xfId="38234" xr:uid="{00000000-0005-0000-0000-0000A2940000}"/>
    <cellStyle name="20% - Accent1 4 2 6 4 3 6 2 2" xfId="38235" xr:uid="{00000000-0005-0000-0000-0000A3940000}"/>
    <cellStyle name="20% - Accent1 4 2 6 4 3 6 3" xfId="38236" xr:uid="{00000000-0005-0000-0000-0000A4940000}"/>
    <cellStyle name="20% - Accent1 4 2 6 4 3 7" xfId="38237" xr:uid="{00000000-0005-0000-0000-0000A5940000}"/>
    <cellStyle name="20% - Accent1 4 2 6 4 3 7 2" xfId="38238" xr:uid="{00000000-0005-0000-0000-0000A6940000}"/>
    <cellStyle name="20% - Accent1 4 2 6 4 3 8" xfId="38239" xr:uid="{00000000-0005-0000-0000-0000A7940000}"/>
    <cellStyle name="20% - Accent1 4 2 6 4 3 8 2" xfId="38240" xr:uid="{00000000-0005-0000-0000-0000A8940000}"/>
    <cellStyle name="20% - Accent1 4 2 6 4 3 9" xfId="38241" xr:uid="{00000000-0005-0000-0000-0000A9940000}"/>
    <cellStyle name="20% - Accent1 4 2 6 4 4" xfId="38242" xr:uid="{00000000-0005-0000-0000-0000AA940000}"/>
    <cellStyle name="20% - Accent1 4 2 6 4 4 2" xfId="38243" xr:uid="{00000000-0005-0000-0000-0000AB940000}"/>
    <cellStyle name="20% - Accent1 4 2 6 4 4 2 2" xfId="38244" xr:uid="{00000000-0005-0000-0000-0000AC940000}"/>
    <cellStyle name="20% - Accent1 4 2 6 4 4 2 2 2" xfId="38245" xr:uid="{00000000-0005-0000-0000-0000AD940000}"/>
    <cellStyle name="20% - Accent1 4 2 6 4 4 2 3" xfId="38246" xr:uid="{00000000-0005-0000-0000-0000AE940000}"/>
    <cellStyle name="20% - Accent1 4 2 6 4 4 3" xfId="38247" xr:uid="{00000000-0005-0000-0000-0000AF940000}"/>
    <cellStyle name="20% - Accent1 4 2 6 4 4 3 2" xfId="38248" xr:uid="{00000000-0005-0000-0000-0000B0940000}"/>
    <cellStyle name="20% - Accent1 4 2 6 4 4 4" xfId="38249" xr:uid="{00000000-0005-0000-0000-0000B1940000}"/>
    <cellStyle name="20% - Accent1 4 2 6 4 5" xfId="38250" xr:uid="{00000000-0005-0000-0000-0000B2940000}"/>
    <cellStyle name="20% - Accent1 4 2 6 4 5 2" xfId="38251" xr:uid="{00000000-0005-0000-0000-0000B3940000}"/>
    <cellStyle name="20% - Accent1 4 2 6 4 5 2 2" xfId="38252" xr:uid="{00000000-0005-0000-0000-0000B4940000}"/>
    <cellStyle name="20% - Accent1 4 2 6 4 5 2 2 2" xfId="38253" xr:uid="{00000000-0005-0000-0000-0000B5940000}"/>
    <cellStyle name="20% - Accent1 4 2 6 4 5 2 3" xfId="38254" xr:uid="{00000000-0005-0000-0000-0000B6940000}"/>
    <cellStyle name="20% - Accent1 4 2 6 4 5 3" xfId="38255" xr:uid="{00000000-0005-0000-0000-0000B7940000}"/>
    <cellStyle name="20% - Accent1 4 2 6 4 5 3 2" xfId="38256" xr:uid="{00000000-0005-0000-0000-0000B8940000}"/>
    <cellStyle name="20% - Accent1 4 2 6 4 5 4" xfId="38257" xr:uid="{00000000-0005-0000-0000-0000B9940000}"/>
    <cellStyle name="20% - Accent1 4 2 6 4 6" xfId="38258" xr:uid="{00000000-0005-0000-0000-0000BA940000}"/>
    <cellStyle name="20% - Accent1 4 2 6 4 6 2" xfId="38259" xr:uid="{00000000-0005-0000-0000-0000BB940000}"/>
    <cellStyle name="20% - Accent1 4 2 6 4 6 2 2" xfId="38260" xr:uid="{00000000-0005-0000-0000-0000BC940000}"/>
    <cellStyle name="20% - Accent1 4 2 6 4 6 2 2 2" xfId="38261" xr:uid="{00000000-0005-0000-0000-0000BD940000}"/>
    <cellStyle name="20% - Accent1 4 2 6 4 6 2 3" xfId="38262" xr:uid="{00000000-0005-0000-0000-0000BE940000}"/>
    <cellStyle name="20% - Accent1 4 2 6 4 6 3" xfId="38263" xr:uid="{00000000-0005-0000-0000-0000BF940000}"/>
    <cellStyle name="20% - Accent1 4 2 6 4 6 3 2" xfId="38264" xr:uid="{00000000-0005-0000-0000-0000C0940000}"/>
    <cellStyle name="20% - Accent1 4 2 6 4 6 4" xfId="38265" xr:uid="{00000000-0005-0000-0000-0000C1940000}"/>
    <cellStyle name="20% - Accent1 4 2 6 4 7" xfId="38266" xr:uid="{00000000-0005-0000-0000-0000C2940000}"/>
    <cellStyle name="20% - Accent1 4 2 6 4 7 2" xfId="38267" xr:uid="{00000000-0005-0000-0000-0000C3940000}"/>
    <cellStyle name="20% - Accent1 4 2 6 4 7 2 2" xfId="38268" xr:uid="{00000000-0005-0000-0000-0000C4940000}"/>
    <cellStyle name="20% - Accent1 4 2 6 4 7 3" xfId="38269" xr:uid="{00000000-0005-0000-0000-0000C5940000}"/>
    <cellStyle name="20% - Accent1 4 2 6 4 8" xfId="38270" xr:uid="{00000000-0005-0000-0000-0000C6940000}"/>
    <cellStyle name="20% - Accent1 4 2 6 4 8 2" xfId="38271" xr:uid="{00000000-0005-0000-0000-0000C7940000}"/>
    <cellStyle name="20% - Accent1 4 2 6 4 8 2 2" xfId="38272" xr:uid="{00000000-0005-0000-0000-0000C8940000}"/>
    <cellStyle name="20% - Accent1 4 2 6 4 8 3" xfId="38273" xr:uid="{00000000-0005-0000-0000-0000C9940000}"/>
    <cellStyle name="20% - Accent1 4 2 6 4 9" xfId="38274" xr:uid="{00000000-0005-0000-0000-0000CA940000}"/>
    <cellStyle name="20% - Accent1 4 2 6 4 9 2" xfId="38275" xr:uid="{00000000-0005-0000-0000-0000CB940000}"/>
    <cellStyle name="20% - Accent1 4 2 6 5" xfId="38276" xr:uid="{00000000-0005-0000-0000-0000CC940000}"/>
    <cellStyle name="20% - Accent1 4 2 6 5 2" xfId="38277" xr:uid="{00000000-0005-0000-0000-0000CD940000}"/>
    <cellStyle name="20% - Accent1 4 2 6 5 2 2" xfId="38278" xr:uid="{00000000-0005-0000-0000-0000CE940000}"/>
    <cellStyle name="20% - Accent1 4 2 6 5 2 2 2" xfId="38279" xr:uid="{00000000-0005-0000-0000-0000CF940000}"/>
    <cellStyle name="20% - Accent1 4 2 6 5 2 2 2 2" xfId="38280" xr:uid="{00000000-0005-0000-0000-0000D0940000}"/>
    <cellStyle name="20% - Accent1 4 2 6 5 2 2 3" xfId="38281" xr:uid="{00000000-0005-0000-0000-0000D1940000}"/>
    <cellStyle name="20% - Accent1 4 2 6 5 2 3" xfId="38282" xr:uid="{00000000-0005-0000-0000-0000D2940000}"/>
    <cellStyle name="20% - Accent1 4 2 6 5 2 3 2" xfId="38283" xr:uid="{00000000-0005-0000-0000-0000D3940000}"/>
    <cellStyle name="20% - Accent1 4 2 6 5 2 4" xfId="38284" xr:uid="{00000000-0005-0000-0000-0000D4940000}"/>
    <cellStyle name="20% - Accent1 4 2 6 5 3" xfId="38285" xr:uid="{00000000-0005-0000-0000-0000D5940000}"/>
    <cellStyle name="20% - Accent1 4 2 6 5 3 2" xfId="38286" xr:uid="{00000000-0005-0000-0000-0000D6940000}"/>
    <cellStyle name="20% - Accent1 4 2 6 5 3 2 2" xfId="38287" xr:uid="{00000000-0005-0000-0000-0000D7940000}"/>
    <cellStyle name="20% - Accent1 4 2 6 5 3 2 2 2" xfId="38288" xr:uid="{00000000-0005-0000-0000-0000D8940000}"/>
    <cellStyle name="20% - Accent1 4 2 6 5 3 2 3" xfId="38289" xr:uid="{00000000-0005-0000-0000-0000D9940000}"/>
    <cellStyle name="20% - Accent1 4 2 6 5 3 3" xfId="38290" xr:uid="{00000000-0005-0000-0000-0000DA940000}"/>
    <cellStyle name="20% - Accent1 4 2 6 5 3 3 2" xfId="38291" xr:uid="{00000000-0005-0000-0000-0000DB940000}"/>
    <cellStyle name="20% - Accent1 4 2 6 5 3 4" xfId="38292" xr:uid="{00000000-0005-0000-0000-0000DC940000}"/>
    <cellStyle name="20% - Accent1 4 2 6 5 4" xfId="38293" xr:uid="{00000000-0005-0000-0000-0000DD940000}"/>
    <cellStyle name="20% - Accent1 4 2 6 5 4 2" xfId="38294" xr:uid="{00000000-0005-0000-0000-0000DE940000}"/>
    <cellStyle name="20% - Accent1 4 2 6 5 4 2 2" xfId="38295" xr:uid="{00000000-0005-0000-0000-0000DF940000}"/>
    <cellStyle name="20% - Accent1 4 2 6 5 4 2 2 2" xfId="38296" xr:uid="{00000000-0005-0000-0000-0000E0940000}"/>
    <cellStyle name="20% - Accent1 4 2 6 5 4 2 3" xfId="38297" xr:uid="{00000000-0005-0000-0000-0000E1940000}"/>
    <cellStyle name="20% - Accent1 4 2 6 5 4 3" xfId="38298" xr:uid="{00000000-0005-0000-0000-0000E2940000}"/>
    <cellStyle name="20% - Accent1 4 2 6 5 4 3 2" xfId="38299" xr:uid="{00000000-0005-0000-0000-0000E3940000}"/>
    <cellStyle name="20% - Accent1 4 2 6 5 4 4" xfId="38300" xr:uid="{00000000-0005-0000-0000-0000E4940000}"/>
    <cellStyle name="20% - Accent1 4 2 6 5 5" xfId="38301" xr:uid="{00000000-0005-0000-0000-0000E5940000}"/>
    <cellStyle name="20% - Accent1 4 2 6 5 5 2" xfId="38302" xr:uid="{00000000-0005-0000-0000-0000E6940000}"/>
    <cellStyle name="20% - Accent1 4 2 6 5 5 2 2" xfId="38303" xr:uid="{00000000-0005-0000-0000-0000E7940000}"/>
    <cellStyle name="20% - Accent1 4 2 6 5 5 3" xfId="38304" xr:uid="{00000000-0005-0000-0000-0000E8940000}"/>
    <cellStyle name="20% - Accent1 4 2 6 5 6" xfId="38305" xr:uid="{00000000-0005-0000-0000-0000E9940000}"/>
    <cellStyle name="20% - Accent1 4 2 6 5 6 2" xfId="38306" xr:uid="{00000000-0005-0000-0000-0000EA940000}"/>
    <cellStyle name="20% - Accent1 4 2 6 5 6 2 2" xfId="38307" xr:uid="{00000000-0005-0000-0000-0000EB940000}"/>
    <cellStyle name="20% - Accent1 4 2 6 5 6 3" xfId="38308" xr:uid="{00000000-0005-0000-0000-0000EC940000}"/>
    <cellStyle name="20% - Accent1 4 2 6 5 7" xfId="38309" xr:uid="{00000000-0005-0000-0000-0000ED940000}"/>
    <cellStyle name="20% - Accent1 4 2 6 5 7 2" xfId="38310" xr:uid="{00000000-0005-0000-0000-0000EE940000}"/>
    <cellStyle name="20% - Accent1 4 2 6 5 8" xfId="38311" xr:uid="{00000000-0005-0000-0000-0000EF940000}"/>
    <cellStyle name="20% - Accent1 4 2 6 5 8 2" xfId="38312" xr:uid="{00000000-0005-0000-0000-0000F0940000}"/>
    <cellStyle name="20% - Accent1 4 2 6 5 9" xfId="38313" xr:uid="{00000000-0005-0000-0000-0000F1940000}"/>
    <cellStyle name="20% - Accent1 4 2 6 6" xfId="38314" xr:uid="{00000000-0005-0000-0000-0000F2940000}"/>
    <cellStyle name="20% - Accent1 4 2 6 6 2" xfId="38315" xr:uid="{00000000-0005-0000-0000-0000F3940000}"/>
    <cellStyle name="20% - Accent1 4 2 6 6 2 2" xfId="38316" xr:uid="{00000000-0005-0000-0000-0000F4940000}"/>
    <cellStyle name="20% - Accent1 4 2 6 6 2 2 2" xfId="38317" xr:uid="{00000000-0005-0000-0000-0000F5940000}"/>
    <cellStyle name="20% - Accent1 4 2 6 6 2 2 2 2" xfId="38318" xr:uid="{00000000-0005-0000-0000-0000F6940000}"/>
    <cellStyle name="20% - Accent1 4 2 6 6 2 2 3" xfId="38319" xr:uid="{00000000-0005-0000-0000-0000F7940000}"/>
    <cellStyle name="20% - Accent1 4 2 6 6 2 3" xfId="38320" xr:uid="{00000000-0005-0000-0000-0000F8940000}"/>
    <cellStyle name="20% - Accent1 4 2 6 6 2 3 2" xfId="38321" xr:uid="{00000000-0005-0000-0000-0000F9940000}"/>
    <cellStyle name="20% - Accent1 4 2 6 6 2 4" xfId="38322" xr:uid="{00000000-0005-0000-0000-0000FA940000}"/>
    <cellStyle name="20% - Accent1 4 2 6 6 3" xfId="38323" xr:uid="{00000000-0005-0000-0000-0000FB940000}"/>
    <cellStyle name="20% - Accent1 4 2 6 6 3 2" xfId="38324" xr:uid="{00000000-0005-0000-0000-0000FC940000}"/>
    <cellStyle name="20% - Accent1 4 2 6 6 3 2 2" xfId="38325" xr:uid="{00000000-0005-0000-0000-0000FD940000}"/>
    <cellStyle name="20% - Accent1 4 2 6 6 3 2 2 2" xfId="38326" xr:uid="{00000000-0005-0000-0000-0000FE940000}"/>
    <cellStyle name="20% - Accent1 4 2 6 6 3 2 3" xfId="38327" xr:uid="{00000000-0005-0000-0000-0000FF940000}"/>
    <cellStyle name="20% - Accent1 4 2 6 6 3 3" xfId="38328" xr:uid="{00000000-0005-0000-0000-000000950000}"/>
    <cellStyle name="20% - Accent1 4 2 6 6 3 3 2" xfId="38329" xr:uid="{00000000-0005-0000-0000-000001950000}"/>
    <cellStyle name="20% - Accent1 4 2 6 6 3 4" xfId="38330" xr:uid="{00000000-0005-0000-0000-000002950000}"/>
    <cellStyle name="20% - Accent1 4 2 6 6 4" xfId="38331" xr:uid="{00000000-0005-0000-0000-000003950000}"/>
    <cellStyle name="20% - Accent1 4 2 6 6 4 2" xfId="38332" xr:uid="{00000000-0005-0000-0000-000004950000}"/>
    <cellStyle name="20% - Accent1 4 2 6 6 4 2 2" xfId="38333" xr:uid="{00000000-0005-0000-0000-000005950000}"/>
    <cellStyle name="20% - Accent1 4 2 6 6 4 2 2 2" xfId="38334" xr:uid="{00000000-0005-0000-0000-000006950000}"/>
    <cellStyle name="20% - Accent1 4 2 6 6 4 2 3" xfId="38335" xr:uid="{00000000-0005-0000-0000-000007950000}"/>
    <cellStyle name="20% - Accent1 4 2 6 6 4 3" xfId="38336" xr:uid="{00000000-0005-0000-0000-000008950000}"/>
    <cellStyle name="20% - Accent1 4 2 6 6 4 3 2" xfId="38337" xr:uid="{00000000-0005-0000-0000-000009950000}"/>
    <cellStyle name="20% - Accent1 4 2 6 6 4 4" xfId="38338" xr:uid="{00000000-0005-0000-0000-00000A950000}"/>
    <cellStyle name="20% - Accent1 4 2 6 6 5" xfId="38339" xr:uid="{00000000-0005-0000-0000-00000B950000}"/>
    <cellStyle name="20% - Accent1 4 2 6 6 5 2" xfId="38340" xr:uid="{00000000-0005-0000-0000-00000C950000}"/>
    <cellStyle name="20% - Accent1 4 2 6 6 5 2 2" xfId="38341" xr:uid="{00000000-0005-0000-0000-00000D950000}"/>
    <cellStyle name="20% - Accent1 4 2 6 6 5 3" xfId="38342" xr:uid="{00000000-0005-0000-0000-00000E950000}"/>
    <cellStyle name="20% - Accent1 4 2 6 6 6" xfId="38343" xr:uid="{00000000-0005-0000-0000-00000F950000}"/>
    <cellStyle name="20% - Accent1 4 2 6 6 6 2" xfId="38344" xr:uid="{00000000-0005-0000-0000-000010950000}"/>
    <cellStyle name="20% - Accent1 4 2 6 6 6 2 2" xfId="38345" xr:uid="{00000000-0005-0000-0000-000011950000}"/>
    <cellStyle name="20% - Accent1 4 2 6 6 6 3" xfId="38346" xr:uid="{00000000-0005-0000-0000-000012950000}"/>
    <cellStyle name="20% - Accent1 4 2 6 6 7" xfId="38347" xr:uid="{00000000-0005-0000-0000-000013950000}"/>
    <cellStyle name="20% - Accent1 4 2 6 6 7 2" xfId="38348" xr:uid="{00000000-0005-0000-0000-000014950000}"/>
    <cellStyle name="20% - Accent1 4 2 6 6 8" xfId="38349" xr:uid="{00000000-0005-0000-0000-000015950000}"/>
    <cellStyle name="20% - Accent1 4 2 6 6 8 2" xfId="38350" xr:uid="{00000000-0005-0000-0000-000016950000}"/>
    <cellStyle name="20% - Accent1 4 2 6 6 9" xfId="38351" xr:uid="{00000000-0005-0000-0000-000017950000}"/>
    <cellStyle name="20% - Accent1 4 2 6 7" xfId="38352" xr:uid="{00000000-0005-0000-0000-000018950000}"/>
    <cellStyle name="20% - Accent1 4 2 6 7 2" xfId="38353" xr:uid="{00000000-0005-0000-0000-000019950000}"/>
    <cellStyle name="20% - Accent1 4 2 6 7 2 2" xfId="38354" xr:uid="{00000000-0005-0000-0000-00001A950000}"/>
    <cellStyle name="20% - Accent1 4 2 6 7 2 2 2" xfId="38355" xr:uid="{00000000-0005-0000-0000-00001B950000}"/>
    <cellStyle name="20% - Accent1 4 2 6 7 2 3" xfId="38356" xr:uid="{00000000-0005-0000-0000-00001C950000}"/>
    <cellStyle name="20% - Accent1 4 2 6 7 3" xfId="38357" xr:uid="{00000000-0005-0000-0000-00001D950000}"/>
    <cellStyle name="20% - Accent1 4 2 6 7 3 2" xfId="38358" xr:uid="{00000000-0005-0000-0000-00001E950000}"/>
    <cellStyle name="20% - Accent1 4 2 6 7 4" xfId="38359" xr:uid="{00000000-0005-0000-0000-00001F950000}"/>
    <cellStyle name="20% - Accent1 4 2 6 8" xfId="38360" xr:uid="{00000000-0005-0000-0000-000020950000}"/>
    <cellStyle name="20% - Accent1 4 2 6 8 2" xfId="38361" xr:uid="{00000000-0005-0000-0000-000021950000}"/>
    <cellStyle name="20% - Accent1 4 2 6 8 2 2" xfId="38362" xr:uid="{00000000-0005-0000-0000-000022950000}"/>
    <cellStyle name="20% - Accent1 4 2 6 8 2 2 2" xfId="38363" xr:uid="{00000000-0005-0000-0000-000023950000}"/>
    <cellStyle name="20% - Accent1 4 2 6 8 2 3" xfId="38364" xr:uid="{00000000-0005-0000-0000-000024950000}"/>
    <cellStyle name="20% - Accent1 4 2 6 8 3" xfId="38365" xr:uid="{00000000-0005-0000-0000-000025950000}"/>
    <cellStyle name="20% - Accent1 4 2 6 8 3 2" xfId="38366" xr:uid="{00000000-0005-0000-0000-000026950000}"/>
    <cellStyle name="20% - Accent1 4 2 6 8 4" xfId="38367" xr:uid="{00000000-0005-0000-0000-000027950000}"/>
    <cellStyle name="20% - Accent1 4 2 6 9" xfId="38368" xr:uid="{00000000-0005-0000-0000-000028950000}"/>
    <cellStyle name="20% - Accent1 4 2 6 9 2" xfId="38369" xr:uid="{00000000-0005-0000-0000-000029950000}"/>
    <cellStyle name="20% - Accent1 4 2 6 9 2 2" xfId="38370" xr:uid="{00000000-0005-0000-0000-00002A950000}"/>
    <cellStyle name="20% - Accent1 4 2 6 9 2 2 2" xfId="38371" xr:uid="{00000000-0005-0000-0000-00002B950000}"/>
    <cellStyle name="20% - Accent1 4 2 6 9 2 3" xfId="38372" xr:uid="{00000000-0005-0000-0000-00002C950000}"/>
    <cellStyle name="20% - Accent1 4 2 6 9 3" xfId="38373" xr:uid="{00000000-0005-0000-0000-00002D950000}"/>
    <cellStyle name="20% - Accent1 4 2 6 9 3 2" xfId="38374" xr:uid="{00000000-0005-0000-0000-00002E950000}"/>
    <cellStyle name="20% - Accent1 4 2 6 9 4" xfId="38375" xr:uid="{00000000-0005-0000-0000-00002F950000}"/>
    <cellStyle name="20% - Accent1 4 2 7" xfId="38376" xr:uid="{00000000-0005-0000-0000-000030950000}"/>
    <cellStyle name="20% - Accent1 4 2 7 10" xfId="38377" xr:uid="{00000000-0005-0000-0000-000031950000}"/>
    <cellStyle name="20% - Accent1 4 2 7 10 2" xfId="38378" xr:uid="{00000000-0005-0000-0000-000032950000}"/>
    <cellStyle name="20% - Accent1 4 2 7 11" xfId="38379" xr:uid="{00000000-0005-0000-0000-000033950000}"/>
    <cellStyle name="20% - Accent1 4 2 7 11 2" xfId="38380" xr:uid="{00000000-0005-0000-0000-000034950000}"/>
    <cellStyle name="20% - Accent1 4 2 7 12" xfId="38381" xr:uid="{00000000-0005-0000-0000-000035950000}"/>
    <cellStyle name="20% - Accent1 4 2 7 2" xfId="38382" xr:uid="{00000000-0005-0000-0000-000036950000}"/>
    <cellStyle name="20% - Accent1 4 2 7 2 10" xfId="38383" xr:uid="{00000000-0005-0000-0000-000037950000}"/>
    <cellStyle name="20% - Accent1 4 2 7 2 10 2" xfId="38384" xr:uid="{00000000-0005-0000-0000-000038950000}"/>
    <cellStyle name="20% - Accent1 4 2 7 2 11" xfId="38385" xr:uid="{00000000-0005-0000-0000-000039950000}"/>
    <cellStyle name="20% - Accent1 4 2 7 2 2" xfId="38386" xr:uid="{00000000-0005-0000-0000-00003A950000}"/>
    <cellStyle name="20% - Accent1 4 2 7 2 2 2" xfId="38387" xr:uid="{00000000-0005-0000-0000-00003B950000}"/>
    <cellStyle name="20% - Accent1 4 2 7 2 2 2 2" xfId="38388" xr:uid="{00000000-0005-0000-0000-00003C950000}"/>
    <cellStyle name="20% - Accent1 4 2 7 2 2 2 2 2" xfId="38389" xr:uid="{00000000-0005-0000-0000-00003D950000}"/>
    <cellStyle name="20% - Accent1 4 2 7 2 2 2 2 2 2" xfId="38390" xr:uid="{00000000-0005-0000-0000-00003E950000}"/>
    <cellStyle name="20% - Accent1 4 2 7 2 2 2 2 3" xfId="38391" xr:uid="{00000000-0005-0000-0000-00003F950000}"/>
    <cellStyle name="20% - Accent1 4 2 7 2 2 2 3" xfId="38392" xr:uid="{00000000-0005-0000-0000-000040950000}"/>
    <cellStyle name="20% - Accent1 4 2 7 2 2 2 3 2" xfId="38393" xr:uid="{00000000-0005-0000-0000-000041950000}"/>
    <cellStyle name="20% - Accent1 4 2 7 2 2 2 4" xfId="38394" xr:uid="{00000000-0005-0000-0000-000042950000}"/>
    <cellStyle name="20% - Accent1 4 2 7 2 2 3" xfId="38395" xr:uid="{00000000-0005-0000-0000-000043950000}"/>
    <cellStyle name="20% - Accent1 4 2 7 2 2 3 2" xfId="38396" xr:uid="{00000000-0005-0000-0000-000044950000}"/>
    <cellStyle name="20% - Accent1 4 2 7 2 2 3 2 2" xfId="38397" xr:uid="{00000000-0005-0000-0000-000045950000}"/>
    <cellStyle name="20% - Accent1 4 2 7 2 2 3 2 2 2" xfId="38398" xr:uid="{00000000-0005-0000-0000-000046950000}"/>
    <cellStyle name="20% - Accent1 4 2 7 2 2 3 2 3" xfId="38399" xr:uid="{00000000-0005-0000-0000-000047950000}"/>
    <cellStyle name="20% - Accent1 4 2 7 2 2 3 3" xfId="38400" xr:uid="{00000000-0005-0000-0000-000048950000}"/>
    <cellStyle name="20% - Accent1 4 2 7 2 2 3 3 2" xfId="38401" xr:uid="{00000000-0005-0000-0000-000049950000}"/>
    <cellStyle name="20% - Accent1 4 2 7 2 2 3 4" xfId="38402" xr:uid="{00000000-0005-0000-0000-00004A950000}"/>
    <cellStyle name="20% - Accent1 4 2 7 2 2 4" xfId="38403" xr:uid="{00000000-0005-0000-0000-00004B950000}"/>
    <cellStyle name="20% - Accent1 4 2 7 2 2 4 2" xfId="38404" xr:uid="{00000000-0005-0000-0000-00004C950000}"/>
    <cellStyle name="20% - Accent1 4 2 7 2 2 4 2 2" xfId="38405" xr:uid="{00000000-0005-0000-0000-00004D950000}"/>
    <cellStyle name="20% - Accent1 4 2 7 2 2 4 2 2 2" xfId="38406" xr:uid="{00000000-0005-0000-0000-00004E950000}"/>
    <cellStyle name="20% - Accent1 4 2 7 2 2 4 2 3" xfId="38407" xr:uid="{00000000-0005-0000-0000-00004F950000}"/>
    <cellStyle name="20% - Accent1 4 2 7 2 2 4 3" xfId="38408" xr:uid="{00000000-0005-0000-0000-000050950000}"/>
    <cellStyle name="20% - Accent1 4 2 7 2 2 4 3 2" xfId="38409" xr:uid="{00000000-0005-0000-0000-000051950000}"/>
    <cellStyle name="20% - Accent1 4 2 7 2 2 4 4" xfId="38410" xr:uid="{00000000-0005-0000-0000-000052950000}"/>
    <cellStyle name="20% - Accent1 4 2 7 2 2 5" xfId="38411" xr:uid="{00000000-0005-0000-0000-000053950000}"/>
    <cellStyle name="20% - Accent1 4 2 7 2 2 5 2" xfId="38412" xr:uid="{00000000-0005-0000-0000-000054950000}"/>
    <cellStyle name="20% - Accent1 4 2 7 2 2 5 2 2" xfId="38413" xr:uid="{00000000-0005-0000-0000-000055950000}"/>
    <cellStyle name="20% - Accent1 4 2 7 2 2 5 3" xfId="38414" xr:uid="{00000000-0005-0000-0000-000056950000}"/>
    <cellStyle name="20% - Accent1 4 2 7 2 2 6" xfId="38415" xr:uid="{00000000-0005-0000-0000-000057950000}"/>
    <cellStyle name="20% - Accent1 4 2 7 2 2 6 2" xfId="38416" xr:uid="{00000000-0005-0000-0000-000058950000}"/>
    <cellStyle name="20% - Accent1 4 2 7 2 2 6 2 2" xfId="38417" xr:uid="{00000000-0005-0000-0000-000059950000}"/>
    <cellStyle name="20% - Accent1 4 2 7 2 2 6 3" xfId="38418" xr:uid="{00000000-0005-0000-0000-00005A950000}"/>
    <cellStyle name="20% - Accent1 4 2 7 2 2 7" xfId="38419" xr:uid="{00000000-0005-0000-0000-00005B950000}"/>
    <cellStyle name="20% - Accent1 4 2 7 2 2 7 2" xfId="38420" xr:uid="{00000000-0005-0000-0000-00005C950000}"/>
    <cellStyle name="20% - Accent1 4 2 7 2 2 8" xfId="38421" xr:uid="{00000000-0005-0000-0000-00005D950000}"/>
    <cellStyle name="20% - Accent1 4 2 7 2 2 8 2" xfId="38422" xr:uid="{00000000-0005-0000-0000-00005E950000}"/>
    <cellStyle name="20% - Accent1 4 2 7 2 2 9" xfId="38423" xr:uid="{00000000-0005-0000-0000-00005F950000}"/>
    <cellStyle name="20% - Accent1 4 2 7 2 3" xfId="38424" xr:uid="{00000000-0005-0000-0000-000060950000}"/>
    <cellStyle name="20% - Accent1 4 2 7 2 3 2" xfId="38425" xr:uid="{00000000-0005-0000-0000-000061950000}"/>
    <cellStyle name="20% - Accent1 4 2 7 2 3 2 2" xfId="38426" xr:uid="{00000000-0005-0000-0000-000062950000}"/>
    <cellStyle name="20% - Accent1 4 2 7 2 3 2 2 2" xfId="38427" xr:uid="{00000000-0005-0000-0000-000063950000}"/>
    <cellStyle name="20% - Accent1 4 2 7 2 3 2 2 2 2" xfId="38428" xr:uid="{00000000-0005-0000-0000-000064950000}"/>
    <cellStyle name="20% - Accent1 4 2 7 2 3 2 2 3" xfId="38429" xr:uid="{00000000-0005-0000-0000-000065950000}"/>
    <cellStyle name="20% - Accent1 4 2 7 2 3 2 3" xfId="38430" xr:uid="{00000000-0005-0000-0000-000066950000}"/>
    <cellStyle name="20% - Accent1 4 2 7 2 3 2 3 2" xfId="38431" xr:uid="{00000000-0005-0000-0000-000067950000}"/>
    <cellStyle name="20% - Accent1 4 2 7 2 3 2 4" xfId="38432" xr:uid="{00000000-0005-0000-0000-000068950000}"/>
    <cellStyle name="20% - Accent1 4 2 7 2 3 3" xfId="38433" xr:uid="{00000000-0005-0000-0000-000069950000}"/>
    <cellStyle name="20% - Accent1 4 2 7 2 3 3 2" xfId="38434" xr:uid="{00000000-0005-0000-0000-00006A950000}"/>
    <cellStyle name="20% - Accent1 4 2 7 2 3 3 2 2" xfId="38435" xr:uid="{00000000-0005-0000-0000-00006B950000}"/>
    <cellStyle name="20% - Accent1 4 2 7 2 3 3 2 2 2" xfId="38436" xr:uid="{00000000-0005-0000-0000-00006C950000}"/>
    <cellStyle name="20% - Accent1 4 2 7 2 3 3 2 3" xfId="38437" xr:uid="{00000000-0005-0000-0000-00006D950000}"/>
    <cellStyle name="20% - Accent1 4 2 7 2 3 3 3" xfId="38438" xr:uid="{00000000-0005-0000-0000-00006E950000}"/>
    <cellStyle name="20% - Accent1 4 2 7 2 3 3 3 2" xfId="38439" xr:uid="{00000000-0005-0000-0000-00006F950000}"/>
    <cellStyle name="20% - Accent1 4 2 7 2 3 3 4" xfId="38440" xr:uid="{00000000-0005-0000-0000-000070950000}"/>
    <cellStyle name="20% - Accent1 4 2 7 2 3 4" xfId="38441" xr:uid="{00000000-0005-0000-0000-000071950000}"/>
    <cellStyle name="20% - Accent1 4 2 7 2 3 4 2" xfId="38442" xr:uid="{00000000-0005-0000-0000-000072950000}"/>
    <cellStyle name="20% - Accent1 4 2 7 2 3 4 2 2" xfId="38443" xr:uid="{00000000-0005-0000-0000-000073950000}"/>
    <cellStyle name="20% - Accent1 4 2 7 2 3 4 2 2 2" xfId="38444" xr:uid="{00000000-0005-0000-0000-000074950000}"/>
    <cellStyle name="20% - Accent1 4 2 7 2 3 4 2 3" xfId="38445" xr:uid="{00000000-0005-0000-0000-000075950000}"/>
    <cellStyle name="20% - Accent1 4 2 7 2 3 4 3" xfId="38446" xr:uid="{00000000-0005-0000-0000-000076950000}"/>
    <cellStyle name="20% - Accent1 4 2 7 2 3 4 3 2" xfId="38447" xr:uid="{00000000-0005-0000-0000-000077950000}"/>
    <cellStyle name="20% - Accent1 4 2 7 2 3 4 4" xfId="38448" xr:uid="{00000000-0005-0000-0000-000078950000}"/>
    <cellStyle name="20% - Accent1 4 2 7 2 3 5" xfId="38449" xr:uid="{00000000-0005-0000-0000-000079950000}"/>
    <cellStyle name="20% - Accent1 4 2 7 2 3 5 2" xfId="38450" xr:uid="{00000000-0005-0000-0000-00007A950000}"/>
    <cellStyle name="20% - Accent1 4 2 7 2 3 5 2 2" xfId="38451" xr:uid="{00000000-0005-0000-0000-00007B950000}"/>
    <cellStyle name="20% - Accent1 4 2 7 2 3 5 3" xfId="38452" xr:uid="{00000000-0005-0000-0000-00007C950000}"/>
    <cellStyle name="20% - Accent1 4 2 7 2 3 6" xfId="38453" xr:uid="{00000000-0005-0000-0000-00007D950000}"/>
    <cellStyle name="20% - Accent1 4 2 7 2 3 6 2" xfId="38454" xr:uid="{00000000-0005-0000-0000-00007E950000}"/>
    <cellStyle name="20% - Accent1 4 2 7 2 3 6 2 2" xfId="38455" xr:uid="{00000000-0005-0000-0000-00007F950000}"/>
    <cellStyle name="20% - Accent1 4 2 7 2 3 6 3" xfId="38456" xr:uid="{00000000-0005-0000-0000-000080950000}"/>
    <cellStyle name="20% - Accent1 4 2 7 2 3 7" xfId="38457" xr:uid="{00000000-0005-0000-0000-000081950000}"/>
    <cellStyle name="20% - Accent1 4 2 7 2 3 7 2" xfId="38458" xr:uid="{00000000-0005-0000-0000-000082950000}"/>
    <cellStyle name="20% - Accent1 4 2 7 2 3 8" xfId="38459" xr:uid="{00000000-0005-0000-0000-000083950000}"/>
    <cellStyle name="20% - Accent1 4 2 7 2 3 8 2" xfId="38460" xr:uid="{00000000-0005-0000-0000-000084950000}"/>
    <cellStyle name="20% - Accent1 4 2 7 2 3 9" xfId="38461" xr:uid="{00000000-0005-0000-0000-000085950000}"/>
    <cellStyle name="20% - Accent1 4 2 7 2 4" xfId="38462" xr:uid="{00000000-0005-0000-0000-000086950000}"/>
    <cellStyle name="20% - Accent1 4 2 7 2 4 2" xfId="38463" xr:uid="{00000000-0005-0000-0000-000087950000}"/>
    <cellStyle name="20% - Accent1 4 2 7 2 4 2 2" xfId="38464" xr:uid="{00000000-0005-0000-0000-000088950000}"/>
    <cellStyle name="20% - Accent1 4 2 7 2 4 2 2 2" xfId="38465" xr:uid="{00000000-0005-0000-0000-000089950000}"/>
    <cellStyle name="20% - Accent1 4 2 7 2 4 2 3" xfId="38466" xr:uid="{00000000-0005-0000-0000-00008A950000}"/>
    <cellStyle name="20% - Accent1 4 2 7 2 4 3" xfId="38467" xr:uid="{00000000-0005-0000-0000-00008B950000}"/>
    <cellStyle name="20% - Accent1 4 2 7 2 4 3 2" xfId="38468" xr:uid="{00000000-0005-0000-0000-00008C950000}"/>
    <cellStyle name="20% - Accent1 4 2 7 2 4 4" xfId="38469" xr:uid="{00000000-0005-0000-0000-00008D950000}"/>
    <cellStyle name="20% - Accent1 4 2 7 2 5" xfId="38470" xr:uid="{00000000-0005-0000-0000-00008E950000}"/>
    <cellStyle name="20% - Accent1 4 2 7 2 5 2" xfId="38471" xr:uid="{00000000-0005-0000-0000-00008F950000}"/>
    <cellStyle name="20% - Accent1 4 2 7 2 5 2 2" xfId="38472" xr:uid="{00000000-0005-0000-0000-000090950000}"/>
    <cellStyle name="20% - Accent1 4 2 7 2 5 2 2 2" xfId="38473" xr:uid="{00000000-0005-0000-0000-000091950000}"/>
    <cellStyle name="20% - Accent1 4 2 7 2 5 2 3" xfId="38474" xr:uid="{00000000-0005-0000-0000-000092950000}"/>
    <cellStyle name="20% - Accent1 4 2 7 2 5 3" xfId="38475" xr:uid="{00000000-0005-0000-0000-000093950000}"/>
    <cellStyle name="20% - Accent1 4 2 7 2 5 3 2" xfId="38476" xr:uid="{00000000-0005-0000-0000-000094950000}"/>
    <cellStyle name="20% - Accent1 4 2 7 2 5 4" xfId="38477" xr:uid="{00000000-0005-0000-0000-000095950000}"/>
    <cellStyle name="20% - Accent1 4 2 7 2 6" xfId="38478" xr:uid="{00000000-0005-0000-0000-000096950000}"/>
    <cellStyle name="20% - Accent1 4 2 7 2 6 2" xfId="38479" xr:uid="{00000000-0005-0000-0000-000097950000}"/>
    <cellStyle name="20% - Accent1 4 2 7 2 6 2 2" xfId="38480" xr:uid="{00000000-0005-0000-0000-000098950000}"/>
    <cellStyle name="20% - Accent1 4 2 7 2 6 2 2 2" xfId="38481" xr:uid="{00000000-0005-0000-0000-000099950000}"/>
    <cellStyle name="20% - Accent1 4 2 7 2 6 2 3" xfId="38482" xr:uid="{00000000-0005-0000-0000-00009A950000}"/>
    <cellStyle name="20% - Accent1 4 2 7 2 6 3" xfId="38483" xr:uid="{00000000-0005-0000-0000-00009B950000}"/>
    <cellStyle name="20% - Accent1 4 2 7 2 6 3 2" xfId="38484" xr:uid="{00000000-0005-0000-0000-00009C950000}"/>
    <cellStyle name="20% - Accent1 4 2 7 2 6 4" xfId="38485" xr:uid="{00000000-0005-0000-0000-00009D950000}"/>
    <cellStyle name="20% - Accent1 4 2 7 2 7" xfId="38486" xr:uid="{00000000-0005-0000-0000-00009E950000}"/>
    <cellStyle name="20% - Accent1 4 2 7 2 7 2" xfId="38487" xr:uid="{00000000-0005-0000-0000-00009F950000}"/>
    <cellStyle name="20% - Accent1 4 2 7 2 7 2 2" xfId="38488" xr:uid="{00000000-0005-0000-0000-0000A0950000}"/>
    <cellStyle name="20% - Accent1 4 2 7 2 7 3" xfId="38489" xr:uid="{00000000-0005-0000-0000-0000A1950000}"/>
    <cellStyle name="20% - Accent1 4 2 7 2 8" xfId="38490" xr:uid="{00000000-0005-0000-0000-0000A2950000}"/>
    <cellStyle name="20% - Accent1 4 2 7 2 8 2" xfId="38491" xr:uid="{00000000-0005-0000-0000-0000A3950000}"/>
    <cellStyle name="20% - Accent1 4 2 7 2 8 2 2" xfId="38492" xr:uid="{00000000-0005-0000-0000-0000A4950000}"/>
    <cellStyle name="20% - Accent1 4 2 7 2 8 3" xfId="38493" xr:uid="{00000000-0005-0000-0000-0000A5950000}"/>
    <cellStyle name="20% - Accent1 4 2 7 2 9" xfId="38494" xr:uid="{00000000-0005-0000-0000-0000A6950000}"/>
    <cellStyle name="20% - Accent1 4 2 7 2 9 2" xfId="38495" xr:uid="{00000000-0005-0000-0000-0000A7950000}"/>
    <cellStyle name="20% - Accent1 4 2 7 3" xfId="38496" xr:uid="{00000000-0005-0000-0000-0000A8950000}"/>
    <cellStyle name="20% - Accent1 4 2 7 3 2" xfId="38497" xr:uid="{00000000-0005-0000-0000-0000A9950000}"/>
    <cellStyle name="20% - Accent1 4 2 7 3 2 2" xfId="38498" xr:uid="{00000000-0005-0000-0000-0000AA950000}"/>
    <cellStyle name="20% - Accent1 4 2 7 3 2 2 2" xfId="38499" xr:uid="{00000000-0005-0000-0000-0000AB950000}"/>
    <cellStyle name="20% - Accent1 4 2 7 3 2 2 2 2" xfId="38500" xr:uid="{00000000-0005-0000-0000-0000AC950000}"/>
    <cellStyle name="20% - Accent1 4 2 7 3 2 2 3" xfId="38501" xr:uid="{00000000-0005-0000-0000-0000AD950000}"/>
    <cellStyle name="20% - Accent1 4 2 7 3 2 3" xfId="38502" xr:uid="{00000000-0005-0000-0000-0000AE950000}"/>
    <cellStyle name="20% - Accent1 4 2 7 3 2 3 2" xfId="38503" xr:uid="{00000000-0005-0000-0000-0000AF950000}"/>
    <cellStyle name="20% - Accent1 4 2 7 3 2 4" xfId="38504" xr:uid="{00000000-0005-0000-0000-0000B0950000}"/>
    <cellStyle name="20% - Accent1 4 2 7 3 3" xfId="38505" xr:uid="{00000000-0005-0000-0000-0000B1950000}"/>
    <cellStyle name="20% - Accent1 4 2 7 3 3 2" xfId="38506" xr:uid="{00000000-0005-0000-0000-0000B2950000}"/>
    <cellStyle name="20% - Accent1 4 2 7 3 3 2 2" xfId="38507" xr:uid="{00000000-0005-0000-0000-0000B3950000}"/>
    <cellStyle name="20% - Accent1 4 2 7 3 3 2 2 2" xfId="38508" xr:uid="{00000000-0005-0000-0000-0000B4950000}"/>
    <cellStyle name="20% - Accent1 4 2 7 3 3 2 3" xfId="38509" xr:uid="{00000000-0005-0000-0000-0000B5950000}"/>
    <cellStyle name="20% - Accent1 4 2 7 3 3 3" xfId="38510" xr:uid="{00000000-0005-0000-0000-0000B6950000}"/>
    <cellStyle name="20% - Accent1 4 2 7 3 3 3 2" xfId="38511" xr:uid="{00000000-0005-0000-0000-0000B7950000}"/>
    <cellStyle name="20% - Accent1 4 2 7 3 3 4" xfId="38512" xr:uid="{00000000-0005-0000-0000-0000B8950000}"/>
    <cellStyle name="20% - Accent1 4 2 7 3 4" xfId="38513" xr:uid="{00000000-0005-0000-0000-0000B9950000}"/>
    <cellStyle name="20% - Accent1 4 2 7 3 4 2" xfId="38514" xr:uid="{00000000-0005-0000-0000-0000BA950000}"/>
    <cellStyle name="20% - Accent1 4 2 7 3 4 2 2" xfId="38515" xr:uid="{00000000-0005-0000-0000-0000BB950000}"/>
    <cellStyle name="20% - Accent1 4 2 7 3 4 2 2 2" xfId="38516" xr:uid="{00000000-0005-0000-0000-0000BC950000}"/>
    <cellStyle name="20% - Accent1 4 2 7 3 4 2 3" xfId="38517" xr:uid="{00000000-0005-0000-0000-0000BD950000}"/>
    <cellStyle name="20% - Accent1 4 2 7 3 4 3" xfId="38518" xr:uid="{00000000-0005-0000-0000-0000BE950000}"/>
    <cellStyle name="20% - Accent1 4 2 7 3 4 3 2" xfId="38519" xr:uid="{00000000-0005-0000-0000-0000BF950000}"/>
    <cellStyle name="20% - Accent1 4 2 7 3 4 4" xfId="38520" xr:uid="{00000000-0005-0000-0000-0000C0950000}"/>
    <cellStyle name="20% - Accent1 4 2 7 3 5" xfId="38521" xr:uid="{00000000-0005-0000-0000-0000C1950000}"/>
    <cellStyle name="20% - Accent1 4 2 7 3 5 2" xfId="38522" xr:uid="{00000000-0005-0000-0000-0000C2950000}"/>
    <cellStyle name="20% - Accent1 4 2 7 3 5 2 2" xfId="38523" xr:uid="{00000000-0005-0000-0000-0000C3950000}"/>
    <cellStyle name="20% - Accent1 4 2 7 3 5 3" xfId="38524" xr:uid="{00000000-0005-0000-0000-0000C4950000}"/>
    <cellStyle name="20% - Accent1 4 2 7 3 6" xfId="38525" xr:uid="{00000000-0005-0000-0000-0000C5950000}"/>
    <cellStyle name="20% - Accent1 4 2 7 3 6 2" xfId="38526" xr:uid="{00000000-0005-0000-0000-0000C6950000}"/>
    <cellStyle name="20% - Accent1 4 2 7 3 6 2 2" xfId="38527" xr:uid="{00000000-0005-0000-0000-0000C7950000}"/>
    <cellStyle name="20% - Accent1 4 2 7 3 6 3" xfId="38528" xr:uid="{00000000-0005-0000-0000-0000C8950000}"/>
    <cellStyle name="20% - Accent1 4 2 7 3 7" xfId="38529" xr:uid="{00000000-0005-0000-0000-0000C9950000}"/>
    <cellStyle name="20% - Accent1 4 2 7 3 7 2" xfId="38530" xr:uid="{00000000-0005-0000-0000-0000CA950000}"/>
    <cellStyle name="20% - Accent1 4 2 7 3 8" xfId="38531" xr:uid="{00000000-0005-0000-0000-0000CB950000}"/>
    <cellStyle name="20% - Accent1 4 2 7 3 8 2" xfId="38532" xr:uid="{00000000-0005-0000-0000-0000CC950000}"/>
    <cellStyle name="20% - Accent1 4 2 7 3 9" xfId="38533" xr:uid="{00000000-0005-0000-0000-0000CD950000}"/>
    <cellStyle name="20% - Accent1 4 2 7 4" xfId="38534" xr:uid="{00000000-0005-0000-0000-0000CE950000}"/>
    <cellStyle name="20% - Accent1 4 2 7 4 2" xfId="38535" xr:uid="{00000000-0005-0000-0000-0000CF950000}"/>
    <cellStyle name="20% - Accent1 4 2 7 4 2 2" xfId="38536" xr:uid="{00000000-0005-0000-0000-0000D0950000}"/>
    <cellStyle name="20% - Accent1 4 2 7 4 2 2 2" xfId="38537" xr:uid="{00000000-0005-0000-0000-0000D1950000}"/>
    <cellStyle name="20% - Accent1 4 2 7 4 2 2 2 2" xfId="38538" xr:uid="{00000000-0005-0000-0000-0000D2950000}"/>
    <cellStyle name="20% - Accent1 4 2 7 4 2 2 3" xfId="38539" xr:uid="{00000000-0005-0000-0000-0000D3950000}"/>
    <cellStyle name="20% - Accent1 4 2 7 4 2 3" xfId="38540" xr:uid="{00000000-0005-0000-0000-0000D4950000}"/>
    <cellStyle name="20% - Accent1 4 2 7 4 2 3 2" xfId="38541" xr:uid="{00000000-0005-0000-0000-0000D5950000}"/>
    <cellStyle name="20% - Accent1 4 2 7 4 2 4" xfId="38542" xr:uid="{00000000-0005-0000-0000-0000D6950000}"/>
    <cellStyle name="20% - Accent1 4 2 7 4 3" xfId="38543" xr:uid="{00000000-0005-0000-0000-0000D7950000}"/>
    <cellStyle name="20% - Accent1 4 2 7 4 3 2" xfId="38544" xr:uid="{00000000-0005-0000-0000-0000D8950000}"/>
    <cellStyle name="20% - Accent1 4 2 7 4 3 2 2" xfId="38545" xr:uid="{00000000-0005-0000-0000-0000D9950000}"/>
    <cellStyle name="20% - Accent1 4 2 7 4 3 2 2 2" xfId="38546" xr:uid="{00000000-0005-0000-0000-0000DA950000}"/>
    <cellStyle name="20% - Accent1 4 2 7 4 3 2 3" xfId="38547" xr:uid="{00000000-0005-0000-0000-0000DB950000}"/>
    <cellStyle name="20% - Accent1 4 2 7 4 3 3" xfId="38548" xr:uid="{00000000-0005-0000-0000-0000DC950000}"/>
    <cellStyle name="20% - Accent1 4 2 7 4 3 3 2" xfId="38549" xr:uid="{00000000-0005-0000-0000-0000DD950000}"/>
    <cellStyle name="20% - Accent1 4 2 7 4 3 4" xfId="38550" xr:uid="{00000000-0005-0000-0000-0000DE950000}"/>
    <cellStyle name="20% - Accent1 4 2 7 4 4" xfId="38551" xr:uid="{00000000-0005-0000-0000-0000DF950000}"/>
    <cellStyle name="20% - Accent1 4 2 7 4 4 2" xfId="38552" xr:uid="{00000000-0005-0000-0000-0000E0950000}"/>
    <cellStyle name="20% - Accent1 4 2 7 4 4 2 2" xfId="38553" xr:uid="{00000000-0005-0000-0000-0000E1950000}"/>
    <cellStyle name="20% - Accent1 4 2 7 4 4 2 2 2" xfId="38554" xr:uid="{00000000-0005-0000-0000-0000E2950000}"/>
    <cellStyle name="20% - Accent1 4 2 7 4 4 2 3" xfId="38555" xr:uid="{00000000-0005-0000-0000-0000E3950000}"/>
    <cellStyle name="20% - Accent1 4 2 7 4 4 3" xfId="38556" xr:uid="{00000000-0005-0000-0000-0000E4950000}"/>
    <cellStyle name="20% - Accent1 4 2 7 4 4 3 2" xfId="38557" xr:uid="{00000000-0005-0000-0000-0000E5950000}"/>
    <cellStyle name="20% - Accent1 4 2 7 4 4 4" xfId="38558" xr:uid="{00000000-0005-0000-0000-0000E6950000}"/>
    <cellStyle name="20% - Accent1 4 2 7 4 5" xfId="38559" xr:uid="{00000000-0005-0000-0000-0000E7950000}"/>
    <cellStyle name="20% - Accent1 4 2 7 4 5 2" xfId="38560" xr:uid="{00000000-0005-0000-0000-0000E8950000}"/>
    <cellStyle name="20% - Accent1 4 2 7 4 5 2 2" xfId="38561" xr:uid="{00000000-0005-0000-0000-0000E9950000}"/>
    <cellStyle name="20% - Accent1 4 2 7 4 5 3" xfId="38562" xr:uid="{00000000-0005-0000-0000-0000EA950000}"/>
    <cellStyle name="20% - Accent1 4 2 7 4 6" xfId="38563" xr:uid="{00000000-0005-0000-0000-0000EB950000}"/>
    <cellStyle name="20% - Accent1 4 2 7 4 6 2" xfId="38564" xr:uid="{00000000-0005-0000-0000-0000EC950000}"/>
    <cellStyle name="20% - Accent1 4 2 7 4 6 2 2" xfId="38565" xr:uid="{00000000-0005-0000-0000-0000ED950000}"/>
    <cellStyle name="20% - Accent1 4 2 7 4 6 3" xfId="38566" xr:uid="{00000000-0005-0000-0000-0000EE950000}"/>
    <cellStyle name="20% - Accent1 4 2 7 4 7" xfId="38567" xr:uid="{00000000-0005-0000-0000-0000EF950000}"/>
    <cellStyle name="20% - Accent1 4 2 7 4 7 2" xfId="38568" xr:uid="{00000000-0005-0000-0000-0000F0950000}"/>
    <cellStyle name="20% - Accent1 4 2 7 4 8" xfId="38569" xr:uid="{00000000-0005-0000-0000-0000F1950000}"/>
    <cellStyle name="20% - Accent1 4 2 7 4 8 2" xfId="38570" xr:uid="{00000000-0005-0000-0000-0000F2950000}"/>
    <cellStyle name="20% - Accent1 4 2 7 4 9" xfId="38571" xr:uid="{00000000-0005-0000-0000-0000F3950000}"/>
    <cellStyle name="20% - Accent1 4 2 7 5" xfId="38572" xr:uid="{00000000-0005-0000-0000-0000F4950000}"/>
    <cellStyle name="20% - Accent1 4 2 7 5 2" xfId="38573" xr:uid="{00000000-0005-0000-0000-0000F5950000}"/>
    <cellStyle name="20% - Accent1 4 2 7 5 2 2" xfId="38574" xr:uid="{00000000-0005-0000-0000-0000F6950000}"/>
    <cellStyle name="20% - Accent1 4 2 7 5 2 2 2" xfId="38575" xr:uid="{00000000-0005-0000-0000-0000F7950000}"/>
    <cellStyle name="20% - Accent1 4 2 7 5 2 3" xfId="38576" xr:uid="{00000000-0005-0000-0000-0000F8950000}"/>
    <cellStyle name="20% - Accent1 4 2 7 5 3" xfId="38577" xr:uid="{00000000-0005-0000-0000-0000F9950000}"/>
    <cellStyle name="20% - Accent1 4 2 7 5 3 2" xfId="38578" xr:uid="{00000000-0005-0000-0000-0000FA950000}"/>
    <cellStyle name="20% - Accent1 4 2 7 5 4" xfId="38579" xr:uid="{00000000-0005-0000-0000-0000FB950000}"/>
    <cellStyle name="20% - Accent1 4 2 7 6" xfId="38580" xr:uid="{00000000-0005-0000-0000-0000FC950000}"/>
    <cellStyle name="20% - Accent1 4 2 7 6 2" xfId="38581" xr:uid="{00000000-0005-0000-0000-0000FD950000}"/>
    <cellStyle name="20% - Accent1 4 2 7 6 2 2" xfId="38582" xr:uid="{00000000-0005-0000-0000-0000FE950000}"/>
    <cellStyle name="20% - Accent1 4 2 7 6 2 2 2" xfId="38583" xr:uid="{00000000-0005-0000-0000-0000FF950000}"/>
    <cellStyle name="20% - Accent1 4 2 7 6 2 3" xfId="38584" xr:uid="{00000000-0005-0000-0000-000000960000}"/>
    <cellStyle name="20% - Accent1 4 2 7 6 3" xfId="38585" xr:uid="{00000000-0005-0000-0000-000001960000}"/>
    <cellStyle name="20% - Accent1 4 2 7 6 3 2" xfId="38586" xr:uid="{00000000-0005-0000-0000-000002960000}"/>
    <cellStyle name="20% - Accent1 4 2 7 6 4" xfId="38587" xr:uid="{00000000-0005-0000-0000-000003960000}"/>
    <cellStyle name="20% - Accent1 4 2 7 7" xfId="38588" xr:uid="{00000000-0005-0000-0000-000004960000}"/>
    <cellStyle name="20% - Accent1 4 2 7 7 2" xfId="38589" xr:uid="{00000000-0005-0000-0000-000005960000}"/>
    <cellStyle name="20% - Accent1 4 2 7 7 2 2" xfId="38590" xr:uid="{00000000-0005-0000-0000-000006960000}"/>
    <cellStyle name="20% - Accent1 4 2 7 7 2 2 2" xfId="38591" xr:uid="{00000000-0005-0000-0000-000007960000}"/>
    <cellStyle name="20% - Accent1 4 2 7 7 2 3" xfId="38592" xr:uid="{00000000-0005-0000-0000-000008960000}"/>
    <cellStyle name="20% - Accent1 4 2 7 7 3" xfId="38593" xr:uid="{00000000-0005-0000-0000-000009960000}"/>
    <cellStyle name="20% - Accent1 4 2 7 7 3 2" xfId="38594" xr:uid="{00000000-0005-0000-0000-00000A960000}"/>
    <cellStyle name="20% - Accent1 4 2 7 7 4" xfId="38595" xr:uid="{00000000-0005-0000-0000-00000B960000}"/>
    <cellStyle name="20% - Accent1 4 2 7 8" xfId="38596" xr:uid="{00000000-0005-0000-0000-00000C960000}"/>
    <cellStyle name="20% - Accent1 4 2 7 8 2" xfId="38597" xr:uid="{00000000-0005-0000-0000-00000D960000}"/>
    <cellStyle name="20% - Accent1 4 2 7 8 2 2" xfId="38598" xr:uid="{00000000-0005-0000-0000-00000E960000}"/>
    <cellStyle name="20% - Accent1 4 2 7 8 3" xfId="38599" xr:uid="{00000000-0005-0000-0000-00000F960000}"/>
    <cellStyle name="20% - Accent1 4 2 7 9" xfId="38600" xr:uid="{00000000-0005-0000-0000-000010960000}"/>
    <cellStyle name="20% - Accent1 4 2 7 9 2" xfId="38601" xr:uid="{00000000-0005-0000-0000-000011960000}"/>
    <cellStyle name="20% - Accent1 4 2 7 9 2 2" xfId="38602" xr:uid="{00000000-0005-0000-0000-000012960000}"/>
    <cellStyle name="20% - Accent1 4 2 7 9 3" xfId="38603" xr:uid="{00000000-0005-0000-0000-000013960000}"/>
    <cellStyle name="20% - Accent1 4 2 8" xfId="38604" xr:uid="{00000000-0005-0000-0000-000014960000}"/>
    <cellStyle name="20% - Accent1 4 2 8 10" xfId="38605" xr:uid="{00000000-0005-0000-0000-000015960000}"/>
    <cellStyle name="20% - Accent1 4 2 8 10 2" xfId="38606" xr:uid="{00000000-0005-0000-0000-000016960000}"/>
    <cellStyle name="20% - Accent1 4 2 8 11" xfId="38607" xr:uid="{00000000-0005-0000-0000-000017960000}"/>
    <cellStyle name="20% - Accent1 4 2 8 2" xfId="38608" xr:uid="{00000000-0005-0000-0000-000018960000}"/>
    <cellStyle name="20% - Accent1 4 2 8 2 2" xfId="38609" xr:uid="{00000000-0005-0000-0000-000019960000}"/>
    <cellStyle name="20% - Accent1 4 2 8 2 2 2" xfId="38610" xr:uid="{00000000-0005-0000-0000-00001A960000}"/>
    <cellStyle name="20% - Accent1 4 2 8 2 2 2 2" xfId="38611" xr:uid="{00000000-0005-0000-0000-00001B960000}"/>
    <cellStyle name="20% - Accent1 4 2 8 2 2 2 2 2" xfId="38612" xr:uid="{00000000-0005-0000-0000-00001C960000}"/>
    <cellStyle name="20% - Accent1 4 2 8 2 2 2 3" xfId="38613" xr:uid="{00000000-0005-0000-0000-00001D960000}"/>
    <cellStyle name="20% - Accent1 4 2 8 2 2 3" xfId="38614" xr:uid="{00000000-0005-0000-0000-00001E960000}"/>
    <cellStyle name="20% - Accent1 4 2 8 2 2 3 2" xfId="38615" xr:uid="{00000000-0005-0000-0000-00001F960000}"/>
    <cellStyle name="20% - Accent1 4 2 8 2 2 4" xfId="38616" xr:uid="{00000000-0005-0000-0000-000020960000}"/>
    <cellStyle name="20% - Accent1 4 2 8 2 3" xfId="38617" xr:uid="{00000000-0005-0000-0000-000021960000}"/>
    <cellStyle name="20% - Accent1 4 2 8 2 3 2" xfId="38618" xr:uid="{00000000-0005-0000-0000-000022960000}"/>
    <cellStyle name="20% - Accent1 4 2 8 2 3 2 2" xfId="38619" xr:uid="{00000000-0005-0000-0000-000023960000}"/>
    <cellStyle name="20% - Accent1 4 2 8 2 3 2 2 2" xfId="38620" xr:uid="{00000000-0005-0000-0000-000024960000}"/>
    <cellStyle name="20% - Accent1 4 2 8 2 3 2 3" xfId="38621" xr:uid="{00000000-0005-0000-0000-000025960000}"/>
    <cellStyle name="20% - Accent1 4 2 8 2 3 3" xfId="38622" xr:uid="{00000000-0005-0000-0000-000026960000}"/>
    <cellStyle name="20% - Accent1 4 2 8 2 3 3 2" xfId="38623" xr:uid="{00000000-0005-0000-0000-000027960000}"/>
    <cellStyle name="20% - Accent1 4 2 8 2 3 4" xfId="38624" xr:uid="{00000000-0005-0000-0000-000028960000}"/>
    <cellStyle name="20% - Accent1 4 2 8 2 4" xfId="38625" xr:uid="{00000000-0005-0000-0000-000029960000}"/>
    <cellStyle name="20% - Accent1 4 2 8 2 4 2" xfId="38626" xr:uid="{00000000-0005-0000-0000-00002A960000}"/>
    <cellStyle name="20% - Accent1 4 2 8 2 4 2 2" xfId="38627" xr:uid="{00000000-0005-0000-0000-00002B960000}"/>
    <cellStyle name="20% - Accent1 4 2 8 2 4 2 2 2" xfId="38628" xr:uid="{00000000-0005-0000-0000-00002C960000}"/>
    <cellStyle name="20% - Accent1 4 2 8 2 4 2 3" xfId="38629" xr:uid="{00000000-0005-0000-0000-00002D960000}"/>
    <cellStyle name="20% - Accent1 4 2 8 2 4 3" xfId="38630" xr:uid="{00000000-0005-0000-0000-00002E960000}"/>
    <cellStyle name="20% - Accent1 4 2 8 2 4 3 2" xfId="38631" xr:uid="{00000000-0005-0000-0000-00002F960000}"/>
    <cellStyle name="20% - Accent1 4 2 8 2 4 4" xfId="38632" xr:uid="{00000000-0005-0000-0000-000030960000}"/>
    <cellStyle name="20% - Accent1 4 2 8 2 5" xfId="38633" xr:uid="{00000000-0005-0000-0000-000031960000}"/>
    <cellStyle name="20% - Accent1 4 2 8 2 5 2" xfId="38634" xr:uid="{00000000-0005-0000-0000-000032960000}"/>
    <cellStyle name="20% - Accent1 4 2 8 2 5 2 2" xfId="38635" xr:uid="{00000000-0005-0000-0000-000033960000}"/>
    <cellStyle name="20% - Accent1 4 2 8 2 5 3" xfId="38636" xr:uid="{00000000-0005-0000-0000-000034960000}"/>
    <cellStyle name="20% - Accent1 4 2 8 2 6" xfId="38637" xr:uid="{00000000-0005-0000-0000-000035960000}"/>
    <cellStyle name="20% - Accent1 4 2 8 2 6 2" xfId="38638" xr:uid="{00000000-0005-0000-0000-000036960000}"/>
    <cellStyle name="20% - Accent1 4 2 8 2 6 2 2" xfId="38639" xr:uid="{00000000-0005-0000-0000-000037960000}"/>
    <cellStyle name="20% - Accent1 4 2 8 2 6 3" xfId="38640" xr:uid="{00000000-0005-0000-0000-000038960000}"/>
    <cellStyle name="20% - Accent1 4 2 8 2 7" xfId="38641" xr:uid="{00000000-0005-0000-0000-000039960000}"/>
    <cellStyle name="20% - Accent1 4 2 8 2 7 2" xfId="38642" xr:uid="{00000000-0005-0000-0000-00003A960000}"/>
    <cellStyle name="20% - Accent1 4 2 8 2 8" xfId="38643" xr:uid="{00000000-0005-0000-0000-00003B960000}"/>
    <cellStyle name="20% - Accent1 4 2 8 2 8 2" xfId="38644" xr:uid="{00000000-0005-0000-0000-00003C960000}"/>
    <cellStyle name="20% - Accent1 4 2 8 2 9" xfId="38645" xr:uid="{00000000-0005-0000-0000-00003D960000}"/>
    <cellStyle name="20% - Accent1 4 2 8 3" xfId="38646" xr:uid="{00000000-0005-0000-0000-00003E960000}"/>
    <cellStyle name="20% - Accent1 4 2 8 3 2" xfId="38647" xr:uid="{00000000-0005-0000-0000-00003F960000}"/>
    <cellStyle name="20% - Accent1 4 2 8 3 2 2" xfId="38648" xr:uid="{00000000-0005-0000-0000-000040960000}"/>
    <cellStyle name="20% - Accent1 4 2 8 3 2 2 2" xfId="38649" xr:uid="{00000000-0005-0000-0000-000041960000}"/>
    <cellStyle name="20% - Accent1 4 2 8 3 2 2 2 2" xfId="38650" xr:uid="{00000000-0005-0000-0000-000042960000}"/>
    <cellStyle name="20% - Accent1 4 2 8 3 2 2 3" xfId="38651" xr:uid="{00000000-0005-0000-0000-000043960000}"/>
    <cellStyle name="20% - Accent1 4 2 8 3 2 3" xfId="38652" xr:uid="{00000000-0005-0000-0000-000044960000}"/>
    <cellStyle name="20% - Accent1 4 2 8 3 2 3 2" xfId="38653" xr:uid="{00000000-0005-0000-0000-000045960000}"/>
    <cellStyle name="20% - Accent1 4 2 8 3 2 4" xfId="38654" xr:uid="{00000000-0005-0000-0000-000046960000}"/>
    <cellStyle name="20% - Accent1 4 2 8 3 3" xfId="38655" xr:uid="{00000000-0005-0000-0000-000047960000}"/>
    <cellStyle name="20% - Accent1 4 2 8 3 3 2" xfId="38656" xr:uid="{00000000-0005-0000-0000-000048960000}"/>
    <cellStyle name="20% - Accent1 4 2 8 3 3 2 2" xfId="38657" xr:uid="{00000000-0005-0000-0000-000049960000}"/>
    <cellStyle name="20% - Accent1 4 2 8 3 3 2 2 2" xfId="38658" xr:uid="{00000000-0005-0000-0000-00004A960000}"/>
    <cellStyle name="20% - Accent1 4 2 8 3 3 2 3" xfId="38659" xr:uid="{00000000-0005-0000-0000-00004B960000}"/>
    <cellStyle name="20% - Accent1 4 2 8 3 3 3" xfId="38660" xr:uid="{00000000-0005-0000-0000-00004C960000}"/>
    <cellStyle name="20% - Accent1 4 2 8 3 3 3 2" xfId="38661" xr:uid="{00000000-0005-0000-0000-00004D960000}"/>
    <cellStyle name="20% - Accent1 4 2 8 3 3 4" xfId="38662" xr:uid="{00000000-0005-0000-0000-00004E960000}"/>
    <cellStyle name="20% - Accent1 4 2 8 3 4" xfId="38663" xr:uid="{00000000-0005-0000-0000-00004F960000}"/>
    <cellStyle name="20% - Accent1 4 2 8 3 4 2" xfId="38664" xr:uid="{00000000-0005-0000-0000-000050960000}"/>
    <cellStyle name="20% - Accent1 4 2 8 3 4 2 2" xfId="38665" xr:uid="{00000000-0005-0000-0000-000051960000}"/>
    <cellStyle name="20% - Accent1 4 2 8 3 4 2 2 2" xfId="38666" xr:uid="{00000000-0005-0000-0000-000052960000}"/>
    <cellStyle name="20% - Accent1 4 2 8 3 4 2 3" xfId="38667" xr:uid="{00000000-0005-0000-0000-000053960000}"/>
    <cellStyle name="20% - Accent1 4 2 8 3 4 3" xfId="38668" xr:uid="{00000000-0005-0000-0000-000054960000}"/>
    <cellStyle name="20% - Accent1 4 2 8 3 4 3 2" xfId="38669" xr:uid="{00000000-0005-0000-0000-000055960000}"/>
    <cellStyle name="20% - Accent1 4 2 8 3 4 4" xfId="38670" xr:uid="{00000000-0005-0000-0000-000056960000}"/>
    <cellStyle name="20% - Accent1 4 2 8 3 5" xfId="38671" xr:uid="{00000000-0005-0000-0000-000057960000}"/>
    <cellStyle name="20% - Accent1 4 2 8 3 5 2" xfId="38672" xr:uid="{00000000-0005-0000-0000-000058960000}"/>
    <cellStyle name="20% - Accent1 4 2 8 3 5 2 2" xfId="38673" xr:uid="{00000000-0005-0000-0000-000059960000}"/>
    <cellStyle name="20% - Accent1 4 2 8 3 5 3" xfId="38674" xr:uid="{00000000-0005-0000-0000-00005A960000}"/>
    <cellStyle name="20% - Accent1 4 2 8 3 6" xfId="38675" xr:uid="{00000000-0005-0000-0000-00005B960000}"/>
    <cellStyle name="20% - Accent1 4 2 8 3 6 2" xfId="38676" xr:uid="{00000000-0005-0000-0000-00005C960000}"/>
    <cellStyle name="20% - Accent1 4 2 8 3 6 2 2" xfId="38677" xr:uid="{00000000-0005-0000-0000-00005D960000}"/>
    <cellStyle name="20% - Accent1 4 2 8 3 6 3" xfId="38678" xr:uid="{00000000-0005-0000-0000-00005E960000}"/>
    <cellStyle name="20% - Accent1 4 2 8 3 7" xfId="38679" xr:uid="{00000000-0005-0000-0000-00005F960000}"/>
    <cellStyle name="20% - Accent1 4 2 8 3 7 2" xfId="38680" xr:uid="{00000000-0005-0000-0000-000060960000}"/>
    <cellStyle name="20% - Accent1 4 2 8 3 8" xfId="38681" xr:uid="{00000000-0005-0000-0000-000061960000}"/>
    <cellStyle name="20% - Accent1 4 2 8 3 8 2" xfId="38682" xr:uid="{00000000-0005-0000-0000-000062960000}"/>
    <cellStyle name="20% - Accent1 4 2 8 3 9" xfId="38683" xr:uid="{00000000-0005-0000-0000-000063960000}"/>
    <cellStyle name="20% - Accent1 4 2 8 4" xfId="38684" xr:uid="{00000000-0005-0000-0000-000064960000}"/>
    <cellStyle name="20% - Accent1 4 2 8 4 2" xfId="38685" xr:uid="{00000000-0005-0000-0000-000065960000}"/>
    <cellStyle name="20% - Accent1 4 2 8 4 2 2" xfId="38686" xr:uid="{00000000-0005-0000-0000-000066960000}"/>
    <cellStyle name="20% - Accent1 4 2 8 4 2 2 2" xfId="38687" xr:uid="{00000000-0005-0000-0000-000067960000}"/>
    <cellStyle name="20% - Accent1 4 2 8 4 2 3" xfId="38688" xr:uid="{00000000-0005-0000-0000-000068960000}"/>
    <cellStyle name="20% - Accent1 4 2 8 4 3" xfId="38689" xr:uid="{00000000-0005-0000-0000-000069960000}"/>
    <cellStyle name="20% - Accent1 4 2 8 4 3 2" xfId="38690" xr:uid="{00000000-0005-0000-0000-00006A960000}"/>
    <cellStyle name="20% - Accent1 4 2 8 4 4" xfId="38691" xr:uid="{00000000-0005-0000-0000-00006B960000}"/>
    <cellStyle name="20% - Accent1 4 2 8 5" xfId="38692" xr:uid="{00000000-0005-0000-0000-00006C960000}"/>
    <cellStyle name="20% - Accent1 4 2 8 5 2" xfId="38693" xr:uid="{00000000-0005-0000-0000-00006D960000}"/>
    <cellStyle name="20% - Accent1 4 2 8 5 2 2" xfId="38694" xr:uid="{00000000-0005-0000-0000-00006E960000}"/>
    <cellStyle name="20% - Accent1 4 2 8 5 2 2 2" xfId="38695" xr:uid="{00000000-0005-0000-0000-00006F960000}"/>
    <cellStyle name="20% - Accent1 4 2 8 5 2 3" xfId="38696" xr:uid="{00000000-0005-0000-0000-000070960000}"/>
    <cellStyle name="20% - Accent1 4 2 8 5 3" xfId="38697" xr:uid="{00000000-0005-0000-0000-000071960000}"/>
    <cellStyle name="20% - Accent1 4 2 8 5 3 2" xfId="38698" xr:uid="{00000000-0005-0000-0000-000072960000}"/>
    <cellStyle name="20% - Accent1 4 2 8 5 4" xfId="38699" xr:uid="{00000000-0005-0000-0000-000073960000}"/>
    <cellStyle name="20% - Accent1 4 2 8 6" xfId="38700" xr:uid="{00000000-0005-0000-0000-000074960000}"/>
    <cellStyle name="20% - Accent1 4 2 8 6 2" xfId="38701" xr:uid="{00000000-0005-0000-0000-000075960000}"/>
    <cellStyle name="20% - Accent1 4 2 8 6 2 2" xfId="38702" xr:uid="{00000000-0005-0000-0000-000076960000}"/>
    <cellStyle name="20% - Accent1 4 2 8 6 2 2 2" xfId="38703" xr:uid="{00000000-0005-0000-0000-000077960000}"/>
    <cellStyle name="20% - Accent1 4 2 8 6 2 3" xfId="38704" xr:uid="{00000000-0005-0000-0000-000078960000}"/>
    <cellStyle name="20% - Accent1 4 2 8 6 3" xfId="38705" xr:uid="{00000000-0005-0000-0000-000079960000}"/>
    <cellStyle name="20% - Accent1 4 2 8 6 3 2" xfId="38706" xr:uid="{00000000-0005-0000-0000-00007A960000}"/>
    <cellStyle name="20% - Accent1 4 2 8 6 4" xfId="38707" xr:uid="{00000000-0005-0000-0000-00007B960000}"/>
    <cellStyle name="20% - Accent1 4 2 8 7" xfId="38708" xr:uid="{00000000-0005-0000-0000-00007C960000}"/>
    <cellStyle name="20% - Accent1 4 2 8 7 2" xfId="38709" xr:uid="{00000000-0005-0000-0000-00007D960000}"/>
    <cellStyle name="20% - Accent1 4 2 8 7 2 2" xfId="38710" xr:uid="{00000000-0005-0000-0000-00007E960000}"/>
    <cellStyle name="20% - Accent1 4 2 8 7 3" xfId="38711" xr:uid="{00000000-0005-0000-0000-00007F960000}"/>
    <cellStyle name="20% - Accent1 4 2 8 8" xfId="38712" xr:uid="{00000000-0005-0000-0000-000080960000}"/>
    <cellStyle name="20% - Accent1 4 2 8 8 2" xfId="38713" xr:uid="{00000000-0005-0000-0000-000081960000}"/>
    <cellStyle name="20% - Accent1 4 2 8 8 2 2" xfId="38714" xr:uid="{00000000-0005-0000-0000-000082960000}"/>
    <cellStyle name="20% - Accent1 4 2 8 8 3" xfId="38715" xr:uid="{00000000-0005-0000-0000-000083960000}"/>
    <cellStyle name="20% - Accent1 4 2 8 9" xfId="38716" xr:uid="{00000000-0005-0000-0000-000084960000}"/>
    <cellStyle name="20% - Accent1 4 2 8 9 2" xfId="38717" xr:uid="{00000000-0005-0000-0000-000085960000}"/>
    <cellStyle name="20% - Accent1 4 2 9" xfId="38718" xr:uid="{00000000-0005-0000-0000-000086960000}"/>
    <cellStyle name="20% - Accent1 4 2 9 10" xfId="38719" xr:uid="{00000000-0005-0000-0000-000087960000}"/>
    <cellStyle name="20% - Accent1 4 2 9 10 2" xfId="38720" xr:uid="{00000000-0005-0000-0000-000088960000}"/>
    <cellStyle name="20% - Accent1 4 2 9 11" xfId="38721" xr:uid="{00000000-0005-0000-0000-000089960000}"/>
    <cellStyle name="20% - Accent1 4 2 9 2" xfId="38722" xr:uid="{00000000-0005-0000-0000-00008A960000}"/>
    <cellStyle name="20% - Accent1 4 2 9 2 2" xfId="38723" xr:uid="{00000000-0005-0000-0000-00008B960000}"/>
    <cellStyle name="20% - Accent1 4 2 9 2 2 2" xfId="38724" xr:uid="{00000000-0005-0000-0000-00008C960000}"/>
    <cellStyle name="20% - Accent1 4 2 9 2 2 2 2" xfId="38725" xr:uid="{00000000-0005-0000-0000-00008D960000}"/>
    <cellStyle name="20% - Accent1 4 2 9 2 2 2 2 2" xfId="38726" xr:uid="{00000000-0005-0000-0000-00008E960000}"/>
    <cellStyle name="20% - Accent1 4 2 9 2 2 2 3" xfId="38727" xr:uid="{00000000-0005-0000-0000-00008F960000}"/>
    <cellStyle name="20% - Accent1 4 2 9 2 2 3" xfId="38728" xr:uid="{00000000-0005-0000-0000-000090960000}"/>
    <cellStyle name="20% - Accent1 4 2 9 2 2 3 2" xfId="38729" xr:uid="{00000000-0005-0000-0000-000091960000}"/>
    <cellStyle name="20% - Accent1 4 2 9 2 2 4" xfId="38730" xr:uid="{00000000-0005-0000-0000-000092960000}"/>
    <cellStyle name="20% - Accent1 4 2 9 2 3" xfId="38731" xr:uid="{00000000-0005-0000-0000-000093960000}"/>
    <cellStyle name="20% - Accent1 4 2 9 2 3 2" xfId="38732" xr:uid="{00000000-0005-0000-0000-000094960000}"/>
    <cellStyle name="20% - Accent1 4 2 9 2 3 2 2" xfId="38733" xr:uid="{00000000-0005-0000-0000-000095960000}"/>
    <cellStyle name="20% - Accent1 4 2 9 2 3 2 2 2" xfId="38734" xr:uid="{00000000-0005-0000-0000-000096960000}"/>
    <cellStyle name="20% - Accent1 4 2 9 2 3 2 3" xfId="38735" xr:uid="{00000000-0005-0000-0000-000097960000}"/>
    <cellStyle name="20% - Accent1 4 2 9 2 3 3" xfId="38736" xr:uid="{00000000-0005-0000-0000-000098960000}"/>
    <cellStyle name="20% - Accent1 4 2 9 2 3 3 2" xfId="38737" xr:uid="{00000000-0005-0000-0000-000099960000}"/>
    <cellStyle name="20% - Accent1 4 2 9 2 3 4" xfId="38738" xr:uid="{00000000-0005-0000-0000-00009A960000}"/>
    <cellStyle name="20% - Accent1 4 2 9 2 4" xfId="38739" xr:uid="{00000000-0005-0000-0000-00009B960000}"/>
    <cellStyle name="20% - Accent1 4 2 9 2 4 2" xfId="38740" xr:uid="{00000000-0005-0000-0000-00009C960000}"/>
    <cellStyle name="20% - Accent1 4 2 9 2 4 2 2" xfId="38741" xr:uid="{00000000-0005-0000-0000-00009D960000}"/>
    <cellStyle name="20% - Accent1 4 2 9 2 4 2 2 2" xfId="38742" xr:uid="{00000000-0005-0000-0000-00009E960000}"/>
    <cellStyle name="20% - Accent1 4 2 9 2 4 2 3" xfId="38743" xr:uid="{00000000-0005-0000-0000-00009F960000}"/>
    <cellStyle name="20% - Accent1 4 2 9 2 4 3" xfId="38744" xr:uid="{00000000-0005-0000-0000-0000A0960000}"/>
    <cellStyle name="20% - Accent1 4 2 9 2 4 3 2" xfId="38745" xr:uid="{00000000-0005-0000-0000-0000A1960000}"/>
    <cellStyle name="20% - Accent1 4 2 9 2 4 4" xfId="38746" xr:uid="{00000000-0005-0000-0000-0000A2960000}"/>
    <cellStyle name="20% - Accent1 4 2 9 2 5" xfId="38747" xr:uid="{00000000-0005-0000-0000-0000A3960000}"/>
    <cellStyle name="20% - Accent1 4 2 9 2 5 2" xfId="38748" xr:uid="{00000000-0005-0000-0000-0000A4960000}"/>
    <cellStyle name="20% - Accent1 4 2 9 2 5 2 2" xfId="38749" xr:uid="{00000000-0005-0000-0000-0000A5960000}"/>
    <cellStyle name="20% - Accent1 4 2 9 2 5 3" xfId="38750" xr:uid="{00000000-0005-0000-0000-0000A6960000}"/>
    <cellStyle name="20% - Accent1 4 2 9 2 6" xfId="38751" xr:uid="{00000000-0005-0000-0000-0000A7960000}"/>
    <cellStyle name="20% - Accent1 4 2 9 2 6 2" xfId="38752" xr:uid="{00000000-0005-0000-0000-0000A8960000}"/>
    <cellStyle name="20% - Accent1 4 2 9 2 6 2 2" xfId="38753" xr:uid="{00000000-0005-0000-0000-0000A9960000}"/>
    <cellStyle name="20% - Accent1 4 2 9 2 6 3" xfId="38754" xr:uid="{00000000-0005-0000-0000-0000AA960000}"/>
    <cellStyle name="20% - Accent1 4 2 9 2 7" xfId="38755" xr:uid="{00000000-0005-0000-0000-0000AB960000}"/>
    <cellStyle name="20% - Accent1 4 2 9 2 7 2" xfId="38756" xr:uid="{00000000-0005-0000-0000-0000AC960000}"/>
    <cellStyle name="20% - Accent1 4 2 9 2 8" xfId="38757" xr:uid="{00000000-0005-0000-0000-0000AD960000}"/>
    <cellStyle name="20% - Accent1 4 2 9 2 8 2" xfId="38758" xr:uid="{00000000-0005-0000-0000-0000AE960000}"/>
    <cellStyle name="20% - Accent1 4 2 9 2 9" xfId="38759" xr:uid="{00000000-0005-0000-0000-0000AF960000}"/>
    <cellStyle name="20% - Accent1 4 2 9 3" xfId="38760" xr:uid="{00000000-0005-0000-0000-0000B0960000}"/>
    <cellStyle name="20% - Accent1 4 2 9 3 2" xfId="38761" xr:uid="{00000000-0005-0000-0000-0000B1960000}"/>
    <cellStyle name="20% - Accent1 4 2 9 3 2 2" xfId="38762" xr:uid="{00000000-0005-0000-0000-0000B2960000}"/>
    <cellStyle name="20% - Accent1 4 2 9 3 2 2 2" xfId="38763" xr:uid="{00000000-0005-0000-0000-0000B3960000}"/>
    <cellStyle name="20% - Accent1 4 2 9 3 2 2 2 2" xfId="38764" xr:uid="{00000000-0005-0000-0000-0000B4960000}"/>
    <cellStyle name="20% - Accent1 4 2 9 3 2 2 3" xfId="38765" xr:uid="{00000000-0005-0000-0000-0000B5960000}"/>
    <cellStyle name="20% - Accent1 4 2 9 3 2 3" xfId="38766" xr:uid="{00000000-0005-0000-0000-0000B6960000}"/>
    <cellStyle name="20% - Accent1 4 2 9 3 2 3 2" xfId="38767" xr:uid="{00000000-0005-0000-0000-0000B7960000}"/>
    <cellStyle name="20% - Accent1 4 2 9 3 2 4" xfId="38768" xr:uid="{00000000-0005-0000-0000-0000B8960000}"/>
    <cellStyle name="20% - Accent1 4 2 9 3 3" xfId="38769" xr:uid="{00000000-0005-0000-0000-0000B9960000}"/>
    <cellStyle name="20% - Accent1 4 2 9 3 3 2" xfId="38770" xr:uid="{00000000-0005-0000-0000-0000BA960000}"/>
    <cellStyle name="20% - Accent1 4 2 9 3 3 2 2" xfId="38771" xr:uid="{00000000-0005-0000-0000-0000BB960000}"/>
    <cellStyle name="20% - Accent1 4 2 9 3 3 2 2 2" xfId="38772" xr:uid="{00000000-0005-0000-0000-0000BC960000}"/>
    <cellStyle name="20% - Accent1 4 2 9 3 3 2 3" xfId="38773" xr:uid="{00000000-0005-0000-0000-0000BD960000}"/>
    <cellStyle name="20% - Accent1 4 2 9 3 3 3" xfId="38774" xr:uid="{00000000-0005-0000-0000-0000BE960000}"/>
    <cellStyle name="20% - Accent1 4 2 9 3 3 3 2" xfId="38775" xr:uid="{00000000-0005-0000-0000-0000BF960000}"/>
    <cellStyle name="20% - Accent1 4 2 9 3 3 4" xfId="38776" xr:uid="{00000000-0005-0000-0000-0000C0960000}"/>
    <cellStyle name="20% - Accent1 4 2 9 3 4" xfId="38777" xr:uid="{00000000-0005-0000-0000-0000C1960000}"/>
    <cellStyle name="20% - Accent1 4 2 9 3 4 2" xfId="38778" xr:uid="{00000000-0005-0000-0000-0000C2960000}"/>
    <cellStyle name="20% - Accent1 4 2 9 3 4 2 2" xfId="38779" xr:uid="{00000000-0005-0000-0000-0000C3960000}"/>
    <cellStyle name="20% - Accent1 4 2 9 3 4 2 2 2" xfId="38780" xr:uid="{00000000-0005-0000-0000-0000C4960000}"/>
    <cellStyle name="20% - Accent1 4 2 9 3 4 2 3" xfId="38781" xr:uid="{00000000-0005-0000-0000-0000C5960000}"/>
    <cellStyle name="20% - Accent1 4 2 9 3 4 3" xfId="38782" xr:uid="{00000000-0005-0000-0000-0000C6960000}"/>
    <cellStyle name="20% - Accent1 4 2 9 3 4 3 2" xfId="38783" xr:uid="{00000000-0005-0000-0000-0000C7960000}"/>
    <cellStyle name="20% - Accent1 4 2 9 3 4 4" xfId="38784" xr:uid="{00000000-0005-0000-0000-0000C8960000}"/>
    <cellStyle name="20% - Accent1 4 2 9 3 5" xfId="38785" xr:uid="{00000000-0005-0000-0000-0000C9960000}"/>
    <cellStyle name="20% - Accent1 4 2 9 3 5 2" xfId="38786" xr:uid="{00000000-0005-0000-0000-0000CA960000}"/>
    <cellStyle name="20% - Accent1 4 2 9 3 5 2 2" xfId="38787" xr:uid="{00000000-0005-0000-0000-0000CB960000}"/>
    <cellStyle name="20% - Accent1 4 2 9 3 5 3" xfId="38788" xr:uid="{00000000-0005-0000-0000-0000CC960000}"/>
    <cellStyle name="20% - Accent1 4 2 9 3 6" xfId="38789" xr:uid="{00000000-0005-0000-0000-0000CD960000}"/>
    <cellStyle name="20% - Accent1 4 2 9 3 6 2" xfId="38790" xr:uid="{00000000-0005-0000-0000-0000CE960000}"/>
    <cellStyle name="20% - Accent1 4 2 9 3 6 2 2" xfId="38791" xr:uid="{00000000-0005-0000-0000-0000CF960000}"/>
    <cellStyle name="20% - Accent1 4 2 9 3 6 3" xfId="38792" xr:uid="{00000000-0005-0000-0000-0000D0960000}"/>
    <cellStyle name="20% - Accent1 4 2 9 3 7" xfId="38793" xr:uid="{00000000-0005-0000-0000-0000D1960000}"/>
    <cellStyle name="20% - Accent1 4 2 9 3 7 2" xfId="38794" xr:uid="{00000000-0005-0000-0000-0000D2960000}"/>
    <cellStyle name="20% - Accent1 4 2 9 3 8" xfId="38795" xr:uid="{00000000-0005-0000-0000-0000D3960000}"/>
    <cellStyle name="20% - Accent1 4 2 9 3 8 2" xfId="38796" xr:uid="{00000000-0005-0000-0000-0000D4960000}"/>
    <cellStyle name="20% - Accent1 4 2 9 3 9" xfId="38797" xr:uid="{00000000-0005-0000-0000-0000D5960000}"/>
    <cellStyle name="20% - Accent1 4 2 9 4" xfId="38798" xr:uid="{00000000-0005-0000-0000-0000D6960000}"/>
    <cellStyle name="20% - Accent1 4 2 9 4 2" xfId="38799" xr:uid="{00000000-0005-0000-0000-0000D7960000}"/>
    <cellStyle name="20% - Accent1 4 2 9 4 2 2" xfId="38800" xr:uid="{00000000-0005-0000-0000-0000D8960000}"/>
    <cellStyle name="20% - Accent1 4 2 9 4 2 2 2" xfId="38801" xr:uid="{00000000-0005-0000-0000-0000D9960000}"/>
    <cellStyle name="20% - Accent1 4 2 9 4 2 3" xfId="38802" xr:uid="{00000000-0005-0000-0000-0000DA960000}"/>
    <cellStyle name="20% - Accent1 4 2 9 4 3" xfId="38803" xr:uid="{00000000-0005-0000-0000-0000DB960000}"/>
    <cellStyle name="20% - Accent1 4 2 9 4 3 2" xfId="38804" xr:uid="{00000000-0005-0000-0000-0000DC960000}"/>
    <cellStyle name="20% - Accent1 4 2 9 4 4" xfId="38805" xr:uid="{00000000-0005-0000-0000-0000DD960000}"/>
    <cellStyle name="20% - Accent1 4 2 9 5" xfId="38806" xr:uid="{00000000-0005-0000-0000-0000DE960000}"/>
    <cellStyle name="20% - Accent1 4 2 9 5 2" xfId="38807" xr:uid="{00000000-0005-0000-0000-0000DF960000}"/>
    <cellStyle name="20% - Accent1 4 2 9 5 2 2" xfId="38808" xr:uid="{00000000-0005-0000-0000-0000E0960000}"/>
    <cellStyle name="20% - Accent1 4 2 9 5 2 2 2" xfId="38809" xr:uid="{00000000-0005-0000-0000-0000E1960000}"/>
    <cellStyle name="20% - Accent1 4 2 9 5 2 3" xfId="38810" xr:uid="{00000000-0005-0000-0000-0000E2960000}"/>
    <cellStyle name="20% - Accent1 4 2 9 5 3" xfId="38811" xr:uid="{00000000-0005-0000-0000-0000E3960000}"/>
    <cellStyle name="20% - Accent1 4 2 9 5 3 2" xfId="38812" xr:uid="{00000000-0005-0000-0000-0000E4960000}"/>
    <cellStyle name="20% - Accent1 4 2 9 5 4" xfId="38813" xr:uid="{00000000-0005-0000-0000-0000E5960000}"/>
    <cellStyle name="20% - Accent1 4 2 9 6" xfId="38814" xr:uid="{00000000-0005-0000-0000-0000E6960000}"/>
    <cellStyle name="20% - Accent1 4 2 9 6 2" xfId="38815" xr:uid="{00000000-0005-0000-0000-0000E7960000}"/>
    <cellStyle name="20% - Accent1 4 2 9 6 2 2" xfId="38816" xr:uid="{00000000-0005-0000-0000-0000E8960000}"/>
    <cellStyle name="20% - Accent1 4 2 9 6 2 2 2" xfId="38817" xr:uid="{00000000-0005-0000-0000-0000E9960000}"/>
    <cellStyle name="20% - Accent1 4 2 9 6 2 3" xfId="38818" xr:uid="{00000000-0005-0000-0000-0000EA960000}"/>
    <cellStyle name="20% - Accent1 4 2 9 6 3" xfId="38819" xr:uid="{00000000-0005-0000-0000-0000EB960000}"/>
    <cellStyle name="20% - Accent1 4 2 9 6 3 2" xfId="38820" xr:uid="{00000000-0005-0000-0000-0000EC960000}"/>
    <cellStyle name="20% - Accent1 4 2 9 6 4" xfId="38821" xr:uid="{00000000-0005-0000-0000-0000ED960000}"/>
    <cellStyle name="20% - Accent1 4 2 9 7" xfId="38822" xr:uid="{00000000-0005-0000-0000-0000EE960000}"/>
    <cellStyle name="20% - Accent1 4 2 9 7 2" xfId="38823" xr:uid="{00000000-0005-0000-0000-0000EF960000}"/>
    <cellStyle name="20% - Accent1 4 2 9 7 2 2" xfId="38824" xr:uid="{00000000-0005-0000-0000-0000F0960000}"/>
    <cellStyle name="20% - Accent1 4 2 9 7 3" xfId="38825" xr:uid="{00000000-0005-0000-0000-0000F1960000}"/>
    <cellStyle name="20% - Accent1 4 2 9 8" xfId="38826" xr:uid="{00000000-0005-0000-0000-0000F2960000}"/>
    <cellStyle name="20% - Accent1 4 2 9 8 2" xfId="38827" xr:uid="{00000000-0005-0000-0000-0000F3960000}"/>
    <cellStyle name="20% - Accent1 4 2 9 8 2 2" xfId="38828" xr:uid="{00000000-0005-0000-0000-0000F4960000}"/>
    <cellStyle name="20% - Accent1 4 2 9 8 3" xfId="38829" xr:uid="{00000000-0005-0000-0000-0000F5960000}"/>
    <cellStyle name="20% - Accent1 4 2 9 9" xfId="38830" xr:uid="{00000000-0005-0000-0000-0000F6960000}"/>
    <cellStyle name="20% - Accent1 4 2 9 9 2" xfId="38831" xr:uid="{00000000-0005-0000-0000-0000F7960000}"/>
    <cellStyle name="20% - Accent1 4 20" xfId="38832" xr:uid="{00000000-0005-0000-0000-0000F8960000}"/>
    <cellStyle name="20% - Accent1 4 20 2" xfId="38833" xr:uid="{00000000-0005-0000-0000-0000F9960000}"/>
    <cellStyle name="20% - Accent1 4 21" xfId="38834" xr:uid="{00000000-0005-0000-0000-0000FA960000}"/>
    <cellStyle name="20% - Accent1 4 3" xfId="38835" xr:uid="{00000000-0005-0000-0000-0000FB960000}"/>
    <cellStyle name="20% - Accent1 4 3 10" xfId="38836" xr:uid="{00000000-0005-0000-0000-0000FC960000}"/>
    <cellStyle name="20% - Accent1 4 3 10 2" xfId="38837" xr:uid="{00000000-0005-0000-0000-0000FD960000}"/>
    <cellStyle name="20% - Accent1 4 3 10 2 2" xfId="38838" xr:uid="{00000000-0005-0000-0000-0000FE960000}"/>
    <cellStyle name="20% - Accent1 4 3 10 2 2 2" xfId="38839" xr:uid="{00000000-0005-0000-0000-0000FF960000}"/>
    <cellStyle name="20% - Accent1 4 3 10 2 3" xfId="38840" xr:uid="{00000000-0005-0000-0000-000000970000}"/>
    <cellStyle name="20% - Accent1 4 3 10 3" xfId="38841" xr:uid="{00000000-0005-0000-0000-000001970000}"/>
    <cellStyle name="20% - Accent1 4 3 10 3 2" xfId="38842" xr:uid="{00000000-0005-0000-0000-000002970000}"/>
    <cellStyle name="20% - Accent1 4 3 10 4" xfId="38843" xr:uid="{00000000-0005-0000-0000-000003970000}"/>
    <cellStyle name="20% - Accent1 4 3 11" xfId="38844" xr:uid="{00000000-0005-0000-0000-000004970000}"/>
    <cellStyle name="20% - Accent1 4 3 11 2" xfId="38845" xr:uid="{00000000-0005-0000-0000-000005970000}"/>
    <cellStyle name="20% - Accent1 4 3 11 2 2" xfId="38846" xr:uid="{00000000-0005-0000-0000-000006970000}"/>
    <cellStyle name="20% - Accent1 4 3 11 2 2 2" xfId="38847" xr:uid="{00000000-0005-0000-0000-000007970000}"/>
    <cellStyle name="20% - Accent1 4 3 11 2 3" xfId="38848" xr:uid="{00000000-0005-0000-0000-000008970000}"/>
    <cellStyle name="20% - Accent1 4 3 11 3" xfId="38849" xr:uid="{00000000-0005-0000-0000-000009970000}"/>
    <cellStyle name="20% - Accent1 4 3 11 3 2" xfId="38850" xr:uid="{00000000-0005-0000-0000-00000A970000}"/>
    <cellStyle name="20% - Accent1 4 3 11 4" xfId="38851" xr:uid="{00000000-0005-0000-0000-00000B970000}"/>
    <cellStyle name="20% - Accent1 4 3 12" xfId="38852" xr:uid="{00000000-0005-0000-0000-00000C970000}"/>
    <cellStyle name="20% - Accent1 4 3 12 2" xfId="38853" xr:uid="{00000000-0005-0000-0000-00000D970000}"/>
    <cellStyle name="20% - Accent1 4 3 12 2 2" xfId="38854" xr:uid="{00000000-0005-0000-0000-00000E970000}"/>
    <cellStyle name="20% - Accent1 4 3 12 3" xfId="38855" xr:uid="{00000000-0005-0000-0000-00000F970000}"/>
    <cellStyle name="20% - Accent1 4 3 13" xfId="38856" xr:uid="{00000000-0005-0000-0000-000010970000}"/>
    <cellStyle name="20% - Accent1 4 3 13 2" xfId="38857" xr:uid="{00000000-0005-0000-0000-000011970000}"/>
    <cellStyle name="20% - Accent1 4 3 13 2 2" xfId="38858" xr:uid="{00000000-0005-0000-0000-000012970000}"/>
    <cellStyle name="20% - Accent1 4 3 13 3" xfId="38859" xr:uid="{00000000-0005-0000-0000-000013970000}"/>
    <cellStyle name="20% - Accent1 4 3 14" xfId="38860" xr:uid="{00000000-0005-0000-0000-000014970000}"/>
    <cellStyle name="20% - Accent1 4 3 14 2" xfId="38861" xr:uid="{00000000-0005-0000-0000-000015970000}"/>
    <cellStyle name="20% - Accent1 4 3 15" xfId="38862" xr:uid="{00000000-0005-0000-0000-000016970000}"/>
    <cellStyle name="20% - Accent1 4 3 15 2" xfId="38863" xr:uid="{00000000-0005-0000-0000-000017970000}"/>
    <cellStyle name="20% - Accent1 4 3 16" xfId="38864" xr:uid="{00000000-0005-0000-0000-000018970000}"/>
    <cellStyle name="20% - Accent1 4 3 2" xfId="38865" xr:uid="{00000000-0005-0000-0000-000019970000}"/>
    <cellStyle name="20% - Accent1 4 3 2 10" xfId="38866" xr:uid="{00000000-0005-0000-0000-00001A970000}"/>
    <cellStyle name="20% - Accent1 4 3 2 10 2" xfId="38867" xr:uid="{00000000-0005-0000-0000-00001B970000}"/>
    <cellStyle name="20% - Accent1 4 3 2 10 2 2" xfId="38868" xr:uid="{00000000-0005-0000-0000-00001C970000}"/>
    <cellStyle name="20% - Accent1 4 3 2 10 2 2 2" xfId="38869" xr:uid="{00000000-0005-0000-0000-00001D970000}"/>
    <cellStyle name="20% - Accent1 4 3 2 10 2 3" xfId="38870" xr:uid="{00000000-0005-0000-0000-00001E970000}"/>
    <cellStyle name="20% - Accent1 4 3 2 10 3" xfId="38871" xr:uid="{00000000-0005-0000-0000-00001F970000}"/>
    <cellStyle name="20% - Accent1 4 3 2 10 3 2" xfId="38872" xr:uid="{00000000-0005-0000-0000-000020970000}"/>
    <cellStyle name="20% - Accent1 4 3 2 10 4" xfId="38873" xr:uid="{00000000-0005-0000-0000-000021970000}"/>
    <cellStyle name="20% - Accent1 4 3 2 11" xfId="38874" xr:uid="{00000000-0005-0000-0000-000022970000}"/>
    <cellStyle name="20% - Accent1 4 3 2 11 2" xfId="38875" xr:uid="{00000000-0005-0000-0000-000023970000}"/>
    <cellStyle name="20% - Accent1 4 3 2 11 2 2" xfId="38876" xr:uid="{00000000-0005-0000-0000-000024970000}"/>
    <cellStyle name="20% - Accent1 4 3 2 11 3" xfId="38877" xr:uid="{00000000-0005-0000-0000-000025970000}"/>
    <cellStyle name="20% - Accent1 4 3 2 12" xfId="38878" xr:uid="{00000000-0005-0000-0000-000026970000}"/>
    <cellStyle name="20% - Accent1 4 3 2 12 2" xfId="38879" xr:uid="{00000000-0005-0000-0000-000027970000}"/>
    <cellStyle name="20% - Accent1 4 3 2 12 2 2" xfId="38880" xr:uid="{00000000-0005-0000-0000-000028970000}"/>
    <cellStyle name="20% - Accent1 4 3 2 12 3" xfId="38881" xr:uid="{00000000-0005-0000-0000-000029970000}"/>
    <cellStyle name="20% - Accent1 4 3 2 13" xfId="38882" xr:uid="{00000000-0005-0000-0000-00002A970000}"/>
    <cellStyle name="20% - Accent1 4 3 2 13 2" xfId="38883" xr:uid="{00000000-0005-0000-0000-00002B970000}"/>
    <cellStyle name="20% - Accent1 4 3 2 14" xfId="38884" xr:uid="{00000000-0005-0000-0000-00002C970000}"/>
    <cellStyle name="20% - Accent1 4 3 2 14 2" xfId="38885" xr:uid="{00000000-0005-0000-0000-00002D970000}"/>
    <cellStyle name="20% - Accent1 4 3 2 15" xfId="38886" xr:uid="{00000000-0005-0000-0000-00002E970000}"/>
    <cellStyle name="20% - Accent1 4 3 2 2" xfId="38887" xr:uid="{00000000-0005-0000-0000-00002F970000}"/>
    <cellStyle name="20% - Accent1 4 3 2 2 10" xfId="38888" xr:uid="{00000000-0005-0000-0000-000030970000}"/>
    <cellStyle name="20% - Accent1 4 3 2 2 10 2" xfId="38889" xr:uid="{00000000-0005-0000-0000-000031970000}"/>
    <cellStyle name="20% - Accent1 4 3 2 2 10 2 2" xfId="38890" xr:uid="{00000000-0005-0000-0000-000032970000}"/>
    <cellStyle name="20% - Accent1 4 3 2 2 10 3" xfId="38891" xr:uid="{00000000-0005-0000-0000-000033970000}"/>
    <cellStyle name="20% - Accent1 4 3 2 2 11" xfId="38892" xr:uid="{00000000-0005-0000-0000-000034970000}"/>
    <cellStyle name="20% - Accent1 4 3 2 2 11 2" xfId="38893" xr:uid="{00000000-0005-0000-0000-000035970000}"/>
    <cellStyle name="20% - Accent1 4 3 2 2 11 2 2" xfId="38894" xr:uid="{00000000-0005-0000-0000-000036970000}"/>
    <cellStyle name="20% - Accent1 4 3 2 2 11 3" xfId="38895" xr:uid="{00000000-0005-0000-0000-000037970000}"/>
    <cellStyle name="20% - Accent1 4 3 2 2 12" xfId="38896" xr:uid="{00000000-0005-0000-0000-000038970000}"/>
    <cellStyle name="20% - Accent1 4 3 2 2 12 2" xfId="38897" xr:uid="{00000000-0005-0000-0000-000039970000}"/>
    <cellStyle name="20% - Accent1 4 3 2 2 13" xfId="38898" xr:uid="{00000000-0005-0000-0000-00003A970000}"/>
    <cellStyle name="20% - Accent1 4 3 2 2 13 2" xfId="38899" xr:uid="{00000000-0005-0000-0000-00003B970000}"/>
    <cellStyle name="20% - Accent1 4 3 2 2 14" xfId="38900" xr:uid="{00000000-0005-0000-0000-00003C970000}"/>
    <cellStyle name="20% - Accent1 4 3 2 2 2" xfId="38901" xr:uid="{00000000-0005-0000-0000-00003D970000}"/>
    <cellStyle name="20% - Accent1 4 3 2 2 2 10" xfId="38902" xr:uid="{00000000-0005-0000-0000-00003E970000}"/>
    <cellStyle name="20% - Accent1 4 3 2 2 2 10 2" xfId="38903" xr:uid="{00000000-0005-0000-0000-00003F970000}"/>
    <cellStyle name="20% - Accent1 4 3 2 2 2 11" xfId="38904" xr:uid="{00000000-0005-0000-0000-000040970000}"/>
    <cellStyle name="20% - Accent1 4 3 2 2 2 2" xfId="38905" xr:uid="{00000000-0005-0000-0000-000041970000}"/>
    <cellStyle name="20% - Accent1 4 3 2 2 2 2 2" xfId="38906" xr:uid="{00000000-0005-0000-0000-000042970000}"/>
    <cellStyle name="20% - Accent1 4 3 2 2 2 2 2 2" xfId="38907" xr:uid="{00000000-0005-0000-0000-000043970000}"/>
    <cellStyle name="20% - Accent1 4 3 2 2 2 2 2 2 2" xfId="38908" xr:uid="{00000000-0005-0000-0000-000044970000}"/>
    <cellStyle name="20% - Accent1 4 3 2 2 2 2 2 2 2 2" xfId="38909" xr:uid="{00000000-0005-0000-0000-000045970000}"/>
    <cellStyle name="20% - Accent1 4 3 2 2 2 2 2 2 3" xfId="38910" xr:uid="{00000000-0005-0000-0000-000046970000}"/>
    <cellStyle name="20% - Accent1 4 3 2 2 2 2 2 3" xfId="38911" xr:uid="{00000000-0005-0000-0000-000047970000}"/>
    <cellStyle name="20% - Accent1 4 3 2 2 2 2 2 3 2" xfId="38912" xr:uid="{00000000-0005-0000-0000-000048970000}"/>
    <cellStyle name="20% - Accent1 4 3 2 2 2 2 2 4" xfId="38913" xr:uid="{00000000-0005-0000-0000-000049970000}"/>
    <cellStyle name="20% - Accent1 4 3 2 2 2 2 3" xfId="38914" xr:uid="{00000000-0005-0000-0000-00004A970000}"/>
    <cellStyle name="20% - Accent1 4 3 2 2 2 2 3 2" xfId="38915" xr:uid="{00000000-0005-0000-0000-00004B970000}"/>
    <cellStyle name="20% - Accent1 4 3 2 2 2 2 3 2 2" xfId="38916" xr:uid="{00000000-0005-0000-0000-00004C970000}"/>
    <cellStyle name="20% - Accent1 4 3 2 2 2 2 3 2 2 2" xfId="38917" xr:uid="{00000000-0005-0000-0000-00004D970000}"/>
    <cellStyle name="20% - Accent1 4 3 2 2 2 2 3 2 3" xfId="38918" xr:uid="{00000000-0005-0000-0000-00004E970000}"/>
    <cellStyle name="20% - Accent1 4 3 2 2 2 2 3 3" xfId="38919" xr:uid="{00000000-0005-0000-0000-00004F970000}"/>
    <cellStyle name="20% - Accent1 4 3 2 2 2 2 3 3 2" xfId="38920" xr:uid="{00000000-0005-0000-0000-000050970000}"/>
    <cellStyle name="20% - Accent1 4 3 2 2 2 2 3 4" xfId="38921" xr:uid="{00000000-0005-0000-0000-000051970000}"/>
    <cellStyle name="20% - Accent1 4 3 2 2 2 2 4" xfId="38922" xr:uid="{00000000-0005-0000-0000-000052970000}"/>
    <cellStyle name="20% - Accent1 4 3 2 2 2 2 4 2" xfId="38923" xr:uid="{00000000-0005-0000-0000-000053970000}"/>
    <cellStyle name="20% - Accent1 4 3 2 2 2 2 4 2 2" xfId="38924" xr:uid="{00000000-0005-0000-0000-000054970000}"/>
    <cellStyle name="20% - Accent1 4 3 2 2 2 2 4 2 2 2" xfId="38925" xr:uid="{00000000-0005-0000-0000-000055970000}"/>
    <cellStyle name="20% - Accent1 4 3 2 2 2 2 4 2 3" xfId="38926" xr:uid="{00000000-0005-0000-0000-000056970000}"/>
    <cellStyle name="20% - Accent1 4 3 2 2 2 2 4 3" xfId="38927" xr:uid="{00000000-0005-0000-0000-000057970000}"/>
    <cellStyle name="20% - Accent1 4 3 2 2 2 2 4 3 2" xfId="38928" xr:uid="{00000000-0005-0000-0000-000058970000}"/>
    <cellStyle name="20% - Accent1 4 3 2 2 2 2 4 4" xfId="38929" xr:uid="{00000000-0005-0000-0000-000059970000}"/>
    <cellStyle name="20% - Accent1 4 3 2 2 2 2 5" xfId="38930" xr:uid="{00000000-0005-0000-0000-00005A970000}"/>
    <cellStyle name="20% - Accent1 4 3 2 2 2 2 5 2" xfId="38931" xr:uid="{00000000-0005-0000-0000-00005B970000}"/>
    <cellStyle name="20% - Accent1 4 3 2 2 2 2 5 2 2" xfId="38932" xr:uid="{00000000-0005-0000-0000-00005C970000}"/>
    <cellStyle name="20% - Accent1 4 3 2 2 2 2 5 3" xfId="38933" xr:uid="{00000000-0005-0000-0000-00005D970000}"/>
    <cellStyle name="20% - Accent1 4 3 2 2 2 2 6" xfId="38934" xr:uid="{00000000-0005-0000-0000-00005E970000}"/>
    <cellStyle name="20% - Accent1 4 3 2 2 2 2 6 2" xfId="38935" xr:uid="{00000000-0005-0000-0000-00005F970000}"/>
    <cellStyle name="20% - Accent1 4 3 2 2 2 2 6 2 2" xfId="38936" xr:uid="{00000000-0005-0000-0000-000060970000}"/>
    <cellStyle name="20% - Accent1 4 3 2 2 2 2 6 3" xfId="38937" xr:uid="{00000000-0005-0000-0000-000061970000}"/>
    <cellStyle name="20% - Accent1 4 3 2 2 2 2 7" xfId="38938" xr:uid="{00000000-0005-0000-0000-000062970000}"/>
    <cellStyle name="20% - Accent1 4 3 2 2 2 2 7 2" xfId="38939" xr:uid="{00000000-0005-0000-0000-000063970000}"/>
    <cellStyle name="20% - Accent1 4 3 2 2 2 2 8" xfId="38940" xr:uid="{00000000-0005-0000-0000-000064970000}"/>
    <cellStyle name="20% - Accent1 4 3 2 2 2 2 8 2" xfId="38941" xr:uid="{00000000-0005-0000-0000-000065970000}"/>
    <cellStyle name="20% - Accent1 4 3 2 2 2 2 9" xfId="38942" xr:uid="{00000000-0005-0000-0000-000066970000}"/>
    <cellStyle name="20% - Accent1 4 3 2 2 2 3" xfId="38943" xr:uid="{00000000-0005-0000-0000-000067970000}"/>
    <cellStyle name="20% - Accent1 4 3 2 2 2 3 2" xfId="38944" xr:uid="{00000000-0005-0000-0000-000068970000}"/>
    <cellStyle name="20% - Accent1 4 3 2 2 2 3 2 2" xfId="38945" xr:uid="{00000000-0005-0000-0000-000069970000}"/>
    <cellStyle name="20% - Accent1 4 3 2 2 2 3 2 2 2" xfId="38946" xr:uid="{00000000-0005-0000-0000-00006A970000}"/>
    <cellStyle name="20% - Accent1 4 3 2 2 2 3 2 2 2 2" xfId="38947" xr:uid="{00000000-0005-0000-0000-00006B970000}"/>
    <cellStyle name="20% - Accent1 4 3 2 2 2 3 2 2 3" xfId="38948" xr:uid="{00000000-0005-0000-0000-00006C970000}"/>
    <cellStyle name="20% - Accent1 4 3 2 2 2 3 2 3" xfId="38949" xr:uid="{00000000-0005-0000-0000-00006D970000}"/>
    <cellStyle name="20% - Accent1 4 3 2 2 2 3 2 3 2" xfId="38950" xr:uid="{00000000-0005-0000-0000-00006E970000}"/>
    <cellStyle name="20% - Accent1 4 3 2 2 2 3 2 4" xfId="38951" xr:uid="{00000000-0005-0000-0000-00006F970000}"/>
    <cellStyle name="20% - Accent1 4 3 2 2 2 3 3" xfId="38952" xr:uid="{00000000-0005-0000-0000-000070970000}"/>
    <cellStyle name="20% - Accent1 4 3 2 2 2 3 3 2" xfId="38953" xr:uid="{00000000-0005-0000-0000-000071970000}"/>
    <cellStyle name="20% - Accent1 4 3 2 2 2 3 3 2 2" xfId="38954" xr:uid="{00000000-0005-0000-0000-000072970000}"/>
    <cellStyle name="20% - Accent1 4 3 2 2 2 3 3 2 2 2" xfId="38955" xr:uid="{00000000-0005-0000-0000-000073970000}"/>
    <cellStyle name="20% - Accent1 4 3 2 2 2 3 3 2 3" xfId="38956" xr:uid="{00000000-0005-0000-0000-000074970000}"/>
    <cellStyle name="20% - Accent1 4 3 2 2 2 3 3 3" xfId="38957" xr:uid="{00000000-0005-0000-0000-000075970000}"/>
    <cellStyle name="20% - Accent1 4 3 2 2 2 3 3 3 2" xfId="38958" xr:uid="{00000000-0005-0000-0000-000076970000}"/>
    <cellStyle name="20% - Accent1 4 3 2 2 2 3 3 4" xfId="38959" xr:uid="{00000000-0005-0000-0000-000077970000}"/>
    <cellStyle name="20% - Accent1 4 3 2 2 2 3 4" xfId="38960" xr:uid="{00000000-0005-0000-0000-000078970000}"/>
    <cellStyle name="20% - Accent1 4 3 2 2 2 3 4 2" xfId="38961" xr:uid="{00000000-0005-0000-0000-000079970000}"/>
    <cellStyle name="20% - Accent1 4 3 2 2 2 3 4 2 2" xfId="38962" xr:uid="{00000000-0005-0000-0000-00007A970000}"/>
    <cellStyle name="20% - Accent1 4 3 2 2 2 3 4 2 2 2" xfId="38963" xr:uid="{00000000-0005-0000-0000-00007B970000}"/>
    <cellStyle name="20% - Accent1 4 3 2 2 2 3 4 2 3" xfId="38964" xr:uid="{00000000-0005-0000-0000-00007C970000}"/>
    <cellStyle name="20% - Accent1 4 3 2 2 2 3 4 3" xfId="38965" xr:uid="{00000000-0005-0000-0000-00007D970000}"/>
    <cellStyle name="20% - Accent1 4 3 2 2 2 3 4 3 2" xfId="38966" xr:uid="{00000000-0005-0000-0000-00007E970000}"/>
    <cellStyle name="20% - Accent1 4 3 2 2 2 3 4 4" xfId="38967" xr:uid="{00000000-0005-0000-0000-00007F970000}"/>
    <cellStyle name="20% - Accent1 4 3 2 2 2 3 5" xfId="38968" xr:uid="{00000000-0005-0000-0000-000080970000}"/>
    <cellStyle name="20% - Accent1 4 3 2 2 2 3 5 2" xfId="38969" xr:uid="{00000000-0005-0000-0000-000081970000}"/>
    <cellStyle name="20% - Accent1 4 3 2 2 2 3 5 2 2" xfId="38970" xr:uid="{00000000-0005-0000-0000-000082970000}"/>
    <cellStyle name="20% - Accent1 4 3 2 2 2 3 5 3" xfId="38971" xr:uid="{00000000-0005-0000-0000-000083970000}"/>
    <cellStyle name="20% - Accent1 4 3 2 2 2 3 6" xfId="38972" xr:uid="{00000000-0005-0000-0000-000084970000}"/>
    <cellStyle name="20% - Accent1 4 3 2 2 2 3 6 2" xfId="38973" xr:uid="{00000000-0005-0000-0000-000085970000}"/>
    <cellStyle name="20% - Accent1 4 3 2 2 2 3 6 2 2" xfId="38974" xr:uid="{00000000-0005-0000-0000-000086970000}"/>
    <cellStyle name="20% - Accent1 4 3 2 2 2 3 6 3" xfId="38975" xr:uid="{00000000-0005-0000-0000-000087970000}"/>
    <cellStyle name="20% - Accent1 4 3 2 2 2 3 7" xfId="38976" xr:uid="{00000000-0005-0000-0000-000088970000}"/>
    <cellStyle name="20% - Accent1 4 3 2 2 2 3 7 2" xfId="38977" xr:uid="{00000000-0005-0000-0000-000089970000}"/>
    <cellStyle name="20% - Accent1 4 3 2 2 2 3 8" xfId="38978" xr:uid="{00000000-0005-0000-0000-00008A970000}"/>
    <cellStyle name="20% - Accent1 4 3 2 2 2 3 8 2" xfId="38979" xr:uid="{00000000-0005-0000-0000-00008B970000}"/>
    <cellStyle name="20% - Accent1 4 3 2 2 2 3 9" xfId="38980" xr:uid="{00000000-0005-0000-0000-00008C970000}"/>
    <cellStyle name="20% - Accent1 4 3 2 2 2 4" xfId="38981" xr:uid="{00000000-0005-0000-0000-00008D970000}"/>
    <cellStyle name="20% - Accent1 4 3 2 2 2 4 2" xfId="38982" xr:uid="{00000000-0005-0000-0000-00008E970000}"/>
    <cellStyle name="20% - Accent1 4 3 2 2 2 4 2 2" xfId="38983" xr:uid="{00000000-0005-0000-0000-00008F970000}"/>
    <cellStyle name="20% - Accent1 4 3 2 2 2 4 2 2 2" xfId="38984" xr:uid="{00000000-0005-0000-0000-000090970000}"/>
    <cellStyle name="20% - Accent1 4 3 2 2 2 4 2 3" xfId="38985" xr:uid="{00000000-0005-0000-0000-000091970000}"/>
    <cellStyle name="20% - Accent1 4 3 2 2 2 4 3" xfId="38986" xr:uid="{00000000-0005-0000-0000-000092970000}"/>
    <cellStyle name="20% - Accent1 4 3 2 2 2 4 3 2" xfId="38987" xr:uid="{00000000-0005-0000-0000-000093970000}"/>
    <cellStyle name="20% - Accent1 4 3 2 2 2 4 4" xfId="38988" xr:uid="{00000000-0005-0000-0000-000094970000}"/>
    <cellStyle name="20% - Accent1 4 3 2 2 2 5" xfId="38989" xr:uid="{00000000-0005-0000-0000-000095970000}"/>
    <cellStyle name="20% - Accent1 4 3 2 2 2 5 2" xfId="38990" xr:uid="{00000000-0005-0000-0000-000096970000}"/>
    <cellStyle name="20% - Accent1 4 3 2 2 2 5 2 2" xfId="38991" xr:uid="{00000000-0005-0000-0000-000097970000}"/>
    <cellStyle name="20% - Accent1 4 3 2 2 2 5 2 2 2" xfId="38992" xr:uid="{00000000-0005-0000-0000-000098970000}"/>
    <cellStyle name="20% - Accent1 4 3 2 2 2 5 2 3" xfId="38993" xr:uid="{00000000-0005-0000-0000-000099970000}"/>
    <cellStyle name="20% - Accent1 4 3 2 2 2 5 3" xfId="38994" xr:uid="{00000000-0005-0000-0000-00009A970000}"/>
    <cellStyle name="20% - Accent1 4 3 2 2 2 5 3 2" xfId="38995" xr:uid="{00000000-0005-0000-0000-00009B970000}"/>
    <cellStyle name="20% - Accent1 4 3 2 2 2 5 4" xfId="38996" xr:uid="{00000000-0005-0000-0000-00009C970000}"/>
    <cellStyle name="20% - Accent1 4 3 2 2 2 6" xfId="38997" xr:uid="{00000000-0005-0000-0000-00009D970000}"/>
    <cellStyle name="20% - Accent1 4 3 2 2 2 6 2" xfId="38998" xr:uid="{00000000-0005-0000-0000-00009E970000}"/>
    <cellStyle name="20% - Accent1 4 3 2 2 2 6 2 2" xfId="38999" xr:uid="{00000000-0005-0000-0000-00009F970000}"/>
    <cellStyle name="20% - Accent1 4 3 2 2 2 6 2 2 2" xfId="39000" xr:uid="{00000000-0005-0000-0000-0000A0970000}"/>
    <cellStyle name="20% - Accent1 4 3 2 2 2 6 2 3" xfId="39001" xr:uid="{00000000-0005-0000-0000-0000A1970000}"/>
    <cellStyle name="20% - Accent1 4 3 2 2 2 6 3" xfId="39002" xr:uid="{00000000-0005-0000-0000-0000A2970000}"/>
    <cellStyle name="20% - Accent1 4 3 2 2 2 6 3 2" xfId="39003" xr:uid="{00000000-0005-0000-0000-0000A3970000}"/>
    <cellStyle name="20% - Accent1 4 3 2 2 2 6 4" xfId="39004" xr:uid="{00000000-0005-0000-0000-0000A4970000}"/>
    <cellStyle name="20% - Accent1 4 3 2 2 2 7" xfId="39005" xr:uid="{00000000-0005-0000-0000-0000A5970000}"/>
    <cellStyle name="20% - Accent1 4 3 2 2 2 7 2" xfId="39006" xr:uid="{00000000-0005-0000-0000-0000A6970000}"/>
    <cellStyle name="20% - Accent1 4 3 2 2 2 7 2 2" xfId="39007" xr:uid="{00000000-0005-0000-0000-0000A7970000}"/>
    <cellStyle name="20% - Accent1 4 3 2 2 2 7 3" xfId="39008" xr:uid="{00000000-0005-0000-0000-0000A8970000}"/>
    <cellStyle name="20% - Accent1 4 3 2 2 2 8" xfId="39009" xr:uid="{00000000-0005-0000-0000-0000A9970000}"/>
    <cellStyle name="20% - Accent1 4 3 2 2 2 8 2" xfId="39010" xr:uid="{00000000-0005-0000-0000-0000AA970000}"/>
    <cellStyle name="20% - Accent1 4 3 2 2 2 8 2 2" xfId="39011" xr:uid="{00000000-0005-0000-0000-0000AB970000}"/>
    <cellStyle name="20% - Accent1 4 3 2 2 2 8 3" xfId="39012" xr:uid="{00000000-0005-0000-0000-0000AC970000}"/>
    <cellStyle name="20% - Accent1 4 3 2 2 2 9" xfId="39013" xr:uid="{00000000-0005-0000-0000-0000AD970000}"/>
    <cellStyle name="20% - Accent1 4 3 2 2 2 9 2" xfId="39014" xr:uid="{00000000-0005-0000-0000-0000AE970000}"/>
    <cellStyle name="20% - Accent1 4 3 2 2 3" xfId="39015" xr:uid="{00000000-0005-0000-0000-0000AF970000}"/>
    <cellStyle name="20% - Accent1 4 3 2 2 3 10" xfId="39016" xr:uid="{00000000-0005-0000-0000-0000B0970000}"/>
    <cellStyle name="20% - Accent1 4 3 2 2 3 10 2" xfId="39017" xr:uid="{00000000-0005-0000-0000-0000B1970000}"/>
    <cellStyle name="20% - Accent1 4 3 2 2 3 11" xfId="39018" xr:uid="{00000000-0005-0000-0000-0000B2970000}"/>
    <cellStyle name="20% - Accent1 4 3 2 2 3 2" xfId="39019" xr:uid="{00000000-0005-0000-0000-0000B3970000}"/>
    <cellStyle name="20% - Accent1 4 3 2 2 3 2 2" xfId="39020" xr:uid="{00000000-0005-0000-0000-0000B4970000}"/>
    <cellStyle name="20% - Accent1 4 3 2 2 3 2 2 2" xfId="39021" xr:uid="{00000000-0005-0000-0000-0000B5970000}"/>
    <cellStyle name="20% - Accent1 4 3 2 2 3 2 2 2 2" xfId="39022" xr:uid="{00000000-0005-0000-0000-0000B6970000}"/>
    <cellStyle name="20% - Accent1 4 3 2 2 3 2 2 2 2 2" xfId="39023" xr:uid="{00000000-0005-0000-0000-0000B7970000}"/>
    <cellStyle name="20% - Accent1 4 3 2 2 3 2 2 2 3" xfId="39024" xr:uid="{00000000-0005-0000-0000-0000B8970000}"/>
    <cellStyle name="20% - Accent1 4 3 2 2 3 2 2 3" xfId="39025" xr:uid="{00000000-0005-0000-0000-0000B9970000}"/>
    <cellStyle name="20% - Accent1 4 3 2 2 3 2 2 3 2" xfId="39026" xr:uid="{00000000-0005-0000-0000-0000BA970000}"/>
    <cellStyle name="20% - Accent1 4 3 2 2 3 2 2 4" xfId="39027" xr:uid="{00000000-0005-0000-0000-0000BB970000}"/>
    <cellStyle name="20% - Accent1 4 3 2 2 3 2 3" xfId="39028" xr:uid="{00000000-0005-0000-0000-0000BC970000}"/>
    <cellStyle name="20% - Accent1 4 3 2 2 3 2 3 2" xfId="39029" xr:uid="{00000000-0005-0000-0000-0000BD970000}"/>
    <cellStyle name="20% - Accent1 4 3 2 2 3 2 3 2 2" xfId="39030" xr:uid="{00000000-0005-0000-0000-0000BE970000}"/>
    <cellStyle name="20% - Accent1 4 3 2 2 3 2 3 2 2 2" xfId="39031" xr:uid="{00000000-0005-0000-0000-0000BF970000}"/>
    <cellStyle name="20% - Accent1 4 3 2 2 3 2 3 2 3" xfId="39032" xr:uid="{00000000-0005-0000-0000-0000C0970000}"/>
    <cellStyle name="20% - Accent1 4 3 2 2 3 2 3 3" xfId="39033" xr:uid="{00000000-0005-0000-0000-0000C1970000}"/>
    <cellStyle name="20% - Accent1 4 3 2 2 3 2 3 3 2" xfId="39034" xr:uid="{00000000-0005-0000-0000-0000C2970000}"/>
    <cellStyle name="20% - Accent1 4 3 2 2 3 2 3 4" xfId="39035" xr:uid="{00000000-0005-0000-0000-0000C3970000}"/>
    <cellStyle name="20% - Accent1 4 3 2 2 3 2 4" xfId="39036" xr:uid="{00000000-0005-0000-0000-0000C4970000}"/>
    <cellStyle name="20% - Accent1 4 3 2 2 3 2 4 2" xfId="39037" xr:uid="{00000000-0005-0000-0000-0000C5970000}"/>
    <cellStyle name="20% - Accent1 4 3 2 2 3 2 4 2 2" xfId="39038" xr:uid="{00000000-0005-0000-0000-0000C6970000}"/>
    <cellStyle name="20% - Accent1 4 3 2 2 3 2 4 2 2 2" xfId="39039" xr:uid="{00000000-0005-0000-0000-0000C7970000}"/>
    <cellStyle name="20% - Accent1 4 3 2 2 3 2 4 2 3" xfId="39040" xr:uid="{00000000-0005-0000-0000-0000C8970000}"/>
    <cellStyle name="20% - Accent1 4 3 2 2 3 2 4 3" xfId="39041" xr:uid="{00000000-0005-0000-0000-0000C9970000}"/>
    <cellStyle name="20% - Accent1 4 3 2 2 3 2 4 3 2" xfId="39042" xr:uid="{00000000-0005-0000-0000-0000CA970000}"/>
    <cellStyle name="20% - Accent1 4 3 2 2 3 2 4 4" xfId="39043" xr:uid="{00000000-0005-0000-0000-0000CB970000}"/>
    <cellStyle name="20% - Accent1 4 3 2 2 3 2 5" xfId="39044" xr:uid="{00000000-0005-0000-0000-0000CC970000}"/>
    <cellStyle name="20% - Accent1 4 3 2 2 3 2 5 2" xfId="39045" xr:uid="{00000000-0005-0000-0000-0000CD970000}"/>
    <cellStyle name="20% - Accent1 4 3 2 2 3 2 5 2 2" xfId="39046" xr:uid="{00000000-0005-0000-0000-0000CE970000}"/>
    <cellStyle name="20% - Accent1 4 3 2 2 3 2 5 3" xfId="39047" xr:uid="{00000000-0005-0000-0000-0000CF970000}"/>
    <cellStyle name="20% - Accent1 4 3 2 2 3 2 6" xfId="39048" xr:uid="{00000000-0005-0000-0000-0000D0970000}"/>
    <cellStyle name="20% - Accent1 4 3 2 2 3 2 6 2" xfId="39049" xr:uid="{00000000-0005-0000-0000-0000D1970000}"/>
    <cellStyle name="20% - Accent1 4 3 2 2 3 2 6 2 2" xfId="39050" xr:uid="{00000000-0005-0000-0000-0000D2970000}"/>
    <cellStyle name="20% - Accent1 4 3 2 2 3 2 6 3" xfId="39051" xr:uid="{00000000-0005-0000-0000-0000D3970000}"/>
    <cellStyle name="20% - Accent1 4 3 2 2 3 2 7" xfId="39052" xr:uid="{00000000-0005-0000-0000-0000D4970000}"/>
    <cellStyle name="20% - Accent1 4 3 2 2 3 2 7 2" xfId="39053" xr:uid="{00000000-0005-0000-0000-0000D5970000}"/>
    <cellStyle name="20% - Accent1 4 3 2 2 3 2 8" xfId="39054" xr:uid="{00000000-0005-0000-0000-0000D6970000}"/>
    <cellStyle name="20% - Accent1 4 3 2 2 3 2 8 2" xfId="39055" xr:uid="{00000000-0005-0000-0000-0000D7970000}"/>
    <cellStyle name="20% - Accent1 4 3 2 2 3 2 9" xfId="39056" xr:uid="{00000000-0005-0000-0000-0000D8970000}"/>
    <cellStyle name="20% - Accent1 4 3 2 2 3 3" xfId="39057" xr:uid="{00000000-0005-0000-0000-0000D9970000}"/>
    <cellStyle name="20% - Accent1 4 3 2 2 3 3 2" xfId="39058" xr:uid="{00000000-0005-0000-0000-0000DA970000}"/>
    <cellStyle name="20% - Accent1 4 3 2 2 3 3 2 2" xfId="39059" xr:uid="{00000000-0005-0000-0000-0000DB970000}"/>
    <cellStyle name="20% - Accent1 4 3 2 2 3 3 2 2 2" xfId="39060" xr:uid="{00000000-0005-0000-0000-0000DC970000}"/>
    <cellStyle name="20% - Accent1 4 3 2 2 3 3 2 2 2 2" xfId="39061" xr:uid="{00000000-0005-0000-0000-0000DD970000}"/>
    <cellStyle name="20% - Accent1 4 3 2 2 3 3 2 2 3" xfId="39062" xr:uid="{00000000-0005-0000-0000-0000DE970000}"/>
    <cellStyle name="20% - Accent1 4 3 2 2 3 3 2 3" xfId="39063" xr:uid="{00000000-0005-0000-0000-0000DF970000}"/>
    <cellStyle name="20% - Accent1 4 3 2 2 3 3 2 3 2" xfId="39064" xr:uid="{00000000-0005-0000-0000-0000E0970000}"/>
    <cellStyle name="20% - Accent1 4 3 2 2 3 3 2 4" xfId="39065" xr:uid="{00000000-0005-0000-0000-0000E1970000}"/>
    <cellStyle name="20% - Accent1 4 3 2 2 3 3 3" xfId="39066" xr:uid="{00000000-0005-0000-0000-0000E2970000}"/>
    <cellStyle name="20% - Accent1 4 3 2 2 3 3 3 2" xfId="39067" xr:uid="{00000000-0005-0000-0000-0000E3970000}"/>
    <cellStyle name="20% - Accent1 4 3 2 2 3 3 3 2 2" xfId="39068" xr:uid="{00000000-0005-0000-0000-0000E4970000}"/>
    <cellStyle name="20% - Accent1 4 3 2 2 3 3 3 2 2 2" xfId="39069" xr:uid="{00000000-0005-0000-0000-0000E5970000}"/>
    <cellStyle name="20% - Accent1 4 3 2 2 3 3 3 2 3" xfId="39070" xr:uid="{00000000-0005-0000-0000-0000E6970000}"/>
    <cellStyle name="20% - Accent1 4 3 2 2 3 3 3 3" xfId="39071" xr:uid="{00000000-0005-0000-0000-0000E7970000}"/>
    <cellStyle name="20% - Accent1 4 3 2 2 3 3 3 3 2" xfId="39072" xr:uid="{00000000-0005-0000-0000-0000E8970000}"/>
    <cellStyle name="20% - Accent1 4 3 2 2 3 3 3 4" xfId="39073" xr:uid="{00000000-0005-0000-0000-0000E9970000}"/>
    <cellStyle name="20% - Accent1 4 3 2 2 3 3 4" xfId="39074" xr:uid="{00000000-0005-0000-0000-0000EA970000}"/>
    <cellStyle name="20% - Accent1 4 3 2 2 3 3 4 2" xfId="39075" xr:uid="{00000000-0005-0000-0000-0000EB970000}"/>
    <cellStyle name="20% - Accent1 4 3 2 2 3 3 4 2 2" xfId="39076" xr:uid="{00000000-0005-0000-0000-0000EC970000}"/>
    <cellStyle name="20% - Accent1 4 3 2 2 3 3 4 2 2 2" xfId="39077" xr:uid="{00000000-0005-0000-0000-0000ED970000}"/>
    <cellStyle name="20% - Accent1 4 3 2 2 3 3 4 2 3" xfId="39078" xr:uid="{00000000-0005-0000-0000-0000EE970000}"/>
    <cellStyle name="20% - Accent1 4 3 2 2 3 3 4 3" xfId="39079" xr:uid="{00000000-0005-0000-0000-0000EF970000}"/>
    <cellStyle name="20% - Accent1 4 3 2 2 3 3 4 3 2" xfId="39080" xr:uid="{00000000-0005-0000-0000-0000F0970000}"/>
    <cellStyle name="20% - Accent1 4 3 2 2 3 3 4 4" xfId="39081" xr:uid="{00000000-0005-0000-0000-0000F1970000}"/>
    <cellStyle name="20% - Accent1 4 3 2 2 3 3 5" xfId="39082" xr:uid="{00000000-0005-0000-0000-0000F2970000}"/>
    <cellStyle name="20% - Accent1 4 3 2 2 3 3 5 2" xfId="39083" xr:uid="{00000000-0005-0000-0000-0000F3970000}"/>
    <cellStyle name="20% - Accent1 4 3 2 2 3 3 5 2 2" xfId="39084" xr:uid="{00000000-0005-0000-0000-0000F4970000}"/>
    <cellStyle name="20% - Accent1 4 3 2 2 3 3 5 3" xfId="39085" xr:uid="{00000000-0005-0000-0000-0000F5970000}"/>
    <cellStyle name="20% - Accent1 4 3 2 2 3 3 6" xfId="39086" xr:uid="{00000000-0005-0000-0000-0000F6970000}"/>
    <cellStyle name="20% - Accent1 4 3 2 2 3 3 6 2" xfId="39087" xr:uid="{00000000-0005-0000-0000-0000F7970000}"/>
    <cellStyle name="20% - Accent1 4 3 2 2 3 3 6 2 2" xfId="39088" xr:uid="{00000000-0005-0000-0000-0000F8970000}"/>
    <cellStyle name="20% - Accent1 4 3 2 2 3 3 6 3" xfId="39089" xr:uid="{00000000-0005-0000-0000-0000F9970000}"/>
    <cellStyle name="20% - Accent1 4 3 2 2 3 3 7" xfId="39090" xr:uid="{00000000-0005-0000-0000-0000FA970000}"/>
    <cellStyle name="20% - Accent1 4 3 2 2 3 3 7 2" xfId="39091" xr:uid="{00000000-0005-0000-0000-0000FB970000}"/>
    <cellStyle name="20% - Accent1 4 3 2 2 3 3 8" xfId="39092" xr:uid="{00000000-0005-0000-0000-0000FC970000}"/>
    <cellStyle name="20% - Accent1 4 3 2 2 3 3 8 2" xfId="39093" xr:uid="{00000000-0005-0000-0000-0000FD970000}"/>
    <cellStyle name="20% - Accent1 4 3 2 2 3 3 9" xfId="39094" xr:uid="{00000000-0005-0000-0000-0000FE970000}"/>
    <cellStyle name="20% - Accent1 4 3 2 2 3 4" xfId="39095" xr:uid="{00000000-0005-0000-0000-0000FF970000}"/>
    <cellStyle name="20% - Accent1 4 3 2 2 3 4 2" xfId="39096" xr:uid="{00000000-0005-0000-0000-000000980000}"/>
    <cellStyle name="20% - Accent1 4 3 2 2 3 4 2 2" xfId="39097" xr:uid="{00000000-0005-0000-0000-000001980000}"/>
    <cellStyle name="20% - Accent1 4 3 2 2 3 4 2 2 2" xfId="39098" xr:uid="{00000000-0005-0000-0000-000002980000}"/>
    <cellStyle name="20% - Accent1 4 3 2 2 3 4 2 3" xfId="39099" xr:uid="{00000000-0005-0000-0000-000003980000}"/>
    <cellStyle name="20% - Accent1 4 3 2 2 3 4 3" xfId="39100" xr:uid="{00000000-0005-0000-0000-000004980000}"/>
    <cellStyle name="20% - Accent1 4 3 2 2 3 4 3 2" xfId="39101" xr:uid="{00000000-0005-0000-0000-000005980000}"/>
    <cellStyle name="20% - Accent1 4 3 2 2 3 4 4" xfId="39102" xr:uid="{00000000-0005-0000-0000-000006980000}"/>
    <cellStyle name="20% - Accent1 4 3 2 2 3 5" xfId="39103" xr:uid="{00000000-0005-0000-0000-000007980000}"/>
    <cellStyle name="20% - Accent1 4 3 2 2 3 5 2" xfId="39104" xr:uid="{00000000-0005-0000-0000-000008980000}"/>
    <cellStyle name="20% - Accent1 4 3 2 2 3 5 2 2" xfId="39105" xr:uid="{00000000-0005-0000-0000-000009980000}"/>
    <cellStyle name="20% - Accent1 4 3 2 2 3 5 2 2 2" xfId="39106" xr:uid="{00000000-0005-0000-0000-00000A980000}"/>
    <cellStyle name="20% - Accent1 4 3 2 2 3 5 2 3" xfId="39107" xr:uid="{00000000-0005-0000-0000-00000B980000}"/>
    <cellStyle name="20% - Accent1 4 3 2 2 3 5 3" xfId="39108" xr:uid="{00000000-0005-0000-0000-00000C980000}"/>
    <cellStyle name="20% - Accent1 4 3 2 2 3 5 3 2" xfId="39109" xr:uid="{00000000-0005-0000-0000-00000D980000}"/>
    <cellStyle name="20% - Accent1 4 3 2 2 3 5 4" xfId="39110" xr:uid="{00000000-0005-0000-0000-00000E980000}"/>
    <cellStyle name="20% - Accent1 4 3 2 2 3 6" xfId="39111" xr:uid="{00000000-0005-0000-0000-00000F980000}"/>
    <cellStyle name="20% - Accent1 4 3 2 2 3 6 2" xfId="39112" xr:uid="{00000000-0005-0000-0000-000010980000}"/>
    <cellStyle name="20% - Accent1 4 3 2 2 3 6 2 2" xfId="39113" xr:uid="{00000000-0005-0000-0000-000011980000}"/>
    <cellStyle name="20% - Accent1 4 3 2 2 3 6 2 2 2" xfId="39114" xr:uid="{00000000-0005-0000-0000-000012980000}"/>
    <cellStyle name="20% - Accent1 4 3 2 2 3 6 2 3" xfId="39115" xr:uid="{00000000-0005-0000-0000-000013980000}"/>
    <cellStyle name="20% - Accent1 4 3 2 2 3 6 3" xfId="39116" xr:uid="{00000000-0005-0000-0000-000014980000}"/>
    <cellStyle name="20% - Accent1 4 3 2 2 3 6 3 2" xfId="39117" xr:uid="{00000000-0005-0000-0000-000015980000}"/>
    <cellStyle name="20% - Accent1 4 3 2 2 3 6 4" xfId="39118" xr:uid="{00000000-0005-0000-0000-000016980000}"/>
    <cellStyle name="20% - Accent1 4 3 2 2 3 7" xfId="39119" xr:uid="{00000000-0005-0000-0000-000017980000}"/>
    <cellStyle name="20% - Accent1 4 3 2 2 3 7 2" xfId="39120" xr:uid="{00000000-0005-0000-0000-000018980000}"/>
    <cellStyle name="20% - Accent1 4 3 2 2 3 7 2 2" xfId="39121" xr:uid="{00000000-0005-0000-0000-000019980000}"/>
    <cellStyle name="20% - Accent1 4 3 2 2 3 7 3" xfId="39122" xr:uid="{00000000-0005-0000-0000-00001A980000}"/>
    <cellStyle name="20% - Accent1 4 3 2 2 3 8" xfId="39123" xr:uid="{00000000-0005-0000-0000-00001B980000}"/>
    <cellStyle name="20% - Accent1 4 3 2 2 3 8 2" xfId="39124" xr:uid="{00000000-0005-0000-0000-00001C980000}"/>
    <cellStyle name="20% - Accent1 4 3 2 2 3 8 2 2" xfId="39125" xr:uid="{00000000-0005-0000-0000-00001D980000}"/>
    <cellStyle name="20% - Accent1 4 3 2 2 3 8 3" xfId="39126" xr:uid="{00000000-0005-0000-0000-00001E980000}"/>
    <cellStyle name="20% - Accent1 4 3 2 2 3 9" xfId="39127" xr:uid="{00000000-0005-0000-0000-00001F980000}"/>
    <cellStyle name="20% - Accent1 4 3 2 2 3 9 2" xfId="39128" xr:uid="{00000000-0005-0000-0000-000020980000}"/>
    <cellStyle name="20% - Accent1 4 3 2 2 4" xfId="39129" xr:uid="{00000000-0005-0000-0000-000021980000}"/>
    <cellStyle name="20% - Accent1 4 3 2 2 4 10" xfId="39130" xr:uid="{00000000-0005-0000-0000-000022980000}"/>
    <cellStyle name="20% - Accent1 4 3 2 2 4 10 2" xfId="39131" xr:uid="{00000000-0005-0000-0000-000023980000}"/>
    <cellStyle name="20% - Accent1 4 3 2 2 4 11" xfId="39132" xr:uid="{00000000-0005-0000-0000-000024980000}"/>
    <cellStyle name="20% - Accent1 4 3 2 2 4 2" xfId="39133" xr:uid="{00000000-0005-0000-0000-000025980000}"/>
    <cellStyle name="20% - Accent1 4 3 2 2 4 2 2" xfId="39134" xr:uid="{00000000-0005-0000-0000-000026980000}"/>
    <cellStyle name="20% - Accent1 4 3 2 2 4 2 2 2" xfId="39135" xr:uid="{00000000-0005-0000-0000-000027980000}"/>
    <cellStyle name="20% - Accent1 4 3 2 2 4 2 2 2 2" xfId="39136" xr:uid="{00000000-0005-0000-0000-000028980000}"/>
    <cellStyle name="20% - Accent1 4 3 2 2 4 2 2 2 2 2" xfId="39137" xr:uid="{00000000-0005-0000-0000-000029980000}"/>
    <cellStyle name="20% - Accent1 4 3 2 2 4 2 2 2 3" xfId="39138" xr:uid="{00000000-0005-0000-0000-00002A980000}"/>
    <cellStyle name="20% - Accent1 4 3 2 2 4 2 2 3" xfId="39139" xr:uid="{00000000-0005-0000-0000-00002B980000}"/>
    <cellStyle name="20% - Accent1 4 3 2 2 4 2 2 3 2" xfId="39140" xr:uid="{00000000-0005-0000-0000-00002C980000}"/>
    <cellStyle name="20% - Accent1 4 3 2 2 4 2 2 4" xfId="39141" xr:uid="{00000000-0005-0000-0000-00002D980000}"/>
    <cellStyle name="20% - Accent1 4 3 2 2 4 2 3" xfId="39142" xr:uid="{00000000-0005-0000-0000-00002E980000}"/>
    <cellStyle name="20% - Accent1 4 3 2 2 4 2 3 2" xfId="39143" xr:uid="{00000000-0005-0000-0000-00002F980000}"/>
    <cellStyle name="20% - Accent1 4 3 2 2 4 2 3 2 2" xfId="39144" xr:uid="{00000000-0005-0000-0000-000030980000}"/>
    <cellStyle name="20% - Accent1 4 3 2 2 4 2 3 2 2 2" xfId="39145" xr:uid="{00000000-0005-0000-0000-000031980000}"/>
    <cellStyle name="20% - Accent1 4 3 2 2 4 2 3 2 3" xfId="39146" xr:uid="{00000000-0005-0000-0000-000032980000}"/>
    <cellStyle name="20% - Accent1 4 3 2 2 4 2 3 3" xfId="39147" xr:uid="{00000000-0005-0000-0000-000033980000}"/>
    <cellStyle name="20% - Accent1 4 3 2 2 4 2 3 3 2" xfId="39148" xr:uid="{00000000-0005-0000-0000-000034980000}"/>
    <cellStyle name="20% - Accent1 4 3 2 2 4 2 3 4" xfId="39149" xr:uid="{00000000-0005-0000-0000-000035980000}"/>
    <cellStyle name="20% - Accent1 4 3 2 2 4 2 4" xfId="39150" xr:uid="{00000000-0005-0000-0000-000036980000}"/>
    <cellStyle name="20% - Accent1 4 3 2 2 4 2 4 2" xfId="39151" xr:uid="{00000000-0005-0000-0000-000037980000}"/>
    <cellStyle name="20% - Accent1 4 3 2 2 4 2 4 2 2" xfId="39152" xr:uid="{00000000-0005-0000-0000-000038980000}"/>
    <cellStyle name="20% - Accent1 4 3 2 2 4 2 4 2 2 2" xfId="39153" xr:uid="{00000000-0005-0000-0000-000039980000}"/>
    <cellStyle name="20% - Accent1 4 3 2 2 4 2 4 2 3" xfId="39154" xr:uid="{00000000-0005-0000-0000-00003A980000}"/>
    <cellStyle name="20% - Accent1 4 3 2 2 4 2 4 3" xfId="39155" xr:uid="{00000000-0005-0000-0000-00003B980000}"/>
    <cellStyle name="20% - Accent1 4 3 2 2 4 2 4 3 2" xfId="39156" xr:uid="{00000000-0005-0000-0000-00003C980000}"/>
    <cellStyle name="20% - Accent1 4 3 2 2 4 2 4 4" xfId="39157" xr:uid="{00000000-0005-0000-0000-00003D980000}"/>
    <cellStyle name="20% - Accent1 4 3 2 2 4 2 5" xfId="39158" xr:uid="{00000000-0005-0000-0000-00003E980000}"/>
    <cellStyle name="20% - Accent1 4 3 2 2 4 2 5 2" xfId="39159" xr:uid="{00000000-0005-0000-0000-00003F980000}"/>
    <cellStyle name="20% - Accent1 4 3 2 2 4 2 5 2 2" xfId="39160" xr:uid="{00000000-0005-0000-0000-000040980000}"/>
    <cellStyle name="20% - Accent1 4 3 2 2 4 2 5 3" xfId="39161" xr:uid="{00000000-0005-0000-0000-000041980000}"/>
    <cellStyle name="20% - Accent1 4 3 2 2 4 2 6" xfId="39162" xr:uid="{00000000-0005-0000-0000-000042980000}"/>
    <cellStyle name="20% - Accent1 4 3 2 2 4 2 6 2" xfId="39163" xr:uid="{00000000-0005-0000-0000-000043980000}"/>
    <cellStyle name="20% - Accent1 4 3 2 2 4 2 6 2 2" xfId="39164" xr:uid="{00000000-0005-0000-0000-000044980000}"/>
    <cellStyle name="20% - Accent1 4 3 2 2 4 2 6 3" xfId="39165" xr:uid="{00000000-0005-0000-0000-000045980000}"/>
    <cellStyle name="20% - Accent1 4 3 2 2 4 2 7" xfId="39166" xr:uid="{00000000-0005-0000-0000-000046980000}"/>
    <cellStyle name="20% - Accent1 4 3 2 2 4 2 7 2" xfId="39167" xr:uid="{00000000-0005-0000-0000-000047980000}"/>
    <cellStyle name="20% - Accent1 4 3 2 2 4 2 8" xfId="39168" xr:uid="{00000000-0005-0000-0000-000048980000}"/>
    <cellStyle name="20% - Accent1 4 3 2 2 4 2 8 2" xfId="39169" xr:uid="{00000000-0005-0000-0000-000049980000}"/>
    <cellStyle name="20% - Accent1 4 3 2 2 4 2 9" xfId="39170" xr:uid="{00000000-0005-0000-0000-00004A980000}"/>
    <cellStyle name="20% - Accent1 4 3 2 2 4 3" xfId="39171" xr:uid="{00000000-0005-0000-0000-00004B980000}"/>
    <cellStyle name="20% - Accent1 4 3 2 2 4 3 2" xfId="39172" xr:uid="{00000000-0005-0000-0000-00004C980000}"/>
    <cellStyle name="20% - Accent1 4 3 2 2 4 3 2 2" xfId="39173" xr:uid="{00000000-0005-0000-0000-00004D980000}"/>
    <cellStyle name="20% - Accent1 4 3 2 2 4 3 2 2 2" xfId="39174" xr:uid="{00000000-0005-0000-0000-00004E980000}"/>
    <cellStyle name="20% - Accent1 4 3 2 2 4 3 2 2 2 2" xfId="39175" xr:uid="{00000000-0005-0000-0000-00004F980000}"/>
    <cellStyle name="20% - Accent1 4 3 2 2 4 3 2 2 3" xfId="39176" xr:uid="{00000000-0005-0000-0000-000050980000}"/>
    <cellStyle name="20% - Accent1 4 3 2 2 4 3 2 3" xfId="39177" xr:uid="{00000000-0005-0000-0000-000051980000}"/>
    <cellStyle name="20% - Accent1 4 3 2 2 4 3 2 3 2" xfId="39178" xr:uid="{00000000-0005-0000-0000-000052980000}"/>
    <cellStyle name="20% - Accent1 4 3 2 2 4 3 2 4" xfId="39179" xr:uid="{00000000-0005-0000-0000-000053980000}"/>
    <cellStyle name="20% - Accent1 4 3 2 2 4 3 3" xfId="39180" xr:uid="{00000000-0005-0000-0000-000054980000}"/>
    <cellStyle name="20% - Accent1 4 3 2 2 4 3 3 2" xfId="39181" xr:uid="{00000000-0005-0000-0000-000055980000}"/>
    <cellStyle name="20% - Accent1 4 3 2 2 4 3 3 2 2" xfId="39182" xr:uid="{00000000-0005-0000-0000-000056980000}"/>
    <cellStyle name="20% - Accent1 4 3 2 2 4 3 3 2 2 2" xfId="39183" xr:uid="{00000000-0005-0000-0000-000057980000}"/>
    <cellStyle name="20% - Accent1 4 3 2 2 4 3 3 2 3" xfId="39184" xr:uid="{00000000-0005-0000-0000-000058980000}"/>
    <cellStyle name="20% - Accent1 4 3 2 2 4 3 3 3" xfId="39185" xr:uid="{00000000-0005-0000-0000-000059980000}"/>
    <cellStyle name="20% - Accent1 4 3 2 2 4 3 3 3 2" xfId="39186" xr:uid="{00000000-0005-0000-0000-00005A980000}"/>
    <cellStyle name="20% - Accent1 4 3 2 2 4 3 3 4" xfId="39187" xr:uid="{00000000-0005-0000-0000-00005B980000}"/>
    <cellStyle name="20% - Accent1 4 3 2 2 4 3 4" xfId="39188" xr:uid="{00000000-0005-0000-0000-00005C980000}"/>
    <cellStyle name="20% - Accent1 4 3 2 2 4 3 4 2" xfId="39189" xr:uid="{00000000-0005-0000-0000-00005D980000}"/>
    <cellStyle name="20% - Accent1 4 3 2 2 4 3 4 2 2" xfId="39190" xr:uid="{00000000-0005-0000-0000-00005E980000}"/>
    <cellStyle name="20% - Accent1 4 3 2 2 4 3 4 2 2 2" xfId="39191" xr:uid="{00000000-0005-0000-0000-00005F980000}"/>
    <cellStyle name="20% - Accent1 4 3 2 2 4 3 4 2 3" xfId="39192" xr:uid="{00000000-0005-0000-0000-000060980000}"/>
    <cellStyle name="20% - Accent1 4 3 2 2 4 3 4 3" xfId="39193" xr:uid="{00000000-0005-0000-0000-000061980000}"/>
    <cellStyle name="20% - Accent1 4 3 2 2 4 3 4 3 2" xfId="39194" xr:uid="{00000000-0005-0000-0000-000062980000}"/>
    <cellStyle name="20% - Accent1 4 3 2 2 4 3 4 4" xfId="39195" xr:uid="{00000000-0005-0000-0000-000063980000}"/>
    <cellStyle name="20% - Accent1 4 3 2 2 4 3 5" xfId="39196" xr:uid="{00000000-0005-0000-0000-000064980000}"/>
    <cellStyle name="20% - Accent1 4 3 2 2 4 3 5 2" xfId="39197" xr:uid="{00000000-0005-0000-0000-000065980000}"/>
    <cellStyle name="20% - Accent1 4 3 2 2 4 3 5 2 2" xfId="39198" xr:uid="{00000000-0005-0000-0000-000066980000}"/>
    <cellStyle name="20% - Accent1 4 3 2 2 4 3 5 3" xfId="39199" xr:uid="{00000000-0005-0000-0000-000067980000}"/>
    <cellStyle name="20% - Accent1 4 3 2 2 4 3 6" xfId="39200" xr:uid="{00000000-0005-0000-0000-000068980000}"/>
    <cellStyle name="20% - Accent1 4 3 2 2 4 3 6 2" xfId="39201" xr:uid="{00000000-0005-0000-0000-000069980000}"/>
    <cellStyle name="20% - Accent1 4 3 2 2 4 3 6 2 2" xfId="39202" xr:uid="{00000000-0005-0000-0000-00006A980000}"/>
    <cellStyle name="20% - Accent1 4 3 2 2 4 3 6 3" xfId="39203" xr:uid="{00000000-0005-0000-0000-00006B980000}"/>
    <cellStyle name="20% - Accent1 4 3 2 2 4 3 7" xfId="39204" xr:uid="{00000000-0005-0000-0000-00006C980000}"/>
    <cellStyle name="20% - Accent1 4 3 2 2 4 3 7 2" xfId="39205" xr:uid="{00000000-0005-0000-0000-00006D980000}"/>
    <cellStyle name="20% - Accent1 4 3 2 2 4 3 8" xfId="39206" xr:uid="{00000000-0005-0000-0000-00006E980000}"/>
    <cellStyle name="20% - Accent1 4 3 2 2 4 3 8 2" xfId="39207" xr:uid="{00000000-0005-0000-0000-00006F980000}"/>
    <cellStyle name="20% - Accent1 4 3 2 2 4 3 9" xfId="39208" xr:uid="{00000000-0005-0000-0000-000070980000}"/>
    <cellStyle name="20% - Accent1 4 3 2 2 4 4" xfId="39209" xr:uid="{00000000-0005-0000-0000-000071980000}"/>
    <cellStyle name="20% - Accent1 4 3 2 2 4 4 2" xfId="39210" xr:uid="{00000000-0005-0000-0000-000072980000}"/>
    <cellStyle name="20% - Accent1 4 3 2 2 4 4 2 2" xfId="39211" xr:uid="{00000000-0005-0000-0000-000073980000}"/>
    <cellStyle name="20% - Accent1 4 3 2 2 4 4 2 2 2" xfId="39212" xr:uid="{00000000-0005-0000-0000-000074980000}"/>
    <cellStyle name="20% - Accent1 4 3 2 2 4 4 2 3" xfId="39213" xr:uid="{00000000-0005-0000-0000-000075980000}"/>
    <cellStyle name="20% - Accent1 4 3 2 2 4 4 3" xfId="39214" xr:uid="{00000000-0005-0000-0000-000076980000}"/>
    <cellStyle name="20% - Accent1 4 3 2 2 4 4 3 2" xfId="39215" xr:uid="{00000000-0005-0000-0000-000077980000}"/>
    <cellStyle name="20% - Accent1 4 3 2 2 4 4 4" xfId="39216" xr:uid="{00000000-0005-0000-0000-000078980000}"/>
    <cellStyle name="20% - Accent1 4 3 2 2 4 5" xfId="39217" xr:uid="{00000000-0005-0000-0000-000079980000}"/>
    <cellStyle name="20% - Accent1 4 3 2 2 4 5 2" xfId="39218" xr:uid="{00000000-0005-0000-0000-00007A980000}"/>
    <cellStyle name="20% - Accent1 4 3 2 2 4 5 2 2" xfId="39219" xr:uid="{00000000-0005-0000-0000-00007B980000}"/>
    <cellStyle name="20% - Accent1 4 3 2 2 4 5 2 2 2" xfId="39220" xr:uid="{00000000-0005-0000-0000-00007C980000}"/>
    <cellStyle name="20% - Accent1 4 3 2 2 4 5 2 3" xfId="39221" xr:uid="{00000000-0005-0000-0000-00007D980000}"/>
    <cellStyle name="20% - Accent1 4 3 2 2 4 5 3" xfId="39222" xr:uid="{00000000-0005-0000-0000-00007E980000}"/>
    <cellStyle name="20% - Accent1 4 3 2 2 4 5 3 2" xfId="39223" xr:uid="{00000000-0005-0000-0000-00007F980000}"/>
    <cellStyle name="20% - Accent1 4 3 2 2 4 5 4" xfId="39224" xr:uid="{00000000-0005-0000-0000-000080980000}"/>
    <cellStyle name="20% - Accent1 4 3 2 2 4 6" xfId="39225" xr:uid="{00000000-0005-0000-0000-000081980000}"/>
    <cellStyle name="20% - Accent1 4 3 2 2 4 6 2" xfId="39226" xr:uid="{00000000-0005-0000-0000-000082980000}"/>
    <cellStyle name="20% - Accent1 4 3 2 2 4 6 2 2" xfId="39227" xr:uid="{00000000-0005-0000-0000-000083980000}"/>
    <cellStyle name="20% - Accent1 4 3 2 2 4 6 2 2 2" xfId="39228" xr:uid="{00000000-0005-0000-0000-000084980000}"/>
    <cellStyle name="20% - Accent1 4 3 2 2 4 6 2 3" xfId="39229" xr:uid="{00000000-0005-0000-0000-000085980000}"/>
    <cellStyle name="20% - Accent1 4 3 2 2 4 6 3" xfId="39230" xr:uid="{00000000-0005-0000-0000-000086980000}"/>
    <cellStyle name="20% - Accent1 4 3 2 2 4 6 3 2" xfId="39231" xr:uid="{00000000-0005-0000-0000-000087980000}"/>
    <cellStyle name="20% - Accent1 4 3 2 2 4 6 4" xfId="39232" xr:uid="{00000000-0005-0000-0000-000088980000}"/>
    <cellStyle name="20% - Accent1 4 3 2 2 4 7" xfId="39233" xr:uid="{00000000-0005-0000-0000-000089980000}"/>
    <cellStyle name="20% - Accent1 4 3 2 2 4 7 2" xfId="39234" xr:uid="{00000000-0005-0000-0000-00008A980000}"/>
    <cellStyle name="20% - Accent1 4 3 2 2 4 7 2 2" xfId="39235" xr:uid="{00000000-0005-0000-0000-00008B980000}"/>
    <cellStyle name="20% - Accent1 4 3 2 2 4 7 3" xfId="39236" xr:uid="{00000000-0005-0000-0000-00008C980000}"/>
    <cellStyle name="20% - Accent1 4 3 2 2 4 8" xfId="39237" xr:uid="{00000000-0005-0000-0000-00008D980000}"/>
    <cellStyle name="20% - Accent1 4 3 2 2 4 8 2" xfId="39238" xr:uid="{00000000-0005-0000-0000-00008E980000}"/>
    <cellStyle name="20% - Accent1 4 3 2 2 4 8 2 2" xfId="39239" xr:uid="{00000000-0005-0000-0000-00008F980000}"/>
    <cellStyle name="20% - Accent1 4 3 2 2 4 8 3" xfId="39240" xr:uid="{00000000-0005-0000-0000-000090980000}"/>
    <cellStyle name="20% - Accent1 4 3 2 2 4 9" xfId="39241" xr:uid="{00000000-0005-0000-0000-000091980000}"/>
    <cellStyle name="20% - Accent1 4 3 2 2 4 9 2" xfId="39242" xr:uid="{00000000-0005-0000-0000-000092980000}"/>
    <cellStyle name="20% - Accent1 4 3 2 2 5" xfId="39243" xr:uid="{00000000-0005-0000-0000-000093980000}"/>
    <cellStyle name="20% - Accent1 4 3 2 2 5 2" xfId="39244" xr:uid="{00000000-0005-0000-0000-000094980000}"/>
    <cellStyle name="20% - Accent1 4 3 2 2 5 2 2" xfId="39245" xr:uid="{00000000-0005-0000-0000-000095980000}"/>
    <cellStyle name="20% - Accent1 4 3 2 2 5 2 2 2" xfId="39246" xr:uid="{00000000-0005-0000-0000-000096980000}"/>
    <cellStyle name="20% - Accent1 4 3 2 2 5 2 2 2 2" xfId="39247" xr:uid="{00000000-0005-0000-0000-000097980000}"/>
    <cellStyle name="20% - Accent1 4 3 2 2 5 2 2 3" xfId="39248" xr:uid="{00000000-0005-0000-0000-000098980000}"/>
    <cellStyle name="20% - Accent1 4 3 2 2 5 2 3" xfId="39249" xr:uid="{00000000-0005-0000-0000-000099980000}"/>
    <cellStyle name="20% - Accent1 4 3 2 2 5 2 3 2" xfId="39250" xr:uid="{00000000-0005-0000-0000-00009A980000}"/>
    <cellStyle name="20% - Accent1 4 3 2 2 5 2 4" xfId="39251" xr:uid="{00000000-0005-0000-0000-00009B980000}"/>
    <cellStyle name="20% - Accent1 4 3 2 2 5 3" xfId="39252" xr:uid="{00000000-0005-0000-0000-00009C980000}"/>
    <cellStyle name="20% - Accent1 4 3 2 2 5 3 2" xfId="39253" xr:uid="{00000000-0005-0000-0000-00009D980000}"/>
    <cellStyle name="20% - Accent1 4 3 2 2 5 3 2 2" xfId="39254" xr:uid="{00000000-0005-0000-0000-00009E980000}"/>
    <cellStyle name="20% - Accent1 4 3 2 2 5 3 2 2 2" xfId="39255" xr:uid="{00000000-0005-0000-0000-00009F980000}"/>
    <cellStyle name="20% - Accent1 4 3 2 2 5 3 2 3" xfId="39256" xr:uid="{00000000-0005-0000-0000-0000A0980000}"/>
    <cellStyle name="20% - Accent1 4 3 2 2 5 3 3" xfId="39257" xr:uid="{00000000-0005-0000-0000-0000A1980000}"/>
    <cellStyle name="20% - Accent1 4 3 2 2 5 3 3 2" xfId="39258" xr:uid="{00000000-0005-0000-0000-0000A2980000}"/>
    <cellStyle name="20% - Accent1 4 3 2 2 5 3 4" xfId="39259" xr:uid="{00000000-0005-0000-0000-0000A3980000}"/>
    <cellStyle name="20% - Accent1 4 3 2 2 5 4" xfId="39260" xr:uid="{00000000-0005-0000-0000-0000A4980000}"/>
    <cellStyle name="20% - Accent1 4 3 2 2 5 4 2" xfId="39261" xr:uid="{00000000-0005-0000-0000-0000A5980000}"/>
    <cellStyle name="20% - Accent1 4 3 2 2 5 4 2 2" xfId="39262" xr:uid="{00000000-0005-0000-0000-0000A6980000}"/>
    <cellStyle name="20% - Accent1 4 3 2 2 5 4 2 2 2" xfId="39263" xr:uid="{00000000-0005-0000-0000-0000A7980000}"/>
    <cellStyle name="20% - Accent1 4 3 2 2 5 4 2 3" xfId="39264" xr:uid="{00000000-0005-0000-0000-0000A8980000}"/>
    <cellStyle name="20% - Accent1 4 3 2 2 5 4 3" xfId="39265" xr:uid="{00000000-0005-0000-0000-0000A9980000}"/>
    <cellStyle name="20% - Accent1 4 3 2 2 5 4 3 2" xfId="39266" xr:uid="{00000000-0005-0000-0000-0000AA980000}"/>
    <cellStyle name="20% - Accent1 4 3 2 2 5 4 4" xfId="39267" xr:uid="{00000000-0005-0000-0000-0000AB980000}"/>
    <cellStyle name="20% - Accent1 4 3 2 2 5 5" xfId="39268" xr:uid="{00000000-0005-0000-0000-0000AC980000}"/>
    <cellStyle name="20% - Accent1 4 3 2 2 5 5 2" xfId="39269" xr:uid="{00000000-0005-0000-0000-0000AD980000}"/>
    <cellStyle name="20% - Accent1 4 3 2 2 5 5 2 2" xfId="39270" xr:uid="{00000000-0005-0000-0000-0000AE980000}"/>
    <cellStyle name="20% - Accent1 4 3 2 2 5 5 3" xfId="39271" xr:uid="{00000000-0005-0000-0000-0000AF980000}"/>
    <cellStyle name="20% - Accent1 4 3 2 2 5 6" xfId="39272" xr:uid="{00000000-0005-0000-0000-0000B0980000}"/>
    <cellStyle name="20% - Accent1 4 3 2 2 5 6 2" xfId="39273" xr:uid="{00000000-0005-0000-0000-0000B1980000}"/>
    <cellStyle name="20% - Accent1 4 3 2 2 5 6 2 2" xfId="39274" xr:uid="{00000000-0005-0000-0000-0000B2980000}"/>
    <cellStyle name="20% - Accent1 4 3 2 2 5 6 3" xfId="39275" xr:uid="{00000000-0005-0000-0000-0000B3980000}"/>
    <cellStyle name="20% - Accent1 4 3 2 2 5 7" xfId="39276" xr:uid="{00000000-0005-0000-0000-0000B4980000}"/>
    <cellStyle name="20% - Accent1 4 3 2 2 5 7 2" xfId="39277" xr:uid="{00000000-0005-0000-0000-0000B5980000}"/>
    <cellStyle name="20% - Accent1 4 3 2 2 5 8" xfId="39278" xr:uid="{00000000-0005-0000-0000-0000B6980000}"/>
    <cellStyle name="20% - Accent1 4 3 2 2 5 8 2" xfId="39279" xr:uid="{00000000-0005-0000-0000-0000B7980000}"/>
    <cellStyle name="20% - Accent1 4 3 2 2 5 9" xfId="39280" xr:uid="{00000000-0005-0000-0000-0000B8980000}"/>
    <cellStyle name="20% - Accent1 4 3 2 2 6" xfId="39281" xr:uid="{00000000-0005-0000-0000-0000B9980000}"/>
    <cellStyle name="20% - Accent1 4 3 2 2 6 2" xfId="39282" xr:uid="{00000000-0005-0000-0000-0000BA980000}"/>
    <cellStyle name="20% - Accent1 4 3 2 2 6 2 2" xfId="39283" xr:uid="{00000000-0005-0000-0000-0000BB980000}"/>
    <cellStyle name="20% - Accent1 4 3 2 2 6 2 2 2" xfId="39284" xr:uid="{00000000-0005-0000-0000-0000BC980000}"/>
    <cellStyle name="20% - Accent1 4 3 2 2 6 2 2 2 2" xfId="39285" xr:uid="{00000000-0005-0000-0000-0000BD980000}"/>
    <cellStyle name="20% - Accent1 4 3 2 2 6 2 2 3" xfId="39286" xr:uid="{00000000-0005-0000-0000-0000BE980000}"/>
    <cellStyle name="20% - Accent1 4 3 2 2 6 2 3" xfId="39287" xr:uid="{00000000-0005-0000-0000-0000BF980000}"/>
    <cellStyle name="20% - Accent1 4 3 2 2 6 2 3 2" xfId="39288" xr:uid="{00000000-0005-0000-0000-0000C0980000}"/>
    <cellStyle name="20% - Accent1 4 3 2 2 6 2 4" xfId="39289" xr:uid="{00000000-0005-0000-0000-0000C1980000}"/>
    <cellStyle name="20% - Accent1 4 3 2 2 6 3" xfId="39290" xr:uid="{00000000-0005-0000-0000-0000C2980000}"/>
    <cellStyle name="20% - Accent1 4 3 2 2 6 3 2" xfId="39291" xr:uid="{00000000-0005-0000-0000-0000C3980000}"/>
    <cellStyle name="20% - Accent1 4 3 2 2 6 3 2 2" xfId="39292" xr:uid="{00000000-0005-0000-0000-0000C4980000}"/>
    <cellStyle name="20% - Accent1 4 3 2 2 6 3 2 2 2" xfId="39293" xr:uid="{00000000-0005-0000-0000-0000C5980000}"/>
    <cellStyle name="20% - Accent1 4 3 2 2 6 3 2 3" xfId="39294" xr:uid="{00000000-0005-0000-0000-0000C6980000}"/>
    <cellStyle name="20% - Accent1 4 3 2 2 6 3 3" xfId="39295" xr:uid="{00000000-0005-0000-0000-0000C7980000}"/>
    <cellStyle name="20% - Accent1 4 3 2 2 6 3 3 2" xfId="39296" xr:uid="{00000000-0005-0000-0000-0000C8980000}"/>
    <cellStyle name="20% - Accent1 4 3 2 2 6 3 4" xfId="39297" xr:uid="{00000000-0005-0000-0000-0000C9980000}"/>
    <cellStyle name="20% - Accent1 4 3 2 2 6 4" xfId="39298" xr:uid="{00000000-0005-0000-0000-0000CA980000}"/>
    <cellStyle name="20% - Accent1 4 3 2 2 6 4 2" xfId="39299" xr:uid="{00000000-0005-0000-0000-0000CB980000}"/>
    <cellStyle name="20% - Accent1 4 3 2 2 6 4 2 2" xfId="39300" xr:uid="{00000000-0005-0000-0000-0000CC980000}"/>
    <cellStyle name="20% - Accent1 4 3 2 2 6 4 2 2 2" xfId="39301" xr:uid="{00000000-0005-0000-0000-0000CD980000}"/>
    <cellStyle name="20% - Accent1 4 3 2 2 6 4 2 3" xfId="39302" xr:uid="{00000000-0005-0000-0000-0000CE980000}"/>
    <cellStyle name="20% - Accent1 4 3 2 2 6 4 3" xfId="39303" xr:uid="{00000000-0005-0000-0000-0000CF980000}"/>
    <cellStyle name="20% - Accent1 4 3 2 2 6 4 3 2" xfId="39304" xr:uid="{00000000-0005-0000-0000-0000D0980000}"/>
    <cellStyle name="20% - Accent1 4 3 2 2 6 4 4" xfId="39305" xr:uid="{00000000-0005-0000-0000-0000D1980000}"/>
    <cellStyle name="20% - Accent1 4 3 2 2 6 5" xfId="39306" xr:uid="{00000000-0005-0000-0000-0000D2980000}"/>
    <cellStyle name="20% - Accent1 4 3 2 2 6 5 2" xfId="39307" xr:uid="{00000000-0005-0000-0000-0000D3980000}"/>
    <cellStyle name="20% - Accent1 4 3 2 2 6 5 2 2" xfId="39308" xr:uid="{00000000-0005-0000-0000-0000D4980000}"/>
    <cellStyle name="20% - Accent1 4 3 2 2 6 5 3" xfId="39309" xr:uid="{00000000-0005-0000-0000-0000D5980000}"/>
    <cellStyle name="20% - Accent1 4 3 2 2 6 6" xfId="39310" xr:uid="{00000000-0005-0000-0000-0000D6980000}"/>
    <cellStyle name="20% - Accent1 4 3 2 2 6 6 2" xfId="39311" xr:uid="{00000000-0005-0000-0000-0000D7980000}"/>
    <cellStyle name="20% - Accent1 4 3 2 2 6 6 2 2" xfId="39312" xr:uid="{00000000-0005-0000-0000-0000D8980000}"/>
    <cellStyle name="20% - Accent1 4 3 2 2 6 6 3" xfId="39313" xr:uid="{00000000-0005-0000-0000-0000D9980000}"/>
    <cellStyle name="20% - Accent1 4 3 2 2 6 7" xfId="39314" xr:uid="{00000000-0005-0000-0000-0000DA980000}"/>
    <cellStyle name="20% - Accent1 4 3 2 2 6 7 2" xfId="39315" xr:uid="{00000000-0005-0000-0000-0000DB980000}"/>
    <cellStyle name="20% - Accent1 4 3 2 2 6 8" xfId="39316" xr:uid="{00000000-0005-0000-0000-0000DC980000}"/>
    <cellStyle name="20% - Accent1 4 3 2 2 6 8 2" xfId="39317" xr:uid="{00000000-0005-0000-0000-0000DD980000}"/>
    <cellStyle name="20% - Accent1 4 3 2 2 6 9" xfId="39318" xr:uid="{00000000-0005-0000-0000-0000DE980000}"/>
    <cellStyle name="20% - Accent1 4 3 2 2 7" xfId="39319" xr:uid="{00000000-0005-0000-0000-0000DF980000}"/>
    <cellStyle name="20% - Accent1 4 3 2 2 7 2" xfId="39320" xr:uid="{00000000-0005-0000-0000-0000E0980000}"/>
    <cellStyle name="20% - Accent1 4 3 2 2 7 2 2" xfId="39321" xr:uid="{00000000-0005-0000-0000-0000E1980000}"/>
    <cellStyle name="20% - Accent1 4 3 2 2 7 2 2 2" xfId="39322" xr:uid="{00000000-0005-0000-0000-0000E2980000}"/>
    <cellStyle name="20% - Accent1 4 3 2 2 7 2 3" xfId="39323" xr:uid="{00000000-0005-0000-0000-0000E3980000}"/>
    <cellStyle name="20% - Accent1 4 3 2 2 7 3" xfId="39324" xr:uid="{00000000-0005-0000-0000-0000E4980000}"/>
    <cellStyle name="20% - Accent1 4 3 2 2 7 3 2" xfId="39325" xr:uid="{00000000-0005-0000-0000-0000E5980000}"/>
    <cellStyle name="20% - Accent1 4 3 2 2 7 4" xfId="39326" xr:uid="{00000000-0005-0000-0000-0000E6980000}"/>
    <cellStyle name="20% - Accent1 4 3 2 2 8" xfId="39327" xr:uid="{00000000-0005-0000-0000-0000E7980000}"/>
    <cellStyle name="20% - Accent1 4 3 2 2 8 2" xfId="39328" xr:uid="{00000000-0005-0000-0000-0000E8980000}"/>
    <cellStyle name="20% - Accent1 4 3 2 2 8 2 2" xfId="39329" xr:uid="{00000000-0005-0000-0000-0000E9980000}"/>
    <cellStyle name="20% - Accent1 4 3 2 2 8 2 2 2" xfId="39330" xr:uid="{00000000-0005-0000-0000-0000EA980000}"/>
    <cellStyle name="20% - Accent1 4 3 2 2 8 2 3" xfId="39331" xr:uid="{00000000-0005-0000-0000-0000EB980000}"/>
    <cellStyle name="20% - Accent1 4 3 2 2 8 3" xfId="39332" xr:uid="{00000000-0005-0000-0000-0000EC980000}"/>
    <cellStyle name="20% - Accent1 4 3 2 2 8 3 2" xfId="39333" xr:uid="{00000000-0005-0000-0000-0000ED980000}"/>
    <cellStyle name="20% - Accent1 4 3 2 2 8 4" xfId="39334" xr:uid="{00000000-0005-0000-0000-0000EE980000}"/>
    <cellStyle name="20% - Accent1 4 3 2 2 9" xfId="39335" xr:uid="{00000000-0005-0000-0000-0000EF980000}"/>
    <cellStyle name="20% - Accent1 4 3 2 2 9 2" xfId="39336" xr:uid="{00000000-0005-0000-0000-0000F0980000}"/>
    <cellStyle name="20% - Accent1 4 3 2 2 9 2 2" xfId="39337" xr:uid="{00000000-0005-0000-0000-0000F1980000}"/>
    <cellStyle name="20% - Accent1 4 3 2 2 9 2 2 2" xfId="39338" xr:uid="{00000000-0005-0000-0000-0000F2980000}"/>
    <cellStyle name="20% - Accent1 4 3 2 2 9 2 3" xfId="39339" xr:uid="{00000000-0005-0000-0000-0000F3980000}"/>
    <cellStyle name="20% - Accent1 4 3 2 2 9 3" xfId="39340" xr:uid="{00000000-0005-0000-0000-0000F4980000}"/>
    <cellStyle name="20% - Accent1 4 3 2 2 9 3 2" xfId="39341" xr:uid="{00000000-0005-0000-0000-0000F5980000}"/>
    <cellStyle name="20% - Accent1 4 3 2 2 9 4" xfId="39342" xr:uid="{00000000-0005-0000-0000-0000F6980000}"/>
    <cellStyle name="20% - Accent1 4 3 2 3" xfId="39343" xr:uid="{00000000-0005-0000-0000-0000F7980000}"/>
    <cellStyle name="20% - Accent1 4 3 2 3 10" xfId="39344" xr:uid="{00000000-0005-0000-0000-0000F8980000}"/>
    <cellStyle name="20% - Accent1 4 3 2 3 10 2" xfId="39345" xr:uid="{00000000-0005-0000-0000-0000F9980000}"/>
    <cellStyle name="20% - Accent1 4 3 2 3 11" xfId="39346" xr:uid="{00000000-0005-0000-0000-0000FA980000}"/>
    <cellStyle name="20% - Accent1 4 3 2 3 2" xfId="39347" xr:uid="{00000000-0005-0000-0000-0000FB980000}"/>
    <cellStyle name="20% - Accent1 4 3 2 3 2 2" xfId="39348" xr:uid="{00000000-0005-0000-0000-0000FC980000}"/>
    <cellStyle name="20% - Accent1 4 3 2 3 2 2 2" xfId="39349" xr:uid="{00000000-0005-0000-0000-0000FD980000}"/>
    <cellStyle name="20% - Accent1 4 3 2 3 2 2 2 2" xfId="39350" xr:uid="{00000000-0005-0000-0000-0000FE980000}"/>
    <cellStyle name="20% - Accent1 4 3 2 3 2 2 2 2 2" xfId="39351" xr:uid="{00000000-0005-0000-0000-0000FF980000}"/>
    <cellStyle name="20% - Accent1 4 3 2 3 2 2 2 3" xfId="39352" xr:uid="{00000000-0005-0000-0000-000000990000}"/>
    <cellStyle name="20% - Accent1 4 3 2 3 2 2 3" xfId="39353" xr:uid="{00000000-0005-0000-0000-000001990000}"/>
    <cellStyle name="20% - Accent1 4 3 2 3 2 2 3 2" xfId="39354" xr:uid="{00000000-0005-0000-0000-000002990000}"/>
    <cellStyle name="20% - Accent1 4 3 2 3 2 2 4" xfId="39355" xr:uid="{00000000-0005-0000-0000-000003990000}"/>
    <cellStyle name="20% - Accent1 4 3 2 3 2 3" xfId="39356" xr:uid="{00000000-0005-0000-0000-000004990000}"/>
    <cellStyle name="20% - Accent1 4 3 2 3 2 3 2" xfId="39357" xr:uid="{00000000-0005-0000-0000-000005990000}"/>
    <cellStyle name="20% - Accent1 4 3 2 3 2 3 2 2" xfId="39358" xr:uid="{00000000-0005-0000-0000-000006990000}"/>
    <cellStyle name="20% - Accent1 4 3 2 3 2 3 2 2 2" xfId="39359" xr:uid="{00000000-0005-0000-0000-000007990000}"/>
    <cellStyle name="20% - Accent1 4 3 2 3 2 3 2 3" xfId="39360" xr:uid="{00000000-0005-0000-0000-000008990000}"/>
    <cellStyle name="20% - Accent1 4 3 2 3 2 3 3" xfId="39361" xr:uid="{00000000-0005-0000-0000-000009990000}"/>
    <cellStyle name="20% - Accent1 4 3 2 3 2 3 3 2" xfId="39362" xr:uid="{00000000-0005-0000-0000-00000A990000}"/>
    <cellStyle name="20% - Accent1 4 3 2 3 2 3 4" xfId="39363" xr:uid="{00000000-0005-0000-0000-00000B990000}"/>
    <cellStyle name="20% - Accent1 4 3 2 3 2 4" xfId="39364" xr:uid="{00000000-0005-0000-0000-00000C990000}"/>
    <cellStyle name="20% - Accent1 4 3 2 3 2 4 2" xfId="39365" xr:uid="{00000000-0005-0000-0000-00000D990000}"/>
    <cellStyle name="20% - Accent1 4 3 2 3 2 4 2 2" xfId="39366" xr:uid="{00000000-0005-0000-0000-00000E990000}"/>
    <cellStyle name="20% - Accent1 4 3 2 3 2 4 2 2 2" xfId="39367" xr:uid="{00000000-0005-0000-0000-00000F990000}"/>
    <cellStyle name="20% - Accent1 4 3 2 3 2 4 2 3" xfId="39368" xr:uid="{00000000-0005-0000-0000-000010990000}"/>
    <cellStyle name="20% - Accent1 4 3 2 3 2 4 3" xfId="39369" xr:uid="{00000000-0005-0000-0000-000011990000}"/>
    <cellStyle name="20% - Accent1 4 3 2 3 2 4 3 2" xfId="39370" xr:uid="{00000000-0005-0000-0000-000012990000}"/>
    <cellStyle name="20% - Accent1 4 3 2 3 2 4 4" xfId="39371" xr:uid="{00000000-0005-0000-0000-000013990000}"/>
    <cellStyle name="20% - Accent1 4 3 2 3 2 5" xfId="39372" xr:uid="{00000000-0005-0000-0000-000014990000}"/>
    <cellStyle name="20% - Accent1 4 3 2 3 2 5 2" xfId="39373" xr:uid="{00000000-0005-0000-0000-000015990000}"/>
    <cellStyle name="20% - Accent1 4 3 2 3 2 5 2 2" xfId="39374" xr:uid="{00000000-0005-0000-0000-000016990000}"/>
    <cellStyle name="20% - Accent1 4 3 2 3 2 5 3" xfId="39375" xr:uid="{00000000-0005-0000-0000-000017990000}"/>
    <cellStyle name="20% - Accent1 4 3 2 3 2 6" xfId="39376" xr:uid="{00000000-0005-0000-0000-000018990000}"/>
    <cellStyle name="20% - Accent1 4 3 2 3 2 6 2" xfId="39377" xr:uid="{00000000-0005-0000-0000-000019990000}"/>
    <cellStyle name="20% - Accent1 4 3 2 3 2 6 2 2" xfId="39378" xr:uid="{00000000-0005-0000-0000-00001A990000}"/>
    <cellStyle name="20% - Accent1 4 3 2 3 2 6 3" xfId="39379" xr:uid="{00000000-0005-0000-0000-00001B990000}"/>
    <cellStyle name="20% - Accent1 4 3 2 3 2 7" xfId="39380" xr:uid="{00000000-0005-0000-0000-00001C990000}"/>
    <cellStyle name="20% - Accent1 4 3 2 3 2 7 2" xfId="39381" xr:uid="{00000000-0005-0000-0000-00001D990000}"/>
    <cellStyle name="20% - Accent1 4 3 2 3 2 8" xfId="39382" xr:uid="{00000000-0005-0000-0000-00001E990000}"/>
    <cellStyle name="20% - Accent1 4 3 2 3 2 8 2" xfId="39383" xr:uid="{00000000-0005-0000-0000-00001F990000}"/>
    <cellStyle name="20% - Accent1 4 3 2 3 2 9" xfId="39384" xr:uid="{00000000-0005-0000-0000-000020990000}"/>
    <cellStyle name="20% - Accent1 4 3 2 3 3" xfId="39385" xr:uid="{00000000-0005-0000-0000-000021990000}"/>
    <cellStyle name="20% - Accent1 4 3 2 3 3 2" xfId="39386" xr:uid="{00000000-0005-0000-0000-000022990000}"/>
    <cellStyle name="20% - Accent1 4 3 2 3 3 2 2" xfId="39387" xr:uid="{00000000-0005-0000-0000-000023990000}"/>
    <cellStyle name="20% - Accent1 4 3 2 3 3 2 2 2" xfId="39388" xr:uid="{00000000-0005-0000-0000-000024990000}"/>
    <cellStyle name="20% - Accent1 4 3 2 3 3 2 2 2 2" xfId="39389" xr:uid="{00000000-0005-0000-0000-000025990000}"/>
    <cellStyle name="20% - Accent1 4 3 2 3 3 2 2 3" xfId="39390" xr:uid="{00000000-0005-0000-0000-000026990000}"/>
    <cellStyle name="20% - Accent1 4 3 2 3 3 2 3" xfId="39391" xr:uid="{00000000-0005-0000-0000-000027990000}"/>
    <cellStyle name="20% - Accent1 4 3 2 3 3 2 3 2" xfId="39392" xr:uid="{00000000-0005-0000-0000-000028990000}"/>
    <cellStyle name="20% - Accent1 4 3 2 3 3 2 4" xfId="39393" xr:uid="{00000000-0005-0000-0000-000029990000}"/>
    <cellStyle name="20% - Accent1 4 3 2 3 3 3" xfId="39394" xr:uid="{00000000-0005-0000-0000-00002A990000}"/>
    <cellStyle name="20% - Accent1 4 3 2 3 3 3 2" xfId="39395" xr:uid="{00000000-0005-0000-0000-00002B990000}"/>
    <cellStyle name="20% - Accent1 4 3 2 3 3 3 2 2" xfId="39396" xr:uid="{00000000-0005-0000-0000-00002C990000}"/>
    <cellStyle name="20% - Accent1 4 3 2 3 3 3 2 2 2" xfId="39397" xr:uid="{00000000-0005-0000-0000-00002D990000}"/>
    <cellStyle name="20% - Accent1 4 3 2 3 3 3 2 3" xfId="39398" xr:uid="{00000000-0005-0000-0000-00002E990000}"/>
    <cellStyle name="20% - Accent1 4 3 2 3 3 3 3" xfId="39399" xr:uid="{00000000-0005-0000-0000-00002F990000}"/>
    <cellStyle name="20% - Accent1 4 3 2 3 3 3 3 2" xfId="39400" xr:uid="{00000000-0005-0000-0000-000030990000}"/>
    <cellStyle name="20% - Accent1 4 3 2 3 3 3 4" xfId="39401" xr:uid="{00000000-0005-0000-0000-000031990000}"/>
    <cellStyle name="20% - Accent1 4 3 2 3 3 4" xfId="39402" xr:uid="{00000000-0005-0000-0000-000032990000}"/>
    <cellStyle name="20% - Accent1 4 3 2 3 3 4 2" xfId="39403" xr:uid="{00000000-0005-0000-0000-000033990000}"/>
    <cellStyle name="20% - Accent1 4 3 2 3 3 4 2 2" xfId="39404" xr:uid="{00000000-0005-0000-0000-000034990000}"/>
    <cellStyle name="20% - Accent1 4 3 2 3 3 4 2 2 2" xfId="39405" xr:uid="{00000000-0005-0000-0000-000035990000}"/>
    <cellStyle name="20% - Accent1 4 3 2 3 3 4 2 3" xfId="39406" xr:uid="{00000000-0005-0000-0000-000036990000}"/>
    <cellStyle name="20% - Accent1 4 3 2 3 3 4 3" xfId="39407" xr:uid="{00000000-0005-0000-0000-000037990000}"/>
    <cellStyle name="20% - Accent1 4 3 2 3 3 4 3 2" xfId="39408" xr:uid="{00000000-0005-0000-0000-000038990000}"/>
    <cellStyle name="20% - Accent1 4 3 2 3 3 4 4" xfId="39409" xr:uid="{00000000-0005-0000-0000-000039990000}"/>
    <cellStyle name="20% - Accent1 4 3 2 3 3 5" xfId="39410" xr:uid="{00000000-0005-0000-0000-00003A990000}"/>
    <cellStyle name="20% - Accent1 4 3 2 3 3 5 2" xfId="39411" xr:uid="{00000000-0005-0000-0000-00003B990000}"/>
    <cellStyle name="20% - Accent1 4 3 2 3 3 5 2 2" xfId="39412" xr:uid="{00000000-0005-0000-0000-00003C990000}"/>
    <cellStyle name="20% - Accent1 4 3 2 3 3 5 3" xfId="39413" xr:uid="{00000000-0005-0000-0000-00003D990000}"/>
    <cellStyle name="20% - Accent1 4 3 2 3 3 6" xfId="39414" xr:uid="{00000000-0005-0000-0000-00003E990000}"/>
    <cellStyle name="20% - Accent1 4 3 2 3 3 6 2" xfId="39415" xr:uid="{00000000-0005-0000-0000-00003F990000}"/>
    <cellStyle name="20% - Accent1 4 3 2 3 3 6 2 2" xfId="39416" xr:uid="{00000000-0005-0000-0000-000040990000}"/>
    <cellStyle name="20% - Accent1 4 3 2 3 3 6 3" xfId="39417" xr:uid="{00000000-0005-0000-0000-000041990000}"/>
    <cellStyle name="20% - Accent1 4 3 2 3 3 7" xfId="39418" xr:uid="{00000000-0005-0000-0000-000042990000}"/>
    <cellStyle name="20% - Accent1 4 3 2 3 3 7 2" xfId="39419" xr:uid="{00000000-0005-0000-0000-000043990000}"/>
    <cellStyle name="20% - Accent1 4 3 2 3 3 8" xfId="39420" xr:uid="{00000000-0005-0000-0000-000044990000}"/>
    <cellStyle name="20% - Accent1 4 3 2 3 3 8 2" xfId="39421" xr:uid="{00000000-0005-0000-0000-000045990000}"/>
    <cellStyle name="20% - Accent1 4 3 2 3 3 9" xfId="39422" xr:uid="{00000000-0005-0000-0000-000046990000}"/>
    <cellStyle name="20% - Accent1 4 3 2 3 4" xfId="39423" xr:uid="{00000000-0005-0000-0000-000047990000}"/>
    <cellStyle name="20% - Accent1 4 3 2 3 4 2" xfId="39424" xr:uid="{00000000-0005-0000-0000-000048990000}"/>
    <cellStyle name="20% - Accent1 4 3 2 3 4 2 2" xfId="39425" xr:uid="{00000000-0005-0000-0000-000049990000}"/>
    <cellStyle name="20% - Accent1 4 3 2 3 4 2 2 2" xfId="39426" xr:uid="{00000000-0005-0000-0000-00004A990000}"/>
    <cellStyle name="20% - Accent1 4 3 2 3 4 2 3" xfId="39427" xr:uid="{00000000-0005-0000-0000-00004B990000}"/>
    <cellStyle name="20% - Accent1 4 3 2 3 4 3" xfId="39428" xr:uid="{00000000-0005-0000-0000-00004C990000}"/>
    <cellStyle name="20% - Accent1 4 3 2 3 4 3 2" xfId="39429" xr:uid="{00000000-0005-0000-0000-00004D990000}"/>
    <cellStyle name="20% - Accent1 4 3 2 3 4 4" xfId="39430" xr:uid="{00000000-0005-0000-0000-00004E990000}"/>
    <cellStyle name="20% - Accent1 4 3 2 3 5" xfId="39431" xr:uid="{00000000-0005-0000-0000-00004F990000}"/>
    <cellStyle name="20% - Accent1 4 3 2 3 5 2" xfId="39432" xr:uid="{00000000-0005-0000-0000-000050990000}"/>
    <cellStyle name="20% - Accent1 4 3 2 3 5 2 2" xfId="39433" xr:uid="{00000000-0005-0000-0000-000051990000}"/>
    <cellStyle name="20% - Accent1 4 3 2 3 5 2 2 2" xfId="39434" xr:uid="{00000000-0005-0000-0000-000052990000}"/>
    <cellStyle name="20% - Accent1 4 3 2 3 5 2 3" xfId="39435" xr:uid="{00000000-0005-0000-0000-000053990000}"/>
    <cellStyle name="20% - Accent1 4 3 2 3 5 3" xfId="39436" xr:uid="{00000000-0005-0000-0000-000054990000}"/>
    <cellStyle name="20% - Accent1 4 3 2 3 5 3 2" xfId="39437" xr:uid="{00000000-0005-0000-0000-000055990000}"/>
    <cellStyle name="20% - Accent1 4 3 2 3 5 4" xfId="39438" xr:uid="{00000000-0005-0000-0000-000056990000}"/>
    <cellStyle name="20% - Accent1 4 3 2 3 6" xfId="39439" xr:uid="{00000000-0005-0000-0000-000057990000}"/>
    <cellStyle name="20% - Accent1 4 3 2 3 6 2" xfId="39440" xr:uid="{00000000-0005-0000-0000-000058990000}"/>
    <cellStyle name="20% - Accent1 4 3 2 3 6 2 2" xfId="39441" xr:uid="{00000000-0005-0000-0000-000059990000}"/>
    <cellStyle name="20% - Accent1 4 3 2 3 6 2 2 2" xfId="39442" xr:uid="{00000000-0005-0000-0000-00005A990000}"/>
    <cellStyle name="20% - Accent1 4 3 2 3 6 2 3" xfId="39443" xr:uid="{00000000-0005-0000-0000-00005B990000}"/>
    <cellStyle name="20% - Accent1 4 3 2 3 6 3" xfId="39444" xr:uid="{00000000-0005-0000-0000-00005C990000}"/>
    <cellStyle name="20% - Accent1 4 3 2 3 6 3 2" xfId="39445" xr:uid="{00000000-0005-0000-0000-00005D990000}"/>
    <cellStyle name="20% - Accent1 4 3 2 3 6 4" xfId="39446" xr:uid="{00000000-0005-0000-0000-00005E990000}"/>
    <cellStyle name="20% - Accent1 4 3 2 3 7" xfId="39447" xr:uid="{00000000-0005-0000-0000-00005F990000}"/>
    <cellStyle name="20% - Accent1 4 3 2 3 7 2" xfId="39448" xr:uid="{00000000-0005-0000-0000-000060990000}"/>
    <cellStyle name="20% - Accent1 4 3 2 3 7 2 2" xfId="39449" xr:uid="{00000000-0005-0000-0000-000061990000}"/>
    <cellStyle name="20% - Accent1 4 3 2 3 7 3" xfId="39450" xr:uid="{00000000-0005-0000-0000-000062990000}"/>
    <cellStyle name="20% - Accent1 4 3 2 3 8" xfId="39451" xr:uid="{00000000-0005-0000-0000-000063990000}"/>
    <cellStyle name="20% - Accent1 4 3 2 3 8 2" xfId="39452" xr:uid="{00000000-0005-0000-0000-000064990000}"/>
    <cellStyle name="20% - Accent1 4 3 2 3 8 2 2" xfId="39453" xr:uid="{00000000-0005-0000-0000-000065990000}"/>
    <cellStyle name="20% - Accent1 4 3 2 3 8 3" xfId="39454" xr:uid="{00000000-0005-0000-0000-000066990000}"/>
    <cellStyle name="20% - Accent1 4 3 2 3 9" xfId="39455" xr:uid="{00000000-0005-0000-0000-000067990000}"/>
    <cellStyle name="20% - Accent1 4 3 2 3 9 2" xfId="39456" xr:uid="{00000000-0005-0000-0000-000068990000}"/>
    <cellStyle name="20% - Accent1 4 3 2 4" xfId="39457" xr:uid="{00000000-0005-0000-0000-000069990000}"/>
    <cellStyle name="20% - Accent1 4 3 2 4 10" xfId="39458" xr:uid="{00000000-0005-0000-0000-00006A990000}"/>
    <cellStyle name="20% - Accent1 4 3 2 4 10 2" xfId="39459" xr:uid="{00000000-0005-0000-0000-00006B990000}"/>
    <cellStyle name="20% - Accent1 4 3 2 4 11" xfId="39460" xr:uid="{00000000-0005-0000-0000-00006C990000}"/>
    <cellStyle name="20% - Accent1 4 3 2 4 2" xfId="39461" xr:uid="{00000000-0005-0000-0000-00006D990000}"/>
    <cellStyle name="20% - Accent1 4 3 2 4 2 2" xfId="39462" xr:uid="{00000000-0005-0000-0000-00006E990000}"/>
    <cellStyle name="20% - Accent1 4 3 2 4 2 2 2" xfId="39463" xr:uid="{00000000-0005-0000-0000-00006F990000}"/>
    <cellStyle name="20% - Accent1 4 3 2 4 2 2 2 2" xfId="39464" xr:uid="{00000000-0005-0000-0000-000070990000}"/>
    <cellStyle name="20% - Accent1 4 3 2 4 2 2 2 2 2" xfId="39465" xr:uid="{00000000-0005-0000-0000-000071990000}"/>
    <cellStyle name="20% - Accent1 4 3 2 4 2 2 2 3" xfId="39466" xr:uid="{00000000-0005-0000-0000-000072990000}"/>
    <cellStyle name="20% - Accent1 4 3 2 4 2 2 3" xfId="39467" xr:uid="{00000000-0005-0000-0000-000073990000}"/>
    <cellStyle name="20% - Accent1 4 3 2 4 2 2 3 2" xfId="39468" xr:uid="{00000000-0005-0000-0000-000074990000}"/>
    <cellStyle name="20% - Accent1 4 3 2 4 2 2 4" xfId="39469" xr:uid="{00000000-0005-0000-0000-000075990000}"/>
    <cellStyle name="20% - Accent1 4 3 2 4 2 3" xfId="39470" xr:uid="{00000000-0005-0000-0000-000076990000}"/>
    <cellStyle name="20% - Accent1 4 3 2 4 2 3 2" xfId="39471" xr:uid="{00000000-0005-0000-0000-000077990000}"/>
    <cellStyle name="20% - Accent1 4 3 2 4 2 3 2 2" xfId="39472" xr:uid="{00000000-0005-0000-0000-000078990000}"/>
    <cellStyle name="20% - Accent1 4 3 2 4 2 3 2 2 2" xfId="39473" xr:uid="{00000000-0005-0000-0000-000079990000}"/>
    <cellStyle name="20% - Accent1 4 3 2 4 2 3 2 3" xfId="39474" xr:uid="{00000000-0005-0000-0000-00007A990000}"/>
    <cellStyle name="20% - Accent1 4 3 2 4 2 3 3" xfId="39475" xr:uid="{00000000-0005-0000-0000-00007B990000}"/>
    <cellStyle name="20% - Accent1 4 3 2 4 2 3 3 2" xfId="39476" xr:uid="{00000000-0005-0000-0000-00007C990000}"/>
    <cellStyle name="20% - Accent1 4 3 2 4 2 3 4" xfId="39477" xr:uid="{00000000-0005-0000-0000-00007D990000}"/>
    <cellStyle name="20% - Accent1 4 3 2 4 2 4" xfId="39478" xr:uid="{00000000-0005-0000-0000-00007E990000}"/>
    <cellStyle name="20% - Accent1 4 3 2 4 2 4 2" xfId="39479" xr:uid="{00000000-0005-0000-0000-00007F990000}"/>
    <cellStyle name="20% - Accent1 4 3 2 4 2 4 2 2" xfId="39480" xr:uid="{00000000-0005-0000-0000-000080990000}"/>
    <cellStyle name="20% - Accent1 4 3 2 4 2 4 2 2 2" xfId="39481" xr:uid="{00000000-0005-0000-0000-000081990000}"/>
    <cellStyle name="20% - Accent1 4 3 2 4 2 4 2 3" xfId="39482" xr:uid="{00000000-0005-0000-0000-000082990000}"/>
    <cellStyle name="20% - Accent1 4 3 2 4 2 4 3" xfId="39483" xr:uid="{00000000-0005-0000-0000-000083990000}"/>
    <cellStyle name="20% - Accent1 4 3 2 4 2 4 3 2" xfId="39484" xr:uid="{00000000-0005-0000-0000-000084990000}"/>
    <cellStyle name="20% - Accent1 4 3 2 4 2 4 4" xfId="39485" xr:uid="{00000000-0005-0000-0000-000085990000}"/>
    <cellStyle name="20% - Accent1 4 3 2 4 2 5" xfId="39486" xr:uid="{00000000-0005-0000-0000-000086990000}"/>
    <cellStyle name="20% - Accent1 4 3 2 4 2 5 2" xfId="39487" xr:uid="{00000000-0005-0000-0000-000087990000}"/>
    <cellStyle name="20% - Accent1 4 3 2 4 2 5 2 2" xfId="39488" xr:uid="{00000000-0005-0000-0000-000088990000}"/>
    <cellStyle name="20% - Accent1 4 3 2 4 2 5 3" xfId="39489" xr:uid="{00000000-0005-0000-0000-000089990000}"/>
    <cellStyle name="20% - Accent1 4 3 2 4 2 6" xfId="39490" xr:uid="{00000000-0005-0000-0000-00008A990000}"/>
    <cellStyle name="20% - Accent1 4 3 2 4 2 6 2" xfId="39491" xr:uid="{00000000-0005-0000-0000-00008B990000}"/>
    <cellStyle name="20% - Accent1 4 3 2 4 2 6 2 2" xfId="39492" xr:uid="{00000000-0005-0000-0000-00008C990000}"/>
    <cellStyle name="20% - Accent1 4 3 2 4 2 6 3" xfId="39493" xr:uid="{00000000-0005-0000-0000-00008D990000}"/>
    <cellStyle name="20% - Accent1 4 3 2 4 2 7" xfId="39494" xr:uid="{00000000-0005-0000-0000-00008E990000}"/>
    <cellStyle name="20% - Accent1 4 3 2 4 2 7 2" xfId="39495" xr:uid="{00000000-0005-0000-0000-00008F990000}"/>
    <cellStyle name="20% - Accent1 4 3 2 4 2 8" xfId="39496" xr:uid="{00000000-0005-0000-0000-000090990000}"/>
    <cellStyle name="20% - Accent1 4 3 2 4 2 8 2" xfId="39497" xr:uid="{00000000-0005-0000-0000-000091990000}"/>
    <cellStyle name="20% - Accent1 4 3 2 4 2 9" xfId="39498" xr:uid="{00000000-0005-0000-0000-000092990000}"/>
    <cellStyle name="20% - Accent1 4 3 2 4 3" xfId="39499" xr:uid="{00000000-0005-0000-0000-000093990000}"/>
    <cellStyle name="20% - Accent1 4 3 2 4 3 2" xfId="39500" xr:uid="{00000000-0005-0000-0000-000094990000}"/>
    <cellStyle name="20% - Accent1 4 3 2 4 3 2 2" xfId="39501" xr:uid="{00000000-0005-0000-0000-000095990000}"/>
    <cellStyle name="20% - Accent1 4 3 2 4 3 2 2 2" xfId="39502" xr:uid="{00000000-0005-0000-0000-000096990000}"/>
    <cellStyle name="20% - Accent1 4 3 2 4 3 2 2 2 2" xfId="39503" xr:uid="{00000000-0005-0000-0000-000097990000}"/>
    <cellStyle name="20% - Accent1 4 3 2 4 3 2 2 3" xfId="39504" xr:uid="{00000000-0005-0000-0000-000098990000}"/>
    <cellStyle name="20% - Accent1 4 3 2 4 3 2 3" xfId="39505" xr:uid="{00000000-0005-0000-0000-000099990000}"/>
    <cellStyle name="20% - Accent1 4 3 2 4 3 2 3 2" xfId="39506" xr:uid="{00000000-0005-0000-0000-00009A990000}"/>
    <cellStyle name="20% - Accent1 4 3 2 4 3 2 4" xfId="39507" xr:uid="{00000000-0005-0000-0000-00009B990000}"/>
    <cellStyle name="20% - Accent1 4 3 2 4 3 3" xfId="39508" xr:uid="{00000000-0005-0000-0000-00009C990000}"/>
    <cellStyle name="20% - Accent1 4 3 2 4 3 3 2" xfId="39509" xr:uid="{00000000-0005-0000-0000-00009D990000}"/>
    <cellStyle name="20% - Accent1 4 3 2 4 3 3 2 2" xfId="39510" xr:uid="{00000000-0005-0000-0000-00009E990000}"/>
    <cellStyle name="20% - Accent1 4 3 2 4 3 3 2 2 2" xfId="39511" xr:uid="{00000000-0005-0000-0000-00009F990000}"/>
    <cellStyle name="20% - Accent1 4 3 2 4 3 3 2 3" xfId="39512" xr:uid="{00000000-0005-0000-0000-0000A0990000}"/>
    <cellStyle name="20% - Accent1 4 3 2 4 3 3 3" xfId="39513" xr:uid="{00000000-0005-0000-0000-0000A1990000}"/>
    <cellStyle name="20% - Accent1 4 3 2 4 3 3 3 2" xfId="39514" xr:uid="{00000000-0005-0000-0000-0000A2990000}"/>
    <cellStyle name="20% - Accent1 4 3 2 4 3 3 4" xfId="39515" xr:uid="{00000000-0005-0000-0000-0000A3990000}"/>
    <cellStyle name="20% - Accent1 4 3 2 4 3 4" xfId="39516" xr:uid="{00000000-0005-0000-0000-0000A4990000}"/>
    <cellStyle name="20% - Accent1 4 3 2 4 3 4 2" xfId="39517" xr:uid="{00000000-0005-0000-0000-0000A5990000}"/>
    <cellStyle name="20% - Accent1 4 3 2 4 3 4 2 2" xfId="39518" xr:uid="{00000000-0005-0000-0000-0000A6990000}"/>
    <cellStyle name="20% - Accent1 4 3 2 4 3 4 2 2 2" xfId="39519" xr:uid="{00000000-0005-0000-0000-0000A7990000}"/>
    <cellStyle name="20% - Accent1 4 3 2 4 3 4 2 3" xfId="39520" xr:uid="{00000000-0005-0000-0000-0000A8990000}"/>
    <cellStyle name="20% - Accent1 4 3 2 4 3 4 3" xfId="39521" xr:uid="{00000000-0005-0000-0000-0000A9990000}"/>
    <cellStyle name="20% - Accent1 4 3 2 4 3 4 3 2" xfId="39522" xr:uid="{00000000-0005-0000-0000-0000AA990000}"/>
    <cellStyle name="20% - Accent1 4 3 2 4 3 4 4" xfId="39523" xr:uid="{00000000-0005-0000-0000-0000AB990000}"/>
    <cellStyle name="20% - Accent1 4 3 2 4 3 5" xfId="39524" xr:uid="{00000000-0005-0000-0000-0000AC990000}"/>
    <cellStyle name="20% - Accent1 4 3 2 4 3 5 2" xfId="39525" xr:uid="{00000000-0005-0000-0000-0000AD990000}"/>
    <cellStyle name="20% - Accent1 4 3 2 4 3 5 2 2" xfId="39526" xr:uid="{00000000-0005-0000-0000-0000AE990000}"/>
    <cellStyle name="20% - Accent1 4 3 2 4 3 5 3" xfId="39527" xr:uid="{00000000-0005-0000-0000-0000AF990000}"/>
    <cellStyle name="20% - Accent1 4 3 2 4 3 6" xfId="39528" xr:uid="{00000000-0005-0000-0000-0000B0990000}"/>
    <cellStyle name="20% - Accent1 4 3 2 4 3 6 2" xfId="39529" xr:uid="{00000000-0005-0000-0000-0000B1990000}"/>
    <cellStyle name="20% - Accent1 4 3 2 4 3 6 2 2" xfId="39530" xr:uid="{00000000-0005-0000-0000-0000B2990000}"/>
    <cellStyle name="20% - Accent1 4 3 2 4 3 6 3" xfId="39531" xr:uid="{00000000-0005-0000-0000-0000B3990000}"/>
    <cellStyle name="20% - Accent1 4 3 2 4 3 7" xfId="39532" xr:uid="{00000000-0005-0000-0000-0000B4990000}"/>
    <cellStyle name="20% - Accent1 4 3 2 4 3 7 2" xfId="39533" xr:uid="{00000000-0005-0000-0000-0000B5990000}"/>
    <cellStyle name="20% - Accent1 4 3 2 4 3 8" xfId="39534" xr:uid="{00000000-0005-0000-0000-0000B6990000}"/>
    <cellStyle name="20% - Accent1 4 3 2 4 3 8 2" xfId="39535" xr:uid="{00000000-0005-0000-0000-0000B7990000}"/>
    <cellStyle name="20% - Accent1 4 3 2 4 3 9" xfId="39536" xr:uid="{00000000-0005-0000-0000-0000B8990000}"/>
    <cellStyle name="20% - Accent1 4 3 2 4 4" xfId="39537" xr:uid="{00000000-0005-0000-0000-0000B9990000}"/>
    <cellStyle name="20% - Accent1 4 3 2 4 4 2" xfId="39538" xr:uid="{00000000-0005-0000-0000-0000BA990000}"/>
    <cellStyle name="20% - Accent1 4 3 2 4 4 2 2" xfId="39539" xr:uid="{00000000-0005-0000-0000-0000BB990000}"/>
    <cellStyle name="20% - Accent1 4 3 2 4 4 2 2 2" xfId="39540" xr:uid="{00000000-0005-0000-0000-0000BC990000}"/>
    <cellStyle name="20% - Accent1 4 3 2 4 4 2 3" xfId="39541" xr:uid="{00000000-0005-0000-0000-0000BD990000}"/>
    <cellStyle name="20% - Accent1 4 3 2 4 4 3" xfId="39542" xr:uid="{00000000-0005-0000-0000-0000BE990000}"/>
    <cellStyle name="20% - Accent1 4 3 2 4 4 3 2" xfId="39543" xr:uid="{00000000-0005-0000-0000-0000BF990000}"/>
    <cellStyle name="20% - Accent1 4 3 2 4 4 4" xfId="39544" xr:uid="{00000000-0005-0000-0000-0000C0990000}"/>
    <cellStyle name="20% - Accent1 4 3 2 4 5" xfId="39545" xr:uid="{00000000-0005-0000-0000-0000C1990000}"/>
    <cellStyle name="20% - Accent1 4 3 2 4 5 2" xfId="39546" xr:uid="{00000000-0005-0000-0000-0000C2990000}"/>
    <cellStyle name="20% - Accent1 4 3 2 4 5 2 2" xfId="39547" xr:uid="{00000000-0005-0000-0000-0000C3990000}"/>
    <cellStyle name="20% - Accent1 4 3 2 4 5 2 2 2" xfId="39548" xr:uid="{00000000-0005-0000-0000-0000C4990000}"/>
    <cellStyle name="20% - Accent1 4 3 2 4 5 2 3" xfId="39549" xr:uid="{00000000-0005-0000-0000-0000C5990000}"/>
    <cellStyle name="20% - Accent1 4 3 2 4 5 3" xfId="39550" xr:uid="{00000000-0005-0000-0000-0000C6990000}"/>
    <cellStyle name="20% - Accent1 4 3 2 4 5 3 2" xfId="39551" xr:uid="{00000000-0005-0000-0000-0000C7990000}"/>
    <cellStyle name="20% - Accent1 4 3 2 4 5 4" xfId="39552" xr:uid="{00000000-0005-0000-0000-0000C8990000}"/>
    <cellStyle name="20% - Accent1 4 3 2 4 6" xfId="39553" xr:uid="{00000000-0005-0000-0000-0000C9990000}"/>
    <cellStyle name="20% - Accent1 4 3 2 4 6 2" xfId="39554" xr:uid="{00000000-0005-0000-0000-0000CA990000}"/>
    <cellStyle name="20% - Accent1 4 3 2 4 6 2 2" xfId="39555" xr:uid="{00000000-0005-0000-0000-0000CB990000}"/>
    <cellStyle name="20% - Accent1 4 3 2 4 6 2 2 2" xfId="39556" xr:uid="{00000000-0005-0000-0000-0000CC990000}"/>
    <cellStyle name="20% - Accent1 4 3 2 4 6 2 3" xfId="39557" xr:uid="{00000000-0005-0000-0000-0000CD990000}"/>
    <cellStyle name="20% - Accent1 4 3 2 4 6 3" xfId="39558" xr:uid="{00000000-0005-0000-0000-0000CE990000}"/>
    <cellStyle name="20% - Accent1 4 3 2 4 6 3 2" xfId="39559" xr:uid="{00000000-0005-0000-0000-0000CF990000}"/>
    <cellStyle name="20% - Accent1 4 3 2 4 6 4" xfId="39560" xr:uid="{00000000-0005-0000-0000-0000D0990000}"/>
    <cellStyle name="20% - Accent1 4 3 2 4 7" xfId="39561" xr:uid="{00000000-0005-0000-0000-0000D1990000}"/>
    <cellStyle name="20% - Accent1 4 3 2 4 7 2" xfId="39562" xr:uid="{00000000-0005-0000-0000-0000D2990000}"/>
    <cellStyle name="20% - Accent1 4 3 2 4 7 2 2" xfId="39563" xr:uid="{00000000-0005-0000-0000-0000D3990000}"/>
    <cellStyle name="20% - Accent1 4 3 2 4 7 3" xfId="39564" xr:uid="{00000000-0005-0000-0000-0000D4990000}"/>
    <cellStyle name="20% - Accent1 4 3 2 4 8" xfId="39565" xr:uid="{00000000-0005-0000-0000-0000D5990000}"/>
    <cellStyle name="20% - Accent1 4 3 2 4 8 2" xfId="39566" xr:uid="{00000000-0005-0000-0000-0000D6990000}"/>
    <cellStyle name="20% - Accent1 4 3 2 4 8 2 2" xfId="39567" xr:uid="{00000000-0005-0000-0000-0000D7990000}"/>
    <cellStyle name="20% - Accent1 4 3 2 4 8 3" xfId="39568" xr:uid="{00000000-0005-0000-0000-0000D8990000}"/>
    <cellStyle name="20% - Accent1 4 3 2 4 9" xfId="39569" xr:uid="{00000000-0005-0000-0000-0000D9990000}"/>
    <cellStyle name="20% - Accent1 4 3 2 4 9 2" xfId="39570" xr:uid="{00000000-0005-0000-0000-0000DA990000}"/>
    <cellStyle name="20% - Accent1 4 3 2 5" xfId="39571" xr:uid="{00000000-0005-0000-0000-0000DB990000}"/>
    <cellStyle name="20% - Accent1 4 3 2 5 10" xfId="39572" xr:uid="{00000000-0005-0000-0000-0000DC990000}"/>
    <cellStyle name="20% - Accent1 4 3 2 5 10 2" xfId="39573" xr:uid="{00000000-0005-0000-0000-0000DD990000}"/>
    <cellStyle name="20% - Accent1 4 3 2 5 11" xfId="39574" xr:uid="{00000000-0005-0000-0000-0000DE990000}"/>
    <cellStyle name="20% - Accent1 4 3 2 5 2" xfId="39575" xr:uid="{00000000-0005-0000-0000-0000DF990000}"/>
    <cellStyle name="20% - Accent1 4 3 2 5 2 2" xfId="39576" xr:uid="{00000000-0005-0000-0000-0000E0990000}"/>
    <cellStyle name="20% - Accent1 4 3 2 5 2 2 2" xfId="39577" xr:uid="{00000000-0005-0000-0000-0000E1990000}"/>
    <cellStyle name="20% - Accent1 4 3 2 5 2 2 2 2" xfId="39578" xr:uid="{00000000-0005-0000-0000-0000E2990000}"/>
    <cellStyle name="20% - Accent1 4 3 2 5 2 2 2 2 2" xfId="39579" xr:uid="{00000000-0005-0000-0000-0000E3990000}"/>
    <cellStyle name="20% - Accent1 4 3 2 5 2 2 2 3" xfId="39580" xr:uid="{00000000-0005-0000-0000-0000E4990000}"/>
    <cellStyle name="20% - Accent1 4 3 2 5 2 2 3" xfId="39581" xr:uid="{00000000-0005-0000-0000-0000E5990000}"/>
    <cellStyle name="20% - Accent1 4 3 2 5 2 2 3 2" xfId="39582" xr:uid="{00000000-0005-0000-0000-0000E6990000}"/>
    <cellStyle name="20% - Accent1 4 3 2 5 2 2 4" xfId="39583" xr:uid="{00000000-0005-0000-0000-0000E7990000}"/>
    <cellStyle name="20% - Accent1 4 3 2 5 2 3" xfId="39584" xr:uid="{00000000-0005-0000-0000-0000E8990000}"/>
    <cellStyle name="20% - Accent1 4 3 2 5 2 3 2" xfId="39585" xr:uid="{00000000-0005-0000-0000-0000E9990000}"/>
    <cellStyle name="20% - Accent1 4 3 2 5 2 3 2 2" xfId="39586" xr:uid="{00000000-0005-0000-0000-0000EA990000}"/>
    <cellStyle name="20% - Accent1 4 3 2 5 2 3 2 2 2" xfId="39587" xr:uid="{00000000-0005-0000-0000-0000EB990000}"/>
    <cellStyle name="20% - Accent1 4 3 2 5 2 3 2 3" xfId="39588" xr:uid="{00000000-0005-0000-0000-0000EC990000}"/>
    <cellStyle name="20% - Accent1 4 3 2 5 2 3 3" xfId="39589" xr:uid="{00000000-0005-0000-0000-0000ED990000}"/>
    <cellStyle name="20% - Accent1 4 3 2 5 2 3 3 2" xfId="39590" xr:uid="{00000000-0005-0000-0000-0000EE990000}"/>
    <cellStyle name="20% - Accent1 4 3 2 5 2 3 4" xfId="39591" xr:uid="{00000000-0005-0000-0000-0000EF990000}"/>
    <cellStyle name="20% - Accent1 4 3 2 5 2 4" xfId="39592" xr:uid="{00000000-0005-0000-0000-0000F0990000}"/>
    <cellStyle name="20% - Accent1 4 3 2 5 2 4 2" xfId="39593" xr:uid="{00000000-0005-0000-0000-0000F1990000}"/>
    <cellStyle name="20% - Accent1 4 3 2 5 2 4 2 2" xfId="39594" xr:uid="{00000000-0005-0000-0000-0000F2990000}"/>
    <cellStyle name="20% - Accent1 4 3 2 5 2 4 2 2 2" xfId="39595" xr:uid="{00000000-0005-0000-0000-0000F3990000}"/>
    <cellStyle name="20% - Accent1 4 3 2 5 2 4 2 3" xfId="39596" xr:uid="{00000000-0005-0000-0000-0000F4990000}"/>
    <cellStyle name="20% - Accent1 4 3 2 5 2 4 3" xfId="39597" xr:uid="{00000000-0005-0000-0000-0000F5990000}"/>
    <cellStyle name="20% - Accent1 4 3 2 5 2 4 3 2" xfId="39598" xr:uid="{00000000-0005-0000-0000-0000F6990000}"/>
    <cellStyle name="20% - Accent1 4 3 2 5 2 4 4" xfId="39599" xr:uid="{00000000-0005-0000-0000-0000F7990000}"/>
    <cellStyle name="20% - Accent1 4 3 2 5 2 5" xfId="39600" xr:uid="{00000000-0005-0000-0000-0000F8990000}"/>
    <cellStyle name="20% - Accent1 4 3 2 5 2 5 2" xfId="39601" xr:uid="{00000000-0005-0000-0000-0000F9990000}"/>
    <cellStyle name="20% - Accent1 4 3 2 5 2 5 2 2" xfId="39602" xr:uid="{00000000-0005-0000-0000-0000FA990000}"/>
    <cellStyle name="20% - Accent1 4 3 2 5 2 5 3" xfId="39603" xr:uid="{00000000-0005-0000-0000-0000FB990000}"/>
    <cellStyle name="20% - Accent1 4 3 2 5 2 6" xfId="39604" xr:uid="{00000000-0005-0000-0000-0000FC990000}"/>
    <cellStyle name="20% - Accent1 4 3 2 5 2 6 2" xfId="39605" xr:uid="{00000000-0005-0000-0000-0000FD990000}"/>
    <cellStyle name="20% - Accent1 4 3 2 5 2 6 2 2" xfId="39606" xr:uid="{00000000-0005-0000-0000-0000FE990000}"/>
    <cellStyle name="20% - Accent1 4 3 2 5 2 6 3" xfId="39607" xr:uid="{00000000-0005-0000-0000-0000FF990000}"/>
    <cellStyle name="20% - Accent1 4 3 2 5 2 7" xfId="39608" xr:uid="{00000000-0005-0000-0000-0000009A0000}"/>
    <cellStyle name="20% - Accent1 4 3 2 5 2 7 2" xfId="39609" xr:uid="{00000000-0005-0000-0000-0000019A0000}"/>
    <cellStyle name="20% - Accent1 4 3 2 5 2 8" xfId="39610" xr:uid="{00000000-0005-0000-0000-0000029A0000}"/>
    <cellStyle name="20% - Accent1 4 3 2 5 2 8 2" xfId="39611" xr:uid="{00000000-0005-0000-0000-0000039A0000}"/>
    <cellStyle name="20% - Accent1 4 3 2 5 2 9" xfId="39612" xr:uid="{00000000-0005-0000-0000-0000049A0000}"/>
    <cellStyle name="20% - Accent1 4 3 2 5 3" xfId="39613" xr:uid="{00000000-0005-0000-0000-0000059A0000}"/>
    <cellStyle name="20% - Accent1 4 3 2 5 3 2" xfId="39614" xr:uid="{00000000-0005-0000-0000-0000069A0000}"/>
    <cellStyle name="20% - Accent1 4 3 2 5 3 2 2" xfId="39615" xr:uid="{00000000-0005-0000-0000-0000079A0000}"/>
    <cellStyle name="20% - Accent1 4 3 2 5 3 2 2 2" xfId="39616" xr:uid="{00000000-0005-0000-0000-0000089A0000}"/>
    <cellStyle name="20% - Accent1 4 3 2 5 3 2 2 2 2" xfId="39617" xr:uid="{00000000-0005-0000-0000-0000099A0000}"/>
    <cellStyle name="20% - Accent1 4 3 2 5 3 2 2 3" xfId="39618" xr:uid="{00000000-0005-0000-0000-00000A9A0000}"/>
    <cellStyle name="20% - Accent1 4 3 2 5 3 2 3" xfId="39619" xr:uid="{00000000-0005-0000-0000-00000B9A0000}"/>
    <cellStyle name="20% - Accent1 4 3 2 5 3 2 3 2" xfId="39620" xr:uid="{00000000-0005-0000-0000-00000C9A0000}"/>
    <cellStyle name="20% - Accent1 4 3 2 5 3 2 4" xfId="39621" xr:uid="{00000000-0005-0000-0000-00000D9A0000}"/>
    <cellStyle name="20% - Accent1 4 3 2 5 3 3" xfId="39622" xr:uid="{00000000-0005-0000-0000-00000E9A0000}"/>
    <cellStyle name="20% - Accent1 4 3 2 5 3 3 2" xfId="39623" xr:uid="{00000000-0005-0000-0000-00000F9A0000}"/>
    <cellStyle name="20% - Accent1 4 3 2 5 3 3 2 2" xfId="39624" xr:uid="{00000000-0005-0000-0000-0000109A0000}"/>
    <cellStyle name="20% - Accent1 4 3 2 5 3 3 2 2 2" xfId="39625" xr:uid="{00000000-0005-0000-0000-0000119A0000}"/>
    <cellStyle name="20% - Accent1 4 3 2 5 3 3 2 3" xfId="39626" xr:uid="{00000000-0005-0000-0000-0000129A0000}"/>
    <cellStyle name="20% - Accent1 4 3 2 5 3 3 3" xfId="39627" xr:uid="{00000000-0005-0000-0000-0000139A0000}"/>
    <cellStyle name="20% - Accent1 4 3 2 5 3 3 3 2" xfId="39628" xr:uid="{00000000-0005-0000-0000-0000149A0000}"/>
    <cellStyle name="20% - Accent1 4 3 2 5 3 3 4" xfId="39629" xr:uid="{00000000-0005-0000-0000-0000159A0000}"/>
    <cellStyle name="20% - Accent1 4 3 2 5 3 4" xfId="39630" xr:uid="{00000000-0005-0000-0000-0000169A0000}"/>
    <cellStyle name="20% - Accent1 4 3 2 5 3 4 2" xfId="39631" xr:uid="{00000000-0005-0000-0000-0000179A0000}"/>
    <cellStyle name="20% - Accent1 4 3 2 5 3 4 2 2" xfId="39632" xr:uid="{00000000-0005-0000-0000-0000189A0000}"/>
    <cellStyle name="20% - Accent1 4 3 2 5 3 4 2 2 2" xfId="39633" xr:uid="{00000000-0005-0000-0000-0000199A0000}"/>
    <cellStyle name="20% - Accent1 4 3 2 5 3 4 2 3" xfId="39634" xr:uid="{00000000-0005-0000-0000-00001A9A0000}"/>
    <cellStyle name="20% - Accent1 4 3 2 5 3 4 3" xfId="39635" xr:uid="{00000000-0005-0000-0000-00001B9A0000}"/>
    <cellStyle name="20% - Accent1 4 3 2 5 3 4 3 2" xfId="39636" xr:uid="{00000000-0005-0000-0000-00001C9A0000}"/>
    <cellStyle name="20% - Accent1 4 3 2 5 3 4 4" xfId="39637" xr:uid="{00000000-0005-0000-0000-00001D9A0000}"/>
    <cellStyle name="20% - Accent1 4 3 2 5 3 5" xfId="39638" xr:uid="{00000000-0005-0000-0000-00001E9A0000}"/>
    <cellStyle name="20% - Accent1 4 3 2 5 3 5 2" xfId="39639" xr:uid="{00000000-0005-0000-0000-00001F9A0000}"/>
    <cellStyle name="20% - Accent1 4 3 2 5 3 5 2 2" xfId="39640" xr:uid="{00000000-0005-0000-0000-0000209A0000}"/>
    <cellStyle name="20% - Accent1 4 3 2 5 3 5 3" xfId="39641" xr:uid="{00000000-0005-0000-0000-0000219A0000}"/>
    <cellStyle name="20% - Accent1 4 3 2 5 3 6" xfId="39642" xr:uid="{00000000-0005-0000-0000-0000229A0000}"/>
    <cellStyle name="20% - Accent1 4 3 2 5 3 6 2" xfId="39643" xr:uid="{00000000-0005-0000-0000-0000239A0000}"/>
    <cellStyle name="20% - Accent1 4 3 2 5 3 6 2 2" xfId="39644" xr:uid="{00000000-0005-0000-0000-0000249A0000}"/>
    <cellStyle name="20% - Accent1 4 3 2 5 3 6 3" xfId="39645" xr:uid="{00000000-0005-0000-0000-0000259A0000}"/>
    <cellStyle name="20% - Accent1 4 3 2 5 3 7" xfId="39646" xr:uid="{00000000-0005-0000-0000-0000269A0000}"/>
    <cellStyle name="20% - Accent1 4 3 2 5 3 7 2" xfId="39647" xr:uid="{00000000-0005-0000-0000-0000279A0000}"/>
    <cellStyle name="20% - Accent1 4 3 2 5 3 8" xfId="39648" xr:uid="{00000000-0005-0000-0000-0000289A0000}"/>
    <cellStyle name="20% - Accent1 4 3 2 5 3 8 2" xfId="39649" xr:uid="{00000000-0005-0000-0000-0000299A0000}"/>
    <cellStyle name="20% - Accent1 4 3 2 5 3 9" xfId="39650" xr:uid="{00000000-0005-0000-0000-00002A9A0000}"/>
    <cellStyle name="20% - Accent1 4 3 2 5 4" xfId="39651" xr:uid="{00000000-0005-0000-0000-00002B9A0000}"/>
    <cellStyle name="20% - Accent1 4 3 2 5 4 2" xfId="39652" xr:uid="{00000000-0005-0000-0000-00002C9A0000}"/>
    <cellStyle name="20% - Accent1 4 3 2 5 4 2 2" xfId="39653" xr:uid="{00000000-0005-0000-0000-00002D9A0000}"/>
    <cellStyle name="20% - Accent1 4 3 2 5 4 2 2 2" xfId="39654" xr:uid="{00000000-0005-0000-0000-00002E9A0000}"/>
    <cellStyle name="20% - Accent1 4 3 2 5 4 2 3" xfId="39655" xr:uid="{00000000-0005-0000-0000-00002F9A0000}"/>
    <cellStyle name="20% - Accent1 4 3 2 5 4 3" xfId="39656" xr:uid="{00000000-0005-0000-0000-0000309A0000}"/>
    <cellStyle name="20% - Accent1 4 3 2 5 4 3 2" xfId="39657" xr:uid="{00000000-0005-0000-0000-0000319A0000}"/>
    <cellStyle name="20% - Accent1 4 3 2 5 4 4" xfId="39658" xr:uid="{00000000-0005-0000-0000-0000329A0000}"/>
    <cellStyle name="20% - Accent1 4 3 2 5 5" xfId="39659" xr:uid="{00000000-0005-0000-0000-0000339A0000}"/>
    <cellStyle name="20% - Accent1 4 3 2 5 5 2" xfId="39660" xr:uid="{00000000-0005-0000-0000-0000349A0000}"/>
    <cellStyle name="20% - Accent1 4 3 2 5 5 2 2" xfId="39661" xr:uid="{00000000-0005-0000-0000-0000359A0000}"/>
    <cellStyle name="20% - Accent1 4 3 2 5 5 2 2 2" xfId="39662" xr:uid="{00000000-0005-0000-0000-0000369A0000}"/>
    <cellStyle name="20% - Accent1 4 3 2 5 5 2 3" xfId="39663" xr:uid="{00000000-0005-0000-0000-0000379A0000}"/>
    <cellStyle name="20% - Accent1 4 3 2 5 5 3" xfId="39664" xr:uid="{00000000-0005-0000-0000-0000389A0000}"/>
    <cellStyle name="20% - Accent1 4 3 2 5 5 3 2" xfId="39665" xr:uid="{00000000-0005-0000-0000-0000399A0000}"/>
    <cellStyle name="20% - Accent1 4 3 2 5 5 4" xfId="39666" xr:uid="{00000000-0005-0000-0000-00003A9A0000}"/>
    <cellStyle name="20% - Accent1 4 3 2 5 6" xfId="39667" xr:uid="{00000000-0005-0000-0000-00003B9A0000}"/>
    <cellStyle name="20% - Accent1 4 3 2 5 6 2" xfId="39668" xr:uid="{00000000-0005-0000-0000-00003C9A0000}"/>
    <cellStyle name="20% - Accent1 4 3 2 5 6 2 2" xfId="39669" xr:uid="{00000000-0005-0000-0000-00003D9A0000}"/>
    <cellStyle name="20% - Accent1 4 3 2 5 6 2 2 2" xfId="39670" xr:uid="{00000000-0005-0000-0000-00003E9A0000}"/>
    <cellStyle name="20% - Accent1 4 3 2 5 6 2 3" xfId="39671" xr:uid="{00000000-0005-0000-0000-00003F9A0000}"/>
    <cellStyle name="20% - Accent1 4 3 2 5 6 3" xfId="39672" xr:uid="{00000000-0005-0000-0000-0000409A0000}"/>
    <cellStyle name="20% - Accent1 4 3 2 5 6 3 2" xfId="39673" xr:uid="{00000000-0005-0000-0000-0000419A0000}"/>
    <cellStyle name="20% - Accent1 4 3 2 5 6 4" xfId="39674" xr:uid="{00000000-0005-0000-0000-0000429A0000}"/>
    <cellStyle name="20% - Accent1 4 3 2 5 7" xfId="39675" xr:uid="{00000000-0005-0000-0000-0000439A0000}"/>
    <cellStyle name="20% - Accent1 4 3 2 5 7 2" xfId="39676" xr:uid="{00000000-0005-0000-0000-0000449A0000}"/>
    <cellStyle name="20% - Accent1 4 3 2 5 7 2 2" xfId="39677" xr:uid="{00000000-0005-0000-0000-0000459A0000}"/>
    <cellStyle name="20% - Accent1 4 3 2 5 7 3" xfId="39678" xr:uid="{00000000-0005-0000-0000-0000469A0000}"/>
    <cellStyle name="20% - Accent1 4 3 2 5 8" xfId="39679" xr:uid="{00000000-0005-0000-0000-0000479A0000}"/>
    <cellStyle name="20% - Accent1 4 3 2 5 8 2" xfId="39680" xr:uid="{00000000-0005-0000-0000-0000489A0000}"/>
    <cellStyle name="20% - Accent1 4 3 2 5 8 2 2" xfId="39681" xr:uid="{00000000-0005-0000-0000-0000499A0000}"/>
    <cellStyle name="20% - Accent1 4 3 2 5 8 3" xfId="39682" xr:uid="{00000000-0005-0000-0000-00004A9A0000}"/>
    <cellStyle name="20% - Accent1 4 3 2 5 9" xfId="39683" xr:uid="{00000000-0005-0000-0000-00004B9A0000}"/>
    <cellStyle name="20% - Accent1 4 3 2 5 9 2" xfId="39684" xr:uid="{00000000-0005-0000-0000-00004C9A0000}"/>
    <cellStyle name="20% - Accent1 4 3 2 6" xfId="39685" xr:uid="{00000000-0005-0000-0000-00004D9A0000}"/>
    <cellStyle name="20% - Accent1 4 3 2 6 2" xfId="39686" xr:uid="{00000000-0005-0000-0000-00004E9A0000}"/>
    <cellStyle name="20% - Accent1 4 3 2 6 2 2" xfId="39687" xr:uid="{00000000-0005-0000-0000-00004F9A0000}"/>
    <cellStyle name="20% - Accent1 4 3 2 6 2 2 2" xfId="39688" xr:uid="{00000000-0005-0000-0000-0000509A0000}"/>
    <cellStyle name="20% - Accent1 4 3 2 6 2 2 2 2" xfId="39689" xr:uid="{00000000-0005-0000-0000-0000519A0000}"/>
    <cellStyle name="20% - Accent1 4 3 2 6 2 2 3" xfId="39690" xr:uid="{00000000-0005-0000-0000-0000529A0000}"/>
    <cellStyle name="20% - Accent1 4 3 2 6 2 3" xfId="39691" xr:uid="{00000000-0005-0000-0000-0000539A0000}"/>
    <cellStyle name="20% - Accent1 4 3 2 6 2 3 2" xfId="39692" xr:uid="{00000000-0005-0000-0000-0000549A0000}"/>
    <cellStyle name="20% - Accent1 4 3 2 6 2 4" xfId="39693" xr:uid="{00000000-0005-0000-0000-0000559A0000}"/>
    <cellStyle name="20% - Accent1 4 3 2 6 3" xfId="39694" xr:uid="{00000000-0005-0000-0000-0000569A0000}"/>
    <cellStyle name="20% - Accent1 4 3 2 6 3 2" xfId="39695" xr:uid="{00000000-0005-0000-0000-0000579A0000}"/>
    <cellStyle name="20% - Accent1 4 3 2 6 3 2 2" xfId="39696" xr:uid="{00000000-0005-0000-0000-0000589A0000}"/>
    <cellStyle name="20% - Accent1 4 3 2 6 3 2 2 2" xfId="39697" xr:uid="{00000000-0005-0000-0000-0000599A0000}"/>
    <cellStyle name="20% - Accent1 4 3 2 6 3 2 3" xfId="39698" xr:uid="{00000000-0005-0000-0000-00005A9A0000}"/>
    <cellStyle name="20% - Accent1 4 3 2 6 3 3" xfId="39699" xr:uid="{00000000-0005-0000-0000-00005B9A0000}"/>
    <cellStyle name="20% - Accent1 4 3 2 6 3 3 2" xfId="39700" xr:uid="{00000000-0005-0000-0000-00005C9A0000}"/>
    <cellStyle name="20% - Accent1 4 3 2 6 3 4" xfId="39701" xr:uid="{00000000-0005-0000-0000-00005D9A0000}"/>
    <cellStyle name="20% - Accent1 4 3 2 6 4" xfId="39702" xr:uid="{00000000-0005-0000-0000-00005E9A0000}"/>
    <cellStyle name="20% - Accent1 4 3 2 6 4 2" xfId="39703" xr:uid="{00000000-0005-0000-0000-00005F9A0000}"/>
    <cellStyle name="20% - Accent1 4 3 2 6 4 2 2" xfId="39704" xr:uid="{00000000-0005-0000-0000-0000609A0000}"/>
    <cellStyle name="20% - Accent1 4 3 2 6 4 2 2 2" xfId="39705" xr:uid="{00000000-0005-0000-0000-0000619A0000}"/>
    <cellStyle name="20% - Accent1 4 3 2 6 4 2 3" xfId="39706" xr:uid="{00000000-0005-0000-0000-0000629A0000}"/>
    <cellStyle name="20% - Accent1 4 3 2 6 4 3" xfId="39707" xr:uid="{00000000-0005-0000-0000-0000639A0000}"/>
    <cellStyle name="20% - Accent1 4 3 2 6 4 3 2" xfId="39708" xr:uid="{00000000-0005-0000-0000-0000649A0000}"/>
    <cellStyle name="20% - Accent1 4 3 2 6 4 4" xfId="39709" xr:uid="{00000000-0005-0000-0000-0000659A0000}"/>
    <cellStyle name="20% - Accent1 4 3 2 6 5" xfId="39710" xr:uid="{00000000-0005-0000-0000-0000669A0000}"/>
    <cellStyle name="20% - Accent1 4 3 2 6 5 2" xfId="39711" xr:uid="{00000000-0005-0000-0000-0000679A0000}"/>
    <cellStyle name="20% - Accent1 4 3 2 6 5 2 2" xfId="39712" xr:uid="{00000000-0005-0000-0000-0000689A0000}"/>
    <cellStyle name="20% - Accent1 4 3 2 6 5 3" xfId="39713" xr:uid="{00000000-0005-0000-0000-0000699A0000}"/>
    <cellStyle name="20% - Accent1 4 3 2 6 6" xfId="39714" xr:uid="{00000000-0005-0000-0000-00006A9A0000}"/>
    <cellStyle name="20% - Accent1 4 3 2 6 6 2" xfId="39715" xr:uid="{00000000-0005-0000-0000-00006B9A0000}"/>
    <cellStyle name="20% - Accent1 4 3 2 6 6 2 2" xfId="39716" xr:uid="{00000000-0005-0000-0000-00006C9A0000}"/>
    <cellStyle name="20% - Accent1 4 3 2 6 6 3" xfId="39717" xr:uid="{00000000-0005-0000-0000-00006D9A0000}"/>
    <cellStyle name="20% - Accent1 4 3 2 6 7" xfId="39718" xr:uid="{00000000-0005-0000-0000-00006E9A0000}"/>
    <cellStyle name="20% - Accent1 4 3 2 6 7 2" xfId="39719" xr:uid="{00000000-0005-0000-0000-00006F9A0000}"/>
    <cellStyle name="20% - Accent1 4 3 2 6 8" xfId="39720" xr:uid="{00000000-0005-0000-0000-0000709A0000}"/>
    <cellStyle name="20% - Accent1 4 3 2 6 8 2" xfId="39721" xr:uid="{00000000-0005-0000-0000-0000719A0000}"/>
    <cellStyle name="20% - Accent1 4 3 2 6 9" xfId="39722" xr:uid="{00000000-0005-0000-0000-0000729A0000}"/>
    <cellStyle name="20% - Accent1 4 3 2 7" xfId="39723" xr:uid="{00000000-0005-0000-0000-0000739A0000}"/>
    <cellStyle name="20% - Accent1 4 3 2 7 2" xfId="39724" xr:uid="{00000000-0005-0000-0000-0000749A0000}"/>
    <cellStyle name="20% - Accent1 4 3 2 7 2 2" xfId="39725" xr:uid="{00000000-0005-0000-0000-0000759A0000}"/>
    <cellStyle name="20% - Accent1 4 3 2 7 2 2 2" xfId="39726" xr:uid="{00000000-0005-0000-0000-0000769A0000}"/>
    <cellStyle name="20% - Accent1 4 3 2 7 2 2 2 2" xfId="39727" xr:uid="{00000000-0005-0000-0000-0000779A0000}"/>
    <cellStyle name="20% - Accent1 4 3 2 7 2 2 3" xfId="39728" xr:uid="{00000000-0005-0000-0000-0000789A0000}"/>
    <cellStyle name="20% - Accent1 4 3 2 7 2 3" xfId="39729" xr:uid="{00000000-0005-0000-0000-0000799A0000}"/>
    <cellStyle name="20% - Accent1 4 3 2 7 2 3 2" xfId="39730" xr:uid="{00000000-0005-0000-0000-00007A9A0000}"/>
    <cellStyle name="20% - Accent1 4 3 2 7 2 4" xfId="39731" xr:uid="{00000000-0005-0000-0000-00007B9A0000}"/>
    <cellStyle name="20% - Accent1 4 3 2 7 3" xfId="39732" xr:uid="{00000000-0005-0000-0000-00007C9A0000}"/>
    <cellStyle name="20% - Accent1 4 3 2 7 3 2" xfId="39733" xr:uid="{00000000-0005-0000-0000-00007D9A0000}"/>
    <cellStyle name="20% - Accent1 4 3 2 7 3 2 2" xfId="39734" xr:uid="{00000000-0005-0000-0000-00007E9A0000}"/>
    <cellStyle name="20% - Accent1 4 3 2 7 3 2 2 2" xfId="39735" xr:uid="{00000000-0005-0000-0000-00007F9A0000}"/>
    <cellStyle name="20% - Accent1 4 3 2 7 3 2 3" xfId="39736" xr:uid="{00000000-0005-0000-0000-0000809A0000}"/>
    <cellStyle name="20% - Accent1 4 3 2 7 3 3" xfId="39737" xr:uid="{00000000-0005-0000-0000-0000819A0000}"/>
    <cellStyle name="20% - Accent1 4 3 2 7 3 3 2" xfId="39738" xr:uid="{00000000-0005-0000-0000-0000829A0000}"/>
    <cellStyle name="20% - Accent1 4 3 2 7 3 4" xfId="39739" xr:uid="{00000000-0005-0000-0000-0000839A0000}"/>
    <cellStyle name="20% - Accent1 4 3 2 7 4" xfId="39740" xr:uid="{00000000-0005-0000-0000-0000849A0000}"/>
    <cellStyle name="20% - Accent1 4 3 2 7 4 2" xfId="39741" xr:uid="{00000000-0005-0000-0000-0000859A0000}"/>
    <cellStyle name="20% - Accent1 4 3 2 7 4 2 2" xfId="39742" xr:uid="{00000000-0005-0000-0000-0000869A0000}"/>
    <cellStyle name="20% - Accent1 4 3 2 7 4 2 2 2" xfId="39743" xr:uid="{00000000-0005-0000-0000-0000879A0000}"/>
    <cellStyle name="20% - Accent1 4 3 2 7 4 2 3" xfId="39744" xr:uid="{00000000-0005-0000-0000-0000889A0000}"/>
    <cellStyle name="20% - Accent1 4 3 2 7 4 3" xfId="39745" xr:uid="{00000000-0005-0000-0000-0000899A0000}"/>
    <cellStyle name="20% - Accent1 4 3 2 7 4 3 2" xfId="39746" xr:uid="{00000000-0005-0000-0000-00008A9A0000}"/>
    <cellStyle name="20% - Accent1 4 3 2 7 4 4" xfId="39747" xr:uid="{00000000-0005-0000-0000-00008B9A0000}"/>
    <cellStyle name="20% - Accent1 4 3 2 7 5" xfId="39748" xr:uid="{00000000-0005-0000-0000-00008C9A0000}"/>
    <cellStyle name="20% - Accent1 4 3 2 7 5 2" xfId="39749" xr:uid="{00000000-0005-0000-0000-00008D9A0000}"/>
    <cellStyle name="20% - Accent1 4 3 2 7 5 2 2" xfId="39750" xr:uid="{00000000-0005-0000-0000-00008E9A0000}"/>
    <cellStyle name="20% - Accent1 4 3 2 7 5 3" xfId="39751" xr:uid="{00000000-0005-0000-0000-00008F9A0000}"/>
    <cellStyle name="20% - Accent1 4 3 2 7 6" xfId="39752" xr:uid="{00000000-0005-0000-0000-0000909A0000}"/>
    <cellStyle name="20% - Accent1 4 3 2 7 6 2" xfId="39753" xr:uid="{00000000-0005-0000-0000-0000919A0000}"/>
    <cellStyle name="20% - Accent1 4 3 2 7 6 2 2" xfId="39754" xr:uid="{00000000-0005-0000-0000-0000929A0000}"/>
    <cellStyle name="20% - Accent1 4 3 2 7 6 3" xfId="39755" xr:uid="{00000000-0005-0000-0000-0000939A0000}"/>
    <cellStyle name="20% - Accent1 4 3 2 7 7" xfId="39756" xr:uid="{00000000-0005-0000-0000-0000949A0000}"/>
    <cellStyle name="20% - Accent1 4 3 2 7 7 2" xfId="39757" xr:uid="{00000000-0005-0000-0000-0000959A0000}"/>
    <cellStyle name="20% - Accent1 4 3 2 7 8" xfId="39758" xr:uid="{00000000-0005-0000-0000-0000969A0000}"/>
    <cellStyle name="20% - Accent1 4 3 2 7 8 2" xfId="39759" xr:uid="{00000000-0005-0000-0000-0000979A0000}"/>
    <cellStyle name="20% - Accent1 4 3 2 7 9" xfId="39760" xr:uid="{00000000-0005-0000-0000-0000989A0000}"/>
    <cellStyle name="20% - Accent1 4 3 2 8" xfId="39761" xr:uid="{00000000-0005-0000-0000-0000999A0000}"/>
    <cellStyle name="20% - Accent1 4 3 2 8 2" xfId="39762" xr:uid="{00000000-0005-0000-0000-00009A9A0000}"/>
    <cellStyle name="20% - Accent1 4 3 2 8 2 2" xfId="39763" xr:uid="{00000000-0005-0000-0000-00009B9A0000}"/>
    <cellStyle name="20% - Accent1 4 3 2 8 2 2 2" xfId="39764" xr:uid="{00000000-0005-0000-0000-00009C9A0000}"/>
    <cellStyle name="20% - Accent1 4 3 2 8 2 3" xfId="39765" xr:uid="{00000000-0005-0000-0000-00009D9A0000}"/>
    <cellStyle name="20% - Accent1 4 3 2 8 3" xfId="39766" xr:uid="{00000000-0005-0000-0000-00009E9A0000}"/>
    <cellStyle name="20% - Accent1 4 3 2 8 3 2" xfId="39767" xr:uid="{00000000-0005-0000-0000-00009F9A0000}"/>
    <cellStyle name="20% - Accent1 4 3 2 8 4" xfId="39768" xr:uid="{00000000-0005-0000-0000-0000A09A0000}"/>
    <cellStyle name="20% - Accent1 4 3 2 9" xfId="39769" xr:uid="{00000000-0005-0000-0000-0000A19A0000}"/>
    <cellStyle name="20% - Accent1 4 3 2 9 2" xfId="39770" xr:uid="{00000000-0005-0000-0000-0000A29A0000}"/>
    <cellStyle name="20% - Accent1 4 3 2 9 2 2" xfId="39771" xr:uid="{00000000-0005-0000-0000-0000A39A0000}"/>
    <cellStyle name="20% - Accent1 4 3 2 9 2 2 2" xfId="39772" xr:uid="{00000000-0005-0000-0000-0000A49A0000}"/>
    <cellStyle name="20% - Accent1 4 3 2 9 2 3" xfId="39773" xr:uid="{00000000-0005-0000-0000-0000A59A0000}"/>
    <cellStyle name="20% - Accent1 4 3 2 9 3" xfId="39774" xr:uid="{00000000-0005-0000-0000-0000A69A0000}"/>
    <cellStyle name="20% - Accent1 4 3 2 9 3 2" xfId="39775" xr:uid="{00000000-0005-0000-0000-0000A79A0000}"/>
    <cellStyle name="20% - Accent1 4 3 2 9 4" xfId="39776" xr:uid="{00000000-0005-0000-0000-0000A89A0000}"/>
    <cellStyle name="20% - Accent1 4 3 3" xfId="39777" xr:uid="{00000000-0005-0000-0000-0000A99A0000}"/>
    <cellStyle name="20% - Accent1 4 3 3 10" xfId="39778" xr:uid="{00000000-0005-0000-0000-0000AA9A0000}"/>
    <cellStyle name="20% - Accent1 4 3 3 10 2" xfId="39779" xr:uid="{00000000-0005-0000-0000-0000AB9A0000}"/>
    <cellStyle name="20% - Accent1 4 3 3 10 2 2" xfId="39780" xr:uid="{00000000-0005-0000-0000-0000AC9A0000}"/>
    <cellStyle name="20% - Accent1 4 3 3 10 3" xfId="39781" xr:uid="{00000000-0005-0000-0000-0000AD9A0000}"/>
    <cellStyle name="20% - Accent1 4 3 3 11" xfId="39782" xr:uid="{00000000-0005-0000-0000-0000AE9A0000}"/>
    <cellStyle name="20% - Accent1 4 3 3 11 2" xfId="39783" xr:uid="{00000000-0005-0000-0000-0000AF9A0000}"/>
    <cellStyle name="20% - Accent1 4 3 3 11 2 2" xfId="39784" xr:uid="{00000000-0005-0000-0000-0000B09A0000}"/>
    <cellStyle name="20% - Accent1 4 3 3 11 3" xfId="39785" xr:uid="{00000000-0005-0000-0000-0000B19A0000}"/>
    <cellStyle name="20% - Accent1 4 3 3 12" xfId="39786" xr:uid="{00000000-0005-0000-0000-0000B29A0000}"/>
    <cellStyle name="20% - Accent1 4 3 3 12 2" xfId="39787" xr:uid="{00000000-0005-0000-0000-0000B39A0000}"/>
    <cellStyle name="20% - Accent1 4 3 3 13" xfId="39788" xr:uid="{00000000-0005-0000-0000-0000B49A0000}"/>
    <cellStyle name="20% - Accent1 4 3 3 13 2" xfId="39789" xr:uid="{00000000-0005-0000-0000-0000B59A0000}"/>
    <cellStyle name="20% - Accent1 4 3 3 14" xfId="39790" xr:uid="{00000000-0005-0000-0000-0000B69A0000}"/>
    <cellStyle name="20% - Accent1 4 3 3 2" xfId="39791" xr:uid="{00000000-0005-0000-0000-0000B79A0000}"/>
    <cellStyle name="20% - Accent1 4 3 3 2 10" xfId="39792" xr:uid="{00000000-0005-0000-0000-0000B89A0000}"/>
    <cellStyle name="20% - Accent1 4 3 3 2 10 2" xfId="39793" xr:uid="{00000000-0005-0000-0000-0000B99A0000}"/>
    <cellStyle name="20% - Accent1 4 3 3 2 11" xfId="39794" xr:uid="{00000000-0005-0000-0000-0000BA9A0000}"/>
    <cellStyle name="20% - Accent1 4 3 3 2 2" xfId="39795" xr:uid="{00000000-0005-0000-0000-0000BB9A0000}"/>
    <cellStyle name="20% - Accent1 4 3 3 2 2 2" xfId="39796" xr:uid="{00000000-0005-0000-0000-0000BC9A0000}"/>
    <cellStyle name="20% - Accent1 4 3 3 2 2 2 2" xfId="39797" xr:uid="{00000000-0005-0000-0000-0000BD9A0000}"/>
    <cellStyle name="20% - Accent1 4 3 3 2 2 2 2 2" xfId="39798" xr:uid="{00000000-0005-0000-0000-0000BE9A0000}"/>
    <cellStyle name="20% - Accent1 4 3 3 2 2 2 2 2 2" xfId="39799" xr:uid="{00000000-0005-0000-0000-0000BF9A0000}"/>
    <cellStyle name="20% - Accent1 4 3 3 2 2 2 2 3" xfId="39800" xr:uid="{00000000-0005-0000-0000-0000C09A0000}"/>
    <cellStyle name="20% - Accent1 4 3 3 2 2 2 3" xfId="39801" xr:uid="{00000000-0005-0000-0000-0000C19A0000}"/>
    <cellStyle name="20% - Accent1 4 3 3 2 2 2 3 2" xfId="39802" xr:uid="{00000000-0005-0000-0000-0000C29A0000}"/>
    <cellStyle name="20% - Accent1 4 3 3 2 2 2 4" xfId="39803" xr:uid="{00000000-0005-0000-0000-0000C39A0000}"/>
    <cellStyle name="20% - Accent1 4 3 3 2 2 3" xfId="39804" xr:uid="{00000000-0005-0000-0000-0000C49A0000}"/>
    <cellStyle name="20% - Accent1 4 3 3 2 2 3 2" xfId="39805" xr:uid="{00000000-0005-0000-0000-0000C59A0000}"/>
    <cellStyle name="20% - Accent1 4 3 3 2 2 3 2 2" xfId="39806" xr:uid="{00000000-0005-0000-0000-0000C69A0000}"/>
    <cellStyle name="20% - Accent1 4 3 3 2 2 3 2 2 2" xfId="39807" xr:uid="{00000000-0005-0000-0000-0000C79A0000}"/>
    <cellStyle name="20% - Accent1 4 3 3 2 2 3 2 3" xfId="39808" xr:uid="{00000000-0005-0000-0000-0000C89A0000}"/>
    <cellStyle name="20% - Accent1 4 3 3 2 2 3 3" xfId="39809" xr:uid="{00000000-0005-0000-0000-0000C99A0000}"/>
    <cellStyle name="20% - Accent1 4 3 3 2 2 3 3 2" xfId="39810" xr:uid="{00000000-0005-0000-0000-0000CA9A0000}"/>
    <cellStyle name="20% - Accent1 4 3 3 2 2 3 4" xfId="39811" xr:uid="{00000000-0005-0000-0000-0000CB9A0000}"/>
    <cellStyle name="20% - Accent1 4 3 3 2 2 4" xfId="39812" xr:uid="{00000000-0005-0000-0000-0000CC9A0000}"/>
    <cellStyle name="20% - Accent1 4 3 3 2 2 4 2" xfId="39813" xr:uid="{00000000-0005-0000-0000-0000CD9A0000}"/>
    <cellStyle name="20% - Accent1 4 3 3 2 2 4 2 2" xfId="39814" xr:uid="{00000000-0005-0000-0000-0000CE9A0000}"/>
    <cellStyle name="20% - Accent1 4 3 3 2 2 4 2 2 2" xfId="39815" xr:uid="{00000000-0005-0000-0000-0000CF9A0000}"/>
    <cellStyle name="20% - Accent1 4 3 3 2 2 4 2 3" xfId="39816" xr:uid="{00000000-0005-0000-0000-0000D09A0000}"/>
    <cellStyle name="20% - Accent1 4 3 3 2 2 4 3" xfId="39817" xr:uid="{00000000-0005-0000-0000-0000D19A0000}"/>
    <cellStyle name="20% - Accent1 4 3 3 2 2 4 3 2" xfId="39818" xr:uid="{00000000-0005-0000-0000-0000D29A0000}"/>
    <cellStyle name="20% - Accent1 4 3 3 2 2 4 4" xfId="39819" xr:uid="{00000000-0005-0000-0000-0000D39A0000}"/>
    <cellStyle name="20% - Accent1 4 3 3 2 2 5" xfId="39820" xr:uid="{00000000-0005-0000-0000-0000D49A0000}"/>
    <cellStyle name="20% - Accent1 4 3 3 2 2 5 2" xfId="39821" xr:uid="{00000000-0005-0000-0000-0000D59A0000}"/>
    <cellStyle name="20% - Accent1 4 3 3 2 2 5 2 2" xfId="39822" xr:uid="{00000000-0005-0000-0000-0000D69A0000}"/>
    <cellStyle name="20% - Accent1 4 3 3 2 2 5 3" xfId="39823" xr:uid="{00000000-0005-0000-0000-0000D79A0000}"/>
    <cellStyle name="20% - Accent1 4 3 3 2 2 6" xfId="39824" xr:uid="{00000000-0005-0000-0000-0000D89A0000}"/>
    <cellStyle name="20% - Accent1 4 3 3 2 2 6 2" xfId="39825" xr:uid="{00000000-0005-0000-0000-0000D99A0000}"/>
    <cellStyle name="20% - Accent1 4 3 3 2 2 6 2 2" xfId="39826" xr:uid="{00000000-0005-0000-0000-0000DA9A0000}"/>
    <cellStyle name="20% - Accent1 4 3 3 2 2 6 3" xfId="39827" xr:uid="{00000000-0005-0000-0000-0000DB9A0000}"/>
    <cellStyle name="20% - Accent1 4 3 3 2 2 7" xfId="39828" xr:uid="{00000000-0005-0000-0000-0000DC9A0000}"/>
    <cellStyle name="20% - Accent1 4 3 3 2 2 7 2" xfId="39829" xr:uid="{00000000-0005-0000-0000-0000DD9A0000}"/>
    <cellStyle name="20% - Accent1 4 3 3 2 2 8" xfId="39830" xr:uid="{00000000-0005-0000-0000-0000DE9A0000}"/>
    <cellStyle name="20% - Accent1 4 3 3 2 2 8 2" xfId="39831" xr:uid="{00000000-0005-0000-0000-0000DF9A0000}"/>
    <cellStyle name="20% - Accent1 4 3 3 2 2 9" xfId="39832" xr:uid="{00000000-0005-0000-0000-0000E09A0000}"/>
    <cellStyle name="20% - Accent1 4 3 3 2 3" xfId="39833" xr:uid="{00000000-0005-0000-0000-0000E19A0000}"/>
    <cellStyle name="20% - Accent1 4 3 3 2 3 2" xfId="39834" xr:uid="{00000000-0005-0000-0000-0000E29A0000}"/>
    <cellStyle name="20% - Accent1 4 3 3 2 3 2 2" xfId="39835" xr:uid="{00000000-0005-0000-0000-0000E39A0000}"/>
    <cellStyle name="20% - Accent1 4 3 3 2 3 2 2 2" xfId="39836" xr:uid="{00000000-0005-0000-0000-0000E49A0000}"/>
    <cellStyle name="20% - Accent1 4 3 3 2 3 2 2 2 2" xfId="39837" xr:uid="{00000000-0005-0000-0000-0000E59A0000}"/>
    <cellStyle name="20% - Accent1 4 3 3 2 3 2 2 3" xfId="39838" xr:uid="{00000000-0005-0000-0000-0000E69A0000}"/>
    <cellStyle name="20% - Accent1 4 3 3 2 3 2 3" xfId="39839" xr:uid="{00000000-0005-0000-0000-0000E79A0000}"/>
    <cellStyle name="20% - Accent1 4 3 3 2 3 2 3 2" xfId="39840" xr:uid="{00000000-0005-0000-0000-0000E89A0000}"/>
    <cellStyle name="20% - Accent1 4 3 3 2 3 2 4" xfId="39841" xr:uid="{00000000-0005-0000-0000-0000E99A0000}"/>
    <cellStyle name="20% - Accent1 4 3 3 2 3 3" xfId="39842" xr:uid="{00000000-0005-0000-0000-0000EA9A0000}"/>
    <cellStyle name="20% - Accent1 4 3 3 2 3 3 2" xfId="39843" xr:uid="{00000000-0005-0000-0000-0000EB9A0000}"/>
    <cellStyle name="20% - Accent1 4 3 3 2 3 3 2 2" xfId="39844" xr:uid="{00000000-0005-0000-0000-0000EC9A0000}"/>
    <cellStyle name="20% - Accent1 4 3 3 2 3 3 2 2 2" xfId="39845" xr:uid="{00000000-0005-0000-0000-0000ED9A0000}"/>
    <cellStyle name="20% - Accent1 4 3 3 2 3 3 2 3" xfId="39846" xr:uid="{00000000-0005-0000-0000-0000EE9A0000}"/>
    <cellStyle name="20% - Accent1 4 3 3 2 3 3 3" xfId="39847" xr:uid="{00000000-0005-0000-0000-0000EF9A0000}"/>
    <cellStyle name="20% - Accent1 4 3 3 2 3 3 3 2" xfId="39848" xr:uid="{00000000-0005-0000-0000-0000F09A0000}"/>
    <cellStyle name="20% - Accent1 4 3 3 2 3 3 4" xfId="39849" xr:uid="{00000000-0005-0000-0000-0000F19A0000}"/>
    <cellStyle name="20% - Accent1 4 3 3 2 3 4" xfId="39850" xr:uid="{00000000-0005-0000-0000-0000F29A0000}"/>
    <cellStyle name="20% - Accent1 4 3 3 2 3 4 2" xfId="39851" xr:uid="{00000000-0005-0000-0000-0000F39A0000}"/>
    <cellStyle name="20% - Accent1 4 3 3 2 3 4 2 2" xfId="39852" xr:uid="{00000000-0005-0000-0000-0000F49A0000}"/>
    <cellStyle name="20% - Accent1 4 3 3 2 3 4 2 2 2" xfId="39853" xr:uid="{00000000-0005-0000-0000-0000F59A0000}"/>
    <cellStyle name="20% - Accent1 4 3 3 2 3 4 2 3" xfId="39854" xr:uid="{00000000-0005-0000-0000-0000F69A0000}"/>
    <cellStyle name="20% - Accent1 4 3 3 2 3 4 3" xfId="39855" xr:uid="{00000000-0005-0000-0000-0000F79A0000}"/>
    <cellStyle name="20% - Accent1 4 3 3 2 3 4 3 2" xfId="39856" xr:uid="{00000000-0005-0000-0000-0000F89A0000}"/>
    <cellStyle name="20% - Accent1 4 3 3 2 3 4 4" xfId="39857" xr:uid="{00000000-0005-0000-0000-0000F99A0000}"/>
    <cellStyle name="20% - Accent1 4 3 3 2 3 5" xfId="39858" xr:uid="{00000000-0005-0000-0000-0000FA9A0000}"/>
    <cellStyle name="20% - Accent1 4 3 3 2 3 5 2" xfId="39859" xr:uid="{00000000-0005-0000-0000-0000FB9A0000}"/>
    <cellStyle name="20% - Accent1 4 3 3 2 3 5 2 2" xfId="39860" xr:uid="{00000000-0005-0000-0000-0000FC9A0000}"/>
    <cellStyle name="20% - Accent1 4 3 3 2 3 5 3" xfId="39861" xr:uid="{00000000-0005-0000-0000-0000FD9A0000}"/>
    <cellStyle name="20% - Accent1 4 3 3 2 3 6" xfId="39862" xr:uid="{00000000-0005-0000-0000-0000FE9A0000}"/>
    <cellStyle name="20% - Accent1 4 3 3 2 3 6 2" xfId="39863" xr:uid="{00000000-0005-0000-0000-0000FF9A0000}"/>
    <cellStyle name="20% - Accent1 4 3 3 2 3 6 2 2" xfId="39864" xr:uid="{00000000-0005-0000-0000-0000009B0000}"/>
    <cellStyle name="20% - Accent1 4 3 3 2 3 6 3" xfId="39865" xr:uid="{00000000-0005-0000-0000-0000019B0000}"/>
    <cellStyle name="20% - Accent1 4 3 3 2 3 7" xfId="39866" xr:uid="{00000000-0005-0000-0000-0000029B0000}"/>
    <cellStyle name="20% - Accent1 4 3 3 2 3 7 2" xfId="39867" xr:uid="{00000000-0005-0000-0000-0000039B0000}"/>
    <cellStyle name="20% - Accent1 4 3 3 2 3 8" xfId="39868" xr:uid="{00000000-0005-0000-0000-0000049B0000}"/>
    <cellStyle name="20% - Accent1 4 3 3 2 3 8 2" xfId="39869" xr:uid="{00000000-0005-0000-0000-0000059B0000}"/>
    <cellStyle name="20% - Accent1 4 3 3 2 3 9" xfId="39870" xr:uid="{00000000-0005-0000-0000-0000069B0000}"/>
    <cellStyle name="20% - Accent1 4 3 3 2 4" xfId="39871" xr:uid="{00000000-0005-0000-0000-0000079B0000}"/>
    <cellStyle name="20% - Accent1 4 3 3 2 4 2" xfId="39872" xr:uid="{00000000-0005-0000-0000-0000089B0000}"/>
    <cellStyle name="20% - Accent1 4 3 3 2 4 2 2" xfId="39873" xr:uid="{00000000-0005-0000-0000-0000099B0000}"/>
    <cellStyle name="20% - Accent1 4 3 3 2 4 2 2 2" xfId="39874" xr:uid="{00000000-0005-0000-0000-00000A9B0000}"/>
    <cellStyle name="20% - Accent1 4 3 3 2 4 2 3" xfId="39875" xr:uid="{00000000-0005-0000-0000-00000B9B0000}"/>
    <cellStyle name="20% - Accent1 4 3 3 2 4 3" xfId="39876" xr:uid="{00000000-0005-0000-0000-00000C9B0000}"/>
    <cellStyle name="20% - Accent1 4 3 3 2 4 3 2" xfId="39877" xr:uid="{00000000-0005-0000-0000-00000D9B0000}"/>
    <cellStyle name="20% - Accent1 4 3 3 2 4 4" xfId="39878" xr:uid="{00000000-0005-0000-0000-00000E9B0000}"/>
    <cellStyle name="20% - Accent1 4 3 3 2 5" xfId="39879" xr:uid="{00000000-0005-0000-0000-00000F9B0000}"/>
    <cellStyle name="20% - Accent1 4 3 3 2 5 2" xfId="39880" xr:uid="{00000000-0005-0000-0000-0000109B0000}"/>
    <cellStyle name="20% - Accent1 4 3 3 2 5 2 2" xfId="39881" xr:uid="{00000000-0005-0000-0000-0000119B0000}"/>
    <cellStyle name="20% - Accent1 4 3 3 2 5 2 2 2" xfId="39882" xr:uid="{00000000-0005-0000-0000-0000129B0000}"/>
    <cellStyle name="20% - Accent1 4 3 3 2 5 2 3" xfId="39883" xr:uid="{00000000-0005-0000-0000-0000139B0000}"/>
    <cellStyle name="20% - Accent1 4 3 3 2 5 3" xfId="39884" xr:uid="{00000000-0005-0000-0000-0000149B0000}"/>
    <cellStyle name="20% - Accent1 4 3 3 2 5 3 2" xfId="39885" xr:uid="{00000000-0005-0000-0000-0000159B0000}"/>
    <cellStyle name="20% - Accent1 4 3 3 2 5 4" xfId="39886" xr:uid="{00000000-0005-0000-0000-0000169B0000}"/>
    <cellStyle name="20% - Accent1 4 3 3 2 6" xfId="39887" xr:uid="{00000000-0005-0000-0000-0000179B0000}"/>
    <cellStyle name="20% - Accent1 4 3 3 2 6 2" xfId="39888" xr:uid="{00000000-0005-0000-0000-0000189B0000}"/>
    <cellStyle name="20% - Accent1 4 3 3 2 6 2 2" xfId="39889" xr:uid="{00000000-0005-0000-0000-0000199B0000}"/>
    <cellStyle name="20% - Accent1 4 3 3 2 6 2 2 2" xfId="39890" xr:uid="{00000000-0005-0000-0000-00001A9B0000}"/>
    <cellStyle name="20% - Accent1 4 3 3 2 6 2 3" xfId="39891" xr:uid="{00000000-0005-0000-0000-00001B9B0000}"/>
    <cellStyle name="20% - Accent1 4 3 3 2 6 3" xfId="39892" xr:uid="{00000000-0005-0000-0000-00001C9B0000}"/>
    <cellStyle name="20% - Accent1 4 3 3 2 6 3 2" xfId="39893" xr:uid="{00000000-0005-0000-0000-00001D9B0000}"/>
    <cellStyle name="20% - Accent1 4 3 3 2 6 4" xfId="39894" xr:uid="{00000000-0005-0000-0000-00001E9B0000}"/>
    <cellStyle name="20% - Accent1 4 3 3 2 7" xfId="39895" xr:uid="{00000000-0005-0000-0000-00001F9B0000}"/>
    <cellStyle name="20% - Accent1 4 3 3 2 7 2" xfId="39896" xr:uid="{00000000-0005-0000-0000-0000209B0000}"/>
    <cellStyle name="20% - Accent1 4 3 3 2 7 2 2" xfId="39897" xr:uid="{00000000-0005-0000-0000-0000219B0000}"/>
    <cellStyle name="20% - Accent1 4 3 3 2 7 3" xfId="39898" xr:uid="{00000000-0005-0000-0000-0000229B0000}"/>
    <cellStyle name="20% - Accent1 4 3 3 2 8" xfId="39899" xr:uid="{00000000-0005-0000-0000-0000239B0000}"/>
    <cellStyle name="20% - Accent1 4 3 3 2 8 2" xfId="39900" xr:uid="{00000000-0005-0000-0000-0000249B0000}"/>
    <cellStyle name="20% - Accent1 4 3 3 2 8 2 2" xfId="39901" xr:uid="{00000000-0005-0000-0000-0000259B0000}"/>
    <cellStyle name="20% - Accent1 4 3 3 2 8 3" xfId="39902" xr:uid="{00000000-0005-0000-0000-0000269B0000}"/>
    <cellStyle name="20% - Accent1 4 3 3 2 9" xfId="39903" xr:uid="{00000000-0005-0000-0000-0000279B0000}"/>
    <cellStyle name="20% - Accent1 4 3 3 2 9 2" xfId="39904" xr:uid="{00000000-0005-0000-0000-0000289B0000}"/>
    <cellStyle name="20% - Accent1 4 3 3 3" xfId="39905" xr:uid="{00000000-0005-0000-0000-0000299B0000}"/>
    <cellStyle name="20% - Accent1 4 3 3 3 10" xfId="39906" xr:uid="{00000000-0005-0000-0000-00002A9B0000}"/>
    <cellStyle name="20% - Accent1 4 3 3 3 10 2" xfId="39907" xr:uid="{00000000-0005-0000-0000-00002B9B0000}"/>
    <cellStyle name="20% - Accent1 4 3 3 3 11" xfId="39908" xr:uid="{00000000-0005-0000-0000-00002C9B0000}"/>
    <cellStyle name="20% - Accent1 4 3 3 3 2" xfId="39909" xr:uid="{00000000-0005-0000-0000-00002D9B0000}"/>
    <cellStyle name="20% - Accent1 4 3 3 3 2 2" xfId="39910" xr:uid="{00000000-0005-0000-0000-00002E9B0000}"/>
    <cellStyle name="20% - Accent1 4 3 3 3 2 2 2" xfId="39911" xr:uid="{00000000-0005-0000-0000-00002F9B0000}"/>
    <cellStyle name="20% - Accent1 4 3 3 3 2 2 2 2" xfId="39912" xr:uid="{00000000-0005-0000-0000-0000309B0000}"/>
    <cellStyle name="20% - Accent1 4 3 3 3 2 2 2 2 2" xfId="39913" xr:uid="{00000000-0005-0000-0000-0000319B0000}"/>
    <cellStyle name="20% - Accent1 4 3 3 3 2 2 2 3" xfId="39914" xr:uid="{00000000-0005-0000-0000-0000329B0000}"/>
    <cellStyle name="20% - Accent1 4 3 3 3 2 2 3" xfId="39915" xr:uid="{00000000-0005-0000-0000-0000339B0000}"/>
    <cellStyle name="20% - Accent1 4 3 3 3 2 2 3 2" xfId="39916" xr:uid="{00000000-0005-0000-0000-0000349B0000}"/>
    <cellStyle name="20% - Accent1 4 3 3 3 2 2 4" xfId="39917" xr:uid="{00000000-0005-0000-0000-0000359B0000}"/>
    <cellStyle name="20% - Accent1 4 3 3 3 2 3" xfId="39918" xr:uid="{00000000-0005-0000-0000-0000369B0000}"/>
    <cellStyle name="20% - Accent1 4 3 3 3 2 3 2" xfId="39919" xr:uid="{00000000-0005-0000-0000-0000379B0000}"/>
    <cellStyle name="20% - Accent1 4 3 3 3 2 3 2 2" xfId="39920" xr:uid="{00000000-0005-0000-0000-0000389B0000}"/>
    <cellStyle name="20% - Accent1 4 3 3 3 2 3 2 2 2" xfId="39921" xr:uid="{00000000-0005-0000-0000-0000399B0000}"/>
    <cellStyle name="20% - Accent1 4 3 3 3 2 3 2 3" xfId="39922" xr:uid="{00000000-0005-0000-0000-00003A9B0000}"/>
    <cellStyle name="20% - Accent1 4 3 3 3 2 3 3" xfId="39923" xr:uid="{00000000-0005-0000-0000-00003B9B0000}"/>
    <cellStyle name="20% - Accent1 4 3 3 3 2 3 3 2" xfId="39924" xr:uid="{00000000-0005-0000-0000-00003C9B0000}"/>
    <cellStyle name="20% - Accent1 4 3 3 3 2 3 4" xfId="39925" xr:uid="{00000000-0005-0000-0000-00003D9B0000}"/>
    <cellStyle name="20% - Accent1 4 3 3 3 2 4" xfId="39926" xr:uid="{00000000-0005-0000-0000-00003E9B0000}"/>
    <cellStyle name="20% - Accent1 4 3 3 3 2 4 2" xfId="39927" xr:uid="{00000000-0005-0000-0000-00003F9B0000}"/>
    <cellStyle name="20% - Accent1 4 3 3 3 2 4 2 2" xfId="39928" xr:uid="{00000000-0005-0000-0000-0000409B0000}"/>
    <cellStyle name="20% - Accent1 4 3 3 3 2 4 2 2 2" xfId="39929" xr:uid="{00000000-0005-0000-0000-0000419B0000}"/>
    <cellStyle name="20% - Accent1 4 3 3 3 2 4 2 3" xfId="39930" xr:uid="{00000000-0005-0000-0000-0000429B0000}"/>
    <cellStyle name="20% - Accent1 4 3 3 3 2 4 3" xfId="39931" xr:uid="{00000000-0005-0000-0000-0000439B0000}"/>
    <cellStyle name="20% - Accent1 4 3 3 3 2 4 3 2" xfId="39932" xr:uid="{00000000-0005-0000-0000-0000449B0000}"/>
    <cellStyle name="20% - Accent1 4 3 3 3 2 4 4" xfId="39933" xr:uid="{00000000-0005-0000-0000-0000459B0000}"/>
    <cellStyle name="20% - Accent1 4 3 3 3 2 5" xfId="39934" xr:uid="{00000000-0005-0000-0000-0000469B0000}"/>
    <cellStyle name="20% - Accent1 4 3 3 3 2 5 2" xfId="39935" xr:uid="{00000000-0005-0000-0000-0000479B0000}"/>
    <cellStyle name="20% - Accent1 4 3 3 3 2 5 2 2" xfId="39936" xr:uid="{00000000-0005-0000-0000-0000489B0000}"/>
    <cellStyle name="20% - Accent1 4 3 3 3 2 5 3" xfId="39937" xr:uid="{00000000-0005-0000-0000-0000499B0000}"/>
    <cellStyle name="20% - Accent1 4 3 3 3 2 6" xfId="39938" xr:uid="{00000000-0005-0000-0000-00004A9B0000}"/>
    <cellStyle name="20% - Accent1 4 3 3 3 2 6 2" xfId="39939" xr:uid="{00000000-0005-0000-0000-00004B9B0000}"/>
    <cellStyle name="20% - Accent1 4 3 3 3 2 6 2 2" xfId="39940" xr:uid="{00000000-0005-0000-0000-00004C9B0000}"/>
    <cellStyle name="20% - Accent1 4 3 3 3 2 6 3" xfId="39941" xr:uid="{00000000-0005-0000-0000-00004D9B0000}"/>
    <cellStyle name="20% - Accent1 4 3 3 3 2 7" xfId="39942" xr:uid="{00000000-0005-0000-0000-00004E9B0000}"/>
    <cellStyle name="20% - Accent1 4 3 3 3 2 7 2" xfId="39943" xr:uid="{00000000-0005-0000-0000-00004F9B0000}"/>
    <cellStyle name="20% - Accent1 4 3 3 3 2 8" xfId="39944" xr:uid="{00000000-0005-0000-0000-0000509B0000}"/>
    <cellStyle name="20% - Accent1 4 3 3 3 2 8 2" xfId="39945" xr:uid="{00000000-0005-0000-0000-0000519B0000}"/>
    <cellStyle name="20% - Accent1 4 3 3 3 2 9" xfId="39946" xr:uid="{00000000-0005-0000-0000-0000529B0000}"/>
    <cellStyle name="20% - Accent1 4 3 3 3 3" xfId="39947" xr:uid="{00000000-0005-0000-0000-0000539B0000}"/>
    <cellStyle name="20% - Accent1 4 3 3 3 3 2" xfId="39948" xr:uid="{00000000-0005-0000-0000-0000549B0000}"/>
    <cellStyle name="20% - Accent1 4 3 3 3 3 2 2" xfId="39949" xr:uid="{00000000-0005-0000-0000-0000559B0000}"/>
    <cellStyle name="20% - Accent1 4 3 3 3 3 2 2 2" xfId="39950" xr:uid="{00000000-0005-0000-0000-0000569B0000}"/>
    <cellStyle name="20% - Accent1 4 3 3 3 3 2 2 2 2" xfId="39951" xr:uid="{00000000-0005-0000-0000-0000579B0000}"/>
    <cellStyle name="20% - Accent1 4 3 3 3 3 2 2 3" xfId="39952" xr:uid="{00000000-0005-0000-0000-0000589B0000}"/>
    <cellStyle name="20% - Accent1 4 3 3 3 3 2 3" xfId="39953" xr:uid="{00000000-0005-0000-0000-0000599B0000}"/>
    <cellStyle name="20% - Accent1 4 3 3 3 3 2 3 2" xfId="39954" xr:uid="{00000000-0005-0000-0000-00005A9B0000}"/>
    <cellStyle name="20% - Accent1 4 3 3 3 3 2 4" xfId="39955" xr:uid="{00000000-0005-0000-0000-00005B9B0000}"/>
    <cellStyle name="20% - Accent1 4 3 3 3 3 3" xfId="39956" xr:uid="{00000000-0005-0000-0000-00005C9B0000}"/>
    <cellStyle name="20% - Accent1 4 3 3 3 3 3 2" xfId="39957" xr:uid="{00000000-0005-0000-0000-00005D9B0000}"/>
    <cellStyle name="20% - Accent1 4 3 3 3 3 3 2 2" xfId="39958" xr:uid="{00000000-0005-0000-0000-00005E9B0000}"/>
    <cellStyle name="20% - Accent1 4 3 3 3 3 3 2 2 2" xfId="39959" xr:uid="{00000000-0005-0000-0000-00005F9B0000}"/>
    <cellStyle name="20% - Accent1 4 3 3 3 3 3 2 3" xfId="39960" xr:uid="{00000000-0005-0000-0000-0000609B0000}"/>
    <cellStyle name="20% - Accent1 4 3 3 3 3 3 3" xfId="39961" xr:uid="{00000000-0005-0000-0000-0000619B0000}"/>
    <cellStyle name="20% - Accent1 4 3 3 3 3 3 3 2" xfId="39962" xr:uid="{00000000-0005-0000-0000-0000629B0000}"/>
    <cellStyle name="20% - Accent1 4 3 3 3 3 3 4" xfId="39963" xr:uid="{00000000-0005-0000-0000-0000639B0000}"/>
    <cellStyle name="20% - Accent1 4 3 3 3 3 4" xfId="39964" xr:uid="{00000000-0005-0000-0000-0000649B0000}"/>
    <cellStyle name="20% - Accent1 4 3 3 3 3 4 2" xfId="39965" xr:uid="{00000000-0005-0000-0000-0000659B0000}"/>
    <cellStyle name="20% - Accent1 4 3 3 3 3 4 2 2" xfId="39966" xr:uid="{00000000-0005-0000-0000-0000669B0000}"/>
    <cellStyle name="20% - Accent1 4 3 3 3 3 4 2 2 2" xfId="39967" xr:uid="{00000000-0005-0000-0000-0000679B0000}"/>
    <cellStyle name="20% - Accent1 4 3 3 3 3 4 2 3" xfId="39968" xr:uid="{00000000-0005-0000-0000-0000689B0000}"/>
    <cellStyle name="20% - Accent1 4 3 3 3 3 4 3" xfId="39969" xr:uid="{00000000-0005-0000-0000-0000699B0000}"/>
    <cellStyle name="20% - Accent1 4 3 3 3 3 4 3 2" xfId="39970" xr:uid="{00000000-0005-0000-0000-00006A9B0000}"/>
    <cellStyle name="20% - Accent1 4 3 3 3 3 4 4" xfId="39971" xr:uid="{00000000-0005-0000-0000-00006B9B0000}"/>
    <cellStyle name="20% - Accent1 4 3 3 3 3 5" xfId="39972" xr:uid="{00000000-0005-0000-0000-00006C9B0000}"/>
    <cellStyle name="20% - Accent1 4 3 3 3 3 5 2" xfId="39973" xr:uid="{00000000-0005-0000-0000-00006D9B0000}"/>
    <cellStyle name="20% - Accent1 4 3 3 3 3 5 2 2" xfId="39974" xr:uid="{00000000-0005-0000-0000-00006E9B0000}"/>
    <cellStyle name="20% - Accent1 4 3 3 3 3 5 3" xfId="39975" xr:uid="{00000000-0005-0000-0000-00006F9B0000}"/>
    <cellStyle name="20% - Accent1 4 3 3 3 3 6" xfId="39976" xr:uid="{00000000-0005-0000-0000-0000709B0000}"/>
    <cellStyle name="20% - Accent1 4 3 3 3 3 6 2" xfId="39977" xr:uid="{00000000-0005-0000-0000-0000719B0000}"/>
    <cellStyle name="20% - Accent1 4 3 3 3 3 6 2 2" xfId="39978" xr:uid="{00000000-0005-0000-0000-0000729B0000}"/>
    <cellStyle name="20% - Accent1 4 3 3 3 3 6 3" xfId="39979" xr:uid="{00000000-0005-0000-0000-0000739B0000}"/>
    <cellStyle name="20% - Accent1 4 3 3 3 3 7" xfId="39980" xr:uid="{00000000-0005-0000-0000-0000749B0000}"/>
    <cellStyle name="20% - Accent1 4 3 3 3 3 7 2" xfId="39981" xr:uid="{00000000-0005-0000-0000-0000759B0000}"/>
    <cellStyle name="20% - Accent1 4 3 3 3 3 8" xfId="39982" xr:uid="{00000000-0005-0000-0000-0000769B0000}"/>
    <cellStyle name="20% - Accent1 4 3 3 3 3 8 2" xfId="39983" xr:uid="{00000000-0005-0000-0000-0000779B0000}"/>
    <cellStyle name="20% - Accent1 4 3 3 3 3 9" xfId="39984" xr:uid="{00000000-0005-0000-0000-0000789B0000}"/>
    <cellStyle name="20% - Accent1 4 3 3 3 4" xfId="39985" xr:uid="{00000000-0005-0000-0000-0000799B0000}"/>
    <cellStyle name="20% - Accent1 4 3 3 3 4 2" xfId="39986" xr:uid="{00000000-0005-0000-0000-00007A9B0000}"/>
    <cellStyle name="20% - Accent1 4 3 3 3 4 2 2" xfId="39987" xr:uid="{00000000-0005-0000-0000-00007B9B0000}"/>
    <cellStyle name="20% - Accent1 4 3 3 3 4 2 2 2" xfId="39988" xr:uid="{00000000-0005-0000-0000-00007C9B0000}"/>
    <cellStyle name="20% - Accent1 4 3 3 3 4 2 3" xfId="39989" xr:uid="{00000000-0005-0000-0000-00007D9B0000}"/>
    <cellStyle name="20% - Accent1 4 3 3 3 4 3" xfId="39990" xr:uid="{00000000-0005-0000-0000-00007E9B0000}"/>
    <cellStyle name="20% - Accent1 4 3 3 3 4 3 2" xfId="39991" xr:uid="{00000000-0005-0000-0000-00007F9B0000}"/>
    <cellStyle name="20% - Accent1 4 3 3 3 4 4" xfId="39992" xr:uid="{00000000-0005-0000-0000-0000809B0000}"/>
    <cellStyle name="20% - Accent1 4 3 3 3 5" xfId="39993" xr:uid="{00000000-0005-0000-0000-0000819B0000}"/>
    <cellStyle name="20% - Accent1 4 3 3 3 5 2" xfId="39994" xr:uid="{00000000-0005-0000-0000-0000829B0000}"/>
    <cellStyle name="20% - Accent1 4 3 3 3 5 2 2" xfId="39995" xr:uid="{00000000-0005-0000-0000-0000839B0000}"/>
    <cellStyle name="20% - Accent1 4 3 3 3 5 2 2 2" xfId="39996" xr:uid="{00000000-0005-0000-0000-0000849B0000}"/>
    <cellStyle name="20% - Accent1 4 3 3 3 5 2 3" xfId="39997" xr:uid="{00000000-0005-0000-0000-0000859B0000}"/>
    <cellStyle name="20% - Accent1 4 3 3 3 5 3" xfId="39998" xr:uid="{00000000-0005-0000-0000-0000869B0000}"/>
    <cellStyle name="20% - Accent1 4 3 3 3 5 3 2" xfId="39999" xr:uid="{00000000-0005-0000-0000-0000879B0000}"/>
    <cellStyle name="20% - Accent1 4 3 3 3 5 4" xfId="40000" xr:uid="{00000000-0005-0000-0000-0000889B0000}"/>
    <cellStyle name="20% - Accent1 4 3 3 3 6" xfId="40001" xr:uid="{00000000-0005-0000-0000-0000899B0000}"/>
    <cellStyle name="20% - Accent1 4 3 3 3 6 2" xfId="40002" xr:uid="{00000000-0005-0000-0000-00008A9B0000}"/>
    <cellStyle name="20% - Accent1 4 3 3 3 6 2 2" xfId="40003" xr:uid="{00000000-0005-0000-0000-00008B9B0000}"/>
    <cellStyle name="20% - Accent1 4 3 3 3 6 2 2 2" xfId="40004" xr:uid="{00000000-0005-0000-0000-00008C9B0000}"/>
    <cellStyle name="20% - Accent1 4 3 3 3 6 2 3" xfId="40005" xr:uid="{00000000-0005-0000-0000-00008D9B0000}"/>
    <cellStyle name="20% - Accent1 4 3 3 3 6 3" xfId="40006" xr:uid="{00000000-0005-0000-0000-00008E9B0000}"/>
    <cellStyle name="20% - Accent1 4 3 3 3 6 3 2" xfId="40007" xr:uid="{00000000-0005-0000-0000-00008F9B0000}"/>
    <cellStyle name="20% - Accent1 4 3 3 3 6 4" xfId="40008" xr:uid="{00000000-0005-0000-0000-0000909B0000}"/>
    <cellStyle name="20% - Accent1 4 3 3 3 7" xfId="40009" xr:uid="{00000000-0005-0000-0000-0000919B0000}"/>
    <cellStyle name="20% - Accent1 4 3 3 3 7 2" xfId="40010" xr:uid="{00000000-0005-0000-0000-0000929B0000}"/>
    <cellStyle name="20% - Accent1 4 3 3 3 7 2 2" xfId="40011" xr:uid="{00000000-0005-0000-0000-0000939B0000}"/>
    <cellStyle name="20% - Accent1 4 3 3 3 7 3" xfId="40012" xr:uid="{00000000-0005-0000-0000-0000949B0000}"/>
    <cellStyle name="20% - Accent1 4 3 3 3 8" xfId="40013" xr:uid="{00000000-0005-0000-0000-0000959B0000}"/>
    <cellStyle name="20% - Accent1 4 3 3 3 8 2" xfId="40014" xr:uid="{00000000-0005-0000-0000-0000969B0000}"/>
    <cellStyle name="20% - Accent1 4 3 3 3 8 2 2" xfId="40015" xr:uid="{00000000-0005-0000-0000-0000979B0000}"/>
    <cellStyle name="20% - Accent1 4 3 3 3 8 3" xfId="40016" xr:uid="{00000000-0005-0000-0000-0000989B0000}"/>
    <cellStyle name="20% - Accent1 4 3 3 3 9" xfId="40017" xr:uid="{00000000-0005-0000-0000-0000999B0000}"/>
    <cellStyle name="20% - Accent1 4 3 3 3 9 2" xfId="40018" xr:uid="{00000000-0005-0000-0000-00009A9B0000}"/>
    <cellStyle name="20% - Accent1 4 3 3 4" xfId="40019" xr:uid="{00000000-0005-0000-0000-00009B9B0000}"/>
    <cellStyle name="20% - Accent1 4 3 3 4 10" xfId="40020" xr:uid="{00000000-0005-0000-0000-00009C9B0000}"/>
    <cellStyle name="20% - Accent1 4 3 3 4 10 2" xfId="40021" xr:uid="{00000000-0005-0000-0000-00009D9B0000}"/>
    <cellStyle name="20% - Accent1 4 3 3 4 11" xfId="40022" xr:uid="{00000000-0005-0000-0000-00009E9B0000}"/>
    <cellStyle name="20% - Accent1 4 3 3 4 2" xfId="40023" xr:uid="{00000000-0005-0000-0000-00009F9B0000}"/>
    <cellStyle name="20% - Accent1 4 3 3 4 2 2" xfId="40024" xr:uid="{00000000-0005-0000-0000-0000A09B0000}"/>
    <cellStyle name="20% - Accent1 4 3 3 4 2 2 2" xfId="40025" xr:uid="{00000000-0005-0000-0000-0000A19B0000}"/>
    <cellStyle name="20% - Accent1 4 3 3 4 2 2 2 2" xfId="40026" xr:uid="{00000000-0005-0000-0000-0000A29B0000}"/>
    <cellStyle name="20% - Accent1 4 3 3 4 2 2 2 2 2" xfId="40027" xr:uid="{00000000-0005-0000-0000-0000A39B0000}"/>
    <cellStyle name="20% - Accent1 4 3 3 4 2 2 2 3" xfId="40028" xr:uid="{00000000-0005-0000-0000-0000A49B0000}"/>
    <cellStyle name="20% - Accent1 4 3 3 4 2 2 3" xfId="40029" xr:uid="{00000000-0005-0000-0000-0000A59B0000}"/>
    <cellStyle name="20% - Accent1 4 3 3 4 2 2 3 2" xfId="40030" xr:uid="{00000000-0005-0000-0000-0000A69B0000}"/>
    <cellStyle name="20% - Accent1 4 3 3 4 2 2 4" xfId="40031" xr:uid="{00000000-0005-0000-0000-0000A79B0000}"/>
    <cellStyle name="20% - Accent1 4 3 3 4 2 3" xfId="40032" xr:uid="{00000000-0005-0000-0000-0000A89B0000}"/>
    <cellStyle name="20% - Accent1 4 3 3 4 2 3 2" xfId="40033" xr:uid="{00000000-0005-0000-0000-0000A99B0000}"/>
    <cellStyle name="20% - Accent1 4 3 3 4 2 3 2 2" xfId="40034" xr:uid="{00000000-0005-0000-0000-0000AA9B0000}"/>
    <cellStyle name="20% - Accent1 4 3 3 4 2 3 2 2 2" xfId="40035" xr:uid="{00000000-0005-0000-0000-0000AB9B0000}"/>
    <cellStyle name="20% - Accent1 4 3 3 4 2 3 2 3" xfId="40036" xr:uid="{00000000-0005-0000-0000-0000AC9B0000}"/>
    <cellStyle name="20% - Accent1 4 3 3 4 2 3 3" xfId="40037" xr:uid="{00000000-0005-0000-0000-0000AD9B0000}"/>
    <cellStyle name="20% - Accent1 4 3 3 4 2 3 3 2" xfId="40038" xr:uid="{00000000-0005-0000-0000-0000AE9B0000}"/>
    <cellStyle name="20% - Accent1 4 3 3 4 2 3 4" xfId="40039" xr:uid="{00000000-0005-0000-0000-0000AF9B0000}"/>
    <cellStyle name="20% - Accent1 4 3 3 4 2 4" xfId="40040" xr:uid="{00000000-0005-0000-0000-0000B09B0000}"/>
    <cellStyle name="20% - Accent1 4 3 3 4 2 4 2" xfId="40041" xr:uid="{00000000-0005-0000-0000-0000B19B0000}"/>
    <cellStyle name="20% - Accent1 4 3 3 4 2 4 2 2" xfId="40042" xr:uid="{00000000-0005-0000-0000-0000B29B0000}"/>
    <cellStyle name="20% - Accent1 4 3 3 4 2 4 2 2 2" xfId="40043" xr:uid="{00000000-0005-0000-0000-0000B39B0000}"/>
    <cellStyle name="20% - Accent1 4 3 3 4 2 4 2 3" xfId="40044" xr:uid="{00000000-0005-0000-0000-0000B49B0000}"/>
    <cellStyle name="20% - Accent1 4 3 3 4 2 4 3" xfId="40045" xr:uid="{00000000-0005-0000-0000-0000B59B0000}"/>
    <cellStyle name="20% - Accent1 4 3 3 4 2 4 3 2" xfId="40046" xr:uid="{00000000-0005-0000-0000-0000B69B0000}"/>
    <cellStyle name="20% - Accent1 4 3 3 4 2 4 4" xfId="40047" xr:uid="{00000000-0005-0000-0000-0000B79B0000}"/>
    <cellStyle name="20% - Accent1 4 3 3 4 2 5" xfId="40048" xr:uid="{00000000-0005-0000-0000-0000B89B0000}"/>
    <cellStyle name="20% - Accent1 4 3 3 4 2 5 2" xfId="40049" xr:uid="{00000000-0005-0000-0000-0000B99B0000}"/>
    <cellStyle name="20% - Accent1 4 3 3 4 2 5 2 2" xfId="40050" xr:uid="{00000000-0005-0000-0000-0000BA9B0000}"/>
    <cellStyle name="20% - Accent1 4 3 3 4 2 5 3" xfId="40051" xr:uid="{00000000-0005-0000-0000-0000BB9B0000}"/>
    <cellStyle name="20% - Accent1 4 3 3 4 2 6" xfId="40052" xr:uid="{00000000-0005-0000-0000-0000BC9B0000}"/>
    <cellStyle name="20% - Accent1 4 3 3 4 2 6 2" xfId="40053" xr:uid="{00000000-0005-0000-0000-0000BD9B0000}"/>
    <cellStyle name="20% - Accent1 4 3 3 4 2 6 2 2" xfId="40054" xr:uid="{00000000-0005-0000-0000-0000BE9B0000}"/>
    <cellStyle name="20% - Accent1 4 3 3 4 2 6 3" xfId="40055" xr:uid="{00000000-0005-0000-0000-0000BF9B0000}"/>
    <cellStyle name="20% - Accent1 4 3 3 4 2 7" xfId="40056" xr:uid="{00000000-0005-0000-0000-0000C09B0000}"/>
    <cellStyle name="20% - Accent1 4 3 3 4 2 7 2" xfId="40057" xr:uid="{00000000-0005-0000-0000-0000C19B0000}"/>
    <cellStyle name="20% - Accent1 4 3 3 4 2 8" xfId="40058" xr:uid="{00000000-0005-0000-0000-0000C29B0000}"/>
    <cellStyle name="20% - Accent1 4 3 3 4 2 8 2" xfId="40059" xr:uid="{00000000-0005-0000-0000-0000C39B0000}"/>
    <cellStyle name="20% - Accent1 4 3 3 4 2 9" xfId="40060" xr:uid="{00000000-0005-0000-0000-0000C49B0000}"/>
    <cellStyle name="20% - Accent1 4 3 3 4 3" xfId="40061" xr:uid="{00000000-0005-0000-0000-0000C59B0000}"/>
    <cellStyle name="20% - Accent1 4 3 3 4 3 2" xfId="40062" xr:uid="{00000000-0005-0000-0000-0000C69B0000}"/>
    <cellStyle name="20% - Accent1 4 3 3 4 3 2 2" xfId="40063" xr:uid="{00000000-0005-0000-0000-0000C79B0000}"/>
    <cellStyle name="20% - Accent1 4 3 3 4 3 2 2 2" xfId="40064" xr:uid="{00000000-0005-0000-0000-0000C89B0000}"/>
    <cellStyle name="20% - Accent1 4 3 3 4 3 2 2 2 2" xfId="40065" xr:uid="{00000000-0005-0000-0000-0000C99B0000}"/>
    <cellStyle name="20% - Accent1 4 3 3 4 3 2 2 3" xfId="40066" xr:uid="{00000000-0005-0000-0000-0000CA9B0000}"/>
    <cellStyle name="20% - Accent1 4 3 3 4 3 2 3" xfId="40067" xr:uid="{00000000-0005-0000-0000-0000CB9B0000}"/>
    <cellStyle name="20% - Accent1 4 3 3 4 3 2 3 2" xfId="40068" xr:uid="{00000000-0005-0000-0000-0000CC9B0000}"/>
    <cellStyle name="20% - Accent1 4 3 3 4 3 2 4" xfId="40069" xr:uid="{00000000-0005-0000-0000-0000CD9B0000}"/>
    <cellStyle name="20% - Accent1 4 3 3 4 3 3" xfId="40070" xr:uid="{00000000-0005-0000-0000-0000CE9B0000}"/>
    <cellStyle name="20% - Accent1 4 3 3 4 3 3 2" xfId="40071" xr:uid="{00000000-0005-0000-0000-0000CF9B0000}"/>
    <cellStyle name="20% - Accent1 4 3 3 4 3 3 2 2" xfId="40072" xr:uid="{00000000-0005-0000-0000-0000D09B0000}"/>
    <cellStyle name="20% - Accent1 4 3 3 4 3 3 2 2 2" xfId="40073" xr:uid="{00000000-0005-0000-0000-0000D19B0000}"/>
    <cellStyle name="20% - Accent1 4 3 3 4 3 3 2 3" xfId="40074" xr:uid="{00000000-0005-0000-0000-0000D29B0000}"/>
    <cellStyle name="20% - Accent1 4 3 3 4 3 3 3" xfId="40075" xr:uid="{00000000-0005-0000-0000-0000D39B0000}"/>
    <cellStyle name="20% - Accent1 4 3 3 4 3 3 3 2" xfId="40076" xr:uid="{00000000-0005-0000-0000-0000D49B0000}"/>
    <cellStyle name="20% - Accent1 4 3 3 4 3 3 4" xfId="40077" xr:uid="{00000000-0005-0000-0000-0000D59B0000}"/>
    <cellStyle name="20% - Accent1 4 3 3 4 3 4" xfId="40078" xr:uid="{00000000-0005-0000-0000-0000D69B0000}"/>
    <cellStyle name="20% - Accent1 4 3 3 4 3 4 2" xfId="40079" xr:uid="{00000000-0005-0000-0000-0000D79B0000}"/>
    <cellStyle name="20% - Accent1 4 3 3 4 3 4 2 2" xfId="40080" xr:uid="{00000000-0005-0000-0000-0000D89B0000}"/>
    <cellStyle name="20% - Accent1 4 3 3 4 3 4 2 2 2" xfId="40081" xr:uid="{00000000-0005-0000-0000-0000D99B0000}"/>
    <cellStyle name="20% - Accent1 4 3 3 4 3 4 2 3" xfId="40082" xr:uid="{00000000-0005-0000-0000-0000DA9B0000}"/>
    <cellStyle name="20% - Accent1 4 3 3 4 3 4 3" xfId="40083" xr:uid="{00000000-0005-0000-0000-0000DB9B0000}"/>
    <cellStyle name="20% - Accent1 4 3 3 4 3 4 3 2" xfId="40084" xr:uid="{00000000-0005-0000-0000-0000DC9B0000}"/>
    <cellStyle name="20% - Accent1 4 3 3 4 3 4 4" xfId="40085" xr:uid="{00000000-0005-0000-0000-0000DD9B0000}"/>
    <cellStyle name="20% - Accent1 4 3 3 4 3 5" xfId="40086" xr:uid="{00000000-0005-0000-0000-0000DE9B0000}"/>
    <cellStyle name="20% - Accent1 4 3 3 4 3 5 2" xfId="40087" xr:uid="{00000000-0005-0000-0000-0000DF9B0000}"/>
    <cellStyle name="20% - Accent1 4 3 3 4 3 5 2 2" xfId="40088" xr:uid="{00000000-0005-0000-0000-0000E09B0000}"/>
    <cellStyle name="20% - Accent1 4 3 3 4 3 5 3" xfId="40089" xr:uid="{00000000-0005-0000-0000-0000E19B0000}"/>
    <cellStyle name="20% - Accent1 4 3 3 4 3 6" xfId="40090" xr:uid="{00000000-0005-0000-0000-0000E29B0000}"/>
    <cellStyle name="20% - Accent1 4 3 3 4 3 6 2" xfId="40091" xr:uid="{00000000-0005-0000-0000-0000E39B0000}"/>
    <cellStyle name="20% - Accent1 4 3 3 4 3 6 2 2" xfId="40092" xr:uid="{00000000-0005-0000-0000-0000E49B0000}"/>
    <cellStyle name="20% - Accent1 4 3 3 4 3 6 3" xfId="40093" xr:uid="{00000000-0005-0000-0000-0000E59B0000}"/>
    <cellStyle name="20% - Accent1 4 3 3 4 3 7" xfId="40094" xr:uid="{00000000-0005-0000-0000-0000E69B0000}"/>
    <cellStyle name="20% - Accent1 4 3 3 4 3 7 2" xfId="40095" xr:uid="{00000000-0005-0000-0000-0000E79B0000}"/>
    <cellStyle name="20% - Accent1 4 3 3 4 3 8" xfId="40096" xr:uid="{00000000-0005-0000-0000-0000E89B0000}"/>
    <cellStyle name="20% - Accent1 4 3 3 4 3 8 2" xfId="40097" xr:uid="{00000000-0005-0000-0000-0000E99B0000}"/>
    <cellStyle name="20% - Accent1 4 3 3 4 3 9" xfId="40098" xr:uid="{00000000-0005-0000-0000-0000EA9B0000}"/>
    <cellStyle name="20% - Accent1 4 3 3 4 4" xfId="40099" xr:uid="{00000000-0005-0000-0000-0000EB9B0000}"/>
    <cellStyle name="20% - Accent1 4 3 3 4 4 2" xfId="40100" xr:uid="{00000000-0005-0000-0000-0000EC9B0000}"/>
    <cellStyle name="20% - Accent1 4 3 3 4 4 2 2" xfId="40101" xr:uid="{00000000-0005-0000-0000-0000ED9B0000}"/>
    <cellStyle name="20% - Accent1 4 3 3 4 4 2 2 2" xfId="40102" xr:uid="{00000000-0005-0000-0000-0000EE9B0000}"/>
    <cellStyle name="20% - Accent1 4 3 3 4 4 2 3" xfId="40103" xr:uid="{00000000-0005-0000-0000-0000EF9B0000}"/>
    <cellStyle name="20% - Accent1 4 3 3 4 4 3" xfId="40104" xr:uid="{00000000-0005-0000-0000-0000F09B0000}"/>
    <cellStyle name="20% - Accent1 4 3 3 4 4 3 2" xfId="40105" xr:uid="{00000000-0005-0000-0000-0000F19B0000}"/>
    <cellStyle name="20% - Accent1 4 3 3 4 4 4" xfId="40106" xr:uid="{00000000-0005-0000-0000-0000F29B0000}"/>
    <cellStyle name="20% - Accent1 4 3 3 4 5" xfId="40107" xr:uid="{00000000-0005-0000-0000-0000F39B0000}"/>
    <cellStyle name="20% - Accent1 4 3 3 4 5 2" xfId="40108" xr:uid="{00000000-0005-0000-0000-0000F49B0000}"/>
    <cellStyle name="20% - Accent1 4 3 3 4 5 2 2" xfId="40109" xr:uid="{00000000-0005-0000-0000-0000F59B0000}"/>
    <cellStyle name="20% - Accent1 4 3 3 4 5 2 2 2" xfId="40110" xr:uid="{00000000-0005-0000-0000-0000F69B0000}"/>
    <cellStyle name="20% - Accent1 4 3 3 4 5 2 3" xfId="40111" xr:uid="{00000000-0005-0000-0000-0000F79B0000}"/>
    <cellStyle name="20% - Accent1 4 3 3 4 5 3" xfId="40112" xr:uid="{00000000-0005-0000-0000-0000F89B0000}"/>
    <cellStyle name="20% - Accent1 4 3 3 4 5 3 2" xfId="40113" xr:uid="{00000000-0005-0000-0000-0000F99B0000}"/>
    <cellStyle name="20% - Accent1 4 3 3 4 5 4" xfId="40114" xr:uid="{00000000-0005-0000-0000-0000FA9B0000}"/>
    <cellStyle name="20% - Accent1 4 3 3 4 6" xfId="40115" xr:uid="{00000000-0005-0000-0000-0000FB9B0000}"/>
    <cellStyle name="20% - Accent1 4 3 3 4 6 2" xfId="40116" xr:uid="{00000000-0005-0000-0000-0000FC9B0000}"/>
    <cellStyle name="20% - Accent1 4 3 3 4 6 2 2" xfId="40117" xr:uid="{00000000-0005-0000-0000-0000FD9B0000}"/>
    <cellStyle name="20% - Accent1 4 3 3 4 6 2 2 2" xfId="40118" xr:uid="{00000000-0005-0000-0000-0000FE9B0000}"/>
    <cellStyle name="20% - Accent1 4 3 3 4 6 2 3" xfId="40119" xr:uid="{00000000-0005-0000-0000-0000FF9B0000}"/>
    <cellStyle name="20% - Accent1 4 3 3 4 6 3" xfId="40120" xr:uid="{00000000-0005-0000-0000-0000009C0000}"/>
    <cellStyle name="20% - Accent1 4 3 3 4 6 3 2" xfId="40121" xr:uid="{00000000-0005-0000-0000-0000019C0000}"/>
    <cellStyle name="20% - Accent1 4 3 3 4 6 4" xfId="40122" xr:uid="{00000000-0005-0000-0000-0000029C0000}"/>
    <cellStyle name="20% - Accent1 4 3 3 4 7" xfId="40123" xr:uid="{00000000-0005-0000-0000-0000039C0000}"/>
    <cellStyle name="20% - Accent1 4 3 3 4 7 2" xfId="40124" xr:uid="{00000000-0005-0000-0000-0000049C0000}"/>
    <cellStyle name="20% - Accent1 4 3 3 4 7 2 2" xfId="40125" xr:uid="{00000000-0005-0000-0000-0000059C0000}"/>
    <cellStyle name="20% - Accent1 4 3 3 4 7 3" xfId="40126" xr:uid="{00000000-0005-0000-0000-0000069C0000}"/>
    <cellStyle name="20% - Accent1 4 3 3 4 8" xfId="40127" xr:uid="{00000000-0005-0000-0000-0000079C0000}"/>
    <cellStyle name="20% - Accent1 4 3 3 4 8 2" xfId="40128" xr:uid="{00000000-0005-0000-0000-0000089C0000}"/>
    <cellStyle name="20% - Accent1 4 3 3 4 8 2 2" xfId="40129" xr:uid="{00000000-0005-0000-0000-0000099C0000}"/>
    <cellStyle name="20% - Accent1 4 3 3 4 8 3" xfId="40130" xr:uid="{00000000-0005-0000-0000-00000A9C0000}"/>
    <cellStyle name="20% - Accent1 4 3 3 4 9" xfId="40131" xr:uid="{00000000-0005-0000-0000-00000B9C0000}"/>
    <cellStyle name="20% - Accent1 4 3 3 4 9 2" xfId="40132" xr:uid="{00000000-0005-0000-0000-00000C9C0000}"/>
    <cellStyle name="20% - Accent1 4 3 3 5" xfId="40133" xr:uid="{00000000-0005-0000-0000-00000D9C0000}"/>
    <cellStyle name="20% - Accent1 4 3 3 5 2" xfId="40134" xr:uid="{00000000-0005-0000-0000-00000E9C0000}"/>
    <cellStyle name="20% - Accent1 4 3 3 5 2 2" xfId="40135" xr:uid="{00000000-0005-0000-0000-00000F9C0000}"/>
    <cellStyle name="20% - Accent1 4 3 3 5 2 2 2" xfId="40136" xr:uid="{00000000-0005-0000-0000-0000109C0000}"/>
    <cellStyle name="20% - Accent1 4 3 3 5 2 2 2 2" xfId="40137" xr:uid="{00000000-0005-0000-0000-0000119C0000}"/>
    <cellStyle name="20% - Accent1 4 3 3 5 2 2 3" xfId="40138" xr:uid="{00000000-0005-0000-0000-0000129C0000}"/>
    <cellStyle name="20% - Accent1 4 3 3 5 2 3" xfId="40139" xr:uid="{00000000-0005-0000-0000-0000139C0000}"/>
    <cellStyle name="20% - Accent1 4 3 3 5 2 3 2" xfId="40140" xr:uid="{00000000-0005-0000-0000-0000149C0000}"/>
    <cellStyle name="20% - Accent1 4 3 3 5 2 4" xfId="40141" xr:uid="{00000000-0005-0000-0000-0000159C0000}"/>
    <cellStyle name="20% - Accent1 4 3 3 5 3" xfId="40142" xr:uid="{00000000-0005-0000-0000-0000169C0000}"/>
    <cellStyle name="20% - Accent1 4 3 3 5 3 2" xfId="40143" xr:uid="{00000000-0005-0000-0000-0000179C0000}"/>
    <cellStyle name="20% - Accent1 4 3 3 5 3 2 2" xfId="40144" xr:uid="{00000000-0005-0000-0000-0000189C0000}"/>
    <cellStyle name="20% - Accent1 4 3 3 5 3 2 2 2" xfId="40145" xr:uid="{00000000-0005-0000-0000-0000199C0000}"/>
    <cellStyle name="20% - Accent1 4 3 3 5 3 2 3" xfId="40146" xr:uid="{00000000-0005-0000-0000-00001A9C0000}"/>
    <cellStyle name="20% - Accent1 4 3 3 5 3 3" xfId="40147" xr:uid="{00000000-0005-0000-0000-00001B9C0000}"/>
    <cellStyle name="20% - Accent1 4 3 3 5 3 3 2" xfId="40148" xr:uid="{00000000-0005-0000-0000-00001C9C0000}"/>
    <cellStyle name="20% - Accent1 4 3 3 5 3 4" xfId="40149" xr:uid="{00000000-0005-0000-0000-00001D9C0000}"/>
    <cellStyle name="20% - Accent1 4 3 3 5 4" xfId="40150" xr:uid="{00000000-0005-0000-0000-00001E9C0000}"/>
    <cellStyle name="20% - Accent1 4 3 3 5 4 2" xfId="40151" xr:uid="{00000000-0005-0000-0000-00001F9C0000}"/>
    <cellStyle name="20% - Accent1 4 3 3 5 4 2 2" xfId="40152" xr:uid="{00000000-0005-0000-0000-0000209C0000}"/>
    <cellStyle name="20% - Accent1 4 3 3 5 4 2 2 2" xfId="40153" xr:uid="{00000000-0005-0000-0000-0000219C0000}"/>
    <cellStyle name="20% - Accent1 4 3 3 5 4 2 3" xfId="40154" xr:uid="{00000000-0005-0000-0000-0000229C0000}"/>
    <cellStyle name="20% - Accent1 4 3 3 5 4 3" xfId="40155" xr:uid="{00000000-0005-0000-0000-0000239C0000}"/>
    <cellStyle name="20% - Accent1 4 3 3 5 4 3 2" xfId="40156" xr:uid="{00000000-0005-0000-0000-0000249C0000}"/>
    <cellStyle name="20% - Accent1 4 3 3 5 4 4" xfId="40157" xr:uid="{00000000-0005-0000-0000-0000259C0000}"/>
    <cellStyle name="20% - Accent1 4 3 3 5 5" xfId="40158" xr:uid="{00000000-0005-0000-0000-0000269C0000}"/>
    <cellStyle name="20% - Accent1 4 3 3 5 5 2" xfId="40159" xr:uid="{00000000-0005-0000-0000-0000279C0000}"/>
    <cellStyle name="20% - Accent1 4 3 3 5 5 2 2" xfId="40160" xr:uid="{00000000-0005-0000-0000-0000289C0000}"/>
    <cellStyle name="20% - Accent1 4 3 3 5 5 3" xfId="40161" xr:uid="{00000000-0005-0000-0000-0000299C0000}"/>
    <cellStyle name="20% - Accent1 4 3 3 5 6" xfId="40162" xr:uid="{00000000-0005-0000-0000-00002A9C0000}"/>
    <cellStyle name="20% - Accent1 4 3 3 5 6 2" xfId="40163" xr:uid="{00000000-0005-0000-0000-00002B9C0000}"/>
    <cellStyle name="20% - Accent1 4 3 3 5 6 2 2" xfId="40164" xr:uid="{00000000-0005-0000-0000-00002C9C0000}"/>
    <cellStyle name="20% - Accent1 4 3 3 5 6 3" xfId="40165" xr:uid="{00000000-0005-0000-0000-00002D9C0000}"/>
    <cellStyle name="20% - Accent1 4 3 3 5 7" xfId="40166" xr:uid="{00000000-0005-0000-0000-00002E9C0000}"/>
    <cellStyle name="20% - Accent1 4 3 3 5 7 2" xfId="40167" xr:uid="{00000000-0005-0000-0000-00002F9C0000}"/>
    <cellStyle name="20% - Accent1 4 3 3 5 8" xfId="40168" xr:uid="{00000000-0005-0000-0000-0000309C0000}"/>
    <cellStyle name="20% - Accent1 4 3 3 5 8 2" xfId="40169" xr:uid="{00000000-0005-0000-0000-0000319C0000}"/>
    <cellStyle name="20% - Accent1 4 3 3 5 9" xfId="40170" xr:uid="{00000000-0005-0000-0000-0000329C0000}"/>
    <cellStyle name="20% - Accent1 4 3 3 6" xfId="40171" xr:uid="{00000000-0005-0000-0000-0000339C0000}"/>
    <cellStyle name="20% - Accent1 4 3 3 6 2" xfId="40172" xr:uid="{00000000-0005-0000-0000-0000349C0000}"/>
    <cellStyle name="20% - Accent1 4 3 3 6 2 2" xfId="40173" xr:uid="{00000000-0005-0000-0000-0000359C0000}"/>
    <cellStyle name="20% - Accent1 4 3 3 6 2 2 2" xfId="40174" xr:uid="{00000000-0005-0000-0000-0000369C0000}"/>
    <cellStyle name="20% - Accent1 4 3 3 6 2 2 2 2" xfId="40175" xr:uid="{00000000-0005-0000-0000-0000379C0000}"/>
    <cellStyle name="20% - Accent1 4 3 3 6 2 2 3" xfId="40176" xr:uid="{00000000-0005-0000-0000-0000389C0000}"/>
    <cellStyle name="20% - Accent1 4 3 3 6 2 3" xfId="40177" xr:uid="{00000000-0005-0000-0000-0000399C0000}"/>
    <cellStyle name="20% - Accent1 4 3 3 6 2 3 2" xfId="40178" xr:uid="{00000000-0005-0000-0000-00003A9C0000}"/>
    <cellStyle name="20% - Accent1 4 3 3 6 2 4" xfId="40179" xr:uid="{00000000-0005-0000-0000-00003B9C0000}"/>
    <cellStyle name="20% - Accent1 4 3 3 6 3" xfId="40180" xr:uid="{00000000-0005-0000-0000-00003C9C0000}"/>
    <cellStyle name="20% - Accent1 4 3 3 6 3 2" xfId="40181" xr:uid="{00000000-0005-0000-0000-00003D9C0000}"/>
    <cellStyle name="20% - Accent1 4 3 3 6 3 2 2" xfId="40182" xr:uid="{00000000-0005-0000-0000-00003E9C0000}"/>
    <cellStyle name="20% - Accent1 4 3 3 6 3 2 2 2" xfId="40183" xr:uid="{00000000-0005-0000-0000-00003F9C0000}"/>
    <cellStyle name="20% - Accent1 4 3 3 6 3 2 3" xfId="40184" xr:uid="{00000000-0005-0000-0000-0000409C0000}"/>
    <cellStyle name="20% - Accent1 4 3 3 6 3 3" xfId="40185" xr:uid="{00000000-0005-0000-0000-0000419C0000}"/>
    <cellStyle name="20% - Accent1 4 3 3 6 3 3 2" xfId="40186" xr:uid="{00000000-0005-0000-0000-0000429C0000}"/>
    <cellStyle name="20% - Accent1 4 3 3 6 3 4" xfId="40187" xr:uid="{00000000-0005-0000-0000-0000439C0000}"/>
    <cellStyle name="20% - Accent1 4 3 3 6 4" xfId="40188" xr:uid="{00000000-0005-0000-0000-0000449C0000}"/>
    <cellStyle name="20% - Accent1 4 3 3 6 4 2" xfId="40189" xr:uid="{00000000-0005-0000-0000-0000459C0000}"/>
    <cellStyle name="20% - Accent1 4 3 3 6 4 2 2" xfId="40190" xr:uid="{00000000-0005-0000-0000-0000469C0000}"/>
    <cellStyle name="20% - Accent1 4 3 3 6 4 2 2 2" xfId="40191" xr:uid="{00000000-0005-0000-0000-0000479C0000}"/>
    <cellStyle name="20% - Accent1 4 3 3 6 4 2 3" xfId="40192" xr:uid="{00000000-0005-0000-0000-0000489C0000}"/>
    <cellStyle name="20% - Accent1 4 3 3 6 4 3" xfId="40193" xr:uid="{00000000-0005-0000-0000-0000499C0000}"/>
    <cellStyle name="20% - Accent1 4 3 3 6 4 3 2" xfId="40194" xr:uid="{00000000-0005-0000-0000-00004A9C0000}"/>
    <cellStyle name="20% - Accent1 4 3 3 6 4 4" xfId="40195" xr:uid="{00000000-0005-0000-0000-00004B9C0000}"/>
    <cellStyle name="20% - Accent1 4 3 3 6 5" xfId="40196" xr:uid="{00000000-0005-0000-0000-00004C9C0000}"/>
    <cellStyle name="20% - Accent1 4 3 3 6 5 2" xfId="40197" xr:uid="{00000000-0005-0000-0000-00004D9C0000}"/>
    <cellStyle name="20% - Accent1 4 3 3 6 5 2 2" xfId="40198" xr:uid="{00000000-0005-0000-0000-00004E9C0000}"/>
    <cellStyle name="20% - Accent1 4 3 3 6 5 3" xfId="40199" xr:uid="{00000000-0005-0000-0000-00004F9C0000}"/>
    <cellStyle name="20% - Accent1 4 3 3 6 6" xfId="40200" xr:uid="{00000000-0005-0000-0000-0000509C0000}"/>
    <cellStyle name="20% - Accent1 4 3 3 6 6 2" xfId="40201" xr:uid="{00000000-0005-0000-0000-0000519C0000}"/>
    <cellStyle name="20% - Accent1 4 3 3 6 6 2 2" xfId="40202" xr:uid="{00000000-0005-0000-0000-0000529C0000}"/>
    <cellStyle name="20% - Accent1 4 3 3 6 6 3" xfId="40203" xr:uid="{00000000-0005-0000-0000-0000539C0000}"/>
    <cellStyle name="20% - Accent1 4 3 3 6 7" xfId="40204" xr:uid="{00000000-0005-0000-0000-0000549C0000}"/>
    <cellStyle name="20% - Accent1 4 3 3 6 7 2" xfId="40205" xr:uid="{00000000-0005-0000-0000-0000559C0000}"/>
    <cellStyle name="20% - Accent1 4 3 3 6 8" xfId="40206" xr:uid="{00000000-0005-0000-0000-0000569C0000}"/>
    <cellStyle name="20% - Accent1 4 3 3 6 8 2" xfId="40207" xr:uid="{00000000-0005-0000-0000-0000579C0000}"/>
    <cellStyle name="20% - Accent1 4 3 3 6 9" xfId="40208" xr:uid="{00000000-0005-0000-0000-0000589C0000}"/>
    <cellStyle name="20% - Accent1 4 3 3 7" xfId="40209" xr:uid="{00000000-0005-0000-0000-0000599C0000}"/>
    <cellStyle name="20% - Accent1 4 3 3 7 2" xfId="40210" xr:uid="{00000000-0005-0000-0000-00005A9C0000}"/>
    <cellStyle name="20% - Accent1 4 3 3 7 2 2" xfId="40211" xr:uid="{00000000-0005-0000-0000-00005B9C0000}"/>
    <cellStyle name="20% - Accent1 4 3 3 7 2 2 2" xfId="40212" xr:uid="{00000000-0005-0000-0000-00005C9C0000}"/>
    <cellStyle name="20% - Accent1 4 3 3 7 2 3" xfId="40213" xr:uid="{00000000-0005-0000-0000-00005D9C0000}"/>
    <cellStyle name="20% - Accent1 4 3 3 7 3" xfId="40214" xr:uid="{00000000-0005-0000-0000-00005E9C0000}"/>
    <cellStyle name="20% - Accent1 4 3 3 7 3 2" xfId="40215" xr:uid="{00000000-0005-0000-0000-00005F9C0000}"/>
    <cellStyle name="20% - Accent1 4 3 3 7 4" xfId="40216" xr:uid="{00000000-0005-0000-0000-0000609C0000}"/>
    <cellStyle name="20% - Accent1 4 3 3 8" xfId="40217" xr:uid="{00000000-0005-0000-0000-0000619C0000}"/>
    <cellStyle name="20% - Accent1 4 3 3 8 2" xfId="40218" xr:uid="{00000000-0005-0000-0000-0000629C0000}"/>
    <cellStyle name="20% - Accent1 4 3 3 8 2 2" xfId="40219" xr:uid="{00000000-0005-0000-0000-0000639C0000}"/>
    <cellStyle name="20% - Accent1 4 3 3 8 2 2 2" xfId="40220" xr:uid="{00000000-0005-0000-0000-0000649C0000}"/>
    <cellStyle name="20% - Accent1 4 3 3 8 2 3" xfId="40221" xr:uid="{00000000-0005-0000-0000-0000659C0000}"/>
    <cellStyle name="20% - Accent1 4 3 3 8 3" xfId="40222" xr:uid="{00000000-0005-0000-0000-0000669C0000}"/>
    <cellStyle name="20% - Accent1 4 3 3 8 3 2" xfId="40223" xr:uid="{00000000-0005-0000-0000-0000679C0000}"/>
    <cellStyle name="20% - Accent1 4 3 3 8 4" xfId="40224" xr:uid="{00000000-0005-0000-0000-0000689C0000}"/>
    <cellStyle name="20% - Accent1 4 3 3 9" xfId="40225" xr:uid="{00000000-0005-0000-0000-0000699C0000}"/>
    <cellStyle name="20% - Accent1 4 3 3 9 2" xfId="40226" xr:uid="{00000000-0005-0000-0000-00006A9C0000}"/>
    <cellStyle name="20% - Accent1 4 3 3 9 2 2" xfId="40227" xr:uid="{00000000-0005-0000-0000-00006B9C0000}"/>
    <cellStyle name="20% - Accent1 4 3 3 9 2 2 2" xfId="40228" xr:uid="{00000000-0005-0000-0000-00006C9C0000}"/>
    <cellStyle name="20% - Accent1 4 3 3 9 2 3" xfId="40229" xr:uid="{00000000-0005-0000-0000-00006D9C0000}"/>
    <cellStyle name="20% - Accent1 4 3 3 9 3" xfId="40230" xr:uid="{00000000-0005-0000-0000-00006E9C0000}"/>
    <cellStyle name="20% - Accent1 4 3 3 9 3 2" xfId="40231" xr:uid="{00000000-0005-0000-0000-00006F9C0000}"/>
    <cellStyle name="20% - Accent1 4 3 3 9 4" xfId="40232" xr:uid="{00000000-0005-0000-0000-0000709C0000}"/>
    <cellStyle name="20% - Accent1 4 3 4" xfId="40233" xr:uid="{00000000-0005-0000-0000-0000719C0000}"/>
    <cellStyle name="20% - Accent1 4 3 4 10" xfId="40234" xr:uid="{00000000-0005-0000-0000-0000729C0000}"/>
    <cellStyle name="20% - Accent1 4 3 4 10 2" xfId="40235" xr:uid="{00000000-0005-0000-0000-0000739C0000}"/>
    <cellStyle name="20% - Accent1 4 3 4 11" xfId="40236" xr:uid="{00000000-0005-0000-0000-0000749C0000}"/>
    <cellStyle name="20% - Accent1 4 3 4 2" xfId="40237" xr:uid="{00000000-0005-0000-0000-0000759C0000}"/>
    <cellStyle name="20% - Accent1 4 3 4 2 2" xfId="40238" xr:uid="{00000000-0005-0000-0000-0000769C0000}"/>
    <cellStyle name="20% - Accent1 4 3 4 2 2 2" xfId="40239" xr:uid="{00000000-0005-0000-0000-0000779C0000}"/>
    <cellStyle name="20% - Accent1 4 3 4 2 2 2 2" xfId="40240" xr:uid="{00000000-0005-0000-0000-0000789C0000}"/>
    <cellStyle name="20% - Accent1 4 3 4 2 2 2 2 2" xfId="40241" xr:uid="{00000000-0005-0000-0000-0000799C0000}"/>
    <cellStyle name="20% - Accent1 4 3 4 2 2 2 3" xfId="40242" xr:uid="{00000000-0005-0000-0000-00007A9C0000}"/>
    <cellStyle name="20% - Accent1 4 3 4 2 2 3" xfId="40243" xr:uid="{00000000-0005-0000-0000-00007B9C0000}"/>
    <cellStyle name="20% - Accent1 4 3 4 2 2 3 2" xfId="40244" xr:uid="{00000000-0005-0000-0000-00007C9C0000}"/>
    <cellStyle name="20% - Accent1 4 3 4 2 2 4" xfId="40245" xr:uid="{00000000-0005-0000-0000-00007D9C0000}"/>
    <cellStyle name="20% - Accent1 4 3 4 2 3" xfId="40246" xr:uid="{00000000-0005-0000-0000-00007E9C0000}"/>
    <cellStyle name="20% - Accent1 4 3 4 2 3 2" xfId="40247" xr:uid="{00000000-0005-0000-0000-00007F9C0000}"/>
    <cellStyle name="20% - Accent1 4 3 4 2 3 2 2" xfId="40248" xr:uid="{00000000-0005-0000-0000-0000809C0000}"/>
    <cellStyle name="20% - Accent1 4 3 4 2 3 2 2 2" xfId="40249" xr:uid="{00000000-0005-0000-0000-0000819C0000}"/>
    <cellStyle name="20% - Accent1 4 3 4 2 3 2 3" xfId="40250" xr:uid="{00000000-0005-0000-0000-0000829C0000}"/>
    <cellStyle name="20% - Accent1 4 3 4 2 3 3" xfId="40251" xr:uid="{00000000-0005-0000-0000-0000839C0000}"/>
    <cellStyle name="20% - Accent1 4 3 4 2 3 3 2" xfId="40252" xr:uid="{00000000-0005-0000-0000-0000849C0000}"/>
    <cellStyle name="20% - Accent1 4 3 4 2 3 4" xfId="40253" xr:uid="{00000000-0005-0000-0000-0000859C0000}"/>
    <cellStyle name="20% - Accent1 4 3 4 2 4" xfId="40254" xr:uid="{00000000-0005-0000-0000-0000869C0000}"/>
    <cellStyle name="20% - Accent1 4 3 4 2 4 2" xfId="40255" xr:uid="{00000000-0005-0000-0000-0000879C0000}"/>
    <cellStyle name="20% - Accent1 4 3 4 2 4 2 2" xfId="40256" xr:uid="{00000000-0005-0000-0000-0000889C0000}"/>
    <cellStyle name="20% - Accent1 4 3 4 2 4 2 2 2" xfId="40257" xr:uid="{00000000-0005-0000-0000-0000899C0000}"/>
    <cellStyle name="20% - Accent1 4 3 4 2 4 2 3" xfId="40258" xr:uid="{00000000-0005-0000-0000-00008A9C0000}"/>
    <cellStyle name="20% - Accent1 4 3 4 2 4 3" xfId="40259" xr:uid="{00000000-0005-0000-0000-00008B9C0000}"/>
    <cellStyle name="20% - Accent1 4 3 4 2 4 3 2" xfId="40260" xr:uid="{00000000-0005-0000-0000-00008C9C0000}"/>
    <cellStyle name="20% - Accent1 4 3 4 2 4 4" xfId="40261" xr:uid="{00000000-0005-0000-0000-00008D9C0000}"/>
    <cellStyle name="20% - Accent1 4 3 4 2 5" xfId="40262" xr:uid="{00000000-0005-0000-0000-00008E9C0000}"/>
    <cellStyle name="20% - Accent1 4 3 4 2 5 2" xfId="40263" xr:uid="{00000000-0005-0000-0000-00008F9C0000}"/>
    <cellStyle name="20% - Accent1 4 3 4 2 5 2 2" xfId="40264" xr:uid="{00000000-0005-0000-0000-0000909C0000}"/>
    <cellStyle name="20% - Accent1 4 3 4 2 5 3" xfId="40265" xr:uid="{00000000-0005-0000-0000-0000919C0000}"/>
    <cellStyle name="20% - Accent1 4 3 4 2 6" xfId="40266" xr:uid="{00000000-0005-0000-0000-0000929C0000}"/>
    <cellStyle name="20% - Accent1 4 3 4 2 6 2" xfId="40267" xr:uid="{00000000-0005-0000-0000-0000939C0000}"/>
    <cellStyle name="20% - Accent1 4 3 4 2 6 2 2" xfId="40268" xr:uid="{00000000-0005-0000-0000-0000949C0000}"/>
    <cellStyle name="20% - Accent1 4 3 4 2 6 3" xfId="40269" xr:uid="{00000000-0005-0000-0000-0000959C0000}"/>
    <cellStyle name="20% - Accent1 4 3 4 2 7" xfId="40270" xr:uid="{00000000-0005-0000-0000-0000969C0000}"/>
    <cellStyle name="20% - Accent1 4 3 4 2 7 2" xfId="40271" xr:uid="{00000000-0005-0000-0000-0000979C0000}"/>
    <cellStyle name="20% - Accent1 4 3 4 2 8" xfId="40272" xr:uid="{00000000-0005-0000-0000-0000989C0000}"/>
    <cellStyle name="20% - Accent1 4 3 4 2 8 2" xfId="40273" xr:uid="{00000000-0005-0000-0000-0000999C0000}"/>
    <cellStyle name="20% - Accent1 4 3 4 2 9" xfId="40274" xr:uid="{00000000-0005-0000-0000-00009A9C0000}"/>
    <cellStyle name="20% - Accent1 4 3 4 3" xfId="40275" xr:uid="{00000000-0005-0000-0000-00009B9C0000}"/>
    <cellStyle name="20% - Accent1 4 3 4 3 2" xfId="40276" xr:uid="{00000000-0005-0000-0000-00009C9C0000}"/>
    <cellStyle name="20% - Accent1 4 3 4 3 2 2" xfId="40277" xr:uid="{00000000-0005-0000-0000-00009D9C0000}"/>
    <cellStyle name="20% - Accent1 4 3 4 3 2 2 2" xfId="40278" xr:uid="{00000000-0005-0000-0000-00009E9C0000}"/>
    <cellStyle name="20% - Accent1 4 3 4 3 2 2 2 2" xfId="40279" xr:uid="{00000000-0005-0000-0000-00009F9C0000}"/>
    <cellStyle name="20% - Accent1 4 3 4 3 2 2 3" xfId="40280" xr:uid="{00000000-0005-0000-0000-0000A09C0000}"/>
    <cellStyle name="20% - Accent1 4 3 4 3 2 3" xfId="40281" xr:uid="{00000000-0005-0000-0000-0000A19C0000}"/>
    <cellStyle name="20% - Accent1 4 3 4 3 2 3 2" xfId="40282" xr:uid="{00000000-0005-0000-0000-0000A29C0000}"/>
    <cellStyle name="20% - Accent1 4 3 4 3 2 4" xfId="40283" xr:uid="{00000000-0005-0000-0000-0000A39C0000}"/>
    <cellStyle name="20% - Accent1 4 3 4 3 3" xfId="40284" xr:uid="{00000000-0005-0000-0000-0000A49C0000}"/>
    <cellStyle name="20% - Accent1 4 3 4 3 3 2" xfId="40285" xr:uid="{00000000-0005-0000-0000-0000A59C0000}"/>
    <cellStyle name="20% - Accent1 4 3 4 3 3 2 2" xfId="40286" xr:uid="{00000000-0005-0000-0000-0000A69C0000}"/>
    <cellStyle name="20% - Accent1 4 3 4 3 3 2 2 2" xfId="40287" xr:uid="{00000000-0005-0000-0000-0000A79C0000}"/>
    <cellStyle name="20% - Accent1 4 3 4 3 3 2 3" xfId="40288" xr:uid="{00000000-0005-0000-0000-0000A89C0000}"/>
    <cellStyle name="20% - Accent1 4 3 4 3 3 3" xfId="40289" xr:uid="{00000000-0005-0000-0000-0000A99C0000}"/>
    <cellStyle name="20% - Accent1 4 3 4 3 3 3 2" xfId="40290" xr:uid="{00000000-0005-0000-0000-0000AA9C0000}"/>
    <cellStyle name="20% - Accent1 4 3 4 3 3 4" xfId="40291" xr:uid="{00000000-0005-0000-0000-0000AB9C0000}"/>
    <cellStyle name="20% - Accent1 4 3 4 3 4" xfId="40292" xr:uid="{00000000-0005-0000-0000-0000AC9C0000}"/>
    <cellStyle name="20% - Accent1 4 3 4 3 4 2" xfId="40293" xr:uid="{00000000-0005-0000-0000-0000AD9C0000}"/>
    <cellStyle name="20% - Accent1 4 3 4 3 4 2 2" xfId="40294" xr:uid="{00000000-0005-0000-0000-0000AE9C0000}"/>
    <cellStyle name="20% - Accent1 4 3 4 3 4 2 2 2" xfId="40295" xr:uid="{00000000-0005-0000-0000-0000AF9C0000}"/>
    <cellStyle name="20% - Accent1 4 3 4 3 4 2 3" xfId="40296" xr:uid="{00000000-0005-0000-0000-0000B09C0000}"/>
    <cellStyle name="20% - Accent1 4 3 4 3 4 3" xfId="40297" xr:uid="{00000000-0005-0000-0000-0000B19C0000}"/>
    <cellStyle name="20% - Accent1 4 3 4 3 4 3 2" xfId="40298" xr:uid="{00000000-0005-0000-0000-0000B29C0000}"/>
    <cellStyle name="20% - Accent1 4 3 4 3 4 4" xfId="40299" xr:uid="{00000000-0005-0000-0000-0000B39C0000}"/>
    <cellStyle name="20% - Accent1 4 3 4 3 5" xfId="40300" xr:uid="{00000000-0005-0000-0000-0000B49C0000}"/>
    <cellStyle name="20% - Accent1 4 3 4 3 5 2" xfId="40301" xr:uid="{00000000-0005-0000-0000-0000B59C0000}"/>
    <cellStyle name="20% - Accent1 4 3 4 3 5 2 2" xfId="40302" xr:uid="{00000000-0005-0000-0000-0000B69C0000}"/>
    <cellStyle name="20% - Accent1 4 3 4 3 5 3" xfId="40303" xr:uid="{00000000-0005-0000-0000-0000B79C0000}"/>
    <cellStyle name="20% - Accent1 4 3 4 3 6" xfId="40304" xr:uid="{00000000-0005-0000-0000-0000B89C0000}"/>
    <cellStyle name="20% - Accent1 4 3 4 3 6 2" xfId="40305" xr:uid="{00000000-0005-0000-0000-0000B99C0000}"/>
    <cellStyle name="20% - Accent1 4 3 4 3 6 2 2" xfId="40306" xr:uid="{00000000-0005-0000-0000-0000BA9C0000}"/>
    <cellStyle name="20% - Accent1 4 3 4 3 6 3" xfId="40307" xr:uid="{00000000-0005-0000-0000-0000BB9C0000}"/>
    <cellStyle name="20% - Accent1 4 3 4 3 7" xfId="40308" xr:uid="{00000000-0005-0000-0000-0000BC9C0000}"/>
    <cellStyle name="20% - Accent1 4 3 4 3 7 2" xfId="40309" xr:uid="{00000000-0005-0000-0000-0000BD9C0000}"/>
    <cellStyle name="20% - Accent1 4 3 4 3 8" xfId="40310" xr:uid="{00000000-0005-0000-0000-0000BE9C0000}"/>
    <cellStyle name="20% - Accent1 4 3 4 3 8 2" xfId="40311" xr:uid="{00000000-0005-0000-0000-0000BF9C0000}"/>
    <cellStyle name="20% - Accent1 4 3 4 3 9" xfId="40312" xr:uid="{00000000-0005-0000-0000-0000C09C0000}"/>
    <cellStyle name="20% - Accent1 4 3 4 4" xfId="40313" xr:uid="{00000000-0005-0000-0000-0000C19C0000}"/>
    <cellStyle name="20% - Accent1 4 3 4 4 2" xfId="40314" xr:uid="{00000000-0005-0000-0000-0000C29C0000}"/>
    <cellStyle name="20% - Accent1 4 3 4 4 2 2" xfId="40315" xr:uid="{00000000-0005-0000-0000-0000C39C0000}"/>
    <cellStyle name="20% - Accent1 4 3 4 4 2 2 2" xfId="40316" xr:uid="{00000000-0005-0000-0000-0000C49C0000}"/>
    <cellStyle name="20% - Accent1 4 3 4 4 2 3" xfId="40317" xr:uid="{00000000-0005-0000-0000-0000C59C0000}"/>
    <cellStyle name="20% - Accent1 4 3 4 4 3" xfId="40318" xr:uid="{00000000-0005-0000-0000-0000C69C0000}"/>
    <cellStyle name="20% - Accent1 4 3 4 4 3 2" xfId="40319" xr:uid="{00000000-0005-0000-0000-0000C79C0000}"/>
    <cellStyle name="20% - Accent1 4 3 4 4 4" xfId="40320" xr:uid="{00000000-0005-0000-0000-0000C89C0000}"/>
    <cellStyle name="20% - Accent1 4 3 4 5" xfId="40321" xr:uid="{00000000-0005-0000-0000-0000C99C0000}"/>
    <cellStyle name="20% - Accent1 4 3 4 5 2" xfId="40322" xr:uid="{00000000-0005-0000-0000-0000CA9C0000}"/>
    <cellStyle name="20% - Accent1 4 3 4 5 2 2" xfId="40323" xr:uid="{00000000-0005-0000-0000-0000CB9C0000}"/>
    <cellStyle name="20% - Accent1 4 3 4 5 2 2 2" xfId="40324" xr:uid="{00000000-0005-0000-0000-0000CC9C0000}"/>
    <cellStyle name="20% - Accent1 4 3 4 5 2 3" xfId="40325" xr:uid="{00000000-0005-0000-0000-0000CD9C0000}"/>
    <cellStyle name="20% - Accent1 4 3 4 5 3" xfId="40326" xr:uid="{00000000-0005-0000-0000-0000CE9C0000}"/>
    <cellStyle name="20% - Accent1 4 3 4 5 3 2" xfId="40327" xr:uid="{00000000-0005-0000-0000-0000CF9C0000}"/>
    <cellStyle name="20% - Accent1 4 3 4 5 4" xfId="40328" xr:uid="{00000000-0005-0000-0000-0000D09C0000}"/>
    <cellStyle name="20% - Accent1 4 3 4 6" xfId="40329" xr:uid="{00000000-0005-0000-0000-0000D19C0000}"/>
    <cellStyle name="20% - Accent1 4 3 4 6 2" xfId="40330" xr:uid="{00000000-0005-0000-0000-0000D29C0000}"/>
    <cellStyle name="20% - Accent1 4 3 4 6 2 2" xfId="40331" xr:uid="{00000000-0005-0000-0000-0000D39C0000}"/>
    <cellStyle name="20% - Accent1 4 3 4 6 2 2 2" xfId="40332" xr:uid="{00000000-0005-0000-0000-0000D49C0000}"/>
    <cellStyle name="20% - Accent1 4 3 4 6 2 3" xfId="40333" xr:uid="{00000000-0005-0000-0000-0000D59C0000}"/>
    <cellStyle name="20% - Accent1 4 3 4 6 3" xfId="40334" xr:uid="{00000000-0005-0000-0000-0000D69C0000}"/>
    <cellStyle name="20% - Accent1 4 3 4 6 3 2" xfId="40335" xr:uid="{00000000-0005-0000-0000-0000D79C0000}"/>
    <cellStyle name="20% - Accent1 4 3 4 6 4" xfId="40336" xr:uid="{00000000-0005-0000-0000-0000D89C0000}"/>
    <cellStyle name="20% - Accent1 4 3 4 7" xfId="40337" xr:uid="{00000000-0005-0000-0000-0000D99C0000}"/>
    <cellStyle name="20% - Accent1 4 3 4 7 2" xfId="40338" xr:uid="{00000000-0005-0000-0000-0000DA9C0000}"/>
    <cellStyle name="20% - Accent1 4 3 4 7 2 2" xfId="40339" xr:uid="{00000000-0005-0000-0000-0000DB9C0000}"/>
    <cellStyle name="20% - Accent1 4 3 4 7 3" xfId="40340" xr:uid="{00000000-0005-0000-0000-0000DC9C0000}"/>
    <cellStyle name="20% - Accent1 4 3 4 8" xfId="40341" xr:uid="{00000000-0005-0000-0000-0000DD9C0000}"/>
    <cellStyle name="20% - Accent1 4 3 4 8 2" xfId="40342" xr:uid="{00000000-0005-0000-0000-0000DE9C0000}"/>
    <cellStyle name="20% - Accent1 4 3 4 8 2 2" xfId="40343" xr:uid="{00000000-0005-0000-0000-0000DF9C0000}"/>
    <cellStyle name="20% - Accent1 4 3 4 8 3" xfId="40344" xr:uid="{00000000-0005-0000-0000-0000E09C0000}"/>
    <cellStyle name="20% - Accent1 4 3 4 9" xfId="40345" xr:uid="{00000000-0005-0000-0000-0000E19C0000}"/>
    <cellStyle name="20% - Accent1 4 3 4 9 2" xfId="40346" xr:uid="{00000000-0005-0000-0000-0000E29C0000}"/>
    <cellStyle name="20% - Accent1 4 3 5" xfId="40347" xr:uid="{00000000-0005-0000-0000-0000E39C0000}"/>
    <cellStyle name="20% - Accent1 4 3 5 10" xfId="40348" xr:uid="{00000000-0005-0000-0000-0000E49C0000}"/>
    <cellStyle name="20% - Accent1 4 3 5 10 2" xfId="40349" xr:uid="{00000000-0005-0000-0000-0000E59C0000}"/>
    <cellStyle name="20% - Accent1 4 3 5 11" xfId="40350" xr:uid="{00000000-0005-0000-0000-0000E69C0000}"/>
    <cellStyle name="20% - Accent1 4 3 5 2" xfId="40351" xr:uid="{00000000-0005-0000-0000-0000E79C0000}"/>
    <cellStyle name="20% - Accent1 4 3 5 2 2" xfId="40352" xr:uid="{00000000-0005-0000-0000-0000E89C0000}"/>
    <cellStyle name="20% - Accent1 4 3 5 2 2 2" xfId="40353" xr:uid="{00000000-0005-0000-0000-0000E99C0000}"/>
    <cellStyle name="20% - Accent1 4 3 5 2 2 2 2" xfId="40354" xr:uid="{00000000-0005-0000-0000-0000EA9C0000}"/>
    <cellStyle name="20% - Accent1 4 3 5 2 2 2 2 2" xfId="40355" xr:uid="{00000000-0005-0000-0000-0000EB9C0000}"/>
    <cellStyle name="20% - Accent1 4 3 5 2 2 2 3" xfId="40356" xr:uid="{00000000-0005-0000-0000-0000EC9C0000}"/>
    <cellStyle name="20% - Accent1 4 3 5 2 2 3" xfId="40357" xr:uid="{00000000-0005-0000-0000-0000ED9C0000}"/>
    <cellStyle name="20% - Accent1 4 3 5 2 2 3 2" xfId="40358" xr:uid="{00000000-0005-0000-0000-0000EE9C0000}"/>
    <cellStyle name="20% - Accent1 4 3 5 2 2 4" xfId="40359" xr:uid="{00000000-0005-0000-0000-0000EF9C0000}"/>
    <cellStyle name="20% - Accent1 4 3 5 2 3" xfId="40360" xr:uid="{00000000-0005-0000-0000-0000F09C0000}"/>
    <cellStyle name="20% - Accent1 4 3 5 2 3 2" xfId="40361" xr:uid="{00000000-0005-0000-0000-0000F19C0000}"/>
    <cellStyle name="20% - Accent1 4 3 5 2 3 2 2" xfId="40362" xr:uid="{00000000-0005-0000-0000-0000F29C0000}"/>
    <cellStyle name="20% - Accent1 4 3 5 2 3 2 2 2" xfId="40363" xr:uid="{00000000-0005-0000-0000-0000F39C0000}"/>
    <cellStyle name="20% - Accent1 4 3 5 2 3 2 3" xfId="40364" xr:uid="{00000000-0005-0000-0000-0000F49C0000}"/>
    <cellStyle name="20% - Accent1 4 3 5 2 3 3" xfId="40365" xr:uid="{00000000-0005-0000-0000-0000F59C0000}"/>
    <cellStyle name="20% - Accent1 4 3 5 2 3 3 2" xfId="40366" xr:uid="{00000000-0005-0000-0000-0000F69C0000}"/>
    <cellStyle name="20% - Accent1 4 3 5 2 3 4" xfId="40367" xr:uid="{00000000-0005-0000-0000-0000F79C0000}"/>
    <cellStyle name="20% - Accent1 4 3 5 2 4" xfId="40368" xr:uid="{00000000-0005-0000-0000-0000F89C0000}"/>
    <cellStyle name="20% - Accent1 4 3 5 2 4 2" xfId="40369" xr:uid="{00000000-0005-0000-0000-0000F99C0000}"/>
    <cellStyle name="20% - Accent1 4 3 5 2 4 2 2" xfId="40370" xr:uid="{00000000-0005-0000-0000-0000FA9C0000}"/>
    <cellStyle name="20% - Accent1 4 3 5 2 4 2 2 2" xfId="40371" xr:uid="{00000000-0005-0000-0000-0000FB9C0000}"/>
    <cellStyle name="20% - Accent1 4 3 5 2 4 2 3" xfId="40372" xr:uid="{00000000-0005-0000-0000-0000FC9C0000}"/>
    <cellStyle name="20% - Accent1 4 3 5 2 4 3" xfId="40373" xr:uid="{00000000-0005-0000-0000-0000FD9C0000}"/>
    <cellStyle name="20% - Accent1 4 3 5 2 4 3 2" xfId="40374" xr:uid="{00000000-0005-0000-0000-0000FE9C0000}"/>
    <cellStyle name="20% - Accent1 4 3 5 2 4 4" xfId="40375" xr:uid="{00000000-0005-0000-0000-0000FF9C0000}"/>
    <cellStyle name="20% - Accent1 4 3 5 2 5" xfId="40376" xr:uid="{00000000-0005-0000-0000-0000009D0000}"/>
    <cellStyle name="20% - Accent1 4 3 5 2 5 2" xfId="40377" xr:uid="{00000000-0005-0000-0000-0000019D0000}"/>
    <cellStyle name="20% - Accent1 4 3 5 2 5 2 2" xfId="40378" xr:uid="{00000000-0005-0000-0000-0000029D0000}"/>
    <cellStyle name="20% - Accent1 4 3 5 2 5 3" xfId="40379" xr:uid="{00000000-0005-0000-0000-0000039D0000}"/>
    <cellStyle name="20% - Accent1 4 3 5 2 6" xfId="40380" xr:uid="{00000000-0005-0000-0000-0000049D0000}"/>
    <cellStyle name="20% - Accent1 4 3 5 2 6 2" xfId="40381" xr:uid="{00000000-0005-0000-0000-0000059D0000}"/>
    <cellStyle name="20% - Accent1 4 3 5 2 6 2 2" xfId="40382" xr:uid="{00000000-0005-0000-0000-0000069D0000}"/>
    <cellStyle name="20% - Accent1 4 3 5 2 6 3" xfId="40383" xr:uid="{00000000-0005-0000-0000-0000079D0000}"/>
    <cellStyle name="20% - Accent1 4 3 5 2 7" xfId="40384" xr:uid="{00000000-0005-0000-0000-0000089D0000}"/>
    <cellStyle name="20% - Accent1 4 3 5 2 7 2" xfId="40385" xr:uid="{00000000-0005-0000-0000-0000099D0000}"/>
    <cellStyle name="20% - Accent1 4 3 5 2 8" xfId="40386" xr:uid="{00000000-0005-0000-0000-00000A9D0000}"/>
    <cellStyle name="20% - Accent1 4 3 5 2 8 2" xfId="40387" xr:uid="{00000000-0005-0000-0000-00000B9D0000}"/>
    <cellStyle name="20% - Accent1 4 3 5 2 9" xfId="40388" xr:uid="{00000000-0005-0000-0000-00000C9D0000}"/>
    <cellStyle name="20% - Accent1 4 3 5 3" xfId="40389" xr:uid="{00000000-0005-0000-0000-00000D9D0000}"/>
    <cellStyle name="20% - Accent1 4 3 5 3 2" xfId="40390" xr:uid="{00000000-0005-0000-0000-00000E9D0000}"/>
    <cellStyle name="20% - Accent1 4 3 5 3 2 2" xfId="40391" xr:uid="{00000000-0005-0000-0000-00000F9D0000}"/>
    <cellStyle name="20% - Accent1 4 3 5 3 2 2 2" xfId="40392" xr:uid="{00000000-0005-0000-0000-0000109D0000}"/>
    <cellStyle name="20% - Accent1 4 3 5 3 2 2 2 2" xfId="40393" xr:uid="{00000000-0005-0000-0000-0000119D0000}"/>
    <cellStyle name="20% - Accent1 4 3 5 3 2 2 3" xfId="40394" xr:uid="{00000000-0005-0000-0000-0000129D0000}"/>
    <cellStyle name="20% - Accent1 4 3 5 3 2 3" xfId="40395" xr:uid="{00000000-0005-0000-0000-0000139D0000}"/>
    <cellStyle name="20% - Accent1 4 3 5 3 2 3 2" xfId="40396" xr:uid="{00000000-0005-0000-0000-0000149D0000}"/>
    <cellStyle name="20% - Accent1 4 3 5 3 2 4" xfId="40397" xr:uid="{00000000-0005-0000-0000-0000159D0000}"/>
    <cellStyle name="20% - Accent1 4 3 5 3 3" xfId="40398" xr:uid="{00000000-0005-0000-0000-0000169D0000}"/>
    <cellStyle name="20% - Accent1 4 3 5 3 3 2" xfId="40399" xr:uid="{00000000-0005-0000-0000-0000179D0000}"/>
    <cellStyle name="20% - Accent1 4 3 5 3 3 2 2" xfId="40400" xr:uid="{00000000-0005-0000-0000-0000189D0000}"/>
    <cellStyle name="20% - Accent1 4 3 5 3 3 2 2 2" xfId="40401" xr:uid="{00000000-0005-0000-0000-0000199D0000}"/>
    <cellStyle name="20% - Accent1 4 3 5 3 3 2 3" xfId="40402" xr:uid="{00000000-0005-0000-0000-00001A9D0000}"/>
    <cellStyle name="20% - Accent1 4 3 5 3 3 3" xfId="40403" xr:uid="{00000000-0005-0000-0000-00001B9D0000}"/>
    <cellStyle name="20% - Accent1 4 3 5 3 3 3 2" xfId="40404" xr:uid="{00000000-0005-0000-0000-00001C9D0000}"/>
    <cellStyle name="20% - Accent1 4 3 5 3 3 4" xfId="40405" xr:uid="{00000000-0005-0000-0000-00001D9D0000}"/>
    <cellStyle name="20% - Accent1 4 3 5 3 4" xfId="40406" xr:uid="{00000000-0005-0000-0000-00001E9D0000}"/>
    <cellStyle name="20% - Accent1 4 3 5 3 4 2" xfId="40407" xr:uid="{00000000-0005-0000-0000-00001F9D0000}"/>
    <cellStyle name="20% - Accent1 4 3 5 3 4 2 2" xfId="40408" xr:uid="{00000000-0005-0000-0000-0000209D0000}"/>
    <cellStyle name="20% - Accent1 4 3 5 3 4 2 2 2" xfId="40409" xr:uid="{00000000-0005-0000-0000-0000219D0000}"/>
    <cellStyle name="20% - Accent1 4 3 5 3 4 2 3" xfId="40410" xr:uid="{00000000-0005-0000-0000-0000229D0000}"/>
    <cellStyle name="20% - Accent1 4 3 5 3 4 3" xfId="40411" xr:uid="{00000000-0005-0000-0000-0000239D0000}"/>
    <cellStyle name="20% - Accent1 4 3 5 3 4 3 2" xfId="40412" xr:uid="{00000000-0005-0000-0000-0000249D0000}"/>
    <cellStyle name="20% - Accent1 4 3 5 3 4 4" xfId="40413" xr:uid="{00000000-0005-0000-0000-0000259D0000}"/>
    <cellStyle name="20% - Accent1 4 3 5 3 5" xfId="40414" xr:uid="{00000000-0005-0000-0000-0000269D0000}"/>
    <cellStyle name="20% - Accent1 4 3 5 3 5 2" xfId="40415" xr:uid="{00000000-0005-0000-0000-0000279D0000}"/>
    <cellStyle name="20% - Accent1 4 3 5 3 5 2 2" xfId="40416" xr:uid="{00000000-0005-0000-0000-0000289D0000}"/>
    <cellStyle name="20% - Accent1 4 3 5 3 5 3" xfId="40417" xr:uid="{00000000-0005-0000-0000-0000299D0000}"/>
    <cellStyle name="20% - Accent1 4 3 5 3 6" xfId="40418" xr:uid="{00000000-0005-0000-0000-00002A9D0000}"/>
    <cellStyle name="20% - Accent1 4 3 5 3 6 2" xfId="40419" xr:uid="{00000000-0005-0000-0000-00002B9D0000}"/>
    <cellStyle name="20% - Accent1 4 3 5 3 6 2 2" xfId="40420" xr:uid="{00000000-0005-0000-0000-00002C9D0000}"/>
    <cellStyle name="20% - Accent1 4 3 5 3 6 3" xfId="40421" xr:uid="{00000000-0005-0000-0000-00002D9D0000}"/>
    <cellStyle name="20% - Accent1 4 3 5 3 7" xfId="40422" xr:uid="{00000000-0005-0000-0000-00002E9D0000}"/>
    <cellStyle name="20% - Accent1 4 3 5 3 7 2" xfId="40423" xr:uid="{00000000-0005-0000-0000-00002F9D0000}"/>
    <cellStyle name="20% - Accent1 4 3 5 3 8" xfId="40424" xr:uid="{00000000-0005-0000-0000-0000309D0000}"/>
    <cellStyle name="20% - Accent1 4 3 5 3 8 2" xfId="40425" xr:uid="{00000000-0005-0000-0000-0000319D0000}"/>
    <cellStyle name="20% - Accent1 4 3 5 3 9" xfId="40426" xr:uid="{00000000-0005-0000-0000-0000329D0000}"/>
    <cellStyle name="20% - Accent1 4 3 5 4" xfId="40427" xr:uid="{00000000-0005-0000-0000-0000339D0000}"/>
    <cellStyle name="20% - Accent1 4 3 5 4 2" xfId="40428" xr:uid="{00000000-0005-0000-0000-0000349D0000}"/>
    <cellStyle name="20% - Accent1 4 3 5 4 2 2" xfId="40429" xr:uid="{00000000-0005-0000-0000-0000359D0000}"/>
    <cellStyle name="20% - Accent1 4 3 5 4 2 2 2" xfId="40430" xr:uid="{00000000-0005-0000-0000-0000369D0000}"/>
    <cellStyle name="20% - Accent1 4 3 5 4 2 3" xfId="40431" xr:uid="{00000000-0005-0000-0000-0000379D0000}"/>
    <cellStyle name="20% - Accent1 4 3 5 4 3" xfId="40432" xr:uid="{00000000-0005-0000-0000-0000389D0000}"/>
    <cellStyle name="20% - Accent1 4 3 5 4 3 2" xfId="40433" xr:uid="{00000000-0005-0000-0000-0000399D0000}"/>
    <cellStyle name="20% - Accent1 4 3 5 4 4" xfId="40434" xr:uid="{00000000-0005-0000-0000-00003A9D0000}"/>
    <cellStyle name="20% - Accent1 4 3 5 5" xfId="40435" xr:uid="{00000000-0005-0000-0000-00003B9D0000}"/>
    <cellStyle name="20% - Accent1 4 3 5 5 2" xfId="40436" xr:uid="{00000000-0005-0000-0000-00003C9D0000}"/>
    <cellStyle name="20% - Accent1 4 3 5 5 2 2" xfId="40437" xr:uid="{00000000-0005-0000-0000-00003D9D0000}"/>
    <cellStyle name="20% - Accent1 4 3 5 5 2 2 2" xfId="40438" xr:uid="{00000000-0005-0000-0000-00003E9D0000}"/>
    <cellStyle name="20% - Accent1 4 3 5 5 2 3" xfId="40439" xr:uid="{00000000-0005-0000-0000-00003F9D0000}"/>
    <cellStyle name="20% - Accent1 4 3 5 5 3" xfId="40440" xr:uid="{00000000-0005-0000-0000-0000409D0000}"/>
    <cellStyle name="20% - Accent1 4 3 5 5 3 2" xfId="40441" xr:uid="{00000000-0005-0000-0000-0000419D0000}"/>
    <cellStyle name="20% - Accent1 4 3 5 5 4" xfId="40442" xr:uid="{00000000-0005-0000-0000-0000429D0000}"/>
    <cellStyle name="20% - Accent1 4 3 5 6" xfId="40443" xr:uid="{00000000-0005-0000-0000-0000439D0000}"/>
    <cellStyle name="20% - Accent1 4 3 5 6 2" xfId="40444" xr:uid="{00000000-0005-0000-0000-0000449D0000}"/>
    <cellStyle name="20% - Accent1 4 3 5 6 2 2" xfId="40445" xr:uid="{00000000-0005-0000-0000-0000459D0000}"/>
    <cellStyle name="20% - Accent1 4 3 5 6 2 2 2" xfId="40446" xr:uid="{00000000-0005-0000-0000-0000469D0000}"/>
    <cellStyle name="20% - Accent1 4 3 5 6 2 3" xfId="40447" xr:uid="{00000000-0005-0000-0000-0000479D0000}"/>
    <cellStyle name="20% - Accent1 4 3 5 6 3" xfId="40448" xr:uid="{00000000-0005-0000-0000-0000489D0000}"/>
    <cellStyle name="20% - Accent1 4 3 5 6 3 2" xfId="40449" xr:uid="{00000000-0005-0000-0000-0000499D0000}"/>
    <cellStyle name="20% - Accent1 4 3 5 6 4" xfId="40450" xr:uid="{00000000-0005-0000-0000-00004A9D0000}"/>
    <cellStyle name="20% - Accent1 4 3 5 7" xfId="40451" xr:uid="{00000000-0005-0000-0000-00004B9D0000}"/>
    <cellStyle name="20% - Accent1 4 3 5 7 2" xfId="40452" xr:uid="{00000000-0005-0000-0000-00004C9D0000}"/>
    <cellStyle name="20% - Accent1 4 3 5 7 2 2" xfId="40453" xr:uid="{00000000-0005-0000-0000-00004D9D0000}"/>
    <cellStyle name="20% - Accent1 4 3 5 7 3" xfId="40454" xr:uid="{00000000-0005-0000-0000-00004E9D0000}"/>
    <cellStyle name="20% - Accent1 4 3 5 8" xfId="40455" xr:uid="{00000000-0005-0000-0000-00004F9D0000}"/>
    <cellStyle name="20% - Accent1 4 3 5 8 2" xfId="40456" xr:uid="{00000000-0005-0000-0000-0000509D0000}"/>
    <cellStyle name="20% - Accent1 4 3 5 8 2 2" xfId="40457" xr:uid="{00000000-0005-0000-0000-0000519D0000}"/>
    <cellStyle name="20% - Accent1 4 3 5 8 3" xfId="40458" xr:uid="{00000000-0005-0000-0000-0000529D0000}"/>
    <cellStyle name="20% - Accent1 4 3 5 9" xfId="40459" xr:uid="{00000000-0005-0000-0000-0000539D0000}"/>
    <cellStyle name="20% - Accent1 4 3 5 9 2" xfId="40460" xr:uid="{00000000-0005-0000-0000-0000549D0000}"/>
    <cellStyle name="20% - Accent1 4 3 6" xfId="40461" xr:uid="{00000000-0005-0000-0000-0000559D0000}"/>
    <cellStyle name="20% - Accent1 4 3 6 10" xfId="40462" xr:uid="{00000000-0005-0000-0000-0000569D0000}"/>
    <cellStyle name="20% - Accent1 4 3 6 10 2" xfId="40463" xr:uid="{00000000-0005-0000-0000-0000579D0000}"/>
    <cellStyle name="20% - Accent1 4 3 6 11" xfId="40464" xr:uid="{00000000-0005-0000-0000-0000589D0000}"/>
    <cellStyle name="20% - Accent1 4 3 6 2" xfId="40465" xr:uid="{00000000-0005-0000-0000-0000599D0000}"/>
    <cellStyle name="20% - Accent1 4 3 6 2 2" xfId="40466" xr:uid="{00000000-0005-0000-0000-00005A9D0000}"/>
    <cellStyle name="20% - Accent1 4 3 6 2 2 2" xfId="40467" xr:uid="{00000000-0005-0000-0000-00005B9D0000}"/>
    <cellStyle name="20% - Accent1 4 3 6 2 2 2 2" xfId="40468" xr:uid="{00000000-0005-0000-0000-00005C9D0000}"/>
    <cellStyle name="20% - Accent1 4 3 6 2 2 2 2 2" xfId="40469" xr:uid="{00000000-0005-0000-0000-00005D9D0000}"/>
    <cellStyle name="20% - Accent1 4 3 6 2 2 2 3" xfId="40470" xr:uid="{00000000-0005-0000-0000-00005E9D0000}"/>
    <cellStyle name="20% - Accent1 4 3 6 2 2 3" xfId="40471" xr:uid="{00000000-0005-0000-0000-00005F9D0000}"/>
    <cellStyle name="20% - Accent1 4 3 6 2 2 3 2" xfId="40472" xr:uid="{00000000-0005-0000-0000-0000609D0000}"/>
    <cellStyle name="20% - Accent1 4 3 6 2 2 4" xfId="40473" xr:uid="{00000000-0005-0000-0000-0000619D0000}"/>
    <cellStyle name="20% - Accent1 4 3 6 2 3" xfId="40474" xr:uid="{00000000-0005-0000-0000-0000629D0000}"/>
    <cellStyle name="20% - Accent1 4 3 6 2 3 2" xfId="40475" xr:uid="{00000000-0005-0000-0000-0000639D0000}"/>
    <cellStyle name="20% - Accent1 4 3 6 2 3 2 2" xfId="40476" xr:uid="{00000000-0005-0000-0000-0000649D0000}"/>
    <cellStyle name="20% - Accent1 4 3 6 2 3 2 2 2" xfId="40477" xr:uid="{00000000-0005-0000-0000-0000659D0000}"/>
    <cellStyle name="20% - Accent1 4 3 6 2 3 2 3" xfId="40478" xr:uid="{00000000-0005-0000-0000-0000669D0000}"/>
    <cellStyle name="20% - Accent1 4 3 6 2 3 3" xfId="40479" xr:uid="{00000000-0005-0000-0000-0000679D0000}"/>
    <cellStyle name="20% - Accent1 4 3 6 2 3 3 2" xfId="40480" xr:uid="{00000000-0005-0000-0000-0000689D0000}"/>
    <cellStyle name="20% - Accent1 4 3 6 2 3 4" xfId="40481" xr:uid="{00000000-0005-0000-0000-0000699D0000}"/>
    <cellStyle name="20% - Accent1 4 3 6 2 4" xfId="40482" xr:uid="{00000000-0005-0000-0000-00006A9D0000}"/>
    <cellStyle name="20% - Accent1 4 3 6 2 4 2" xfId="40483" xr:uid="{00000000-0005-0000-0000-00006B9D0000}"/>
    <cellStyle name="20% - Accent1 4 3 6 2 4 2 2" xfId="40484" xr:uid="{00000000-0005-0000-0000-00006C9D0000}"/>
    <cellStyle name="20% - Accent1 4 3 6 2 4 2 2 2" xfId="40485" xr:uid="{00000000-0005-0000-0000-00006D9D0000}"/>
    <cellStyle name="20% - Accent1 4 3 6 2 4 2 3" xfId="40486" xr:uid="{00000000-0005-0000-0000-00006E9D0000}"/>
    <cellStyle name="20% - Accent1 4 3 6 2 4 3" xfId="40487" xr:uid="{00000000-0005-0000-0000-00006F9D0000}"/>
    <cellStyle name="20% - Accent1 4 3 6 2 4 3 2" xfId="40488" xr:uid="{00000000-0005-0000-0000-0000709D0000}"/>
    <cellStyle name="20% - Accent1 4 3 6 2 4 4" xfId="40489" xr:uid="{00000000-0005-0000-0000-0000719D0000}"/>
    <cellStyle name="20% - Accent1 4 3 6 2 5" xfId="40490" xr:uid="{00000000-0005-0000-0000-0000729D0000}"/>
    <cellStyle name="20% - Accent1 4 3 6 2 5 2" xfId="40491" xr:uid="{00000000-0005-0000-0000-0000739D0000}"/>
    <cellStyle name="20% - Accent1 4 3 6 2 5 2 2" xfId="40492" xr:uid="{00000000-0005-0000-0000-0000749D0000}"/>
    <cellStyle name="20% - Accent1 4 3 6 2 5 3" xfId="40493" xr:uid="{00000000-0005-0000-0000-0000759D0000}"/>
    <cellStyle name="20% - Accent1 4 3 6 2 6" xfId="40494" xr:uid="{00000000-0005-0000-0000-0000769D0000}"/>
    <cellStyle name="20% - Accent1 4 3 6 2 6 2" xfId="40495" xr:uid="{00000000-0005-0000-0000-0000779D0000}"/>
    <cellStyle name="20% - Accent1 4 3 6 2 6 2 2" xfId="40496" xr:uid="{00000000-0005-0000-0000-0000789D0000}"/>
    <cellStyle name="20% - Accent1 4 3 6 2 6 3" xfId="40497" xr:uid="{00000000-0005-0000-0000-0000799D0000}"/>
    <cellStyle name="20% - Accent1 4 3 6 2 7" xfId="40498" xr:uid="{00000000-0005-0000-0000-00007A9D0000}"/>
    <cellStyle name="20% - Accent1 4 3 6 2 7 2" xfId="40499" xr:uid="{00000000-0005-0000-0000-00007B9D0000}"/>
    <cellStyle name="20% - Accent1 4 3 6 2 8" xfId="40500" xr:uid="{00000000-0005-0000-0000-00007C9D0000}"/>
    <cellStyle name="20% - Accent1 4 3 6 2 8 2" xfId="40501" xr:uid="{00000000-0005-0000-0000-00007D9D0000}"/>
    <cellStyle name="20% - Accent1 4 3 6 2 9" xfId="40502" xr:uid="{00000000-0005-0000-0000-00007E9D0000}"/>
    <cellStyle name="20% - Accent1 4 3 6 3" xfId="40503" xr:uid="{00000000-0005-0000-0000-00007F9D0000}"/>
    <cellStyle name="20% - Accent1 4 3 6 3 2" xfId="40504" xr:uid="{00000000-0005-0000-0000-0000809D0000}"/>
    <cellStyle name="20% - Accent1 4 3 6 3 2 2" xfId="40505" xr:uid="{00000000-0005-0000-0000-0000819D0000}"/>
    <cellStyle name="20% - Accent1 4 3 6 3 2 2 2" xfId="40506" xr:uid="{00000000-0005-0000-0000-0000829D0000}"/>
    <cellStyle name="20% - Accent1 4 3 6 3 2 2 2 2" xfId="40507" xr:uid="{00000000-0005-0000-0000-0000839D0000}"/>
    <cellStyle name="20% - Accent1 4 3 6 3 2 2 3" xfId="40508" xr:uid="{00000000-0005-0000-0000-0000849D0000}"/>
    <cellStyle name="20% - Accent1 4 3 6 3 2 3" xfId="40509" xr:uid="{00000000-0005-0000-0000-0000859D0000}"/>
    <cellStyle name="20% - Accent1 4 3 6 3 2 3 2" xfId="40510" xr:uid="{00000000-0005-0000-0000-0000869D0000}"/>
    <cellStyle name="20% - Accent1 4 3 6 3 2 4" xfId="40511" xr:uid="{00000000-0005-0000-0000-0000879D0000}"/>
    <cellStyle name="20% - Accent1 4 3 6 3 3" xfId="40512" xr:uid="{00000000-0005-0000-0000-0000889D0000}"/>
    <cellStyle name="20% - Accent1 4 3 6 3 3 2" xfId="40513" xr:uid="{00000000-0005-0000-0000-0000899D0000}"/>
    <cellStyle name="20% - Accent1 4 3 6 3 3 2 2" xfId="40514" xr:uid="{00000000-0005-0000-0000-00008A9D0000}"/>
    <cellStyle name="20% - Accent1 4 3 6 3 3 2 2 2" xfId="40515" xr:uid="{00000000-0005-0000-0000-00008B9D0000}"/>
    <cellStyle name="20% - Accent1 4 3 6 3 3 2 3" xfId="40516" xr:uid="{00000000-0005-0000-0000-00008C9D0000}"/>
    <cellStyle name="20% - Accent1 4 3 6 3 3 3" xfId="40517" xr:uid="{00000000-0005-0000-0000-00008D9D0000}"/>
    <cellStyle name="20% - Accent1 4 3 6 3 3 3 2" xfId="40518" xr:uid="{00000000-0005-0000-0000-00008E9D0000}"/>
    <cellStyle name="20% - Accent1 4 3 6 3 3 4" xfId="40519" xr:uid="{00000000-0005-0000-0000-00008F9D0000}"/>
    <cellStyle name="20% - Accent1 4 3 6 3 4" xfId="40520" xr:uid="{00000000-0005-0000-0000-0000909D0000}"/>
    <cellStyle name="20% - Accent1 4 3 6 3 4 2" xfId="40521" xr:uid="{00000000-0005-0000-0000-0000919D0000}"/>
    <cellStyle name="20% - Accent1 4 3 6 3 4 2 2" xfId="40522" xr:uid="{00000000-0005-0000-0000-0000929D0000}"/>
    <cellStyle name="20% - Accent1 4 3 6 3 4 2 2 2" xfId="40523" xr:uid="{00000000-0005-0000-0000-0000939D0000}"/>
    <cellStyle name="20% - Accent1 4 3 6 3 4 2 3" xfId="40524" xr:uid="{00000000-0005-0000-0000-0000949D0000}"/>
    <cellStyle name="20% - Accent1 4 3 6 3 4 3" xfId="40525" xr:uid="{00000000-0005-0000-0000-0000959D0000}"/>
    <cellStyle name="20% - Accent1 4 3 6 3 4 3 2" xfId="40526" xr:uid="{00000000-0005-0000-0000-0000969D0000}"/>
    <cellStyle name="20% - Accent1 4 3 6 3 4 4" xfId="40527" xr:uid="{00000000-0005-0000-0000-0000979D0000}"/>
    <cellStyle name="20% - Accent1 4 3 6 3 5" xfId="40528" xr:uid="{00000000-0005-0000-0000-0000989D0000}"/>
    <cellStyle name="20% - Accent1 4 3 6 3 5 2" xfId="40529" xr:uid="{00000000-0005-0000-0000-0000999D0000}"/>
    <cellStyle name="20% - Accent1 4 3 6 3 5 2 2" xfId="40530" xr:uid="{00000000-0005-0000-0000-00009A9D0000}"/>
    <cellStyle name="20% - Accent1 4 3 6 3 5 3" xfId="40531" xr:uid="{00000000-0005-0000-0000-00009B9D0000}"/>
    <cellStyle name="20% - Accent1 4 3 6 3 6" xfId="40532" xr:uid="{00000000-0005-0000-0000-00009C9D0000}"/>
    <cellStyle name="20% - Accent1 4 3 6 3 6 2" xfId="40533" xr:uid="{00000000-0005-0000-0000-00009D9D0000}"/>
    <cellStyle name="20% - Accent1 4 3 6 3 6 2 2" xfId="40534" xr:uid="{00000000-0005-0000-0000-00009E9D0000}"/>
    <cellStyle name="20% - Accent1 4 3 6 3 6 3" xfId="40535" xr:uid="{00000000-0005-0000-0000-00009F9D0000}"/>
    <cellStyle name="20% - Accent1 4 3 6 3 7" xfId="40536" xr:uid="{00000000-0005-0000-0000-0000A09D0000}"/>
    <cellStyle name="20% - Accent1 4 3 6 3 7 2" xfId="40537" xr:uid="{00000000-0005-0000-0000-0000A19D0000}"/>
    <cellStyle name="20% - Accent1 4 3 6 3 8" xfId="40538" xr:uid="{00000000-0005-0000-0000-0000A29D0000}"/>
    <cellStyle name="20% - Accent1 4 3 6 3 8 2" xfId="40539" xr:uid="{00000000-0005-0000-0000-0000A39D0000}"/>
    <cellStyle name="20% - Accent1 4 3 6 3 9" xfId="40540" xr:uid="{00000000-0005-0000-0000-0000A49D0000}"/>
    <cellStyle name="20% - Accent1 4 3 6 4" xfId="40541" xr:uid="{00000000-0005-0000-0000-0000A59D0000}"/>
    <cellStyle name="20% - Accent1 4 3 6 4 2" xfId="40542" xr:uid="{00000000-0005-0000-0000-0000A69D0000}"/>
    <cellStyle name="20% - Accent1 4 3 6 4 2 2" xfId="40543" xr:uid="{00000000-0005-0000-0000-0000A79D0000}"/>
    <cellStyle name="20% - Accent1 4 3 6 4 2 2 2" xfId="40544" xr:uid="{00000000-0005-0000-0000-0000A89D0000}"/>
    <cellStyle name="20% - Accent1 4 3 6 4 2 3" xfId="40545" xr:uid="{00000000-0005-0000-0000-0000A99D0000}"/>
    <cellStyle name="20% - Accent1 4 3 6 4 3" xfId="40546" xr:uid="{00000000-0005-0000-0000-0000AA9D0000}"/>
    <cellStyle name="20% - Accent1 4 3 6 4 3 2" xfId="40547" xr:uid="{00000000-0005-0000-0000-0000AB9D0000}"/>
    <cellStyle name="20% - Accent1 4 3 6 4 4" xfId="40548" xr:uid="{00000000-0005-0000-0000-0000AC9D0000}"/>
    <cellStyle name="20% - Accent1 4 3 6 5" xfId="40549" xr:uid="{00000000-0005-0000-0000-0000AD9D0000}"/>
    <cellStyle name="20% - Accent1 4 3 6 5 2" xfId="40550" xr:uid="{00000000-0005-0000-0000-0000AE9D0000}"/>
    <cellStyle name="20% - Accent1 4 3 6 5 2 2" xfId="40551" xr:uid="{00000000-0005-0000-0000-0000AF9D0000}"/>
    <cellStyle name="20% - Accent1 4 3 6 5 2 2 2" xfId="40552" xr:uid="{00000000-0005-0000-0000-0000B09D0000}"/>
    <cellStyle name="20% - Accent1 4 3 6 5 2 3" xfId="40553" xr:uid="{00000000-0005-0000-0000-0000B19D0000}"/>
    <cellStyle name="20% - Accent1 4 3 6 5 3" xfId="40554" xr:uid="{00000000-0005-0000-0000-0000B29D0000}"/>
    <cellStyle name="20% - Accent1 4 3 6 5 3 2" xfId="40555" xr:uid="{00000000-0005-0000-0000-0000B39D0000}"/>
    <cellStyle name="20% - Accent1 4 3 6 5 4" xfId="40556" xr:uid="{00000000-0005-0000-0000-0000B49D0000}"/>
    <cellStyle name="20% - Accent1 4 3 6 6" xfId="40557" xr:uid="{00000000-0005-0000-0000-0000B59D0000}"/>
    <cellStyle name="20% - Accent1 4 3 6 6 2" xfId="40558" xr:uid="{00000000-0005-0000-0000-0000B69D0000}"/>
    <cellStyle name="20% - Accent1 4 3 6 6 2 2" xfId="40559" xr:uid="{00000000-0005-0000-0000-0000B79D0000}"/>
    <cellStyle name="20% - Accent1 4 3 6 6 2 2 2" xfId="40560" xr:uid="{00000000-0005-0000-0000-0000B89D0000}"/>
    <cellStyle name="20% - Accent1 4 3 6 6 2 3" xfId="40561" xr:uid="{00000000-0005-0000-0000-0000B99D0000}"/>
    <cellStyle name="20% - Accent1 4 3 6 6 3" xfId="40562" xr:uid="{00000000-0005-0000-0000-0000BA9D0000}"/>
    <cellStyle name="20% - Accent1 4 3 6 6 3 2" xfId="40563" xr:uid="{00000000-0005-0000-0000-0000BB9D0000}"/>
    <cellStyle name="20% - Accent1 4 3 6 6 4" xfId="40564" xr:uid="{00000000-0005-0000-0000-0000BC9D0000}"/>
    <cellStyle name="20% - Accent1 4 3 6 7" xfId="40565" xr:uid="{00000000-0005-0000-0000-0000BD9D0000}"/>
    <cellStyle name="20% - Accent1 4 3 6 7 2" xfId="40566" xr:uid="{00000000-0005-0000-0000-0000BE9D0000}"/>
    <cellStyle name="20% - Accent1 4 3 6 7 2 2" xfId="40567" xr:uid="{00000000-0005-0000-0000-0000BF9D0000}"/>
    <cellStyle name="20% - Accent1 4 3 6 7 3" xfId="40568" xr:uid="{00000000-0005-0000-0000-0000C09D0000}"/>
    <cellStyle name="20% - Accent1 4 3 6 8" xfId="40569" xr:uid="{00000000-0005-0000-0000-0000C19D0000}"/>
    <cellStyle name="20% - Accent1 4 3 6 8 2" xfId="40570" xr:uid="{00000000-0005-0000-0000-0000C29D0000}"/>
    <cellStyle name="20% - Accent1 4 3 6 8 2 2" xfId="40571" xr:uid="{00000000-0005-0000-0000-0000C39D0000}"/>
    <cellStyle name="20% - Accent1 4 3 6 8 3" xfId="40572" xr:uid="{00000000-0005-0000-0000-0000C49D0000}"/>
    <cellStyle name="20% - Accent1 4 3 6 9" xfId="40573" xr:uid="{00000000-0005-0000-0000-0000C59D0000}"/>
    <cellStyle name="20% - Accent1 4 3 6 9 2" xfId="40574" xr:uid="{00000000-0005-0000-0000-0000C69D0000}"/>
    <cellStyle name="20% - Accent1 4 3 7" xfId="40575" xr:uid="{00000000-0005-0000-0000-0000C79D0000}"/>
    <cellStyle name="20% - Accent1 4 3 7 2" xfId="40576" xr:uid="{00000000-0005-0000-0000-0000C89D0000}"/>
    <cellStyle name="20% - Accent1 4 3 7 2 2" xfId="40577" xr:uid="{00000000-0005-0000-0000-0000C99D0000}"/>
    <cellStyle name="20% - Accent1 4 3 7 2 2 2" xfId="40578" xr:uid="{00000000-0005-0000-0000-0000CA9D0000}"/>
    <cellStyle name="20% - Accent1 4 3 7 2 2 2 2" xfId="40579" xr:uid="{00000000-0005-0000-0000-0000CB9D0000}"/>
    <cellStyle name="20% - Accent1 4 3 7 2 2 3" xfId="40580" xr:uid="{00000000-0005-0000-0000-0000CC9D0000}"/>
    <cellStyle name="20% - Accent1 4 3 7 2 3" xfId="40581" xr:uid="{00000000-0005-0000-0000-0000CD9D0000}"/>
    <cellStyle name="20% - Accent1 4 3 7 2 3 2" xfId="40582" xr:uid="{00000000-0005-0000-0000-0000CE9D0000}"/>
    <cellStyle name="20% - Accent1 4 3 7 2 4" xfId="40583" xr:uid="{00000000-0005-0000-0000-0000CF9D0000}"/>
    <cellStyle name="20% - Accent1 4 3 7 3" xfId="40584" xr:uid="{00000000-0005-0000-0000-0000D09D0000}"/>
    <cellStyle name="20% - Accent1 4 3 7 3 2" xfId="40585" xr:uid="{00000000-0005-0000-0000-0000D19D0000}"/>
    <cellStyle name="20% - Accent1 4 3 7 3 2 2" xfId="40586" xr:uid="{00000000-0005-0000-0000-0000D29D0000}"/>
    <cellStyle name="20% - Accent1 4 3 7 3 2 2 2" xfId="40587" xr:uid="{00000000-0005-0000-0000-0000D39D0000}"/>
    <cellStyle name="20% - Accent1 4 3 7 3 2 3" xfId="40588" xr:uid="{00000000-0005-0000-0000-0000D49D0000}"/>
    <cellStyle name="20% - Accent1 4 3 7 3 3" xfId="40589" xr:uid="{00000000-0005-0000-0000-0000D59D0000}"/>
    <cellStyle name="20% - Accent1 4 3 7 3 3 2" xfId="40590" xr:uid="{00000000-0005-0000-0000-0000D69D0000}"/>
    <cellStyle name="20% - Accent1 4 3 7 3 4" xfId="40591" xr:uid="{00000000-0005-0000-0000-0000D79D0000}"/>
    <cellStyle name="20% - Accent1 4 3 7 4" xfId="40592" xr:uid="{00000000-0005-0000-0000-0000D89D0000}"/>
    <cellStyle name="20% - Accent1 4 3 7 4 2" xfId="40593" xr:uid="{00000000-0005-0000-0000-0000D99D0000}"/>
    <cellStyle name="20% - Accent1 4 3 7 4 2 2" xfId="40594" xr:uid="{00000000-0005-0000-0000-0000DA9D0000}"/>
    <cellStyle name="20% - Accent1 4 3 7 4 2 2 2" xfId="40595" xr:uid="{00000000-0005-0000-0000-0000DB9D0000}"/>
    <cellStyle name="20% - Accent1 4 3 7 4 2 3" xfId="40596" xr:uid="{00000000-0005-0000-0000-0000DC9D0000}"/>
    <cellStyle name="20% - Accent1 4 3 7 4 3" xfId="40597" xr:uid="{00000000-0005-0000-0000-0000DD9D0000}"/>
    <cellStyle name="20% - Accent1 4 3 7 4 3 2" xfId="40598" xr:uid="{00000000-0005-0000-0000-0000DE9D0000}"/>
    <cellStyle name="20% - Accent1 4 3 7 4 4" xfId="40599" xr:uid="{00000000-0005-0000-0000-0000DF9D0000}"/>
    <cellStyle name="20% - Accent1 4 3 7 5" xfId="40600" xr:uid="{00000000-0005-0000-0000-0000E09D0000}"/>
    <cellStyle name="20% - Accent1 4 3 7 5 2" xfId="40601" xr:uid="{00000000-0005-0000-0000-0000E19D0000}"/>
    <cellStyle name="20% - Accent1 4 3 7 5 2 2" xfId="40602" xr:uid="{00000000-0005-0000-0000-0000E29D0000}"/>
    <cellStyle name="20% - Accent1 4 3 7 5 3" xfId="40603" xr:uid="{00000000-0005-0000-0000-0000E39D0000}"/>
    <cellStyle name="20% - Accent1 4 3 7 6" xfId="40604" xr:uid="{00000000-0005-0000-0000-0000E49D0000}"/>
    <cellStyle name="20% - Accent1 4 3 7 6 2" xfId="40605" xr:uid="{00000000-0005-0000-0000-0000E59D0000}"/>
    <cellStyle name="20% - Accent1 4 3 7 6 2 2" xfId="40606" xr:uid="{00000000-0005-0000-0000-0000E69D0000}"/>
    <cellStyle name="20% - Accent1 4 3 7 6 3" xfId="40607" xr:uid="{00000000-0005-0000-0000-0000E79D0000}"/>
    <cellStyle name="20% - Accent1 4 3 7 7" xfId="40608" xr:uid="{00000000-0005-0000-0000-0000E89D0000}"/>
    <cellStyle name="20% - Accent1 4 3 7 7 2" xfId="40609" xr:uid="{00000000-0005-0000-0000-0000E99D0000}"/>
    <cellStyle name="20% - Accent1 4 3 7 8" xfId="40610" xr:uid="{00000000-0005-0000-0000-0000EA9D0000}"/>
    <cellStyle name="20% - Accent1 4 3 7 8 2" xfId="40611" xr:uid="{00000000-0005-0000-0000-0000EB9D0000}"/>
    <cellStyle name="20% - Accent1 4 3 7 9" xfId="40612" xr:uid="{00000000-0005-0000-0000-0000EC9D0000}"/>
    <cellStyle name="20% - Accent1 4 3 8" xfId="40613" xr:uid="{00000000-0005-0000-0000-0000ED9D0000}"/>
    <cellStyle name="20% - Accent1 4 3 8 2" xfId="40614" xr:uid="{00000000-0005-0000-0000-0000EE9D0000}"/>
    <cellStyle name="20% - Accent1 4 3 8 2 2" xfId="40615" xr:uid="{00000000-0005-0000-0000-0000EF9D0000}"/>
    <cellStyle name="20% - Accent1 4 3 8 2 2 2" xfId="40616" xr:uid="{00000000-0005-0000-0000-0000F09D0000}"/>
    <cellStyle name="20% - Accent1 4 3 8 2 2 2 2" xfId="40617" xr:uid="{00000000-0005-0000-0000-0000F19D0000}"/>
    <cellStyle name="20% - Accent1 4 3 8 2 2 3" xfId="40618" xr:uid="{00000000-0005-0000-0000-0000F29D0000}"/>
    <cellStyle name="20% - Accent1 4 3 8 2 3" xfId="40619" xr:uid="{00000000-0005-0000-0000-0000F39D0000}"/>
    <cellStyle name="20% - Accent1 4 3 8 2 3 2" xfId="40620" xr:uid="{00000000-0005-0000-0000-0000F49D0000}"/>
    <cellStyle name="20% - Accent1 4 3 8 2 4" xfId="40621" xr:uid="{00000000-0005-0000-0000-0000F59D0000}"/>
    <cellStyle name="20% - Accent1 4 3 8 3" xfId="40622" xr:uid="{00000000-0005-0000-0000-0000F69D0000}"/>
    <cellStyle name="20% - Accent1 4 3 8 3 2" xfId="40623" xr:uid="{00000000-0005-0000-0000-0000F79D0000}"/>
    <cellStyle name="20% - Accent1 4 3 8 3 2 2" xfId="40624" xr:uid="{00000000-0005-0000-0000-0000F89D0000}"/>
    <cellStyle name="20% - Accent1 4 3 8 3 2 2 2" xfId="40625" xr:uid="{00000000-0005-0000-0000-0000F99D0000}"/>
    <cellStyle name="20% - Accent1 4 3 8 3 2 3" xfId="40626" xr:uid="{00000000-0005-0000-0000-0000FA9D0000}"/>
    <cellStyle name="20% - Accent1 4 3 8 3 3" xfId="40627" xr:uid="{00000000-0005-0000-0000-0000FB9D0000}"/>
    <cellStyle name="20% - Accent1 4 3 8 3 3 2" xfId="40628" xr:uid="{00000000-0005-0000-0000-0000FC9D0000}"/>
    <cellStyle name="20% - Accent1 4 3 8 3 4" xfId="40629" xr:uid="{00000000-0005-0000-0000-0000FD9D0000}"/>
    <cellStyle name="20% - Accent1 4 3 8 4" xfId="40630" xr:uid="{00000000-0005-0000-0000-0000FE9D0000}"/>
    <cellStyle name="20% - Accent1 4 3 8 4 2" xfId="40631" xr:uid="{00000000-0005-0000-0000-0000FF9D0000}"/>
    <cellStyle name="20% - Accent1 4 3 8 4 2 2" xfId="40632" xr:uid="{00000000-0005-0000-0000-0000009E0000}"/>
    <cellStyle name="20% - Accent1 4 3 8 4 2 2 2" xfId="40633" xr:uid="{00000000-0005-0000-0000-0000019E0000}"/>
    <cellStyle name="20% - Accent1 4 3 8 4 2 3" xfId="40634" xr:uid="{00000000-0005-0000-0000-0000029E0000}"/>
    <cellStyle name="20% - Accent1 4 3 8 4 3" xfId="40635" xr:uid="{00000000-0005-0000-0000-0000039E0000}"/>
    <cellStyle name="20% - Accent1 4 3 8 4 3 2" xfId="40636" xr:uid="{00000000-0005-0000-0000-0000049E0000}"/>
    <cellStyle name="20% - Accent1 4 3 8 4 4" xfId="40637" xr:uid="{00000000-0005-0000-0000-0000059E0000}"/>
    <cellStyle name="20% - Accent1 4 3 8 5" xfId="40638" xr:uid="{00000000-0005-0000-0000-0000069E0000}"/>
    <cellStyle name="20% - Accent1 4 3 8 5 2" xfId="40639" xr:uid="{00000000-0005-0000-0000-0000079E0000}"/>
    <cellStyle name="20% - Accent1 4 3 8 5 2 2" xfId="40640" xr:uid="{00000000-0005-0000-0000-0000089E0000}"/>
    <cellStyle name="20% - Accent1 4 3 8 5 3" xfId="40641" xr:uid="{00000000-0005-0000-0000-0000099E0000}"/>
    <cellStyle name="20% - Accent1 4 3 8 6" xfId="40642" xr:uid="{00000000-0005-0000-0000-00000A9E0000}"/>
    <cellStyle name="20% - Accent1 4 3 8 6 2" xfId="40643" xr:uid="{00000000-0005-0000-0000-00000B9E0000}"/>
    <cellStyle name="20% - Accent1 4 3 8 6 2 2" xfId="40644" xr:uid="{00000000-0005-0000-0000-00000C9E0000}"/>
    <cellStyle name="20% - Accent1 4 3 8 6 3" xfId="40645" xr:uid="{00000000-0005-0000-0000-00000D9E0000}"/>
    <cellStyle name="20% - Accent1 4 3 8 7" xfId="40646" xr:uid="{00000000-0005-0000-0000-00000E9E0000}"/>
    <cellStyle name="20% - Accent1 4 3 8 7 2" xfId="40647" xr:uid="{00000000-0005-0000-0000-00000F9E0000}"/>
    <cellStyle name="20% - Accent1 4 3 8 8" xfId="40648" xr:uid="{00000000-0005-0000-0000-0000109E0000}"/>
    <cellStyle name="20% - Accent1 4 3 8 8 2" xfId="40649" xr:uid="{00000000-0005-0000-0000-0000119E0000}"/>
    <cellStyle name="20% - Accent1 4 3 8 9" xfId="40650" xr:uid="{00000000-0005-0000-0000-0000129E0000}"/>
    <cellStyle name="20% - Accent1 4 3 9" xfId="40651" xr:uid="{00000000-0005-0000-0000-0000139E0000}"/>
    <cellStyle name="20% - Accent1 4 3 9 2" xfId="40652" xr:uid="{00000000-0005-0000-0000-0000149E0000}"/>
    <cellStyle name="20% - Accent1 4 3 9 2 2" xfId="40653" xr:uid="{00000000-0005-0000-0000-0000159E0000}"/>
    <cellStyle name="20% - Accent1 4 3 9 2 2 2" xfId="40654" xr:uid="{00000000-0005-0000-0000-0000169E0000}"/>
    <cellStyle name="20% - Accent1 4 3 9 2 3" xfId="40655" xr:uid="{00000000-0005-0000-0000-0000179E0000}"/>
    <cellStyle name="20% - Accent1 4 3 9 3" xfId="40656" xr:uid="{00000000-0005-0000-0000-0000189E0000}"/>
    <cellStyle name="20% - Accent1 4 3 9 3 2" xfId="40657" xr:uid="{00000000-0005-0000-0000-0000199E0000}"/>
    <cellStyle name="20% - Accent1 4 3 9 4" xfId="40658" xr:uid="{00000000-0005-0000-0000-00001A9E0000}"/>
    <cellStyle name="20% - Accent1 4 4" xfId="40659" xr:uid="{00000000-0005-0000-0000-00001B9E0000}"/>
    <cellStyle name="20% - Accent1 4 4 10" xfId="40660" xr:uid="{00000000-0005-0000-0000-00001C9E0000}"/>
    <cellStyle name="20% - Accent1 4 4 10 2" xfId="40661" xr:uid="{00000000-0005-0000-0000-00001D9E0000}"/>
    <cellStyle name="20% - Accent1 4 4 10 2 2" xfId="40662" xr:uid="{00000000-0005-0000-0000-00001E9E0000}"/>
    <cellStyle name="20% - Accent1 4 4 10 2 2 2" xfId="40663" xr:uid="{00000000-0005-0000-0000-00001F9E0000}"/>
    <cellStyle name="20% - Accent1 4 4 10 2 3" xfId="40664" xr:uid="{00000000-0005-0000-0000-0000209E0000}"/>
    <cellStyle name="20% - Accent1 4 4 10 3" xfId="40665" xr:uid="{00000000-0005-0000-0000-0000219E0000}"/>
    <cellStyle name="20% - Accent1 4 4 10 3 2" xfId="40666" xr:uid="{00000000-0005-0000-0000-0000229E0000}"/>
    <cellStyle name="20% - Accent1 4 4 10 4" xfId="40667" xr:uid="{00000000-0005-0000-0000-0000239E0000}"/>
    <cellStyle name="20% - Accent1 4 4 11" xfId="40668" xr:uid="{00000000-0005-0000-0000-0000249E0000}"/>
    <cellStyle name="20% - Accent1 4 4 11 2" xfId="40669" xr:uid="{00000000-0005-0000-0000-0000259E0000}"/>
    <cellStyle name="20% - Accent1 4 4 11 2 2" xfId="40670" xr:uid="{00000000-0005-0000-0000-0000269E0000}"/>
    <cellStyle name="20% - Accent1 4 4 11 2 2 2" xfId="40671" xr:uid="{00000000-0005-0000-0000-0000279E0000}"/>
    <cellStyle name="20% - Accent1 4 4 11 2 3" xfId="40672" xr:uid="{00000000-0005-0000-0000-0000289E0000}"/>
    <cellStyle name="20% - Accent1 4 4 11 3" xfId="40673" xr:uid="{00000000-0005-0000-0000-0000299E0000}"/>
    <cellStyle name="20% - Accent1 4 4 11 3 2" xfId="40674" xr:uid="{00000000-0005-0000-0000-00002A9E0000}"/>
    <cellStyle name="20% - Accent1 4 4 11 4" xfId="40675" xr:uid="{00000000-0005-0000-0000-00002B9E0000}"/>
    <cellStyle name="20% - Accent1 4 4 12" xfId="40676" xr:uid="{00000000-0005-0000-0000-00002C9E0000}"/>
    <cellStyle name="20% - Accent1 4 4 12 2" xfId="40677" xr:uid="{00000000-0005-0000-0000-00002D9E0000}"/>
    <cellStyle name="20% - Accent1 4 4 12 2 2" xfId="40678" xr:uid="{00000000-0005-0000-0000-00002E9E0000}"/>
    <cellStyle name="20% - Accent1 4 4 12 3" xfId="40679" xr:uid="{00000000-0005-0000-0000-00002F9E0000}"/>
    <cellStyle name="20% - Accent1 4 4 13" xfId="40680" xr:uid="{00000000-0005-0000-0000-0000309E0000}"/>
    <cellStyle name="20% - Accent1 4 4 13 2" xfId="40681" xr:uid="{00000000-0005-0000-0000-0000319E0000}"/>
    <cellStyle name="20% - Accent1 4 4 13 2 2" xfId="40682" xr:uid="{00000000-0005-0000-0000-0000329E0000}"/>
    <cellStyle name="20% - Accent1 4 4 13 3" xfId="40683" xr:uid="{00000000-0005-0000-0000-0000339E0000}"/>
    <cellStyle name="20% - Accent1 4 4 14" xfId="40684" xr:uid="{00000000-0005-0000-0000-0000349E0000}"/>
    <cellStyle name="20% - Accent1 4 4 14 2" xfId="40685" xr:uid="{00000000-0005-0000-0000-0000359E0000}"/>
    <cellStyle name="20% - Accent1 4 4 15" xfId="40686" xr:uid="{00000000-0005-0000-0000-0000369E0000}"/>
    <cellStyle name="20% - Accent1 4 4 15 2" xfId="40687" xr:uid="{00000000-0005-0000-0000-0000379E0000}"/>
    <cellStyle name="20% - Accent1 4 4 16" xfId="40688" xr:uid="{00000000-0005-0000-0000-0000389E0000}"/>
    <cellStyle name="20% - Accent1 4 4 2" xfId="40689" xr:uid="{00000000-0005-0000-0000-0000399E0000}"/>
    <cellStyle name="20% - Accent1 4 4 2 10" xfId="40690" xr:uid="{00000000-0005-0000-0000-00003A9E0000}"/>
    <cellStyle name="20% - Accent1 4 4 2 10 2" xfId="40691" xr:uid="{00000000-0005-0000-0000-00003B9E0000}"/>
    <cellStyle name="20% - Accent1 4 4 2 10 2 2" xfId="40692" xr:uid="{00000000-0005-0000-0000-00003C9E0000}"/>
    <cellStyle name="20% - Accent1 4 4 2 10 2 2 2" xfId="40693" xr:uid="{00000000-0005-0000-0000-00003D9E0000}"/>
    <cellStyle name="20% - Accent1 4 4 2 10 2 3" xfId="40694" xr:uid="{00000000-0005-0000-0000-00003E9E0000}"/>
    <cellStyle name="20% - Accent1 4 4 2 10 3" xfId="40695" xr:uid="{00000000-0005-0000-0000-00003F9E0000}"/>
    <cellStyle name="20% - Accent1 4 4 2 10 3 2" xfId="40696" xr:uid="{00000000-0005-0000-0000-0000409E0000}"/>
    <cellStyle name="20% - Accent1 4 4 2 10 4" xfId="40697" xr:uid="{00000000-0005-0000-0000-0000419E0000}"/>
    <cellStyle name="20% - Accent1 4 4 2 11" xfId="40698" xr:uid="{00000000-0005-0000-0000-0000429E0000}"/>
    <cellStyle name="20% - Accent1 4 4 2 11 2" xfId="40699" xr:uid="{00000000-0005-0000-0000-0000439E0000}"/>
    <cellStyle name="20% - Accent1 4 4 2 11 2 2" xfId="40700" xr:uid="{00000000-0005-0000-0000-0000449E0000}"/>
    <cellStyle name="20% - Accent1 4 4 2 11 3" xfId="40701" xr:uid="{00000000-0005-0000-0000-0000459E0000}"/>
    <cellStyle name="20% - Accent1 4 4 2 12" xfId="40702" xr:uid="{00000000-0005-0000-0000-0000469E0000}"/>
    <cellStyle name="20% - Accent1 4 4 2 12 2" xfId="40703" xr:uid="{00000000-0005-0000-0000-0000479E0000}"/>
    <cellStyle name="20% - Accent1 4 4 2 12 2 2" xfId="40704" xr:uid="{00000000-0005-0000-0000-0000489E0000}"/>
    <cellStyle name="20% - Accent1 4 4 2 12 3" xfId="40705" xr:uid="{00000000-0005-0000-0000-0000499E0000}"/>
    <cellStyle name="20% - Accent1 4 4 2 13" xfId="40706" xr:uid="{00000000-0005-0000-0000-00004A9E0000}"/>
    <cellStyle name="20% - Accent1 4 4 2 13 2" xfId="40707" xr:uid="{00000000-0005-0000-0000-00004B9E0000}"/>
    <cellStyle name="20% - Accent1 4 4 2 14" xfId="40708" xr:uid="{00000000-0005-0000-0000-00004C9E0000}"/>
    <cellStyle name="20% - Accent1 4 4 2 14 2" xfId="40709" xr:uid="{00000000-0005-0000-0000-00004D9E0000}"/>
    <cellStyle name="20% - Accent1 4 4 2 15" xfId="40710" xr:uid="{00000000-0005-0000-0000-00004E9E0000}"/>
    <cellStyle name="20% - Accent1 4 4 2 2" xfId="40711" xr:uid="{00000000-0005-0000-0000-00004F9E0000}"/>
    <cellStyle name="20% - Accent1 4 4 2 2 10" xfId="40712" xr:uid="{00000000-0005-0000-0000-0000509E0000}"/>
    <cellStyle name="20% - Accent1 4 4 2 2 10 2" xfId="40713" xr:uid="{00000000-0005-0000-0000-0000519E0000}"/>
    <cellStyle name="20% - Accent1 4 4 2 2 10 2 2" xfId="40714" xr:uid="{00000000-0005-0000-0000-0000529E0000}"/>
    <cellStyle name="20% - Accent1 4 4 2 2 10 3" xfId="40715" xr:uid="{00000000-0005-0000-0000-0000539E0000}"/>
    <cellStyle name="20% - Accent1 4 4 2 2 11" xfId="40716" xr:uid="{00000000-0005-0000-0000-0000549E0000}"/>
    <cellStyle name="20% - Accent1 4 4 2 2 11 2" xfId="40717" xr:uid="{00000000-0005-0000-0000-0000559E0000}"/>
    <cellStyle name="20% - Accent1 4 4 2 2 11 2 2" xfId="40718" xr:uid="{00000000-0005-0000-0000-0000569E0000}"/>
    <cellStyle name="20% - Accent1 4 4 2 2 11 3" xfId="40719" xr:uid="{00000000-0005-0000-0000-0000579E0000}"/>
    <cellStyle name="20% - Accent1 4 4 2 2 12" xfId="40720" xr:uid="{00000000-0005-0000-0000-0000589E0000}"/>
    <cellStyle name="20% - Accent1 4 4 2 2 12 2" xfId="40721" xr:uid="{00000000-0005-0000-0000-0000599E0000}"/>
    <cellStyle name="20% - Accent1 4 4 2 2 13" xfId="40722" xr:uid="{00000000-0005-0000-0000-00005A9E0000}"/>
    <cellStyle name="20% - Accent1 4 4 2 2 13 2" xfId="40723" xr:uid="{00000000-0005-0000-0000-00005B9E0000}"/>
    <cellStyle name="20% - Accent1 4 4 2 2 14" xfId="40724" xr:uid="{00000000-0005-0000-0000-00005C9E0000}"/>
    <cellStyle name="20% - Accent1 4 4 2 2 2" xfId="40725" xr:uid="{00000000-0005-0000-0000-00005D9E0000}"/>
    <cellStyle name="20% - Accent1 4 4 2 2 2 10" xfId="40726" xr:uid="{00000000-0005-0000-0000-00005E9E0000}"/>
    <cellStyle name="20% - Accent1 4 4 2 2 2 10 2" xfId="40727" xr:uid="{00000000-0005-0000-0000-00005F9E0000}"/>
    <cellStyle name="20% - Accent1 4 4 2 2 2 11" xfId="40728" xr:uid="{00000000-0005-0000-0000-0000609E0000}"/>
    <cellStyle name="20% - Accent1 4 4 2 2 2 2" xfId="40729" xr:uid="{00000000-0005-0000-0000-0000619E0000}"/>
    <cellStyle name="20% - Accent1 4 4 2 2 2 2 2" xfId="40730" xr:uid="{00000000-0005-0000-0000-0000629E0000}"/>
    <cellStyle name="20% - Accent1 4 4 2 2 2 2 2 2" xfId="40731" xr:uid="{00000000-0005-0000-0000-0000639E0000}"/>
    <cellStyle name="20% - Accent1 4 4 2 2 2 2 2 2 2" xfId="40732" xr:uid="{00000000-0005-0000-0000-0000649E0000}"/>
    <cellStyle name="20% - Accent1 4 4 2 2 2 2 2 2 2 2" xfId="40733" xr:uid="{00000000-0005-0000-0000-0000659E0000}"/>
    <cellStyle name="20% - Accent1 4 4 2 2 2 2 2 2 3" xfId="40734" xr:uid="{00000000-0005-0000-0000-0000669E0000}"/>
    <cellStyle name="20% - Accent1 4 4 2 2 2 2 2 3" xfId="40735" xr:uid="{00000000-0005-0000-0000-0000679E0000}"/>
    <cellStyle name="20% - Accent1 4 4 2 2 2 2 2 3 2" xfId="40736" xr:uid="{00000000-0005-0000-0000-0000689E0000}"/>
    <cellStyle name="20% - Accent1 4 4 2 2 2 2 2 4" xfId="40737" xr:uid="{00000000-0005-0000-0000-0000699E0000}"/>
    <cellStyle name="20% - Accent1 4 4 2 2 2 2 3" xfId="40738" xr:uid="{00000000-0005-0000-0000-00006A9E0000}"/>
    <cellStyle name="20% - Accent1 4 4 2 2 2 2 3 2" xfId="40739" xr:uid="{00000000-0005-0000-0000-00006B9E0000}"/>
    <cellStyle name="20% - Accent1 4 4 2 2 2 2 3 2 2" xfId="40740" xr:uid="{00000000-0005-0000-0000-00006C9E0000}"/>
    <cellStyle name="20% - Accent1 4 4 2 2 2 2 3 2 2 2" xfId="40741" xr:uid="{00000000-0005-0000-0000-00006D9E0000}"/>
    <cellStyle name="20% - Accent1 4 4 2 2 2 2 3 2 3" xfId="40742" xr:uid="{00000000-0005-0000-0000-00006E9E0000}"/>
    <cellStyle name="20% - Accent1 4 4 2 2 2 2 3 3" xfId="40743" xr:uid="{00000000-0005-0000-0000-00006F9E0000}"/>
    <cellStyle name="20% - Accent1 4 4 2 2 2 2 3 3 2" xfId="40744" xr:uid="{00000000-0005-0000-0000-0000709E0000}"/>
    <cellStyle name="20% - Accent1 4 4 2 2 2 2 3 4" xfId="40745" xr:uid="{00000000-0005-0000-0000-0000719E0000}"/>
    <cellStyle name="20% - Accent1 4 4 2 2 2 2 4" xfId="40746" xr:uid="{00000000-0005-0000-0000-0000729E0000}"/>
    <cellStyle name="20% - Accent1 4 4 2 2 2 2 4 2" xfId="40747" xr:uid="{00000000-0005-0000-0000-0000739E0000}"/>
    <cellStyle name="20% - Accent1 4 4 2 2 2 2 4 2 2" xfId="40748" xr:uid="{00000000-0005-0000-0000-0000749E0000}"/>
    <cellStyle name="20% - Accent1 4 4 2 2 2 2 4 2 2 2" xfId="40749" xr:uid="{00000000-0005-0000-0000-0000759E0000}"/>
    <cellStyle name="20% - Accent1 4 4 2 2 2 2 4 2 3" xfId="40750" xr:uid="{00000000-0005-0000-0000-0000769E0000}"/>
    <cellStyle name="20% - Accent1 4 4 2 2 2 2 4 3" xfId="40751" xr:uid="{00000000-0005-0000-0000-0000779E0000}"/>
    <cellStyle name="20% - Accent1 4 4 2 2 2 2 4 3 2" xfId="40752" xr:uid="{00000000-0005-0000-0000-0000789E0000}"/>
    <cellStyle name="20% - Accent1 4 4 2 2 2 2 4 4" xfId="40753" xr:uid="{00000000-0005-0000-0000-0000799E0000}"/>
    <cellStyle name="20% - Accent1 4 4 2 2 2 2 5" xfId="40754" xr:uid="{00000000-0005-0000-0000-00007A9E0000}"/>
    <cellStyle name="20% - Accent1 4 4 2 2 2 2 5 2" xfId="40755" xr:uid="{00000000-0005-0000-0000-00007B9E0000}"/>
    <cellStyle name="20% - Accent1 4 4 2 2 2 2 5 2 2" xfId="40756" xr:uid="{00000000-0005-0000-0000-00007C9E0000}"/>
    <cellStyle name="20% - Accent1 4 4 2 2 2 2 5 3" xfId="40757" xr:uid="{00000000-0005-0000-0000-00007D9E0000}"/>
    <cellStyle name="20% - Accent1 4 4 2 2 2 2 6" xfId="40758" xr:uid="{00000000-0005-0000-0000-00007E9E0000}"/>
    <cellStyle name="20% - Accent1 4 4 2 2 2 2 6 2" xfId="40759" xr:uid="{00000000-0005-0000-0000-00007F9E0000}"/>
    <cellStyle name="20% - Accent1 4 4 2 2 2 2 6 2 2" xfId="40760" xr:uid="{00000000-0005-0000-0000-0000809E0000}"/>
    <cellStyle name="20% - Accent1 4 4 2 2 2 2 6 3" xfId="40761" xr:uid="{00000000-0005-0000-0000-0000819E0000}"/>
    <cellStyle name="20% - Accent1 4 4 2 2 2 2 7" xfId="40762" xr:uid="{00000000-0005-0000-0000-0000829E0000}"/>
    <cellStyle name="20% - Accent1 4 4 2 2 2 2 7 2" xfId="40763" xr:uid="{00000000-0005-0000-0000-0000839E0000}"/>
    <cellStyle name="20% - Accent1 4 4 2 2 2 2 8" xfId="40764" xr:uid="{00000000-0005-0000-0000-0000849E0000}"/>
    <cellStyle name="20% - Accent1 4 4 2 2 2 2 8 2" xfId="40765" xr:uid="{00000000-0005-0000-0000-0000859E0000}"/>
    <cellStyle name="20% - Accent1 4 4 2 2 2 2 9" xfId="40766" xr:uid="{00000000-0005-0000-0000-0000869E0000}"/>
    <cellStyle name="20% - Accent1 4 4 2 2 2 3" xfId="40767" xr:uid="{00000000-0005-0000-0000-0000879E0000}"/>
    <cellStyle name="20% - Accent1 4 4 2 2 2 3 2" xfId="40768" xr:uid="{00000000-0005-0000-0000-0000889E0000}"/>
    <cellStyle name="20% - Accent1 4 4 2 2 2 3 2 2" xfId="40769" xr:uid="{00000000-0005-0000-0000-0000899E0000}"/>
    <cellStyle name="20% - Accent1 4 4 2 2 2 3 2 2 2" xfId="40770" xr:uid="{00000000-0005-0000-0000-00008A9E0000}"/>
    <cellStyle name="20% - Accent1 4 4 2 2 2 3 2 2 2 2" xfId="40771" xr:uid="{00000000-0005-0000-0000-00008B9E0000}"/>
    <cellStyle name="20% - Accent1 4 4 2 2 2 3 2 2 3" xfId="40772" xr:uid="{00000000-0005-0000-0000-00008C9E0000}"/>
    <cellStyle name="20% - Accent1 4 4 2 2 2 3 2 3" xfId="40773" xr:uid="{00000000-0005-0000-0000-00008D9E0000}"/>
    <cellStyle name="20% - Accent1 4 4 2 2 2 3 2 3 2" xfId="40774" xr:uid="{00000000-0005-0000-0000-00008E9E0000}"/>
    <cellStyle name="20% - Accent1 4 4 2 2 2 3 2 4" xfId="40775" xr:uid="{00000000-0005-0000-0000-00008F9E0000}"/>
    <cellStyle name="20% - Accent1 4 4 2 2 2 3 3" xfId="40776" xr:uid="{00000000-0005-0000-0000-0000909E0000}"/>
    <cellStyle name="20% - Accent1 4 4 2 2 2 3 3 2" xfId="40777" xr:uid="{00000000-0005-0000-0000-0000919E0000}"/>
    <cellStyle name="20% - Accent1 4 4 2 2 2 3 3 2 2" xfId="40778" xr:uid="{00000000-0005-0000-0000-0000929E0000}"/>
    <cellStyle name="20% - Accent1 4 4 2 2 2 3 3 2 2 2" xfId="40779" xr:uid="{00000000-0005-0000-0000-0000939E0000}"/>
    <cellStyle name="20% - Accent1 4 4 2 2 2 3 3 2 3" xfId="40780" xr:uid="{00000000-0005-0000-0000-0000949E0000}"/>
    <cellStyle name="20% - Accent1 4 4 2 2 2 3 3 3" xfId="40781" xr:uid="{00000000-0005-0000-0000-0000959E0000}"/>
    <cellStyle name="20% - Accent1 4 4 2 2 2 3 3 3 2" xfId="40782" xr:uid="{00000000-0005-0000-0000-0000969E0000}"/>
    <cellStyle name="20% - Accent1 4 4 2 2 2 3 3 4" xfId="40783" xr:uid="{00000000-0005-0000-0000-0000979E0000}"/>
    <cellStyle name="20% - Accent1 4 4 2 2 2 3 4" xfId="40784" xr:uid="{00000000-0005-0000-0000-0000989E0000}"/>
    <cellStyle name="20% - Accent1 4 4 2 2 2 3 4 2" xfId="40785" xr:uid="{00000000-0005-0000-0000-0000999E0000}"/>
    <cellStyle name="20% - Accent1 4 4 2 2 2 3 4 2 2" xfId="40786" xr:uid="{00000000-0005-0000-0000-00009A9E0000}"/>
    <cellStyle name="20% - Accent1 4 4 2 2 2 3 4 2 2 2" xfId="40787" xr:uid="{00000000-0005-0000-0000-00009B9E0000}"/>
    <cellStyle name="20% - Accent1 4 4 2 2 2 3 4 2 3" xfId="40788" xr:uid="{00000000-0005-0000-0000-00009C9E0000}"/>
    <cellStyle name="20% - Accent1 4 4 2 2 2 3 4 3" xfId="40789" xr:uid="{00000000-0005-0000-0000-00009D9E0000}"/>
    <cellStyle name="20% - Accent1 4 4 2 2 2 3 4 3 2" xfId="40790" xr:uid="{00000000-0005-0000-0000-00009E9E0000}"/>
    <cellStyle name="20% - Accent1 4 4 2 2 2 3 4 4" xfId="40791" xr:uid="{00000000-0005-0000-0000-00009F9E0000}"/>
    <cellStyle name="20% - Accent1 4 4 2 2 2 3 5" xfId="40792" xr:uid="{00000000-0005-0000-0000-0000A09E0000}"/>
    <cellStyle name="20% - Accent1 4 4 2 2 2 3 5 2" xfId="40793" xr:uid="{00000000-0005-0000-0000-0000A19E0000}"/>
    <cellStyle name="20% - Accent1 4 4 2 2 2 3 5 2 2" xfId="40794" xr:uid="{00000000-0005-0000-0000-0000A29E0000}"/>
    <cellStyle name="20% - Accent1 4 4 2 2 2 3 5 3" xfId="40795" xr:uid="{00000000-0005-0000-0000-0000A39E0000}"/>
    <cellStyle name="20% - Accent1 4 4 2 2 2 3 6" xfId="40796" xr:uid="{00000000-0005-0000-0000-0000A49E0000}"/>
    <cellStyle name="20% - Accent1 4 4 2 2 2 3 6 2" xfId="40797" xr:uid="{00000000-0005-0000-0000-0000A59E0000}"/>
    <cellStyle name="20% - Accent1 4 4 2 2 2 3 6 2 2" xfId="40798" xr:uid="{00000000-0005-0000-0000-0000A69E0000}"/>
    <cellStyle name="20% - Accent1 4 4 2 2 2 3 6 3" xfId="40799" xr:uid="{00000000-0005-0000-0000-0000A79E0000}"/>
    <cellStyle name="20% - Accent1 4 4 2 2 2 3 7" xfId="40800" xr:uid="{00000000-0005-0000-0000-0000A89E0000}"/>
    <cellStyle name="20% - Accent1 4 4 2 2 2 3 7 2" xfId="40801" xr:uid="{00000000-0005-0000-0000-0000A99E0000}"/>
    <cellStyle name="20% - Accent1 4 4 2 2 2 3 8" xfId="40802" xr:uid="{00000000-0005-0000-0000-0000AA9E0000}"/>
    <cellStyle name="20% - Accent1 4 4 2 2 2 3 8 2" xfId="40803" xr:uid="{00000000-0005-0000-0000-0000AB9E0000}"/>
    <cellStyle name="20% - Accent1 4 4 2 2 2 3 9" xfId="40804" xr:uid="{00000000-0005-0000-0000-0000AC9E0000}"/>
    <cellStyle name="20% - Accent1 4 4 2 2 2 4" xfId="40805" xr:uid="{00000000-0005-0000-0000-0000AD9E0000}"/>
    <cellStyle name="20% - Accent1 4 4 2 2 2 4 2" xfId="40806" xr:uid="{00000000-0005-0000-0000-0000AE9E0000}"/>
    <cellStyle name="20% - Accent1 4 4 2 2 2 4 2 2" xfId="40807" xr:uid="{00000000-0005-0000-0000-0000AF9E0000}"/>
    <cellStyle name="20% - Accent1 4 4 2 2 2 4 2 2 2" xfId="40808" xr:uid="{00000000-0005-0000-0000-0000B09E0000}"/>
    <cellStyle name="20% - Accent1 4 4 2 2 2 4 2 3" xfId="40809" xr:uid="{00000000-0005-0000-0000-0000B19E0000}"/>
    <cellStyle name="20% - Accent1 4 4 2 2 2 4 3" xfId="40810" xr:uid="{00000000-0005-0000-0000-0000B29E0000}"/>
    <cellStyle name="20% - Accent1 4 4 2 2 2 4 3 2" xfId="40811" xr:uid="{00000000-0005-0000-0000-0000B39E0000}"/>
    <cellStyle name="20% - Accent1 4 4 2 2 2 4 4" xfId="40812" xr:uid="{00000000-0005-0000-0000-0000B49E0000}"/>
    <cellStyle name="20% - Accent1 4 4 2 2 2 5" xfId="40813" xr:uid="{00000000-0005-0000-0000-0000B59E0000}"/>
    <cellStyle name="20% - Accent1 4 4 2 2 2 5 2" xfId="40814" xr:uid="{00000000-0005-0000-0000-0000B69E0000}"/>
    <cellStyle name="20% - Accent1 4 4 2 2 2 5 2 2" xfId="40815" xr:uid="{00000000-0005-0000-0000-0000B79E0000}"/>
    <cellStyle name="20% - Accent1 4 4 2 2 2 5 2 2 2" xfId="40816" xr:uid="{00000000-0005-0000-0000-0000B89E0000}"/>
    <cellStyle name="20% - Accent1 4 4 2 2 2 5 2 3" xfId="40817" xr:uid="{00000000-0005-0000-0000-0000B99E0000}"/>
    <cellStyle name="20% - Accent1 4 4 2 2 2 5 3" xfId="40818" xr:uid="{00000000-0005-0000-0000-0000BA9E0000}"/>
    <cellStyle name="20% - Accent1 4 4 2 2 2 5 3 2" xfId="40819" xr:uid="{00000000-0005-0000-0000-0000BB9E0000}"/>
    <cellStyle name="20% - Accent1 4 4 2 2 2 5 4" xfId="40820" xr:uid="{00000000-0005-0000-0000-0000BC9E0000}"/>
    <cellStyle name="20% - Accent1 4 4 2 2 2 6" xfId="40821" xr:uid="{00000000-0005-0000-0000-0000BD9E0000}"/>
    <cellStyle name="20% - Accent1 4 4 2 2 2 6 2" xfId="40822" xr:uid="{00000000-0005-0000-0000-0000BE9E0000}"/>
    <cellStyle name="20% - Accent1 4 4 2 2 2 6 2 2" xfId="40823" xr:uid="{00000000-0005-0000-0000-0000BF9E0000}"/>
    <cellStyle name="20% - Accent1 4 4 2 2 2 6 2 2 2" xfId="40824" xr:uid="{00000000-0005-0000-0000-0000C09E0000}"/>
    <cellStyle name="20% - Accent1 4 4 2 2 2 6 2 3" xfId="40825" xr:uid="{00000000-0005-0000-0000-0000C19E0000}"/>
    <cellStyle name="20% - Accent1 4 4 2 2 2 6 3" xfId="40826" xr:uid="{00000000-0005-0000-0000-0000C29E0000}"/>
    <cellStyle name="20% - Accent1 4 4 2 2 2 6 3 2" xfId="40827" xr:uid="{00000000-0005-0000-0000-0000C39E0000}"/>
    <cellStyle name="20% - Accent1 4 4 2 2 2 6 4" xfId="40828" xr:uid="{00000000-0005-0000-0000-0000C49E0000}"/>
    <cellStyle name="20% - Accent1 4 4 2 2 2 7" xfId="40829" xr:uid="{00000000-0005-0000-0000-0000C59E0000}"/>
    <cellStyle name="20% - Accent1 4 4 2 2 2 7 2" xfId="40830" xr:uid="{00000000-0005-0000-0000-0000C69E0000}"/>
    <cellStyle name="20% - Accent1 4 4 2 2 2 7 2 2" xfId="40831" xr:uid="{00000000-0005-0000-0000-0000C79E0000}"/>
    <cellStyle name="20% - Accent1 4 4 2 2 2 7 3" xfId="40832" xr:uid="{00000000-0005-0000-0000-0000C89E0000}"/>
    <cellStyle name="20% - Accent1 4 4 2 2 2 8" xfId="40833" xr:uid="{00000000-0005-0000-0000-0000C99E0000}"/>
    <cellStyle name="20% - Accent1 4 4 2 2 2 8 2" xfId="40834" xr:uid="{00000000-0005-0000-0000-0000CA9E0000}"/>
    <cellStyle name="20% - Accent1 4 4 2 2 2 8 2 2" xfId="40835" xr:uid="{00000000-0005-0000-0000-0000CB9E0000}"/>
    <cellStyle name="20% - Accent1 4 4 2 2 2 8 3" xfId="40836" xr:uid="{00000000-0005-0000-0000-0000CC9E0000}"/>
    <cellStyle name="20% - Accent1 4 4 2 2 2 9" xfId="40837" xr:uid="{00000000-0005-0000-0000-0000CD9E0000}"/>
    <cellStyle name="20% - Accent1 4 4 2 2 2 9 2" xfId="40838" xr:uid="{00000000-0005-0000-0000-0000CE9E0000}"/>
    <cellStyle name="20% - Accent1 4 4 2 2 3" xfId="40839" xr:uid="{00000000-0005-0000-0000-0000CF9E0000}"/>
    <cellStyle name="20% - Accent1 4 4 2 2 3 10" xfId="40840" xr:uid="{00000000-0005-0000-0000-0000D09E0000}"/>
    <cellStyle name="20% - Accent1 4 4 2 2 3 10 2" xfId="40841" xr:uid="{00000000-0005-0000-0000-0000D19E0000}"/>
    <cellStyle name="20% - Accent1 4 4 2 2 3 11" xfId="40842" xr:uid="{00000000-0005-0000-0000-0000D29E0000}"/>
    <cellStyle name="20% - Accent1 4 4 2 2 3 2" xfId="40843" xr:uid="{00000000-0005-0000-0000-0000D39E0000}"/>
    <cellStyle name="20% - Accent1 4 4 2 2 3 2 2" xfId="40844" xr:uid="{00000000-0005-0000-0000-0000D49E0000}"/>
    <cellStyle name="20% - Accent1 4 4 2 2 3 2 2 2" xfId="40845" xr:uid="{00000000-0005-0000-0000-0000D59E0000}"/>
    <cellStyle name="20% - Accent1 4 4 2 2 3 2 2 2 2" xfId="40846" xr:uid="{00000000-0005-0000-0000-0000D69E0000}"/>
    <cellStyle name="20% - Accent1 4 4 2 2 3 2 2 2 2 2" xfId="40847" xr:uid="{00000000-0005-0000-0000-0000D79E0000}"/>
    <cellStyle name="20% - Accent1 4 4 2 2 3 2 2 2 3" xfId="40848" xr:uid="{00000000-0005-0000-0000-0000D89E0000}"/>
    <cellStyle name="20% - Accent1 4 4 2 2 3 2 2 3" xfId="40849" xr:uid="{00000000-0005-0000-0000-0000D99E0000}"/>
    <cellStyle name="20% - Accent1 4 4 2 2 3 2 2 3 2" xfId="40850" xr:uid="{00000000-0005-0000-0000-0000DA9E0000}"/>
    <cellStyle name="20% - Accent1 4 4 2 2 3 2 2 4" xfId="40851" xr:uid="{00000000-0005-0000-0000-0000DB9E0000}"/>
    <cellStyle name="20% - Accent1 4 4 2 2 3 2 3" xfId="40852" xr:uid="{00000000-0005-0000-0000-0000DC9E0000}"/>
    <cellStyle name="20% - Accent1 4 4 2 2 3 2 3 2" xfId="40853" xr:uid="{00000000-0005-0000-0000-0000DD9E0000}"/>
    <cellStyle name="20% - Accent1 4 4 2 2 3 2 3 2 2" xfId="40854" xr:uid="{00000000-0005-0000-0000-0000DE9E0000}"/>
    <cellStyle name="20% - Accent1 4 4 2 2 3 2 3 2 2 2" xfId="40855" xr:uid="{00000000-0005-0000-0000-0000DF9E0000}"/>
    <cellStyle name="20% - Accent1 4 4 2 2 3 2 3 2 3" xfId="40856" xr:uid="{00000000-0005-0000-0000-0000E09E0000}"/>
    <cellStyle name="20% - Accent1 4 4 2 2 3 2 3 3" xfId="40857" xr:uid="{00000000-0005-0000-0000-0000E19E0000}"/>
    <cellStyle name="20% - Accent1 4 4 2 2 3 2 3 3 2" xfId="40858" xr:uid="{00000000-0005-0000-0000-0000E29E0000}"/>
    <cellStyle name="20% - Accent1 4 4 2 2 3 2 3 4" xfId="40859" xr:uid="{00000000-0005-0000-0000-0000E39E0000}"/>
    <cellStyle name="20% - Accent1 4 4 2 2 3 2 4" xfId="40860" xr:uid="{00000000-0005-0000-0000-0000E49E0000}"/>
    <cellStyle name="20% - Accent1 4 4 2 2 3 2 4 2" xfId="40861" xr:uid="{00000000-0005-0000-0000-0000E59E0000}"/>
    <cellStyle name="20% - Accent1 4 4 2 2 3 2 4 2 2" xfId="40862" xr:uid="{00000000-0005-0000-0000-0000E69E0000}"/>
    <cellStyle name="20% - Accent1 4 4 2 2 3 2 4 2 2 2" xfId="40863" xr:uid="{00000000-0005-0000-0000-0000E79E0000}"/>
    <cellStyle name="20% - Accent1 4 4 2 2 3 2 4 2 3" xfId="40864" xr:uid="{00000000-0005-0000-0000-0000E89E0000}"/>
    <cellStyle name="20% - Accent1 4 4 2 2 3 2 4 3" xfId="40865" xr:uid="{00000000-0005-0000-0000-0000E99E0000}"/>
    <cellStyle name="20% - Accent1 4 4 2 2 3 2 4 3 2" xfId="40866" xr:uid="{00000000-0005-0000-0000-0000EA9E0000}"/>
    <cellStyle name="20% - Accent1 4 4 2 2 3 2 4 4" xfId="40867" xr:uid="{00000000-0005-0000-0000-0000EB9E0000}"/>
    <cellStyle name="20% - Accent1 4 4 2 2 3 2 5" xfId="40868" xr:uid="{00000000-0005-0000-0000-0000EC9E0000}"/>
    <cellStyle name="20% - Accent1 4 4 2 2 3 2 5 2" xfId="40869" xr:uid="{00000000-0005-0000-0000-0000ED9E0000}"/>
    <cellStyle name="20% - Accent1 4 4 2 2 3 2 5 2 2" xfId="40870" xr:uid="{00000000-0005-0000-0000-0000EE9E0000}"/>
    <cellStyle name="20% - Accent1 4 4 2 2 3 2 5 3" xfId="40871" xr:uid="{00000000-0005-0000-0000-0000EF9E0000}"/>
    <cellStyle name="20% - Accent1 4 4 2 2 3 2 6" xfId="40872" xr:uid="{00000000-0005-0000-0000-0000F09E0000}"/>
    <cellStyle name="20% - Accent1 4 4 2 2 3 2 6 2" xfId="40873" xr:uid="{00000000-0005-0000-0000-0000F19E0000}"/>
    <cellStyle name="20% - Accent1 4 4 2 2 3 2 6 2 2" xfId="40874" xr:uid="{00000000-0005-0000-0000-0000F29E0000}"/>
    <cellStyle name="20% - Accent1 4 4 2 2 3 2 6 3" xfId="40875" xr:uid="{00000000-0005-0000-0000-0000F39E0000}"/>
    <cellStyle name="20% - Accent1 4 4 2 2 3 2 7" xfId="40876" xr:uid="{00000000-0005-0000-0000-0000F49E0000}"/>
    <cellStyle name="20% - Accent1 4 4 2 2 3 2 7 2" xfId="40877" xr:uid="{00000000-0005-0000-0000-0000F59E0000}"/>
    <cellStyle name="20% - Accent1 4 4 2 2 3 2 8" xfId="40878" xr:uid="{00000000-0005-0000-0000-0000F69E0000}"/>
    <cellStyle name="20% - Accent1 4 4 2 2 3 2 8 2" xfId="40879" xr:uid="{00000000-0005-0000-0000-0000F79E0000}"/>
    <cellStyle name="20% - Accent1 4 4 2 2 3 2 9" xfId="40880" xr:uid="{00000000-0005-0000-0000-0000F89E0000}"/>
    <cellStyle name="20% - Accent1 4 4 2 2 3 3" xfId="40881" xr:uid="{00000000-0005-0000-0000-0000F99E0000}"/>
    <cellStyle name="20% - Accent1 4 4 2 2 3 3 2" xfId="40882" xr:uid="{00000000-0005-0000-0000-0000FA9E0000}"/>
    <cellStyle name="20% - Accent1 4 4 2 2 3 3 2 2" xfId="40883" xr:uid="{00000000-0005-0000-0000-0000FB9E0000}"/>
    <cellStyle name="20% - Accent1 4 4 2 2 3 3 2 2 2" xfId="40884" xr:uid="{00000000-0005-0000-0000-0000FC9E0000}"/>
    <cellStyle name="20% - Accent1 4 4 2 2 3 3 2 2 2 2" xfId="40885" xr:uid="{00000000-0005-0000-0000-0000FD9E0000}"/>
    <cellStyle name="20% - Accent1 4 4 2 2 3 3 2 2 3" xfId="40886" xr:uid="{00000000-0005-0000-0000-0000FE9E0000}"/>
    <cellStyle name="20% - Accent1 4 4 2 2 3 3 2 3" xfId="40887" xr:uid="{00000000-0005-0000-0000-0000FF9E0000}"/>
    <cellStyle name="20% - Accent1 4 4 2 2 3 3 2 3 2" xfId="40888" xr:uid="{00000000-0005-0000-0000-0000009F0000}"/>
    <cellStyle name="20% - Accent1 4 4 2 2 3 3 2 4" xfId="40889" xr:uid="{00000000-0005-0000-0000-0000019F0000}"/>
    <cellStyle name="20% - Accent1 4 4 2 2 3 3 3" xfId="40890" xr:uid="{00000000-0005-0000-0000-0000029F0000}"/>
    <cellStyle name="20% - Accent1 4 4 2 2 3 3 3 2" xfId="40891" xr:uid="{00000000-0005-0000-0000-0000039F0000}"/>
    <cellStyle name="20% - Accent1 4 4 2 2 3 3 3 2 2" xfId="40892" xr:uid="{00000000-0005-0000-0000-0000049F0000}"/>
    <cellStyle name="20% - Accent1 4 4 2 2 3 3 3 2 2 2" xfId="40893" xr:uid="{00000000-0005-0000-0000-0000059F0000}"/>
    <cellStyle name="20% - Accent1 4 4 2 2 3 3 3 2 3" xfId="40894" xr:uid="{00000000-0005-0000-0000-0000069F0000}"/>
    <cellStyle name="20% - Accent1 4 4 2 2 3 3 3 3" xfId="40895" xr:uid="{00000000-0005-0000-0000-0000079F0000}"/>
    <cellStyle name="20% - Accent1 4 4 2 2 3 3 3 3 2" xfId="40896" xr:uid="{00000000-0005-0000-0000-0000089F0000}"/>
    <cellStyle name="20% - Accent1 4 4 2 2 3 3 3 4" xfId="40897" xr:uid="{00000000-0005-0000-0000-0000099F0000}"/>
    <cellStyle name="20% - Accent1 4 4 2 2 3 3 4" xfId="40898" xr:uid="{00000000-0005-0000-0000-00000A9F0000}"/>
    <cellStyle name="20% - Accent1 4 4 2 2 3 3 4 2" xfId="40899" xr:uid="{00000000-0005-0000-0000-00000B9F0000}"/>
    <cellStyle name="20% - Accent1 4 4 2 2 3 3 4 2 2" xfId="40900" xr:uid="{00000000-0005-0000-0000-00000C9F0000}"/>
    <cellStyle name="20% - Accent1 4 4 2 2 3 3 4 2 2 2" xfId="40901" xr:uid="{00000000-0005-0000-0000-00000D9F0000}"/>
    <cellStyle name="20% - Accent1 4 4 2 2 3 3 4 2 3" xfId="40902" xr:uid="{00000000-0005-0000-0000-00000E9F0000}"/>
    <cellStyle name="20% - Accent1 4 4 2 2 3 3 4 3" xfId="40903" xr:uid="{00000000-0005-0000-0000-00000F9F0000}"/>
    <cellStyle name="20% - Accent1 4 4 2 2 3 3 4 3 2" xfId="40904" xr:uid="{00000000-0005-0000-0000-0000109F0000}"/>
    <cellStyle name="20% - Accent1 4 4 2 2 3 3 4 4" xfId="40905" xr:uid="{00000000-0005-0000-0000-0000119F0000}"/>
    <cellStyle name="20% - Accent1 4 4 2 2 3 3 5" xfId="40906" xr:uid="{00000000-0005-0000-0000-0000129F0000}"/>
    <cellStyle name="20% - Accent1 4 4 2 2 3 3 5 2" xfId="40907" xr:uid="{00000000-0005-0000-0000-0000139F0000}"/>
    <cellStyle name="20% - Accent1 4 4 2 2 3 3 5 2 2" xfId="40908" xr:uid="{00000000-0005-0000-0000-0000149F0000}"/>
    <cellStyle name="20% - Accent1 4 4 2 2 3 3 5 3" xfId="40909" xr:uid="{00000000-0005-0000-0000-0000159F0000}"/>
    <cellStyle name="20% - Accent1 4 4 2 2 3 3 6" xfId="40910" xr:uid="{00000000-0005-0000-0000-0000169F0000}"/>
    <cellStyle name="20% - Accent1 4 4 2 2 3 3 6 2" xfId="40911" xr:uid="{00000000-0005-0000-0000-0000179F0000}"/>
    <cellStyle name="20% - Accent1 4 4 2 2 3 3 6 2 2" xfId="40912" xr:uid="{00000000-0005-0000-0000-0000189F0000}"/>
    <cellStyle name="20% - Accent1 4 4 2 2 3 3 6 3" xfId="40913" xr:uid="{00000000-0005-0000-0000-0000199F0000}"/>
    <cellStyle name="20% - Accent1 4 4 2 2 3 3 7" xfId="40914" xr:uid="{00000000-0005-0000-0000-00001A9F0000}"/>
    <cellStyle name="20% - Accent1 4 4 2 2 3 3 7 2" xfId="40915" xr:uid="{00000000-0005-0000-0000-00001B9F0000}"/>
    <cellStyle name="20% - Accent1 4 4 2 2 3 3 8" xfId="40916" xr:uid="{00000000-0005-0000-0000-00001C9F0000}"/>
    <cellStyle name="20% - Accent1 4 4 2 2 3 3 8 2" xfId="40917" xr:uid="{00000000-0005-0000-0000-00001D9F0000}"/>
    <cellStyle name="20% - Accent1 4 4 2 2 3 3 9" xfId="40918" xr:uid="{00000000-0005-0000-0000-00001E9F0000}"/>
    <cellStyle name="20% - Accent1 4 4 2 2 3 4" xfId="40919" xr:uid="{00000000-0005-0000-0000-00001F9F0000}"/>
    <cellStyle name="20% - Accent1 4 4 2 2 3 4 2" xfId="40920" xr:uid="{00000000-0005-0000-0000-0000209F0000}"/>
    <cellStyle name="20% - Accent1 4 4 2 2 3 4 2 2" xfId="40921" xr:uid="{00000000-0005-0000-0000-0000219F0000}"/>
    <cellStyle name="20% - Accent1 4 4 2 2 3 4 2 2 2" xfId="40922" xr:uid="{00000000-0005-0000-0000-0000229F0000}"/>
    <cellStyle name="20% - Accent1 4 4 2 2 3 4 2 3" xfId="40923" xr:uid="{00000000-0005-0000-0000-0000239F0000}"/>
    <cellStyle name="20% - Accent1 4 4 2 2 3 4 3" xfId="40924" xr:uid="{00000000-0005-0000-0000-0000249F0000}"/>
    <cellStyle name="20% - Accent1 4 4 2 2 3 4 3 2" xfId="40925" xr:uid="{00000000-0005-0000-0000-0000259F0000}"/>
    <cellStyle name="20% - Accent1 4 4 2 2 3 4 4" xfId="40926" xr:uid="{00000000-0005-0000-0000-0000269F0000}"/>
    <cellStyle name="20% - Accent1 4 4 2 2 3 5" xfId="40927" xr:uid="{00000000-0005-0000-0000-0000279F0000}"/>
    <cellStyle name="20% - Accent1 4 4 2 2 3 5 2" xfId="40928" xr:uid="{00000000-0005-0000-0000-0000289F0000}"/>
    <cellStyle name="20% - Accent1 4 4 2 2 3 5 2 2" xfId="40929" xr:uid="{00000000-0005-0000-0000-0000299F0000}"/>
    <cellStyle name="20% - Accent1 4 4 2 2 3 5 2 2 2" xfId="40930" xr:uid="{00000000-0005-0000-0000-00002A9F0000}"/>
    <cellStyle name="20% - Accent1 4 4 2 2 3 5 2 3" xfId="40931" xr:uid="{00000000-0005-0000-0000-00002B9F0000}"/>
    <cellStyle name="20% - Accent1 4 4 2 2 3 5 3" xfId="40932" xr:uid="{00000000-0005-0000-0000-00002C9F0000}"/>
    <cellStyle name="20% - Accent1 4 4 2 2 3 5 3 2" xfId="40933" xr:uid="{00000000-0005-0000-0000-00002D9F0000}"/>
    <cellStyle name="20% - Accent1 4 4 2 2 3 5 4" xfId="40934" xr:uid="{00000000-0005-0000-0000-00002E9F0000}"/>
    <cellStyle name="20% - Accent1 4 4 2 2 3 6" xfId="40935" xr:uid="{00000000-0005-0000-0000-00002F9F0000}"/>
    <cellStyle name="20% - Accent1 4 4 2 2 3 6 2" xfId="40936" xr:uid="{00000000-0005-0000-0000-0000309F0000}"/>
    <cellStyle name="20% - Accent1 4 4 2 2 3 6 2 2" xfId="40937" xr:uid="{00000000-0005-0000-0000-0000319F0000}"/>
    <cellStyle name="20% - Accent1 4 4 2 2 3 6 2 2 2" xfId="40938" xr:uid="{00000000-0005-0000-0000-0000329F0000}"/>
    <cellStyle name="20% - Accent1 4 4 2 2 3 6 2 3" xfId="40939" xr:uid="{00000000-0005-0000-0000-0000339F0000}"/>
    <cellStyle name="20% - Accent1 4 4 2 2 3 6 3" xfId="40940" xr:uid="{00000000-0005-0000-0000-0000349F0000}"/>
    <cellStyle name="20% - Accent1 4 4 2 2 3 6 3 2" xfId="40941" xr:uid="{00000000-0005-0000-0000-0000359F0000}"/>
    <cellStyle name="20% - Accent1 4 4 2 2 3 6 4" xfId="40942" xr:uid="{00000000-0005-0000-0000-0000369F0000}"/>
    <cellStyle name="20% - Accent1 4 4 2 2 3 7" xfId="40943" xr:uid="{00000000-0005-0000-0000-0000379F0000}"/>
    <cellStyle name="20% - Accent1 4 4 2 2 3 7 2" xfId="40944" xr:uid="{00000000-0005-0000-0000-0000389F0000}"/>
    <cellStyle name="20% - Accent1 4 4 2 2 3 7 2 2" xfId="40945" xr:uid="{00000000-0005-0000-0000-0000399F0000}"/>
    <cellStyle name="20% - Accent1 4 4 2 2 3 7 3" xfId="40946" xr:uid="{00000000-0005-0000-0000-00003A9F0000}"/>
    <cellStyle name="20% - Accent1 4 4 2 2 3 8" xfId="40947" xr:uid="{00000000-0005-0000-0000-00003B9F0000}"/>
    <cellStyle name="20% - Accent1 4 4 2 2 3 8 2" xfId="40948" xr:uid="{00000000-0005-0000-0000-00003C9F0000}"/>
    <cellStyle name="20% - Accent1 4 4 2 2 3 8 2 2" xfId="40949" xr:uid="{00000000-0005-0000-0000-00003D9F0000}"/>
    <cellStyle name="20% - Accent1 4 4 2 2 3 8 3" xfId="40950" xr:uid="{00000000-0005-0000-0000-00003E9F0000}"/>
    <cellStyle name="20% - Accent1 4 4 2 2 3 9" xfId="40951" xr:uid="{00000000-0005-0000-0000-00003F9F0000}"/>
    <cellStyle name="20% - Accent1 4 4 2 2 3 9 2" xfId="40952" xr:uid="{00000000-0005-0000-0000-0000409F0000}"/>
    <cellStyle name="20% - Accent1 4 4 2 2 4" xfId="40953" xr:uid="{00000000-0005-0000-0000-0000419F0000}"/>
    <cellStyle name="20% - Accent1 4 4 2 2 4 10" xfId="40954" xr:uid="{00000000-0005-0000-0000-0000429F0000}"/>
    <cellStyle name="20% - Accent1 4 4 2 2 4 10 2" xfId="40955" xr:uid="{00000000-0005-0000-0000-0000439F0000}"/>
    <cellStyle name="20% - Accent1 4 4 2 2 4 11" xfId="40956" xr:uid="{00000000-0005-0000-0000-0000449F0000}"/>
    <cellStyle name="20% - Accent1 4 4 2 2 4 2" xfId="40957" xr:uid="{00000000-0005-0000-0000-0000459F0000}"/>
    <cellStyle name="20% - Accent1 4 4 2 2 4 2 2" xfId="40958" xr:uid="{00000000-0005-0000-0000-0000469F0000}"/>
    <cellStyle name="20% - Accent1 4 4 2 2 4 2 2 2" xfId="40959" xr:uid="{00000000-0005-0000-0000-0000479F0000}"/>
    <cellStyle name="20% - Accent1 4 4 2 2 4 2 2 2 2" xfId="40960" xr:uid="{00000000-0005-0000-0000-0000489F0000}"/>
    <cellStyle name="20% - Accent1 4 4 2 2 4 2 2 2 2 2" xfId="40961" xr:uid="{00000000-0005-0000-0000-0000499F0000}"/>
    <cellStyle name="20% - Accent1 4 4 2 2 4 2 2 2 3" xfId="40962" xr:uid="{00000000-0005-0000-0000-00004A9F0000}"/>
    <cellStyle name="20% - Accent1 4 4 2 2 4 2 2 3" xfId="40963" xr:uid="{00000000-0005-0000-0000-00004B9F0000}"/>
    <cellStyle name="20% - Accent1 4 4 2 2 4 2 2 3 2" xfId="40964" xr:uid="{00000000-0005-0000-0000-00004C9F0000}"/>
    <cellStyle name="20% - Accent1 4 4 2 2 4 2 2 4" xfId="40965" xr:uid="{00000000-0005-0000-0000-00004D9F0000}"/>
    <cellStyle name="20% - Accent1 4 4 2 2 4 2 3" xfId="40966" xr:uid="{00000000-0005-0000-0000-00004E9F0000}"/>
    <cellStyle name="20% - Accent1 4 4 2 2 4 2 3 2" xfId="40967" xr:uid="{00000000-0005-0000-0000-00004F9F0000}"/>
    <cellStyle name="20% - Accent1 4 4 2 2 4 2 3 2 2" xfId="40968" xr:uid="{00000000-0005-0000-0000-0000509F0000}"/>
    <cellStyle name="20% - Accent1 4 4 2 2 4 2 3 2 2 2" xfId="40969" xr:uid="{00000000-0005-0000-0000-0000519F0000}"/>
    <cellStyle name="20% - Accent1 4 4 2 2 4 2 3 2 3" xfId="40970" xr:uid="{00000000-0005-0000-0000-0000529F0000}"/>
    <cellStyle name="20% - Accent1 4 4 2 2 4 2 3 3" xfId="40971" xr:uid="{00000000-0005-0000-0000-0000539F0000}"/>
    <cellStyle name="20% - Accent1 4 4 2 2 4 2 3 3 2" xfId="40972" xr:uid="{00000000-0005-0000-0000-0000549F0000}"/>
    <cellStyle name="20% - Accent1 4 4 2 2 4 2 3 4" xfId="40973" xr:uid="{00000000-0005-0000-0000-0000559F0000}"/>
    <cellStyle name="20% - Accent1 4 4 2 2 4 2 4" xfId="40974" xr:uid="{00000000-0005-0000-0000-0000569F0000}"/>
    <cellStyle name="20% - Accent1 4 4 2 2 4 2 4 2" xfId="40975" xr:uid="{00000000-0005-0000-0000-0000579F0000}"/>
    <cellStyle name="20% - Accent1 4 4 2 2 4 2 4 2 2" xfId="40976" xr:uid="{00000000-0005-0000-0000-0000589F0000}"/>
    <cellStyle name="20% - Accent1 4 4 2 2 4 2 4 2 2 2" xfId="40977" xr:uid="{00000000-0005-0000-0000-0000599F0000}"/>
    <cellStyle name="20% - Accent1 4 4 2 2 4 2 4 2 3" xfId="40978" xr:uid="{00000000-0005-0000-0000-00005A9F0000}"/>
    <cellStyle name="20% - Accent1 4 4 2 2 4 2 4 3" xfId="40979" xr:uid="{00000000-0005-0000-0000-00005B9F0000}"/>
    <cellStyle name="20% - Accent1 4 4 2 2 4 2 4 3 2" xfId="40980" xr:uid="{00000000-0005-0000-0000-00005C9F0000}"/>
    <cellStyle name="20% - Accent1 4 4 2 2 4 2 4 4" xfId="40981" xr:uid="{00000000-0005-0000-0000-00005D9F0000}"/>
    <cellStyle name="20% - Accent1 4 4 2 2 4 2 5" xfId="40982" xr:uid="{00000000-0005-0000-0000-00005E9F0000}"/>
    <cellStyle name="20% - Accent1 4 4 2 2 4 2 5 2" xfId="40983" xr:uid="{00000000-0005-0000-0000-00005F9F0000}"/>
    <cellStyle name="20% - Accent1 4 4 2 2 4 2 5 2 2" xfId="40984" xr:uid="{00000000-0005-0000-0000-0000609F0000}"/>
    <cellStyle name="20% - Accent1 4 4 2 2 4 2 5 3" xfId="40985" xr:uid="{00000000-0005-0000-0000-0000619F0000}"/>
    <cellStyle name="20% - Accent1 4 4 2 2 4 2 6" xfId="40986" xr:uid="{00000000-0005-0000-0000-0000629F0000}"/>
    <cellStyle name="20% - Accent1 4 4 2 2 4 2 6 2" xfId="40987" xr:uid="{00000000-0005-0000-0000-0000639F0000}"/>
    <cellStyle name="20% - Accent1 4 4 2 2 4 2 6 2 2" xfId="40988" xr:uid="{00000000-0005-0000-0000-0000649F0000}"/>
    <cellStyle name="20% - Accent1 4 4 2 2 4 2 6 3" xfId="40989" xr:uid="{00000000-0005-0000-0000-0000659F0000}"/>
    <cellStyle name="20% - Accent1 4 4 2 2 4 2 7" xfId="40990" xr:uid="{00000000-0005-0000-0000-0000669F0000}"/>
    <cellStyle name="20% - Accent1 4 4 2 2 4 2 7 2" xfId="40991" xr:uid="{00000000-0005-0000-0000-0000679F0000}"/>
    <cellStyle name="20% - Accent1 4 4 2 2 4 2 8" xfId="40992" xr:uid="{00000000-0005-0000-0000-0000689F0000}"/>
    <cellStyle name="20% - Accent1 4 4 2 2 4 2 8 2" xfId="40993" xr:uid="{00000000-0005-0000-0000-0000699F0000}"/>
    <cellStyle name="20% - Accent1 4 4 2 2 4 2 9" xfId="40994" xr:uid="{00000000-0005-0000-0000-00006A9F0000}"/>
    <cellStyle name="20% - Accent1 4 4 2 2 4 3" xfId="40995" xr:uid="{00000000-0005-0000-0000-00006B9F0000}"/>
    <cellStyle name="20% - Accent1 4 4 2 2 4 3 2" xfId="40996" xr:uid="{00000000-0005-0000-0000-00006C9F0000}"/>
    <cellStyle name="20% - Accent1 4 4 2 2 4 3 2 2" xfId="40997" xr:uid="{00000000-0005-0000-0000-00006D9F0000}"/>
    <cellStyle name="20% - Accent1 4 4 2 2 4 3 2 2 2" xfId="40998" xr:uid="{00000000-0005-0000-0000-00006E9F0000}"/>
    <cellStyle name="20% - Accent1 4 4 2 2 4 3 2 2 2 2" xfId="40999" xr:uid="{00000000-0005-0000-0000-00006F9F0000}"/>
    <cellStyle name="20% - Accent1 4 4 2 2 4 3 2 2 3" xfId="41000" xr:uid="{00000000-0005-0000-0000-0000709F0000}"/>
    <cellStyle name="20% - Accent1 4 4 2 2 4 3 2 3" xfId="41001" xr:uid="{00000000-0005-0000-0000-0000719F0000}"/>
    <cellStyle name="20% - Accent1 4 4 2 2 4 3 2 3 2" xfId="41002" xr:uid="{00000000-0005-0000-0000-0000729F0000}"/>
    <cellStyle name="20% - Accent1 4 4 2 2 4 3 2 4" xfId="41003" xr:uid="{00000000-0005-0000-0000-0000739F0000}"/>
    <cellStyle name="20% - Accent1 4 4 2 2 4 3 3" xfId="41004" xr:uid="{00000000-0005-0000-0000-0000749F0000}"/>
    <cellStyle name="20% - Accent1 4 4 2 2 4 3 3 2" xfId="41005" xr:uid="{00000000-0005-0000-0000-0000759F0000}"/>
    <cellStyle name="20% - Accent1 4 4 2 2 4 3 3 2 2" xfId="41006" xr:uid="{00000000-0005-0000-0000-0000769F0000}"/>
    <cellStyle name="20% - Accent1 4 4 2 2 4 3 3 2 2 2" xfId="41007" xr:uid="{00000000-0005-0000-0000-0000779F0000}"/>
    <cellStyle name="20% - Accent1 4 4 2 2 4 3 3 2 3" xfId="41008" xr:uid="{00000000-0005-0000-0000-0000789F0000}"/>
    <cellStyle name="20% - Accent1 4 4 2 2 4 3 3 3" xfId="41009" xr:uid="{00000000-0005-0000-0000-0000799F0000}"/>
    <cellStyle name="20% - Accent1 4 4 2 2 4 3 3 3 2" xfId="41010" xr:uid="{00000000-0005-0000-0000-00007A9F0000}"/>
    <cellStyle name="20% - Accent1 4 4 2 2 4 3 3 4" xfId="41011" xr:uid="{00000000-0005-0000-0000-00007B9F0000}"/>
    <cellStyle name="20% - Accent1 4 4 2 2 4 3 4" xfId="41012" xr:uid="{00000000-0005-0000-0000-00007C9F0000}"/>
    <cellStyle name="20% - Accent1 4 4 2 2 4 3 4 2" xfId="41013" xr:uid="{00000000-0005-0000-0000-00007D9F0000}"/>
    <cellStyle name="20% - Accent1 4 4 2 2 4 3 4 2 2" xfId="41014" xr:uid="{00000000-0005-0000-0000-00007E9F0000}"/>
    <cellStyle name="20% - Accent1 4 4 2 2 4 3 4 2 2 2" xfId="41015" xr:uid="{00000000-0005-0000-0000-00007F9F0000}"/>
    <cellStyle name="20% - Accent1 4 4 2 2 4 3 4 2 3" xfId="41016" xr:uid="{00000000-0005-0000-0000-0000809F0000}"/>
    <cellStyle name="20% - Accent1 4 4 2 2 4 3 4 3" xfId="41017" xr:uid="{00000000-0005-0000-0000-0000819F0000}"/>
    <cellStyle name="20% - Accent1 4 4 2 2 4 3 4 3 2" xfId="41018" xr:uid="{00000000-0005-0000-0000-0000829F0000}"/>
    <cellStyle name="20% - Accent1 4 4 2 2 4 3 4 4" xfId="41019" xr:uid="{00000000-0005-0000-0000-0000839F0000}"/>
    <cellStyle name="20% - Accent1 4 4 2 2 4 3 5" xfId="41020" xr:uid="{00000000-0005-0000-0000-0000849F0000}"/>
    <cellStyle name="20% - Accent1 4 4 2 2 4 3 5 2" xfId="41021" xr:uid="{00000000-0005-0000-0000-0000859F0000}"/>
    <cellStyle name="20% - Accent1 4 4 2 2 4 3 5 2 2" xfId="41022" xr:uid="{00000000-0005-0000-0000-0000869F0000}"/>
    <cellStyle name="20% - Accent1 4 4 2 2 4 3 5 3" xfId="41023" xr:uid="{00000000-0005-0000-0000-0000879F0000}"/>
    <cellStyle name="20% - Accent1 4 4 2 2 4 3 6" xfId="41024" xr:uid="{00000000-0005-0000-0000-0000889F0000}"/>
    <cellStyle name="20% - Accent1 4 4 2 2 4 3 6 2" xfId="41025" xr:uid="{00000000-0005-0000-0000-0000899F0000}"/>
    <cellStyle name="20% - Accent1 4 4 2 2 4 3 6 2 2" xfId="41026" xr:uid="{00000000-0005-0000-0000-00008A9F0000}"/>
    <cellStyle name="20% - Accent1 4 4 2 2 4 3 6 3" xfId="41027" xr:uid="{00000000-0005-0000-0000-00008B9F0000}"/>
    <cellStyle name="20% - Accent1 4 4 2 2 4 3 7" xfId="41028" xr:uid="{00000000-0005-0000-0000-00008C9F0000}"/>
    <cellStyle name="20% - Accent1 4 4 2 2 4 3 7 2" xfId="41029" xr:uid="{00000000-0005-0000-0000-00008D9F0000}"/>
    <cellStyle name="20% - Accent1 4 4 2 2 4 3 8" xfId="41030" xr:uid="{00000000-0005-0000-0000-00008E9F0000}"/>
    <cellStyle name="20% - Accent1 4 4 2 2 4 3 8 2" xfId="41031" xr:uid="{00000000-0005-0000-0000-00008F9F0000}"/>
    <cellStyle name="20% - Accent1 4 4 2 2 4 3 9" xfId="41032" xr:uid="{00000000-0005-0000-0000-0000909F0000}"/>
    <cellStyle name="20% - Accent1 4 4 2 2 4 4" xfId="41033" xr:uid="{00000000-0005-0000-0000-0000919F0000}"/>
    <cellStyle name="20% - Accent1 4 4 2 2 4 4 2" xfId="41034" xr:uid="{00000000-0005-0000-0000-0000929F0000}"/>
    <cellStyle name="20% - Accent1 4 4 2 2 4 4 2 2" xfId="41035" xr:uid="{00000000-0005-0000-0000-0000939F0000}"/>
    <cellStyle name="20% - Accent1 4 4 2 2 4 4 2 2 2" xfId="41036" xr:uid="{00000000-0005-0000-0000-0000949F0000}"/>
    <cellStyle name="20% - Accent1 4 4 2 2 4 4 2 3" xfId="41037" xr:uid="{00000000-0005-0000-0000-0000959F0000}"/>
    <cellStyle name="20% - Accent1 4 4 2 2 4 4 3" xfId="41038" xr:uid="{00000000-0005-0000-0000-0000969F0000}"/>
    <cellStyle name="20% - Accent1 4 4 2 2 4 4 3 2" xfId="41039" xr:uid="{00000000-0005-0000-0000-0000979F0000}"/>
    <cellStyle name="20% - Accent1 4 4 2 2 4 4 4" xfId="41040" xr:uid="{00000000-0005-0000-0000-0000989F0000}"/>
    <cellStyle name="20% - Accent1 4 4 2 2 4 5" xfId="41041" xr:uid="{00000000-0005-0000-0000-0000999F0000}"/>
    <cellStyle name="20% - Accent1 4 4 2 2 4 5 2" xfId="41042" xr:uid="{00000000-0005-0000-0000-00009A9F0000}"/>
    <cellStyle name="20% - Accent1 4 4 2 2 4 5 2 2" xfId="41043" xr:uid="{00000000-0005-0000-0000-00009B9F0000}"/>
    <cellStyle name="20% - Accent1 4 4 2 2 4 5 2 2 2" xfId="41044" xr:uid="{00000000-0005-0000-0000-00009C9F0000}"/>
    <cellStyle name="20% - Accent1 4 4 2 2 4 5 2 3" xfId="41045" xr:uid="{00000000-0005-0000-0000-00009D9F0000}"/>
    <cellStyle name="20% - Accent1 4 4 2 2 4 5 3" xfId="41046" xr:uid="{00000000-0005-0000-0000-00009E9F0000}"/>
    <cellStyle name="20% - Accent1 4 4 2 2 4 5 3 2" xfId="41047" xr:uid="{00000000-0005-0000-0000-00009F9F0000}"/>
    <cellStyle name="20% - Accent1 4 4 2 2 4 5 4" xfId="41048" xr:uid="{00000000-0005-0000-0000-0000A09F0000}"/>
    <cellStyle name="20% - Accent1 4 4 2 2 4 6" xfId="41049" xr:uid="{00000000-0005-0000-0000-0000A19F0000}"/>
    <cellStyle name="20% - Accent1 4 4 2 2 4 6 2" xfId="41050" xr:uid="{00000000-0005-0000-0000-0000A29F0000}"/>
    <cellStyle name="20% - Accent1 4 4 2 2 4 6 2 2" xfId="41051" xr:uid="{00000000-0005-0000-0000-0000A39F0000}"/>
    <cellStyle name="20% - Accent1 4 4 2 2 4 6 2 2 2" xfId="41052" xr:uid="{00000000-0005-0000-0000-0000A49F0000}"/>
    <cellStyle name="20% - Accent1 4 4 2 2 4 6 2 3" xfId="41053" xr:uid="{00000000-0005-0000-0000-0000A59F0000}"/>
    <cellStyle name="20% - Accent1 4 4 2 2 4 6 3" xfId="41054" xr:uid="{00000000-0005-0000-0000-0000A69F0000}"/>
    <cellStyle name="20% - Accent1 4 4 2 2 4 6 3 2" xfId="41055" xr:uid="{00000000-0005-0000-0000-0000A79F0000}"/>
    <cellStyle name="20% - Accent1 4 4 2 2 4 6 4" xfId="41056" xr:uid="{00000000-0005-0000-0000-0000A89F0000}"/>
    <cellStyle name="20% - Accent1 4 4 2 2 4 7" xfId="41057" xr:uid="{00000000-0005-0000-0000-0000A99F0000}"/>
    <cellStyle name="20% - Accent1 4 4 2 2 4 7 2" xfId="41058" xr:uid="{00000000-0005-0000-0000-0000AA9F0000}"/>
    <cellStyle name="20% - Accent1 4 4 2 2 4 7 2 2" xfId="41059" xr:uid="{00000000-0005-0000-0000-0000AB9F0000}"/>
    <cellStyle name="20% - Accent1 4 4 2 2 4 7 3" xfId="41060" xr:uid="{00000000-0005-0000-0000-0000AC9F0000}"/>
    <cellStyle name="20% - Accent1 4 4 2 2 4 8" xfId="41061" xr:uid="{00000000-0005-0000-0000-0000AD9F0000}"/>
    <cellStyle name="20% - Accent1 4 4 2 2 4 8 2" xfId="41062" xr:uid="{00000000-0005-0000-0000-0000AE9F0000}"/>
    <cellStyle name="20% - Accent1 4 4 2 2 4 8 2 2" xfId="41063" xr:uid="{00000000-0005-0000-0000-0000AF9F0000}"/>
    <cellStyle name="20% - Accent1 4 4 2 2 4 8 3" xfId="41064" xr:uid="{00000000-0005-0000-0000-0000B09F0000}"/>
    <cellStyle name="20% - Accent1 4 4 2 2 4 9" xfId="41065" xr:uid="{00000000-0005-0000-0000-0000B19F0000}"/>
    <cellStyle name="20% - Accent1 4 4 2 2 4 9 2" xfId="41066" xr:uid="{00000000-0005-0000-0000-0000B29F0000}"/>
    <cellStyle name="20% - Accent1 4 4 2 2 5" xfId="41067" xr:uid="{00000000-0005-0000-0000-0000B39F0000}"/>
    <cellStyle name="20% - Accent1 4 4 2 2 5 2" xfId="41068" xr:uid="{00000000-0005-0000-0000-0000B49F0000}"/>
    <cellStyle name="20% - Accent1 4 4 2 2 5 2 2" xfId="41069" xr:uid="{00000000-0005-0000-0000-0000B59F0000}"/>
    <cellStyle name="20% - Accent1 4 4 2 2 5 2 2 2" xfId="41070" xr:uid="{00000000-0005-0000-0000-0000B69F0000}"/>
    <cellStyle name="20% - Accent1 4 4 2 2 5 2 2 2 2" xfId="41071" xr:uid="{00000000-0005-0000-0000-0000B79F0000}"/>
    <cellStyle name="20% - Accent1 4 4 2 2 5 2 2 3" xfId="41072" xr:uid="{00000000-0005-0000-0000-0000B89F0000}"/>
    <cellStyle name="20% - Accent1 4 4 2 2 5 2 3" xfId="41073" xr:uid="{00000000-0005-0000-0000-0000B99F0000}"/>
    <cellStyle name="20% - Accent1 4 4 2 2 5 2 3 2" xfId="41074" xr:uid="{00000000-0005-0000-0000-0000BA9F0000}"/>
    <cellStyle name="20% - Accent1 4 4 2 2 5 2 4" xfId="41075" xr:uid="{00000000-0005-0000-0000-0000BB9F0000}"/>
    <cellStyle name="20% - Accent1 4 4 2 2 5 3" xfId="41076" xr:uid="{00000000-0005-0000-0000-0000BC9F0000}"/>
    <cellStyle name="20% - Accent1 4 4 2 2 5 3 2" xfId="41077" xr:uid="{00000000-0005-0000-0000-0000BD9F0000}"/>
    <cellStyle name="20% - Accent1 4 4 2 2 5 3 2 2" xfId="41078" xr:uid="{00000000-0005-0000-0000-0000BE9F0000}"/>
    <cellStyle name="20% - Accent1 4 4 2 2 5 3 2 2 2" xfId="41079" xr:uid="{00000000-0005-0000-0000-0000BF9F0000}"/>
    <cellStyle name="20% - Accent1 4 4 2 2 5 3 2 3" xfId="41080" xr:uid="{00000000-0005-0000-0000-0000C09F0000}"/>
    <cellStyle name="20% - Accent1 4 4 2 2 5 3 3" xfId="41081" xr:uid="{00000000-0005-0000-0000-0000C19F0000}"/>
    <cellStyle name="20% - Accent1 4 4 2 2 5 3 3 2" xfId="41082" xr:uid="{00000000-0005-0000-0000-0000C29F0000}"/>
    <cellStyle name="20% - Accent1 4 4 2 2 5 3 4" xfId="41083" xr:uid="{00000000-0005-0000-0000-0000C39F0000}"/>
    <cellStyle name="20% - Accent1 4 4 2 2 5 4" xfId="41084" xr:uid="{00000000-0005-0000-0000-0000C49F0000}"/>
    <cellStyle name="20% - Accent1 4 4 2 2 5 4 2" xfId="41085" xr:uid="{00000000-0005-0000-0000-0000C59F0000}"/>
    <cellStyle name="20% - Accent1 4 4 2 2 5 4 2 2" xfId="41086" xr:uid="{00000000-0005-0000-0000-0000C69F0000}"/>
    <cellStyle name="20% - Accent1 4 4 2 2 5 4 2 2 2" xfId="41087" xr:uid="{00000000-0005-0000-0000-0000C79F0000}"/>
    <cellStyle name="20% - Accent1 4 4 2 2 5 4 2 3" xfId="41088" xr:uid="{00000000-0005-0000-0000-0000C89F0000}"/>
    <cellStyle name="20% - Accent1 4 4 2 2 5 4 3" xfId="41089" xr:uid="{00000000-0005-0000-0000-0000C99F0000}"/>
    <cellStyle name="20% - Accent1 4 4 2 2 5 4 3 2" xfId="41090" xr:uid="{00000000-0005-0000-0000-0000CA9F0000}"/>
    <cellStyle name="20% - Accent1 4 4 2 2 5 4 4" xfId="41091" xr:uid="{00000000-0005-0000-0000-0000CB9F0000}"/>
    <cellStyle name="20% - Accent1 4 4 2 2 5 5" xfId="41092" xr:uid="{00000000-0005-0000-0000-0000CC9F0000}"/>
    <cellStyle name="20% - Accent1 4 4 2 2 5 5 2" xfId="41093" xr:uid="{00000000-0005-0000-0000-0000CD9F0000}"/>
    <cellStyle name="20% - Accent1 4 4 2 2 5 5 2 2" xfId="41094" xr:uid="{00000000-0005-0000-0000-0000CE9F0000}"/>
    <cellStyle name="20% - Accent1 4 4 2 2 5 5 3" xfId="41095" xr:uid="{00000000-0005-0000-0000-0000CF9F0000}"/>
    <cellStyle name="20% - Accent1 4 4 2 2 5 6" xfId="41096" xr:uid="{00000000-0005-0000-0000-0000D09F0000}"/>
    <cellStyle name="20% - Accent1 4 4 2 2 5 6 2" xfId="41097" xr:uid="{00000000-0005-0000-0000-0000D19F0000}"/>
    <cellStyle name="20% - Accent1 4 4 2 2 5 6 2 2" xfId="41098" xr:uid="{00000000-0005-0000-0000-0000D29F0000}"/>
    <cellStyle name="20% - Accent1 4 4 2 2 5 6 3" xfId="41099" xr:uid="{00000000-0005-0000-0000-0000D39F0000}"/>
    <cellStyle name="20% - Accent1 4 4 2 2 5 7" xfId="41100" xr:uid="{00000000-0005-0000-0000-0000D49F0000}"/>
    <cellStyle name="20% - Accent1 4 4 2 2 5 7 2" xfId="41101" xr:uid="{00000000-0005-0000-0000-0000D59F0000}"/>
    <cellStyle name="20% - Accent1 4 4 2 2 5 8" xfId="41102" xr:uid="{00000000-0005-0000-0000-0000D69F0000}"/>
    <cellStyle name="20% - Accent1 4 4 2 2 5 8 2" xfId="41103" xr:uid="{00000000-0005-0000-0000-0000D79F0000}"/>
    <cellStyle name="20% - Accent1 4 4 2 2 5 9" xfId="41104" xr:uid="{00000000-0005-0000-0000-0000D89F0000}"/>
    <cellStyle name="20% - Accent1 4 4 2 2 6" xfId="41105" xr:uid="{00000000-0005-0000-0000-0000D99F0000}"/>
    <cellStyle name="20% - Accent1 4 4 2 2 6 2" xfId="41106" xr:uid="{00000000-0005-0000-0000-0000DA9F0000}"/>
    <cellStyle name="20% - Accent1 4 4 2 2 6 2 2" xfId="41107" xr:uid="{00000000-0005-0000-0000-0000DB9F0000}"/>
    <cellStyle name="20% - Accent1 4 4 2 2 6 2 2 2" xfId="41108" xr:uid="{00000000-0005-0000-0000-0000DC9F0000}"/>
    <cellStyle name="20% - Accent1 4 4 2 2 6 2 2 2 2" xfId="41109" xr:uid="{00000000-0005-0000-0000-0000DD9F0000}"/>
    <cellStyle name="20% - Accent1 4 4 2 2 6 2 2 3" xfId="41110" xr:uid="{00000000-0005-0000-0000-0000DE9F0000}"/>
    <cellStyle name="20% - Accent1 4 4 2 2 6 2 3" xfId="41111" xr:uid="{00000000-0005-0000-0000-0000DF9F0000}"/>
    <cellStyle name="20% - Accent1 4 4 2 2 6 2 3 2" xfId="41112" xr:uid="{00000000-0005-0000-0000-0000E09F0000}"/>
    <cellStyle name="20% - Accent1 4 4 2 2 6 2 4" xfId="41113" xr:uid="{00000000-0005-0000-0000-0000E19F0000}"/>
    <cellStyle name="20% - Accent1 4 4 2 2 6 3" xfId="41114" xr:uid="{00000000-0005-0000-0000-0000E29F0000}"/>
    <cellStyle name="20% - Accent1 4 4 2 2 6 3 2" xfId="41115" xr:uid="{00000000-0005-0000-0000-0000E39F0000}"/>
    <cellStyle name="20% - Accent1 4 4 2 2 6 3 2 2" xfId="41116" xr:uid="{00000000-0005-0000-0000-0000E49F0000}"/>
    <cellStyle name="20% - Accent1 4 4 2 2 6 3 2 2 2" xfId="41117" xr:uid="{00000000-0005-0000-0000-0000E59F0000}"/>
    <cellStyle name="20% - Accent1 4 4 2 2 6 3 2 3" xfId="41118" xr:uid="{00000000-0005-0000-0000-0000E69F0000}"/>
    <cellStyle name="20% - Accent1 4 4 2 2 6 3 3" xfId="41119" xr:uid="{00000000-0005-0000-0000-0000E79F0000}"/>
    <cellStyle name="20% - Accent1 4 4 2 2 6 3 3 2" xfId="41120" xr:uid="{00000000-0005-0000-0000-0000E89F0000}"/>
    <cellStyle name="20% - Accent1 4 4 2 2 6 3 4" xfId="41121" xr:uid="{00000000-0005-0000-0000-0000E99F0000}"/>
    <cellStyle name="20% - Accent1 4 4 2 2 6 4" xfId="41122" xr:uid="{00000000-0005-0000-0000-0000EA9F0000}"/>
    <cellStyle name="20% - Accent1 4 4 2 2 6 4 2" xfId="41123" xr:uid="{00000000-0005-0000-0000-0000EB9F0000}"/>
    <cellStyle name="20% - Accent1 4 4 2 2 6 4 2 2" xfId="41124" xr:uid="{00000000-0005-0000-0000-0000EC9F0000}"/>
    <cellStyle name="20% - Accent1 4 4 2 2 6 4 2 2 2" xfId="41125" xr:uid="{00000000-0005-0000-0000-0000ED9F0000}"/>
    <cellStyle name="20% - Accent1 4 4 2 2 6 4 2 3" xfId="41126" xr:uid="{00000000-0005-0000-0000-0000EE9F0000}"/>
    <cellStyle name="20% - Accent1 4 4 2 2 6 4 3" xfId="41127" xr:uid="{00000000-0005-0000-0000-0000EF9F0000}"/>
    <cellStyle name="20% - Accent1 4 4 2 2 6 4 3 2" xfId="41128" xr:uid="{00000000-0005-0000-0000-0000F09F0000}"/>
    <cellStyle name="20% - Accent1 4 4 2 2 6 4 4" xfId="41129" xr:uid="{00000000-0005-0000-0000-0000F19F0000}"/>
    <cellStyle name="20% - Accent1 4 4 2 2 6 5" xfId="41130" xr:uid="{00000000-0005-0000-0000-0000F29F0000}"/>
    <cellStyle name="20% - Accent1 4 4 2 2 6 5 2" xfId="41131" xr:uid="{00000000-0005-0000-0000-0000F39F0000}"/>
    <cellStyle name="20% - Accent1 4 4 2 2 6 5 2 2" xfId="41132" xr:uid="{00000000-0005-0000-0000-0000F49F0000}"/>
    <cellStyle name="20% - Accent1 4 4 2 2 6 5 3" xfId="41133" xr:uid="{00000000-0005-0000-0000-0000F59F0000}"/>
    <cellStyle name="20% - Accent1 4 4 2 2 6 6" xfId="41134" xr:uid="{00000000-0005-0000-0000-0000F69F0000}"/>
    <cellStyle name="20% - Accent1 4 4 2 2 6 6 2" xfId="41135" xr:uid="{00000000-0005-0000-0000-0000F79F0000}"/>
    <cellStyle name="20% - Accent1 4 4 2 2 6 6 2 2" xfId="41136" xr:uid="{00000000-0005-0000-0000-0000F89F0000}"/>
    <cellStyle name="20% - Accent1 4 4 2 2 6 6 3" xfId="41137" xr:uid="{00000000-0005-0000-0000-0000F99F0000}"/>
    <cellStyle name="20% - Accent1 4 4 2 2 6 7" xfId="41138" xr:uid="{00000000-0005-0000-0000-0000FA9F0000}"/>
    <cellStyle name="20% - Accent1 4 4 2 2 6 7 2" xfId="41139" xr:uid="{00000000-0005-0000-0000-0000FB9F0000}"/>
    <cellStyle name="20% - Accent1 4 4 2 2 6 8" xfId="41140" xr:uid="{00000000-0005-0000-0000-0000FC9F0000}"/>
    <cellStyle name="20% - Accent1 4 4 2 2 6 8 2" xfId="41141" xr:uid="{00000000-0005-0000-0000-0000FD9F0000}"/>
    <cellStyle name="20% - Accent1 4 4 2 2 6 9" xfId="41142" xr:uid="{00000000-0005-0000-0000-0000FE9F0000}"/>
    <cellStyle name="20% - Accent1 4 4 2 2 7" xfId="41143" xr:uid="{00000000-0005-0000-0000-0000FF9F0000}"/>
    <cellStyle name="20% - Accent1 4 4 2 2 7 2" xfId="41144" xr:uid="{00000000-0005-0000-0000-000000A00000}"/>
    <cellStyle name="20% - Accent1 4 4 2 2 7 2 2" xfId="41145" xr:uid="{00000000-0005-0000-0000-000001A00000}"/>
    <cellStyle name="20% - Accent1 4 4 2 2 7 2 2 2" xfId="41146" xr:uid="{00000000-0005-0000-0000-000002A00000}"/>
    <cellStyle name="20% - Accent1 4 4 2 2 7 2 3" xfId="41147" xr:uid="{00000000-0005-0000-0000-000003A00000}"/>
    <cellStyle name="20% - Accent1 4 4 2 2 7 3" xfId="41148" xr:uid="{00000000-0005-0000-0000-000004A00000}"/>
    <cellStyle name="20% - Accent1 4 4 2 2 7 3 2" xfId="41149" xr:uid="{00000000-0005-0000-0000-000005A00000}"/>
    <cellStyle name="20% - Accent1 4 4 2 2 7 4" xfId="41150" xr:uid="{00000000-0005-0000-0000-000006A00000}"/>
    <cellStyle name="20% - Accent1 4 4 2 2 8" xfId="41151" xr:uid="{00000000-0005-0000-0000-000007A00000}"/>
    <cellStyle name="20% - Accent1 4 4 2 2 8 2" xfId="41152" xr:uid="{00000000-0005-0000-0000-000008A00000}"/>
    <cellStyle name="20% - Accent1 4 4 2 2 8 2 2" xfId="41153" xr:uid="{00000000-0005-0000-0000-000009A00000}"/>
    <cellStyle name="20% - Accent1 4 4 2 2 8 2 2 2" xfId="41154" xr:uid="{00000000-0005-0000-0000-00000AA00000}"/>
    <cellStyle name="20% - Accent1 4 4 2 2 8 2 3" xfId="41155" xr:uid="{00000000-0005-0000-0000-00000BA00000}"/>
    <cellStyle name="20% - Accent1 4 4 2 2 8 3" xfId="41156" xr:uid="{00000000-0005-0000-0000-00000CA00000}"/>
    <cellStyle name="20% - Accent1 4 4 2 2 8 3 2" xfId="41157" xr:uid="{00000000-0005-0000-0000-00000DA00000}"/>
    <cellStyle name="20% - Accent1 4 4 2 2 8 4" xfId="41158" xr:uid="{00000000-0005-0000-0000-00000EA00000}"/>
    <cellStyle name="20% - Accent1 4 4 2 2 9" xfId="41159" xr:uid="{00000000-0005-0000-0000-00000FA00000}"/>
    <cellStyle name="20% - Accent1 4 4 2 2 9 2" xfId="41160" xr:uid="{00000000-0005-0000-0000-000010A00000}"/>
    <cellStyle name="20% - Accent1 4 4 2 2 9 2 2" xfId="41161" xr:uid="{00000000-0005-0000-0000-000011A00000}"/>
    <cellStyle name="20% - Accent1 4 4 2 2 9 2 2 2" xfId="41162" xr:uid="{00000000-0005-0000-0000-000012A00000}"/>
    <cellStyle name="20% - Accent1 4 4 2 2 9 2 3" xfId="41163" xr:uid="{00000000-0005-0000-0000-000013A00000}"/>
    <cellStyle name="20% - Accent1 4 4 2 2 9 3" xfId="41164" xr:uid="{00000000-0005-0000-0000-000014A00000}"/>
    <cellStyle name="20% - Accent1 4 4 2 2 9 3 2" xfId="41165" xr:uid="{00000000-0005-0000-0000-000015A00000}"/>
    <cellStyle name="20% - Accent1 4 4 2 2 9 4" xfId="41166" xr:uid="{00000000-0005-0000-0000-000016A00000}"/>
    <cellStyle name="20% - Accent1 4 4 2 3" xfId="41167" xr:uid="{00000000-0005-0000-0000-000017A00000}"/>
    <cellStyle name="20% - Accent1 4 4 2 3 10" xfId="41168" xr:uid="{00000000-0005-0000-0000-000018A00000}"/>
    <cellStyle name="20% - Accent1 4 4 2 3 10 2" xfId="41169" xr:uid="{00000000-0005-0000-0000-000019A00000}"/>
    <cellStyle name="20% - Accent1 4 4 2 3 11" xfId="41170" xr:uid="{00000000-0005-0000-0000-00001AA00000}"/>
    <cellStyle name="20% - Accent1 4 4 2 3 2" xfId="41171" xr:uid="{00000000-0005-0000-0000-00001BA00000}"/>
    <cellStyle name="20% - Accent1 4 4 2 3 2 2" xfId="41172" xr:uid="{00000000-0005-0000-0000-00001CA00000}"/>
    <cellStyle name="20% - Accent1 4 4 2 3 2 2 2" xfId="41173" xr:uid="{00000000-0005-0000-0000-00001DA00000}"/>
    <cellStyle name="20% - Accent1 4 4 2 3 2 2 2 2" xfId="41174" xr:uid="{00000000-0005-0000-0000-00001EA00000}"/>
    <cellStyle name="20% - Accent1 4 4 2 3 2 2 2 2 2" xfId="41175" xr:uid="{00000000-0005-0000-0000-00001FA00000}"/>
    <cellStyle name="20% - Accent1 4 4 2 3 2 2 2 3" xfId="41176" xr:uid="{00000000-0005-0000-0000-000020A00000}"/>
    <cellStyle name="20% - Accent1 4 4 2 3 2 2 3" xfId="41177" xr:uid="{00000000-0005-0000-0000-000021A00000}"/>
    <cellStyle name="20% - Accent1 4 4 2 3 2 2 3 2" xfId="41178" xr:uid="{00000000-0005-0000-0000-000022A00000}"/>
    <cellStyle name="20% - Accent1 4 4 2 3 2 2 4" xfId="41179" xr:uid="{00000000-0005-0000-0000-000023A00000}"/>
    <cellStyle name="20% - Accent1 4 4 2 3 2 3" xfId="41180" xr:uid="{00000000-0005-0000-0000-000024A00000}"/>
    <cellStyle name="20% - Accent1 4 4 2 3 2 3 2" xfId="41181" xr:uid="{00000000-0005-0000-0000-000025A00000}"/>
    <cellStyle name="20% - Accent1 4 4 2 3 2 3 2 2" xfId="41182" xr:uid="{00000000-0005-0000-0000-000026A00000}"/>
    <cellStyle name="20% - Accent1 4 4 2 3 2 3 2 2 2" xfId="41183" xr:uid="{00000000-0005-0000-0000-000027A00000}"/>
    <cellStyle name="20% - Accent1 4 4 2 3 2 3 2 3" xfId="41184" xr:uid="{00000000-0005-0000-0000-000028A00000}"/>
    <cellStyle name="20% - Accent1 4 4 2 3 2 3 3" xfId="41185" xr:uid="{00000000-0005-0000-0000-000029A00000}"/>
    <cellStyle name="20% - Accent1 4 4 2 3 2 3 3 2" xfId="41186" xr:uid="{00000000-0005-0000-0000-00002AA00000}"/>
    <cellStyle name="20% - Accent1 4 4 2 3 2 3 4" xfId="41187" xr:uid="{00000000-0005-0000-0000-00002BA00000}"/>
    <cellStyle name="20% - Accent1 4 4 2 3 2 4" xfId="41188" xr:uid="{00000000-0005-0000-0000-00002CA00000}"/>
    <cellStyle name="20% - Accent1 4 4 2 3 2 4 2" xfId="41189" xr:uid="{00000000-0005-0000-0000-00002DA00000}"/>
    <cellStyle name="20% - Accent1 4 4 2 3 2 4 2 2" xfId="41190" xr:uid="{00000000-0005-0000-0000-00002EA00000}"/>
    <cellStyle name="20% - Accent1 4 4 2 3 2 4 2 2 2" xfId="41191" xr:uid="{00000000-0005-0000-0000-00002FA00000}"/>
    <cellStyle name="20% - Accent1 4 4 2 3 2 4 2 3" xfId="41192" xr:uid="{00000000-0005-0000-0000-000030A00000}"/>
    <cellStyle name="20% - Accent1 4 4 2 3 2 4 3" xfId="41193" xr:uid="{00000000-0005-0000-0000-000031A00000}"/>
    <cellStyle name="20% - Accent1 4 4 2 3 2 4 3 2" xfId="41194" xr:uid="{00000000-0005-0000-0000-000032A00000}"/>
    <cellStyle name="20% - Accent1 4 4 2 3 2 4 4" xfId="41195" xr:uid="{00000000-0005-0000-0000-000033A00000}"/>
    <cellStyle name="20% - Accent1 4 4 2 3 2 5" xfId="41196" xr:uid="{00000000-0005-0000-0000-000034A00000}"/>
    <cellStyle name="20% - Accent1 4 4 2 3 2 5 2" xfId="41197" xr:uid="{00000000-0005-0000-0000-000035A00000}"/>
    <cellStyle name="20% - Accent1 4 4 2 3 2 5 2 2" xfId="41198" xr:uid="{00000000-0005-0000-0000-000036A00000}"/>
    <cellStyle name="20% - Accent1 4 4 2 3 2 5 3" xfId="41199" xr:uid="{00000000-0005-0000-0000-000037A00000}"/>
    <cellStyle name="20% - Accent1 4 4 2 3 2 6" xfId="41200" xr:uid="{00000000-0005-0000-0000-000038A00000}"/>
    <cellStyle name="20% - Accent1 4 4 2 3 2 6 2" xfId="41201" xr:uid="{00000000-0005-0000-0000-000039A00000}"/>
    <cellStyle name="20% - Accent1 4 4 2 3 2 6 2 2" xfId="41202" xr:uid="{00000000-0005-0000-0000-00003AA00000}"/>
    <cellStyle name="20% - Accent1 4 4 2 3 2 6 3" xfId="41203" xr:uid="{00000000-0005-0000-0000-00003BA00000}"/>
    <cellStyle name="20% - Accent1 4 4 2 3 2 7" xfId="41204" xr:uid="{00000000-0005-0000-0000-00003CA00000}"/>
    <cellStyle name="20% - Accent1 4 4 2 3 2 7 2" xfId="41205" xr:uid="{00000000-0005-0000-0000-00003DA00000}"/>
    <cellStyle name="20% - Accent1 4 4 2 3 2 8" xfId="41206" xr:uid="{00000000-0005-0000-0000-00003EA00000}"/>
    <cellStyle name="20% - Accent1 4 4 2 3 2 8 2" xfId="41207" xr:uid="{00000000-0005-0000-0000-00003FA00000}"/>
    <cellStyle name="20% - Accent1 4 4 2 3 2 9" xfId="41208" xr:uid="{00000000-0005-0000-0000-000040A00000}"/>
    <cellStyle name="20% - Accent1 4 4 2 3 3" xfId="41209" xr:uid="{00000000-0005-0000-0000-000041A00000}"/>
    <cellStyle name="20% - Accent1 4 4 2 3 3 2" xfId="41210" xr:uid="{00000000-0005-0000-0000-000042A00000}"/>
    <cellStyle name="20% - Accent1 4 4 2 3 3 2 2" xfId="41211" xr:uid="{00000000-0005-0000-0000-000043A00000}"/>
    <cellStyle name="20% - Accent1 4 4 2 3 3 2 2 2" xfId="41212" xr:uid="{00000000-0005-0000-0000-000044A00000}"/>
    <cellStyle name="20% - Accent1 4 4 2 3 3 2 2 2 2" xfId="41213" xr:uid="{00000000-0005-0000-0000-000045A00000}"/>
    <cellStyle name="20% - Accent1 4 4 2 3 3 2 2 3" xfId="41214" xr:uid="{00000000-0005-0000-0000-000046A00000}"/>
    <cellStyle name="20% - Accent1 4 4 2 3 3 2 3" xfId="41215" xr:uid="{00000000-0005-0000-0000-000047A00000}"/>
    <cellStyle name="20% - Accent1 4 4 2 3 3 2 3 2" xfId="41216" xr:uid="{00000000-0005-0000-0000-000048A00000}"/>
    <cellStyle name="20% - Accent1 4 4 2 3 3 2 4" xfId="41217" xr:uid="{00000000-0005-0000-0000-000049A00000}"/>
    <cellStyle name="20% - Accent1 4 4 2 3 3 3" xfId="41218" xr:uid="{00000000-0005-0000-0000-00004AA00000}"/>
    <cellStyle name="20% - Accent1 4 4 2 3 3 3 2" xfId="41219" xr:uid="{00000000-0005-0000-0000-00004BA00000}"/>
    <cellStyle name="20% - Accent1 4 4 2 3 3 3 2 2" xfId="41220" xr:uid="{00000000-0005-0000-0000-00004CA00000}"/>
    <cellStyle name="20% - Accent1 4 4 2 3 3 3 2 2 2" xfId="41221" xr:uid="{00000000-0005-0000-0000-00004DA00000}"/>
    <cellStyle name="20% - Accent1 4 4 2 3 3 3 2 3" xfId="41222" xr:uid="{00000000-0005-0000-0000-00004EA00000}"/>
    <cellStyle name="20% - Accent1 4 4 2 3 3 3 3" xfId="41223" xr:uid="{00000000-0005-0000-0000-00004FA00000}"/>
    <cellStyle name="20% - Accent1 4 4 2 3 3 3 3 2" xfId="41224" xr:uid="{00000000-0005-0000-0000-000050A00000}"/>
    <cellStyle name="20% - Accent1 4 4 2 3 3 3 4" xfId="41225" xr:uid="{00000000-0005-0000-0000-000051A00000}"/>
    <cellStyle name="20% - Accent1 4 4 2 3 3 4" xfId="41226" xr:uid="{00000000-0005-0000-0000-000052A00000}"/>
    <cellStyle name="20% - Accent1 4 4 2 3 3 4 2" xfId="41227" xr:uid="{00000000-0005-0000-0000-000053A00000}"/>
    <cellStyle name="20% - Accent1 4 4 2 3 3 4 2 2" xfId="41228" xr:uid="{00000000-0005-0000-0000-000054A00000}"/>
    <cellStyle name="20% - Accent1 4 4 2 3 3 4 2 2 2" xfId="41229" xr:uid="{00000000-0005-0000-0000-000055A00000}"/>
    <cellStyle name="20% - Accent1 4 4 2 3 3 4 2 3" xfId="41230" xr:uid="{00000000-0005-0000-0000-000056A00000}"/>
    <cellStyle name="20% - Accent1 4 4 2 3 3 4 3" xfId="41231" xr:uid="{00000000-0005-0000-0000-000057A00000}"/>
    <cellStyle name="20% - Accent1 4 4 2 3 3 4 3 2" xfId="41232" xr:uid="{00000000-0005-0000-0000-000058A00000}"/>
    <cellStyle name="20% - Accent1 4 4 2 3 3 4 4" xfId="41233" xr:uid="{00000000-0005-0000-0000-000059A00000}"/>
    <cellStyle name="20% - Accent1 4 4 2 3 3 5" xfId="41234" xr:uid="{00000000-0005-0000-0000-00005AA00000}"/>
    <cellStyle name="20% - Accent1 4 4 2 3 3 5 2" xfId="41235" xr:uid="{00000000-0005-0000-0000-00005BA00000}"/>
    <cellStyle name="20% - Accent1 4 4 2 3 3 5 2 2" xfId="41236" xr:uid="{00000000-0005-0000-0000-00005CA00000}"/>
    <cellStyle name="20% - Accent1 4 4 2 3 3 5 3" xfId="41237" xr:uid="{00000000-0005-0000-0000-00005DA00000}"/>
    <cellStyle name="20% - Accent1 4 4 2 3 3 6" xfId="41238" xr:uid="{00000000-0005-0000-0000-00005EA00000}"/>
    <cellStyle name="20% - Accent1 4 4 2 3 3 6 2" xfId="41239" xr:uid="{00000000-0005-0000-0000-00005FA00000}"/>
    <cellStyle name="20% - Accent1 4 4 2 3 3 6 2 2" xfId="41240" xr:uid="{00000000-0005-0000-0000-000060A00000}"/>
    <cellStyle name="20% - Accent1 4 4 2 3 3 6 3" xfId="41241" xr:uid="{00000000-0005-0000-0000-000061A00000}"/>
    <cellStyle name="20% - Accent1 4 4 2 3 3 7" xfId="41242" xr:uid="{00000000-0005-0000-0000-000062A00000}"/>
    <cellStyle name="20% - Accent1 4 4 2 3 3 7 2" xfId="41243" xr:uid="{00000000-0005-0000-0000-000063A00000}"/>
    <cellStyle name="20% - Accent1 4 4 2 3 3 8" xfId="41244" xr:uid="{00000000-0005-0000-0000-000064A00000}"/>
    <cellStyle name="20% - Accent1 4 4 2 3 3 8 2" xfId="41245" xr:uid="{00000000-0005-0000-0000-000065A00000}"/>
    <cellStyle name="20% - Accent1 4 4 2 3 3 9" xfId="41246" xr:uid="{00000000-0005-0000-0000-000066A00000}"/>
    <cellStyle name="20% - Accent1 4 4 2 3 4" xfId="41247" xr:uid="{00000000-0005-0000-0000-000067A00000}"/>
    <cellStyle name="20% - Accent1 4 4 2 3 4 2" xfId="41248" xr:uid="{00000000-0005-0000-0000-000068A00000}"/>
    <cellStyle name="20% - Accent1 4 4 2 3 4 2 2" xfId="41249" xr:uid="{00000000-0005-0000-0000-000069A00000}"/>
    <cellStyle name="20% - Accent1 4 4 2 3 4 2 2 2" xfId="41250" xr:uid="{00000000-0005-0000-0000-00006AA00000}"/>
    <cellStyle name="20% - Accent1 4 4 2 3 4 2 3" xfId="41251" xr:uid="{00000000-0005-0000-0000-00006BA00000}"/>
    <cellStyle name="20% - Accent1 4 4 2 3 4 3" xfId="41252" xr:uid="{00000000-0005-0000-0000-00006CA00000}"/>
    <cellStyle name="20% - Accent1 4 4 2 3 4 3 2" xfId="41253" xr:uid="{00000000-0005-0000-0000-00006DA00000}"/>
    <cellStyle name="20% - Accent1 4 4 2 3 4 4" xfId="41254" xr:uid="{00000000-0005-0000-0000-00006EA00000}"/>
    <cellStyle name="20% - Accent1 4 4 2 3 5" xfId="41255" xr:uid="{00000000-0005-0000-0000-00006FA00000}"/>
    <cellStyle name="20% - Accent1 4 4 2 3 5 2" xfId="41256" xr:uid="{00000000-0005-0000-0000-000070A00000}"/>
    <cellStyle name="20% - Accent1 4 4 2 3 5 2 2" xfId="41257" xr:uid="{00000000-0005-0000-0000-000071A00000}"/>
    <cellStyle name="20% - Accent1 4 4 2 3 5 2 2 2" xfId="41258" xr:uid="{00000000-0005-0000-0000-000072A00000}"/>
    <cellStyle name="20% - Accent1 4 4 2 3 5 2 3" xfId="41259" xr:uid="{00000000-0005-0000-0000-000073A00000}"/>
    <cellStyle name="20% - Accent1 4 4 2 3 5 3" xfId="41260" xr:uid="{00000000-0005-0000-0000-000074A00000}"/>
    <cellStyle name="20% - Accent1 4 4 2 3 5 3 2" xfId="41261" xr:uid="{00000000-0005-0000-0000-000075A00000}"/>
    <cellStyle name="20% - Accent1 4 4 2 3 5 4" xfId="41262" xr:uid="{00000000-0005-0000-0000-000076A00000}"/>
    <cellStyle name="20% - Accent1 4 4 2 3 6" xfId="41263" xr:uid="{00000000-0005-0000-0000-000077A00000}"/>
    <cellStyle name="20% - Accent1 4 4 2 3 6 2" xfId="41264" xr:uid="{00000000-0005-0000-0000-000078A00000}"/>
    <cellStyle name="20% - Accent1 4 4 2 3 6 2 2" xfId="41265" xr:uid="{00000000-0005-0000-0000-000079A00000}"/>
    <cellStyle name="20% - Accent1 4 4 2 3 6 2 2 2" xfId="41266" xr:uid="{00000000-0005-0000-0000-00007AA00000}"/>
    <cellStyle name="20% - Accent1 4 4 2 3 6 2 3" xfId="41267" xr:uid="{00000000-0005-0000-0000-00007BA00000}"/>
    <cellStyle name="20% - Accent1 4 4 2 3 6 3" xfId="41268" xr:uid="{00000000-0005-0000-0000-00007CA00000}"/>
    <cellStyle name="20% - Accent1 4 4 2 3 6 3 2" xfId="41269" xr:uid="{00000000-0005-0000-0000-00007DA00000}"/>
    <cellStyle name="20% - Accent1 4 4 2 3 6 4" xfId="41270" xr:uid="{00000000-0005-0000-0000-00007EA00000}"/>
    <cellStyle name="20% - Accent1 4 4 2 3 7" xfId="41271" xr:uid="{00000000-0005-0000-0000-00007FA00000}"/>
    <cellStyle name="20% - Accent1 4 4 2 3 7 2" xfId="41272" xr:uid="{00000000-0005-0000-0000-000080A00000}"/>
    <cellStyle name="20% - Accent1 4 4 2 3 7 2 2" xfId="41273" xr:uid="{00000000-0005-0000-0000-000081A00000}"/>
    <cellStyle name="20% - Accent1 4 4 2 3 7 3" xfId="41274" xr:uid="{00000000-0005-0000-0000-000082A00000}"/>
    <cellStyle name="20% - Accent1 4 4 2 3 8" xfId="41275" xr:uid="{00000000-0005-0000-0000-000083A00000}"/>
    <cellStyle name="20% - Accent1 4 4 2 3 8 2" xfId="41276" xr:uid="{00000000-0005-0000-0000-000084A00000}"/>
    <cellStyle name="20% - Accent1 4 4 2 3 8 2 2" xfId="41277" xr:uid="{00000000-0005-0000-0000-000085A00000}"/>
    <cellStyle name="20% - Accent1 4 4 2 3 8 3" xfId="41278" xr:uid="{00000000-0005-0000-0000-000086A00000}"/>
    <cellStyle name="20% - Accent1 4 4 2 3 9" xfId="41279" xr:uid="{00000000-0005-0000-0000-000087A00000}"/>
    <cellStyle name="20% - Accent1 4 4 2 3 9 2" xfId="41280" xr:uid="{00000000-0005-0000-0000-000088A00000}"/>
    <cellStyle name="20% - Accent1 4 4 2 4" xfId="41281" xr:uid="{00000000-0005-0000-0000-000089A00000}"/>
    <cellStyle name="20% - Accent1 4 4 2 4 10" xfId="41282" xr:uid="{00000000-0005-0000-0000-00008AA00000}"/>
    <cellStyle name="20% - Accent1 4 4 2 4 10 2" xfId="41283" xr:uid="{00000000-0005-0000-0000-00008BA00000}"/>
    <cellStyle name="20% - Accent1 4 4 2 4 11" xfId="41284" xr:uid="{00000000-0005-0000-0000-00008CA00000}"/>
    <cellStyle name="20% - Accent1 4 4 2 4 2" xfId="41285" xr:uid="{00000000-0005-0000-0000-00008DA00000}"/>
    <cellStyle name="20% - Accent1 4 4 2 4 2 2" xfId="41286" xr:uid="{00000000-0005-0000-0000-00008EA00000}"/>
    <cellStyle name="20% - Accent1 4 4 2 4 2 2 2" xfId="41287" xr:uid="{00000000-0005-0000-0000-00008FA00000}"/>
    <cellStyle name="20% - Accent1 4 4 2 4 2 2 2 2" xfId="41288" xr:uid="{00000000-0005-0000-0000-000090A00000}"/>
    <cellStyle name="20% - Accent1 4 4 2 4 2 2 2 2 2" xfId="41289" xr:uid="{00000000-0005-0000-0000-000091A00000}"/>
    <cellStyle name="20% - Accent1 4 4 2 4 2 2 2 3" xfId="41290" xr:uid="{00000000-0005-0000-0000-000092A00000}"/>
    <cellStyle name="20% - Accent1 4 4 2 4 2 2 3" xfId="41291" xr:uid="{00000000-0005-0000-0000-000093A00000}"/>
    <cellStyle name="20% - Accent1 4 4 2 4 2 2 3 2" xfId="41292" xr:uid="{00000000-0005-0000-0000-000094A00000}"/>
    <cellStyle name="20% - Accent1 4 4 2 4 2 2 4" xfId="41293" xr:uid="{00000000-0005-0000-0000-000095A00000}"/>
    <cellStyle name="20% - Accent1 4 4 2 4 2 3" xfId="41294" xr:uid="{00000000-0005-0000-0000-000096A00000}"/>
    <cellStyle name="20% - Accent1 4 4 2 4 2 3 2" xfId="41295" xr:uid="{00000000-0005-0000-0000-000097A00000}"/>
    <cellStyle name="20% - Accent1 4 4 2 4 2 3 2 2" xfId="41296" xr:uid="{00000000-0005-0000-0000-000098A00000}"/>
    <cellStyle name="20% - Accent1 4 4 2 4 2 3 2 2 2" xfId="41297" xr:uid="{00000000-0005-0000-0000-000099A00000}"/>
    <cellStyle name="20% - Accent1 4 4 2 4 2 3 2 3" xfId="41298" xr:uid="{00000000-0005-0000-0000-00009AA00000}"/>
    <cellStyle name="20% - Accent1 4 4 2 4 2 3 3" xfId="41299" xr:uid="{00000000-0005-0000-0000-00009BA00000}"/>
    <cellStyle name="20% - Accent1 4 4 2 4 2 3 3 2" xfId="41300" xr:uid="{00000000-0005-0000-0000-00009CA00000}"/>
    <cellStyle name="20% - Accent1 4 4 2 4 2 3 4" xfId="41301" xr:uid="{00000000-0005-0000-0000-00009DA00000}"/>
    <cellStyle name="20% - Accent1 4 4 2 4 2 4" xfId="41302" xr:uid="{00000000-0005-0000-0000-00009EA00000}"/>
    <cellStyle name="20% - Accent1 4 4 2 4 2 4 2" xfId="41303" xr:uid="{00000000-0005-0000-0000-00009FA00000}"/>
    <cellStyle name="20% - Accent1 4 4 2 4 2 4 2 2" xfId="41304" xr:uid="{00000000-0005-0000-0000-0000A0A00000}"/>
    <cellStyle name="20% - Accent1 4 4 2 4 2 4 2 2 2" xfId="41305" xr:uid="{00000000-0005-0000-0000-0000A1A00000}"/>
    <cellStyle name="20% - Accent1 4 4 2 4 2 4 2 3" xfId="41306" xr:uid="{00000000-0005-0000-0000-0000A2A00000}"/>
    <cellStyle name="20% - Accent1 4 4 2 4 2 4 3" xfId="41307" xr:uid="{00000000-0005-0000-0000-0000A3A00000}"/>
    <cellStyle name="20% - Accent1 4 4 2 4 2 4 3 2" xfId="41308" xr:uid="{00000000-0005-0000-0000-0000A4A00000}"/>
    <cellStyle name="20% - Accent1 4 4 2 4 2 4 4" xfId="41309" xr:uid="{00000000-0005-0000-0000-0000A5A00000}"/>
    <cellStyle name="20% - Accent1 4 4 2 4 2 5" xfId="41310" xr:uid="{00000000-0005-0000-0000-0000A6A00000}"/>
    <cellStyle name="20% - Accent1 4 4 2 4 2 5 2" xfId="41311" xr:uid="{00000000-0005-0000-0000-0000A7A00000}"/>
    <cellStyle name="20% - Accent1 4 4 2 4 2 5 2 2" xfId="41312" xr:uid="{00000000-0005-0000-0000-0000A8A00000}"/>
    <cellStyle name="20% - Accent1 4 4 2 4 2 5 3" xfId="41313" xr:uid="{00000000-0005-0000-0000-0000A9A00000}"/>
    <cellStyle name="20% - Accent1 4 4 2 4 2 6" xfId="41314" xr:uid="{00000000-0005-0000-0000-0000AAA00000}"/>
    <cellStyle name="20% - Accent1 4 4 2 4 2 6 2" xfId="41315" xr:uid="{00000000-0005-0000-0000-0000ABA00000}"/>
    <cellStyle name="20% - Accent1 4 4 2 4 2 6 2 2" xfId="41316" xr:uid="{00000000-0005-0000-0000-0000ACA00000}"/>
    <cellStyle name="20% - Accent1 4 4 2 4 2 6 3" xfId="41317" xr:uid="{00000000-0005-0000-0000-0000ADA00000}"/>
    <cellStyle name="20% - Accent1 4 4 2 4 2 7" xfId="41318" xr:uid="{00000000-0005-0000-0000-0000AEA00000}"/>
    <cellStyle name="20% - Accent1 4 4 2 4 2 7 2" xfId="41319" xr:uid="{00000000-0005-0000-0000-0000AFA00000}"/>
    <cellStyle name="20% - Accent1 4 4 2 4 2 8" xfId="41320" xr:uid="{00000000-0005-0000-0000-0000B0A00000}"/>
    <cellStyle name="20% - Accent1 4 4 2 4 2 8 2" xfId="41321" xr:uid="{00000000-0005-0000-0000-0000B1A00000}"/>
    <cellStyle name="20% - Accent1 4 4 2 4 2 9" xfId="41322" xr:uid="{00000000-0005-0000-0000-0000B2A00000}"/>
    <cellStyle name="20% - Accent1 4 4 2 4 3" xfId="41323" xr:uid="{00000000-0005-0000-0000-0000B3A00000}"/>
    <cellStyle name="20% - Accent1 4 4 2 4 3 2" xfId="41324" xr:uid="{00000000-0005-0000-0000-0000B4A00000}"/>
    <cellStyle name="20% - Accent1 4 4 2 4 3 2 2" xfId="41325" xr:uid="{00000000-0005-0000-0000-0000B5A00000}"/>
    <cellStyle name="20% - Accent1 4 4 2 4 3 2 2 2" xfId="41326" xr:uid="{00000000-0005-0000-0000-0000B6A00000}"/>
    <cellStyle name="20% - Accent1 4 4 2 4 3 2 2 2 2" xfId="41327" xr:uid="{00000000-0005-0000-0000-0000B7A00000}"/>
    <cellStyle name="20% - Accent1 4 4 2 4 3 2 2 3" xfId="41328" xr:uid="{00000000-0005-0000-0000-0000B8A00000}"/>
    <cellStyle name="20% - Accent1 4 4 2 4 3 2 3" xfId="41329" xr:uid="{00000000-0005-0000-0000-0000B9A00000}"/>
    <cellStyle name="20% - Accent1 4 4 2 4 3 2 3 2" xfId="41330" xr:uid="{00000000-0005-0000-0000-0000BAA00000}"/>
    <cellStyle name="20% - Accent1 4 4 2 4 3 2 4" xfId="41331" xr:uid="{00000000-0005-0000-0000-0000BBA00000}"/>
    <cellStyle name="20% - Accent1 4 4 2 4 3 3" xfId="41332" xr:uid="{00000000-0005-0000-0000-0000BCA00000}"/>
    <cellStyle name="20% - Accent1 4 4 2 4 3 3 2" xfId="41333" xr:uid="{00000000-0005-0000-0000-0000BDA00000}"/>
    <cellStyle name="20% - Accent1 4 4 2 4 3 3 2 2" xfId="41334" xr:uid="{00000000-0005-0000-0000-0000BEA00000}"/>
    <cellStyle name="20% - Accent1 4 4 2 4 3 3 2 2 2" xfId="41335" xr:uid="{00000000-0005-0000-0000-0000BFA00000}"/>
    <cellStyle name="20% - Accent1 4 4 2 4 3 3 2 3" xfId="41336" xr:uid="{00000000-0005-0000-0000-0000C0A00000}"/>
    <cellStyle name="20% - Accent1 4 4 2 4 3 3 3" xfId="41337" xr:uid="{00000000-0005-0000-0000-0000C1A00000}"/>
    <cellStyle name="20% - Accent1 4 4 2 4 3 3 3 2" xfId="41338" xr:uid="{00000000-0005-0000-0000-0000C2A00000}"/>
    <cellStyle name="20% - Accent1 4 4 2 4 3 3 4" xfId="41339" xr:uid="{00000000-0005-0000-0000-0000C3A00000}"/>
    <cellStyle name="20% - Accent1 4 4 2 4 3 4" xfId="41340" xr:uid="{00000000-0005-0000-0000-0000C4A00000}"/>
    <cellStyle name="20% - Accent1 4 4 2 4 3 4 2" xfId="41341" xr:uid="{00000000-0005-0000-0000-0000C5A00000}"/>
    <cellStyle name="20% - Accent1 4 4 2 4 3 4 2 2" xfId="41342" xr:uid="{00000000-0005-0000-0000-0000C6A00000}"/>
    <cellStyle name="20% - Accent1 4 4 2 4 3 4 2 2 2" xfId="41343" xr:uid="{00000000-0005-0000-0000-0000C7A00000}"/>
    <cellStyle name="20% - Accent1 4 4 2 4 3 4 2 3" xfId="41344" xr:uid="{00000000-0005-0000-0000-0000C8A00000}"/>
    <cellStyle name="20% - Accent1 4 4 2 4 3 4 3" xfId="41345" xr:uid="{00000000-0005-0000-0000-0000C9A00000}"/>
    <cellStyle name="20% - Accent1 4 4 2 4 3 4 3 2" xfId="41346" xr:uid="{00000000-0005-0000-0000-0000CAA00000}"/>
    <cellStyle name="20% - Accent1 4 4 2 4 3 4 4" xfId="41347" xr:uid="{00000000-0005-0000-0000-0000CBA00000}"/>
    <cellStyle name="20% - Accent1 4 4 2 4 3 5" xfId="41348" xr:uid="{00000000-0005-0000-0000-0000CCA00000}"/>
    <cellStyle name="20% - Accent1 4 4 2 4 3 5 2" xfId="41349" xr:uid="{00000000-0005-0000-0000-0000CDA00000}"/>
    <cellStyle name="20% - Accent1 4 4 2 4 3 5 2 2" xfId="41350" xr:uid="{00000000-0005-0000-0000-0000CEA00000}"/>
    <cellStyle name="20% - Accent1 4 4 2 4 3 5 3" xfId="41351" xr:uid="{00000000-0005-0000-0000-0000CFA00000}"/>
    <cellStyle name="20% - Accent1 4 4 2 4 3 6" xfId="41352" xr:uid="{00000000-0005-0000-0000-0000D0A00000}"/>
    <cellStyle name="20% - Accent1 4 4 2 4 3 6 2" xfId="41353" xr:uid="{00000000-0005-0000-0000-0000D1A00000}"/>
    <cellStyle name="20% - Accent1 4 4 2 4 3 6 2 2" xfId="41354" xr:uid="{00000000-0005-0000-0000-0000D2A00000}"/>
    <cellStyle name="20% - Accent1 4 4 2 4 3 6 3" xfId="41355" xr:uid="{00000000-0005-0000-0000-0000D3A00000}"/>
    <cellStyle name="20% - Accent1 4 4 2 4 3 7" xfId="41356" xr:uid="{00000000-0005-0000-0000-0000D4A00000}"/>
    <cellStyle name="20% - Accent1 4 4 2 4 3 7 2" xfId="41357" xr:uid="{00000000-0005-0000-0000-0000D5A00000}"/>
    <cellStyle name="20% - Accent1 4 4 2 4 3 8" xfId="41358" xr:uid="{00000000-0005-0000-0000-0000D6A00000}"/>
    <cellStyle name="20% - Accent1 4 4 2 4 3 8 2" xfId="41359" xr:uid="{00000000-0005-0000-0000-0000D7A00000}"/>
    <cellStyle name="20% - Accent1 4 4 2 4 3 9" xfId="41360" xr:uid="{00000000-0005-0000-0000-0000D8A00000}"/>
    <cellStyle name="20% - Accent1 4 4 2 4 4" xfId="41361" xr:uid="{00000000-0005-0000-0000-0000D9A00000}"/>
    <cellStyle name="20% - Accent1 4 4 2 4 4 2" xfId="41362" xr:uid="{00000000-0005-0000-0000-0000DAA00000}"/>
    <cellStyle name="20% - Accent1 4 4 2 4 4 2 2" xfId="41363" xr:uid="{00000000-0005-0000-0000-0000DBA00000}"/>
    <cellStyle name="20% - Accent1 4 4 2 4 4 2 2 2" xfId="41364" xr:uid="{00000000-0005-0000-0000-0000DCA00000}"/>
    <cellStyle name="20% - Accent1 4 4 2 4 4 2 3" xfId="41365" xr:uid="{00000000-0005-0000-0000-0000DDA00000}"/>
    <cellStyle name="20% - Accent1 4 4 2 4 4 3" xfId="41366" xr:uid="{00000000-0005-0000-0000-0000DEA00000}"/>
    <cellStyle name="20% - Accent1 4 4 2 4 4 3 2" xfId="41367" xr:uid="{00000000-0005-0000-0000-0000DFA00000}"/>
    <cellStyle name="20% - Accent1 4 4 2 4 4 4" xfId="41368" xr:uid="{00000000-0005-0000-0000-0000E0A00000}"/>
    <cellStyle name="20% - Accent1 4 4 2 4 5" xfId="41369" xr:uid="{00000000-0005-0000-0000-0000E1A00000}"/>
    <cellStyle name="20% - Accent1 4 4 2 4 5 2" xfId="41370" xr:uid="{00000000-0005-0000-0000-0000E2A00000}"/>
    <cellStyle name="20% - Accent1 4 4 2 4 5 2 2" xfId="41371" xr:uid="{00000000-0005-0000-0000-0000E3A00000}"/>
    <cellStyle name="20% - Accent1 4 4 2 4 5 2 2 2" xfId="41372" xr:uid="{00000000-0005-0000-0000-0000E4A00000}"/>
    <cellStyle name="20% - Accent1 4 4 2 4 5 2 3" xfId="41373" xr:uid="{00000000-0005-0000-0000-0000E5A00000}"/>
    <cellStyle name="20% - Accent1 4 4 2 4 5 3" xfId="41374" xr:uid="{00000000-0005-0000-0000-0000E6A00000}"/>
    <cellStyle name="20% - Accent1 4 4 2 4 5 3 2" xfId="41375" xr:uid="{00000000-0005-0000-0000-0000E7A00000}"/>
    <cellStyle name="20% - Accent1 4 4 2 4 5 4" xfId="41376" xr:uid="{00000000-0005-0000-0000-0000E8A00000}"/>
    <cellStyle name="20% - Accent1 4 4 2 4 6" xfId="41377" xr:uid="{00000000-0005-0000-0000-0000E9A00000}"/>
    <cellStyle name="20% - Accent1 4 4 2 4 6 2" xfId="41378" xr:uid="{00000000-0005-0000-0000-0000EAA00000}"/>
    <cellStyle name="20% - Accent1 4 4 2 4 6 2 2" xfId="41379" xr:uid="{00000000-0005-0000-0000-0000EBA00000}"/>
    <cellStyle name="20% - Accent1 4 4 2 4 6 2 2 2" xfId="41380" xr:uid="{00000000-0005-0000-0000-0000ECA00000}"/>
    <cellStyle name="20% - Accent1 4 4 2 4 6 2 3" xfId="41381" xr:uid="{00000000-0005-0000-0000-0000EDA00000}"/>
    <cellStyle name="20% - Accent1 4 4 2 4 6 3" xfId="41382" xr:uid="{00000000-0005-0000-0000-0000EEA00000}"/>
    <cellStyle name="20% - Accent1 4 4 2 4 6 3 2" xfId="41383" xr:uid="{00000000-0005-0000-0000-0000EFA00000}"/>
    <cellStyle name="20% - Accent1 4 4 2 4 6 4" xfId="41384" xr:uid="{00000000-0005-0000-0000-0000F0A00000}"/>
    <cellStyle name="20% - Accent1 4 4 2 4 7" xfId="41385" xr:uid="{00000000-0005-0000-0000-0000F1A00000}"/>
    <cellStyle name="20% - Accent1 4 4 2 4 7 2" xfId="41386" xr:uid="{00000000-0005-0000-0000-0000F2A00000}"/>
    <cellStyle name="20% - Accent1 4 4 2 4 7 2 2" xfId="41387" xr:uid="{00000000-0005-0000-0000-0000F3A00000}"/>
    <cellStyle name="20% - Accent1 4 4 2 4 7 3" xfId="41388" xr:uid="{00000000-0005-0000-0000-0000F4A00000}"/>
    <cellStyle name="20% - Accent1 4 4 2 4 8" xfId="41389" xr:uid="{00000000-0005-0000-0000-0000F5A00000}"/>
    <cellStyle name="20% - Accent1 4 4 2 4 8 2" xfId="41390" xr:uid="{00000000-0005-0000-0000-0000F6A00000}"/>
    <cellStyle name="20% - Accent1 4 4 2 4 8 2 2" xfId="41391" xr:uid="{00000000-0005-0000-0000-0000F7A00000}"/>
    <cellStyle name="20% - Accent1 4 4 2 4 8 3" xfId="41392" xr:uid="{00000000-0005-0000-0000-0000F8A00000}"/>
    <cellStyle name="20% - Accent1 4 4 2 4 9" xfId="41393" xr:uid="{00000000-0005-0000-0000-0000F9A00000}"/>
    <cellStyle name="20% - Accent1 4 4 2 4 9 2" xfId="41394" xr:uid="{00000000-0005-0000-0000-0000FAA00000}"/>
    <cellStyle name="20% - Accent1 4 4 2 5" xfId="41395" xr:uid="{00000000-0005-0000-0000-0000FBA00000}"/>
    <cellStyle name="20% - Accent1 4 4 2 5 10" xfId="41396" xr:uid="{00000000-0005-0000-0000-0000FCA00000}"/>
    <cellStyle name="20% - Accent1 4 4 2 5 10 2" xfId="41397" xr:uid="{00000000-0005-0000-0000-0000FDA00000}"/>
    <cellStyle name="20% - Accent1 4 4 2 5 11" xfId="41398" xr:uid="{00000000-0005-0000-0000-0000FEA00000}"/>
    <cellStyle name="20% - Accent1 4 4 2 5 2" xfId="41399" xr:uid="{00000000-0005-0000-0000-0000FFA00000}"/>
    <cellStyle name="20% - Accent1 4 4 2 5 2 2" xfId="41400" xr:uid="{00000000-0005-0000-0000-000000A10000}"/>
    <cellStyle name="20% - Accent1 4 4 2 5 2 2 2" xfId="41401" xr:uid="{00000000-0005-0000-0000-000001A10000}"/>
    <cellStyle name="20% - Accent1 4 4 2 5 2 2 2 2" xfId="41402" xr:uid="{00000000-0005-0000-0000-000002A10000}"/>
    <cellStyle name="20% - Accent1 4 4 2 5 2 2 2 2 2" xfId="41403" xr:uid="{00000000-0005-0000-0000-000003A10000}"/>
    <cellStyle name="20% - Accent1 4 4 2 5 2 2 2 3" xfId="41404" xr:uid="{00000000-0005-0000-0000-000004A10000}"/>
    <cellStyle name="20% - Accent1 4 4 2 5 2 2 3" xfId="41405" xr:uid="{00000000-0005-0000-0000-000005A10000}"/>
    <cellStyle name="20% - Accent1 4 4 2 5 2 2 3 2" xfId="41406" xr:uid="{00000000-0005-0000-0000-000006A10000}"/>
    <cellStyle name="20% - Accent1 4 4 2 5 2 2 4" xfId="41407" xr:uid="{00000000-0005-0000-0000-000007A10000}"/>
    <cellStyle name="20% - Accent1 4 4 2 5 2 3" xfId="41408" xr:uid="{00000000-0005-0000-0000-000008A10000}"/>
    <cellStyle name="20% - Accent1 4 4 2 5 2 3 2" xfId="41409" xr:uid="{00000000-0005-0000-0000-000009A10000}"/>
    <cellStyle name="20% - Accent1 4 4 2 5 2 3 2 2" xfId="41410" xr:uid="{00000000-0005-0000-0000-00000AA10000}"/>
    <cellStyle name="20% - Accent1 4 4 2 5 2 3 2 2 2" xfId="41411" xr:uid="{00000000-0005-0000-0000-00000BA10000}"/>
    <cellStyle name="20% - Accent1 4 4 2 5 2 3 2 3" xfId="41412" xr:uid="{00000000-0005-0000-0000-00000CA10000}"/>
    <cellStyle name="20% - Accent1 4 4 2 5 2 3 3" xfId="41413" xr:uid="{00000000-0005-0000-0000-00000DA10000}"/>
    <cellStyle name="20% - Accent1 4 4 2 5 2 3 3 2" xfId="41414" xr:uid="{00000000-0005-0000-0000-00000EA10000}"/>
    <cellStyle name="20% - Accent1 4 4 2 5 2 3 4" xfId="41415" xr:uid="{00000000-0005-0000-0000-00000FA10000}"/>
    <cellStyle name="20% - Accent1 4 4 2 5 2 4" xfId="41416" xr:uid="{00000000-0005-0000-0000-000010A10000}"/>
    <cellStyle name="20% - Accent1 4 4 2 5 2 4 2" xfId="41417" xr:uid="{00000000-0005-0000-0000-000011A10000}"/>
    <cellStyle name="20% - Accent1 4 4 2 5 2 4 2 2" xfId="41418" xr:uid="{00000000-0005-0000-0000-000012A10000}"/>
    <cellStyle name="20% - Accent1 4 4 2 5 2 4 2 2 2" xfId="41419" xr:uid="{00000000-0005-0000-0000-000013A10000}"/>
    <cellStyle name="20% - Accent1 4 4 2 5 2 4 2 3" xfId="41420" xr:uid="{00000000-0005-0000-0000-000014A10000}"/>
    <cellStyle name="20% - Accent1 4 4 2 5 2 4 3" xfId="41421" xr:uid="{00000000-0005-0000-0000-000015A10000}"/>
    <cellStyle name="20% - Accent1 4 4 2 5 2 4 3 2" xfId="41422" xr:uid="{00000000-0005-0000-0000-000016A10000}"/>
    <cellStyle name="20% - Accent1 4 4 2 5 2 4 4" xfId="41423" xr:uid="{00000000-0005-0000-0000-000017A10000}"/>
    <cellStyle name="20% - Accent1 4 4 2 5 2 5" xfId="41424" xr:uid="{00000000-0005-0000-0000-000018A10000}"/>
    <cellStyle name="20% - Accent1 4 4 2 5 2 5 2" xfId="41425" xr:uid="{00000000-0005-0000-0000-000019A10000}"/>
    <cellStyle name="20% - Accent1 4 4 2 5 2 5 2 2" xfId="41426" xr:uid="{00000000-0005-0000-0000-00001AA10000}"/>
    <cellStyle name="20% - Accent1 4 4 2 5 2 5 3" xfId="41427" xr:uid="{00000000-0005-0000-0000-00001BA10000}"/>
    <cellStyle name="20% - Accent1 4 4 2 5 2 6" xfId="41428" xr:uid="{00000000-0005-0000-0000-00001CA10000}"/>
    <cellStyle name="20% - Accent1 4 4 2 5 2 6 2" xfId="41429" xr:uid="{00000000-0005-0000-0000-00001DA10000}"/>
    <cellStyle name="20% - Accent1 4 4 2 5 2 6 2 2" xfId="41430" xr:uid="{00000000-0005-0000-0000-00001EA10000}"/>
    <cellStyle name="20% - Accent1 4 4 2 5 2 6 3" xfId="41431" xr:uid="{00000000-0005-0000-0000-00001FA10000}"/>
    <cellStyle name="20% - Accent1 4 4 2 5 2 7" xfId="41432" xr:uid="{00000000-0005-0000-0000-000020A10000}"/>
    <cellStyle name="20% - Accent1 4 4 2 5 2 7 2" xfId="41433" xr:uid="{00000000-0005-0000-0000-000021A10000}"/>
    <cellStyle name="20% - Accent1 4 4 2 5 2 8" xfId="41434" xr:uid="{00000000-0005-0000-0000-000022A10000}"/>
    <cellStyle name="20% - Accent1 4 4 2 5 2 8 2" xfId="41435" xr:uid="{00000000-0005-0000-0000-000023A10000}"/>
    <cellStyle name="20% - Accent1 4 4 2 5 2 9" xfId="41436" xr:uid="{00000000-0005-0000-0000-000024A10000}"/>
    <cellStyle name="20% - Accent1 4 4 2 5 3" xfId="41437" xr:uid="{00000000-0005-0000-0000-000025A10000}"/>
    <cellStyle name="20% - Accent1 4 4 2 5 3 2" xfId="41438" xr:uid="{00000000-0005-0000-0000-000026A10000}"/>
    <cellStyle name="20% - Accent1 4 4 2 5 3 2 2" xfId="41439" xr:uid="{00000000-0005-0000-0000-000027A10000}"/>
    <cellStyle name="20% - Accent1 4 4 2 5 3 2 2 2" xfId="41440" xr:uid="{00000000-0005-0000-0000-000028A10000}"/>
    <cellStyle name="20% - Accent1 4 4 2 5 3 2 2 2 2" xfId="41441" xr:uid="{00000000-0005-0000-0000-000029A10000}"/>
    <cellStyle name="20% - Accent1 4 4 2 5 3 2 2 3" xfId="41442" xr:uid="{00000000-0005-0000-0000-00002AA10000}"/>
    <cellStyle name="20% - Accent1 4 4 2 5 3 2 3" xfId="41443" xr:uid="{00000000-0005-0000-0000-00002BA10000}"/>
    <cellStyle name="20% - Accent1 4 4 2 5 3 2 3 2" xfId="41444" xr:uid="{00000000-0005-0000-0000-00002CA10000}"/>
    <cellStyle name="20% - Accent1 4 4 2 5 3 2 4" xfId="41445" xr:uid="{00000000-0005-0000-0000-00002DA10000}"/>
    <cellStyle name="20% - Accent1 4 4 2 5 3 3" xfId="41446" xr:uid="{00000000-0005-0000-0000-00002EA10000}"/>
    <cellStyle name="20% - Accent1 4 4 2 5 3 3 2" xfId="41447" xr:uid="{00000000-0005-0000-0000-00002FA10000}"/>
    <cellStyle name="20% - Accent1 4 4 2 5 3 3 2 2" xfId="41448" xr:uid="{00000000-0005-0000-0000-000030A10000}"/>
    <cellStyle name="20% - Accent1 4 4 2 5 3 3 2 2 2" xfId="41449" xr:uid="{00000000-0005-0000-0000-000031A10000}"/>
    <cellStyle name="20% - Accent1 4 4 2 5 3 3 2 3" xfId="41450" xr:uid="{00000000-0005-0000-0000-000032A10000}"/>
    <cellStyle name="20% - Accent1 4 4 2 5 3 3 3" xfId="41451" xr:uid="{00000000-0005-0000-0000-000033A10000}"/>
    <cellStyle name="20% - Accent1 4 4 2 5 3 3 3 2" xfId="41452" xr:uid="{00000000-0005-0000-0000-000034A10000}"/>
    <cellStyle name="20% - Accent1 4 4 2 5 3 3 4" xfId="41453" xr:uid="{00000000-0005-0000-0000-000035A10000}"/>
    <cellStyle name="20% - Accent1 4 4 2 5 3 4" xfId="41454" xr:uid="{00000000-0005-0000-0000-000036A10000}"/>
    <cellStyle name="20% - Accent1 4 4 2 5 3 4 2" xfId="41455" xr:uid="{00000000-0005-0000-0000-000037A10000}"/>
    <cellStyle name="20% - Accent1 4 4 2 5 3 4 2 2" xfId="41456" xr:uid="{00000000-0005-0000-0000-000038A10000}"/>
    <cellStyle name="20% - Accent1 4 4 2 5 3 4 2 2 2" xfId="41457" xr:uid="{00000000-0005-0000-0000-000039A10000}"/>
    <cellStyle name="20% - Accent1 4 4 2 5 3 4 2 3" xfId="41458" xr:uid="{00000000-0005-0000-0000-00003AA10000}"/>
    <cellStyle name="20% - Accent1 4 4 2 5 3 4 3" xfId="41459" xr:uid="{00000000-0005-0000-0000-00003BA10000}"/>
    <cellStyle name="20% - Accent1 4 4 2 5 3 4 3 2" xfId="41460" xr:uid="{00000000-0005-0000-0000-00003CA10000}"/>
    <cellStyle name="20% - Accent1 4 4 2 5 3 4 4" xfId="41461" xr:uid="{00000000-0005-0000-0000-00003DA10000}"/>
    <cellStyle name="20% - Accent1 4 4 2 5 3 5" xfId="41462" xr:uid="{00000000-0005-0000-0000-00003EA10000}"/>
    <cellStyle name="20% - Accent1 4 4 2 5 3 5 2" xfId="41463" xr:uid="{00000000-0005-0000-0000-00003FA10000}"/>
    <cellStyle name="20% - Accent1 4 4 2 5 3 5 2 2" xfId="41464" xr:uid="{00000000-0005-0000-0000-000040A10000}"/>
    <cellStyle name="20% - Accent1 4 4 2 5 3 5 3" xfId="41465" xr:uid="{00000000-0005-0000-0000-000041A10000}"/>
    <cellStyle name="20% - Accent1 4 4 2 5 3 6" xfId="41466" xr:uid="{00000000-0005-0000-0000-000042A10000}"/>
    <cellStyle name="20% - Accent1 4 4 2 5 3 6 2" xfId="41467" xr:uid="{00000000-0005-0000-0000-000043A10000}"/>
    <cellStyle name="20% - Accent1 4 4 2 5 3 6 2 2" xfId="41468" xr:uid="{00000000-0005-0000-0000-000044A10000}"/>
    <cellStyle name="20% - Accent1 4 4 2 5 3 6 3" xfId="41469" xr:uid="{00000000-0005-0000-0000-000045A10000}"/>
    <cellStyle name="20% - Accent1 4 4 2 5 3 7" xfId="41470" xr:uid="{00000000-0005-0000-0000-000046A10000}"/>
    <cellStyle name="20% - Accent1 4 4 2 5 3 7 2" xfId="41471" xr:uid="{00000000-0005-0000-0000-000047A10000}"/>
    <cellStyle name="20% - Accent1 4 4 2 5 3 8" xfId="41472" xr:uid="{00000000-0005-0000-0000-000048A10000}"/>
    <cellStyle name="20% - Accent1 4 4 2 5 3 8 2" xfId="41473" xr:uid="{00000000-0005-0000-0000-000049A10000}"/>
    <cellStyle name="20% - Accent1 4 4 2 5 3 9" xfId="41474" xr:uid="{00000000-0005-0000-0000-00004AA10000}"/>
    <cellStyle name="20% - Accent1 4 4 2 5 4" xfId="41475" xr:uid="{00000000-0005-0000-0000-00004BA10000}"/>
    <cellStyle name="20% - Accent1 4 4 2 5 4 2" xfId="41476" xr:uid="{00000000-0005-0000-0000-00004CA10000}"/>
    <cellStyle name="20% - Accent1 4 4 2 5 4 2 2" xfId="41477" xr:uid="{00000000-0005-0000-0000-00004DA10000}"/>
    <cellStyle name="20% - Accent1 4 4 2 5 4 2 2 2" xfId="41478" xr:uid="{00000000-0005-0000-0000-00004EA10000}"/>
    <cellStyle name="20% - Accent1 4 4 2 5 4 2 3" xfId="41479" xr:uid="{00000000-0005-0000-0000-00004FA10000}"/>
    <cellStyle name="20% - Accent1 4 4 2 5 4 3" xfId="41480" xr:uid="{00000000-0005-0000-0000-000050A10000}"/>
    <cellStyle name="20% - Accent1 4 4 2 5 4 3 2" xfId="41481" xr:uid="{00000000-0005-0000-0000-000051A10000}"/>
    <cellStyle name="20% - Accent1 4 4 2 5 4 4" xfId="41482" xr:uid="{00000000-0005-0000-0000-000052A10000}"/>
    <cellStyle name="20% - Accent1 4 4 2 5 5" xfId="41483" xr:uid="{00000000-0005-0000-0000-000053A10000}"/>
    <cellStyle name="20% - Accent1 4 4 2 5 5 2" xfId="41484" xr:uid="{00000000-0005-0000-0000-000054A10000}"/>
    <cellStyle name="20% - Accent1 4 4 2 5 5 2 2" xfId="41485" xr:uid="{00000000-0005-0000-0000-000055A10000}"/>
    <cellStyle name="20% - Accent1 4 4 2 5 5 2 2 2" xfId="41486" xr:uid="{00000000-0005-0000-0000-000056A10000}"/>
    <cellStyle name="20% - Accent1 4 4 2 5 5 2 3" xfId="41487" xr:uid="{00000000-0005-0000-0000-000057A10000}"/>
    <cellStyle name="20% - Accent1 4 4 2 5 5 3" xfId="41488" xr:uid="{00000000-0005-0000-0000-000058A10000}"/>
    <cellStyle name="20% - Accent1 4 4 2 5 5 3 2" xfId="41489" xr:uid="{00000000-0005-0000-0000-000059A10000}"/>
    <cellStyle name="20% - Accent1 4 4 2 5 5 4" xfId="41490" xr:uid="{00000000-0005-0000-0000-00005AA10000}"/>
    <cellStyle name="20% - Accent1 4 4 2 5 6" xfId="41491" xr:uid="{00000000-0005-0000-0000-00005BA10000}"/>
    <cellStyle name="20% - Accent1 4 4 2 5 6 2" xfId="41492" xr:uid="{00000000-0005-0000-0000-00005CA10000}"/>
    <cellStyle name="20% - Accent1 4 4 2 5 6 2 2" xfId="41493" xr:uid="{00000000-0005-0000-0000-00005DA10000}"/>
    <cellStyle name="20% - Accent1 4 4 2 5 6 2 2 2" xfId="41494" xr:uid="{00000000-0005-0000-0000-00005EA10000}"/>
    <cellStyle name="20% - Accent1 4 4 2 5 6 2 3" xfId="41495" xr:uid="{00000000-0005-0000-0000-00005FA10000}"/>
    <cellStyle name="20% - Accent1 4 4 2 5 6 3" xfId="41496" xr:uid="{00000000-0005-0000-0000-000060A10000}"/>
    <cellStyle name="20% - Accent1 4 4 2 5 6 3 2" xfId="41497" xr:uid="{00000000-0005-0000-0000-000061A10000}"/>
    <cellStyle name="20% - Accent1 4 4 2 5 6 4" xfId="41498" xr:uid="{00000000-0005-0000-0000-000062A10000}"/>
    <cellStyle name="20% - Accent1 4 4 2 5 7" xfId="41499" xr:uid="{00000000-0005-0000-0000-000063A10000}"/>
    <cellStyle name="20% - Accent1 4 4 2 5 7 2" xfId="41500" xr:uid="{00000000-0005-0000-0000-000064A10000}"/>
    <cellStyle name="20% - Accent1 4 4 2 5 7 2 2" xfId="41501" xr:uid="{00000000-0005-0000-0000-000065A10000}"/>
    <cellStyle name="20% - Accent1 4 4 2 5 7 3" xfId="41502" xr:uid="{00000000-0005-0000-0000-000066A10000}"/>
    <cellStyle name="20% - Accent1 4 4 2 5 8" xfId="41503" xr:uid="{00000000-0005-0000-0000-000067A10000}"/>
    <cellStyle name="20% - Accent1 4 4 2 5 8 2" xfId="41504" xr:uid="{00000000-0005-0000-0000-000068A10000}"/>
    <cellStyle name="20% - Accent1 4 4 2 5 8 2 2" xfId="41505" xr:uid="{00000000-0005-0000-0000-000069A10000}"/>
    <cellStyle name="20% - Accent1 4 4 2 5 8 3" xfId="41506" xr:uid="{00000000-0005-0000-0000-00006AA10000}"/>
    <cellStyle name="20% - Accent1 4 4 2 5 9" xfId="41507" xr:uid="{00000000-0005-0000-0000-00006BA10000}"/>
    <cellStyle name="20% - Accent1 4 4 2 5 9 2" xfId="41508" xr:uid="{00000000-0005-0000-0000-00006CA10000}"/>
    <cellStyle name="20% - Accent1 4 4 2 6" xfId="41509" xr:uid="{00000000-0005-0000-0000-00006DA10000}"/>
    <cellStyle name="20% - Accent1 4 4 2 6 2" xfId="41510" xr:uid="{00000000-0005-0000-0000-00006EA10000}"/>
    <cellStyle name="20% - Accent1 4 4 2 6 2 2" xfId="41511" xr:uid="{00000000-0005-0000-0000-00006FA10000}"/>
    <cellStyle name="20% - Accent1 4 4 2 6 2 2 2" xfId="41512" xr:uid="{00000000-0005-0000-0000-000070A10000}"/>
    <cellStyle name="20% - Accent1 4 4 2 6 2 2 2 2" xfId="41513" xr:uid="{00000000-0005-0000-0000-000071A10000}"/>
    <cellStyle name="20% - Accent1 4 4 2 6 2 2 3" xfId="41514" xr:uid="{00000000-0005-0000-0000-000072A10000}"/>
    <cellStyle name="20% - Accent1 4 4 2 6 2 3" xfId="41515" xr:uid="{00000000-0005-0000-0000-000073A10000}"/>
    <cellStyle name="20% - Accent1 4 4 2 6 2 3 2" xfId="41516" xr:uid="{00000000-0005-0000-0000-000074A10000}"/>
    <cellStyle name="20% - Accent1 4 4 2 6 2 4" xfId="41517" xr:uid="{00000000-0005-0000-0000-000075A10000}"/>
    <cellStyle name="20% - Accent1 4 4 2 6 3" xfId="41518" xr:uid="{00000000-0005-0000-0000-000076A10000}"/>
    <cellStyle name="20% - Accent1 4 4 2 6 3 2" xfId="41519" xr:uid="{00000000-0005-0000-0000-000077A10000}"/>
    <cellStyle name="20% - Accent1 4 4 2 6 3 2 2" xfId="41520" xr:uid="{00000000-0005-0000-0000-000078A10000}"/>
    <cellStyle name="20% - Accent1 4 4 2 6 3 2 2 2" xfId="41521" xr:uid="{00000000-0005-0000-0000-000079A10000}"/>
    <cellStyle name="20% - Accent1 4 4 2 6 3 2 3" xfId="41522" xr:uid="{00000000-0005-0000-0000-00007AA10000}"/>
    <cellStyle name="20% - Accent1 4 4 2 6 3 3" xfId="41523" xr:uid="{00000000-0005-0000-0000-00007BA10000}"/>
    <cellStyle name="20% - Accent1 4 4 2 6 3 3 2" xfId="41524" xr:uid="{00000000-0005-0000-0000-00007CA10000}"/>
    <cellStyle name="20% - Accent1 4 4 2 6 3 4" xfId="41525" xr:uid="{00000000-0005-0000-0000-00007DA10000}"/>
    <cellStyle name="20% - Accent1 4 4 2 6 4" xfId="41526" xr:uid="{00000000-0005-0000-0000-00007EA10000}"/>
    <cellStyle name="20% - Accent1 4 4 2 6 4 2" xfId="41527" xr:uid="{00000000-0005-0000-0000-00007FA10000}"/>
    <cellStyle name="20% - Accent1 4 4 2 6 4 2 2" xfId="41528" xr:uid="{00000000-0005-0000-0000-000080A10000}"/>
    <cellStyle name="20% - Accent1 4 4 2 6 4 2 2 2" xfId="41529" xr:uid="{00000000-0005-0000-0000-000081A10000}"/>
    <cellStyle name="20% - Accent1 4 4 2 6 4 2 3" xfId="41530" xr:uid="{00000000-0005-0000-0000-000082A10000}"/>
    <cellStyle name="20% - Accent1 4 4 2 6 4 3" xfId="41531" xr:uid="{00000000-0005-0000-0000-000083A10000}"/>
    <cellStyle name="20% - Accent1 4 4 2 6 4 3 2" xfId="41532" xr:uid="{00000000-0005-0000-0000-000084A10000}"/>
    <cellStyle name="20% - Accent1 4 4 2 6 4 4" xfId="41533" xr:uid="{00000000-0005-0000-0000-000085A10000}"/>
    <cellStyle name="20% - Accent1 4 4 2 6 5" xfId="41534" xr:uid="{00000000-0005-0000-0000-000086A10000}"/>
    <cellStyle name="20% - Accent1 4 4 2 6 5 2" xfId="41535" xr:uid="{00000000-0005-0000-0000-000087A10000}"/>
    <cellStyle name="20% - Accent1 4 4 2 6 5 2 2" xfId="41536" xr:uid="{00000000-0005-0000-0000-000088A10000}"/>
    <cellStyle name="20% - Accent1 4 4 2 6 5 3" xfId="41537" xr:uid="{00000000-0005-0000-0000-000089A10000}"/>
    <cellStyle name="20% - Accent1 4 4 2 6 6" xfId="41538" xr:uid="{00000000-0005-0000-0000-00008AA10000}"/>
    <cellStyle name="20% - Accent1 4 4 2 6 6 2" xfId="41539" xr:uid="{00000000-0005-0000-0000-00008BA10000}"/>
    <cellStyle name="20% - Accent1 4 4 2 6 6 2 2" xfId="41540" xr:uid="{00000000-0005-0000-0000-00008CA10000}"/>
    <cellStyle name="20% - Accent1 4 4 2 6 6 3" xfId="41541" xr:uid="{00000000-0005-0000-0000-00008DA10000}"/>
    <cellStyle name="20% - Accent1 4 4 2 6 7" xfId="41542" xr:uid="{00000000-0005-0000-0000-00008EA10000}"/>
    <cellStyle name="20% - Accent1 4 4 2 6 7 2" xfId="41543" xr:uid="{00000000-0005-0000-0000-00008FA10000}"/>
    <cellStyle name="20% - Accent1 4 4 2 6 8" xfId="41544" xr:uid="{00000000-0005-0000-0000-000090A10000}"/>
    <cellStyle name="20% - Accent1 4 4 2 6 8 2" xfId="41545" xr:uid="{00000000-0005-0000-0000-000091A10000}"/>
    <cellStyle name="20% - Accent1 4 4 2 6 9" xfId="41546" xr:uid="{00000000-0005-0000-0000-000092A10000}"/>
    <cellStyle name="20% - Accent1 4 4 2 7" xfId="41547" xr:uid="{00000000-0005-0000-0000-000093A10000}"/>
    <cellStyle name="20% - Accent1 4 4 2 7 2" xfId="41548" xr:uid="{00000000-0005-0000-0000-000094A10000}"/>
    <cellStyle name="20% - Accent1 4 4 2 7 2 2" xfId="41549" xr:uid="{00000000-0005-0000-0000-000095A10000}"/>
    <cellStyle name="20% - Accent1 4 4 2 7 2 2 2" xfId="41550" xr:uid="{00000000-0005-0000-0000-000096A10000}"/>
    <cellStyle name="20% - Accent1 4 4 2 7 2 2 2 2" xfId="41551" xr:uid="{00000000-0005-0000-0000-000097A10000}"/>
    <cellStyle name="20% - Accent1 4 4 2 7 2 2 3" xfId="41552" xr:uid="{00000000-0005-0000-0000-000098A10000}"/>
    <cellStyle name="20% - Accent1 4 4 2 7 2 3" xfId="41553" xr:uid="{00000000-0005-0000-0000-000099A10000}"/>
    <cellStyle name="20% - Accent1 4 4 2 7 2 3 2" xfId="41554" xr:uid="{00000000-0005-0000-0000-00009AA10000}"/>
    <cellStyle name="20% - Accent1 4 4 2 7 2 4" xfId="41555" xr:uid="{00000000-0005-0000-0000-00009BA10000}"/>
    <cellStyle name="20% - Accent1 4 4 2 7 3" xfId="41556" xr:uid="{00000000-0005-0000-0000-00009CA10000}"/>
    <cellStyle name="20% - Accent1 4 4 2 7 3 2" xfId="41557" xr:uid="{00000000-0005-0000-0000-00009DA10000}"/>
    <cellStyle name="20% - Accent1 4 4 2 7 3 2 2" xfId="41558" xr:uid="{00000000-0005-0000-0000-00009EA10000}"/>
    <cellStyle name="20% - Accent1 4 4 2 7 3 2 2 2" xfId="41559" xr:uid="{00000000-0005-0000-0000-00009FA10000}"/>
    <cellStyle name="20% - Accent1 4 4 2 7 3 2 3" xfId="41560" xr:uid="{00000000-0005-0000-0000-0000A0A10000}"/>
    <cellStyle name="20% - Accent1 4 4 2 7 3 3" xfId="41561" xr:uid="{00000000-0005-0000-0000-0000A1A10000}"/>
    <cellStyle name="20% - Accent1 4 4 2 7 3 3 2" xfId="41562" xr:uid="{00000000-0005-0000-0000-0000A2A10000}"/>
    <cellStyle name="20% - Accent1 4 4 2 7 3 4" xfId="41563" xr:uid="{00000000-0005-0000-0000-0000A3A10000}"/>
    <cellStyle name="20% - Accent1 4 4 2 7 4" xfId="41564" xr:uid="{00000000-0005-0000-0000-0000A4A10000}"/>
    <cellStyle name="20% - Accent1 4 4 2 7 4 2" xfId="41565" xr:uid="{00000000-0005-0000-0000-0000A5A10000}"/>
    <cellStyle name="20% - Accent1 4 4 2 7 4 2 2" xfId="41566" xr:uid="{00000000-0005-0000-0000-0000A6A10000}"/>
    <cellStyle name="20% - Accent1 4 4 2 7 4 2 2 2" xfId="41567" xr:uid="{00000000-0005-0000-0000-0000A7A10000}"/>
    <cellStyle name="20% - Accent1 4 4 2 7 4 2 3" xfId="41568" xr:uid="{00000000-0005-0000-0000-0000A8A10000}"/>
    <cellStyle name="20% - Accent1 4 4 2 7 4 3" xfId="41569" xr:uid="{00000000-0005-0000-0000-0000A9A10000}"/>
    <cellStyle name="20% - Accent1 4 4 2 7 4 3 2" xfId="41570" xr:uid="{00000000-0005-0000-0000-0000AAA10000}"/>
    <cellStyle name="20% - Accent1 4 4 2 7 4 4" xfId="41571" xr:uid="{00000000-0005-0000-0000-0000ABA10000}"/>
    <cellStyle name="20% - Accent1 4 4 2 7 5" xfId="41572" xr:uid="{00000000-0005-0000-0000-0000ACA10000}"/>
    <cellStyle name="20% - Accent1 4 4 2 7 5 2" xfId="41573" xr:uid="{00000000-0005-0000-0000-0000ADA10000}"/>
    <cellStyle name="20% - Accent1 4 4 2 7 5 2 2" xfId="41574" xr:uid="{00000000-0005-0000-0000-0000AEA10000}"/>
    <cellStyle name="20% - Accent1 4 4 2 7 5 3" xfId="41575" xr:uid="{00000000-0005-0000-0000-0000AFA10000}"/>
    <cellStyle name="20% - Accent1 4 4 2 7 6" xfId="41576" xr:uid="{00000000-0005-0000-0000-0000B0A10000}"/>
    <cellStyle name="20% - Accent1 4 4 2 7 6 2" xfId="41577" xr:uid="{00000000-0005-0000-0000-0000B1A10000}"/>
    <cellStyle name="20% - Accent1 4 4 2 7 6 2 2" xfId="41578" xr:uid="{00000000-0005-0000-0000-0000B2A10000}"/>
    <cellStyle name="20% - Accent1 4 4 2 7 6 3" xfId="41579" xr:uid="{00000000-0005-0000-0000-0000B3A10000}"/>
    <cellStyle name="20% - Accent1 4 4 2 7 7" xfId="41580" xr:uid="{00000000-0005-0000-0000-0000B4A10000}"/>
    <cellStyle name="20% - Accent1 4 4 2 7 7 2" xfId="41581" xr:uid="{00000000-0005-0000-0000-0000B5A10000}"/>
    <cellStyle name="20% - Accent1 4 4 2 7 8" xfId="41582" xr:uid="{00000000-0005-0000-0000-0000B6A10000}"/>
    <cellStyle name="20% - Accent1 4 4 2 7 8 2" xfId="41583" xr:uid="{00000000-0005-0000-0000-0000B7A10000}"/>
    <cellStyle name="20% - Accent1 4 4 2 7 9" xfId="41584" xr:uid="{00000000-0005-0000-0000-0000B8A10000}"/>
    <cellStyle name="20% - Accent1 4 4 2 8" xfId="41585" xr:uid="{00000000-0005-0000-0000-0000B9A10000}"/>
    <cellStyle name="20% - Accent1 4 4 2 8 2" xfId="41586" xr:uid="{00000000-0005-0000-0000-0000BAA10000}"/>
    <cellStyle name="20% - Accent1 4 4 2 8 2 2" xfId="41587" xr:uid="{00000000-0005-0000-0000-0000BBA10000}"/>
    <cellStyle name="20% - Accent1 4 4 2 8 2 2 2" xfId="41588" xr:uid="{00000000-0005-0000-0000-0000BCA10000}"/>
    <cellStyle name="20% - Accent1 4 4 2 8 2 3" xfId="41589" xr:uid="{00000000-0005-0000-0000-0000BDA10000}"/>
    <cellStyle name="20% - Accent1 4 4 2 8 3" xfId="41590" xr:uid="{00000000-0005-0000-0000-0000BEA10000}"/>
    <cellStyle name="20% - Accent1 4 4 2 8 3 2" xfId="41591" xr:uid="{00000000-0005-0000-0000-0000BFA10000}"/>
    <cellStyle name="20% - Accent1 4 4 2 8 4" xfId="41592" xr:uid="{00000000-0005-0000-0000-0000C0A10000}"/>
    <cellStyle name="20% - Accent1 4 4 2 9" xfId="41593" xr:uid="{00000000-0005-0000-0000-0000C1A10000}"/>
    <cellStyle name="20% - Accent1 4 4 2 9 2" xfId="41594" xr:uid="{00000000-0005-0000-0000-0000C2A10000}"/>
    <cellStyle name="20% - Accent1 4 4 2 9 2 2" xfId="41595" xr:uid="{00000000-0005-0000-0000-0000C3A10000}"/>
    <cellStyle name="20% - Accent1 4 4 2 9 2 2 2" xfId="41596" xr:uid="{00000000-0005-0000-0000-0000C4A10000}"/>
    <cellStyle name="20% - Accent1 4 4 2 9 2 3" xfId="41597" xr:uid="{00000000-0005-0000-0000-0000C5A10000}"/>
    <cellStyle name="20% - Accent1 4 4 2 9 3" xfId="41598" xr:uid="{00000000-0005-0000-0000-0000C6A10000}"/>
    <cellStyle name="20% - Accent1 4 4 2 9 3 2" xfId="41599" xr:uid="{00000000-0005-0000-0000-0000C7A10000}"/>
    <cellStyle name="20% - Accent1 4 4 2 9 4" xfId="41600" xr:uid="{00000000-0005-0000-0000-0000C8A10000}"/>
    <cellStyle name="20% - Accent1 4 4 3" xfId="41601" xr:uid="{00000000-0005-0000-0000-0000C9A10000}"/>
    <cellStyle name="20% - Accent1 4 4 3 10" xfId="41602" xr:uid="{00000000-0005-0000-0000-0000CAA10000}"/>
    <cellStyle name="20% - Accent1 4 4 3 10 2" xfId="41603" xr:uid="{00000000-0005-0000-0000-0000CBA10000}"/>
    <cellStyle name="20% - Accent1 4 4 3 10 2 2" xfId="41604" xr:uid="{00000000-0005-0000-0000-0000CCA10000}"/>
    <cellStyle name="20% - Accent1 4 4 3 10 3" xfId="41605" xr:uid="{00000000-0005-0000-0000-0000CDA10000}"/>
    <cellStyle name="20% - Accent1 4 4 3 11" xfId="41606" xr:uid="{00000000-0005-0000-0000-0000CEA10000}"/>
    <cellStyle name="20% - Accent1 4 4 3 11 2" xfId="41607" xr:uid="{00000000-0005-0000-0000-0000CFA10000}"/>
    <cellStyle name="20% - Accent1 4 4 3 11 2 2" xfId="41608" xr:uid="{00000000-0005-0000-0000-0000D0A10000}"/>
    <cellStyle name="20% - Accent1 4 4 3 11 3" xfId="41609" xr:uid="{00000000-0005-0000-0000-0000D1A10000}"/>
    <cellStyle name="20% - Accent1 4 4 3 12" xfId="41610" xr:uid="{00000000-0005-0000-0000-0000D2A10000}"/>
    <cellStyle name="20% - Accent1 4 4 3 12 2" xfId="41611" xr:uid="{00000000-0005-0000-0000-0000D3A10000}"/>
    <cellStyle name="20% - Accent1 4 4 3 13" xfId="41612" xr:uid="{00000000-0005-0000-0000-0000D4A10000}"/>
    <cellStyle name="20% - Accent1 4 4 3 13 2" xfId="41613" xr:uid="{00000000-0005-0000-0000-0000D5A10000}"/>
    <cellStyle name="20% - Accent1 4 4 3 14" xfId="41614" xr:uid="{00000000-0005-0000-0000-0000D6A10000}"/>
    <cellStyle name="20% - Accent1 4 4 3 2" xfId="41615" xr:uid="{00000000-0005-0000-0000-0000D7A10000}"/>
    <cellStyle name="20% - Accent1 4 4 3 2 10" xfId="41616" xr:uid="{00000000-0005-0000-0000-0000D8A10000}"/>
    <cellStyle name="20% - Accent1 4 4 3 2 10 2" xfId="41617" xr:uid="{00000000-0005-0000-0000-0000D9A10000}"/>
    <cellStyle name="20% - Accent1 4 4 3 2 11" xfId="41618" xr:uid="{00000000-0005-0000-0000-0000DAA10000}"/>
    <cellStyle name="20% - Accent1 4 4 3 2 2" xfId="41619" xr:uid="{00000000-0005-0000-0000-0000DBA10000}"/>
    <cellStyle name="20% - Accent1 4 4 3 2 2 2" xfId="41620" xr:uid="{00000000-0005-0000-0000-0000DCA10000}"/>
    <cellStyle name="20% - Accent1 4 4 3 2 2 2 2" xfId="41621" xr:uid="{00000000-0005-0000-0000-0000DDA10000}"/>
    <cellStyle name="20% - Accent1 4 4 3 2 2 2 2 2" xfId="41622" xr:uid="{00000000-0005-0000-0000-0000DEA10000}"/>
    <cellStyle name="20% - Accent1 4 4 3 2 2 2 2 2 2" xfId="41623" xr:uid="{00000000-0005-0000-0000-0000DFA10000}"/>
    <cellStyle name="20% - Accent1 4 4 3 2 2 2 2 3" xfId="41624" xr:uid="{00000000-0005-0000-0000-0000E0A10000}"/>
    <cellStyle name="20% - Accent1 4 4 3 2 2 2 3" xfId="41625" xr:uid="{00000000-0005-0000-0000-0000E1A10000}"/>
    <cellStyle name="20% - Accent1 4 4 3 2 2 2 3 2" xfId="41626" xr:uid="{00000000-0005-0000-0000-0000E2A10000}"/>
    <cellStyle name="20% - Accent1 4 4 3 2 2 2 4" xfId="41627" xr:uid="{00000000-0005-0000-0000-0000E3A10000}"/>
    <cellStyle name="20% - Accent1 4 4 3 2 2 3" xfId="41628" xr:uid="{00000000-0005-0000-0000-0000E4A10000}"/>
    <cellStyle name="20% - Accent1 4 4 3 2 2 3 2" xfId="41629" xr:uid="{00000000-0005-0000-0000-0000E5A10000}"/>
    <cellStyle name="20% - Accent1 4 4 3 2 2 3 2 2" xfId="41630" xr:uid="{00000000-0005-0000-0000-0000E6A10000}"/>
    <cellStyle name="20% - Accent1 4 4 3 2 2 3 2 2 2" xfId="41631" xr:uid="{00000000-0005-0000-0000-0000E7A10000}"/>
    <cellStyle name="20% - Accent1 4 4 3 2 2 3 2 3" xfId="41632" xr:uid="{00000000-0005-0000-0000-0000E8A10000}"/>
    <cellStyle name="20% - Accent1 4 4 3 2 2 3 3" xfId="41633" xr:uid="{00000000-0005-0000-0000-0000E9A10000}"/>
    <cellStyle name="20% - Accent1 4 4 3 2 2 3 3 2" xfId="41634" xr:uid="{00000000-0005-0000-0000-0000EAA10000}"/>
    <cellStyle name="20% - Accent1 4 4 3 2 2 3 4" xfId="41635" xr:uid="{00000000-0005-0000-0000-0000EBA10000}"/>
    <cellStyle name="20% - Accent1 4 4 3 2 2 4" xfId="41636" xr:uid="{00000000-0005-0000-0000-0000ECA10000}"/>
    <cellStyle name="20% - Accent1 4 4 3 2 2 4 2" xfId="41637" xr:uid="{00000000-0005-0000-0000-0000EDA10000}"/>
    <cellStyle name="20% - Accent1 4 4 3 2 2 4 2 2" xfId="41638" xr:uid="{00000000-0005-0000-0000-0000EEA10000}"/>
    <cellStyle name="20% - Accent1 4 4 3 2 2 4 2 2 2" xfId="41639" xr:uid="{00000000-0005-0000-0000-0000EFA10000}"/>
    <cellStyle name="20% - Accent1 4 4 3 2 2 4 2 3" xfId="41640" xr:uid="{00000000-0005-0000-0000-0000F0A10000}"/>
    <cellStyle name="20% - Accent1 4 4 3 2 2 4 3" xfId="41641" xr:uid="{00000000-0005-0000-0000-0000F1A10000}"/>
    <cellStyle name="20% - Accent1 4 4 3 2 2 4 3 2" xfId="41642" xr:uid="{00000000-0005-0000-0000-0000F2A10000}"/>
    <cellStyle name="20% - Accent1 4 4 3 2 2 4 4" xfId="41643" xr:uid="{00000000-0005-0000-0000-0000F3A10000}"/>
    <cellStyle name="20% - Accent1 4 4 3 2 2 5" xfId="41644" xr:uid="{00000000-0005-0000-0000-0000F4A10000}"/>
    <cellStyle name="20% - Accent1 4 4 3 2 2 5 2" xfId="41645" xr:uid="{00000000-0005-0000-0000-0000F5A10000}"/>
    <cellStyle name="20% - Accent1 4 4 3 2 2 5 2 2" xfId="41646" xr:uid="{00000000-0005-0000-0000-0000F6A10000}"/>
    <cellStyle name="20% - Accent1 4 4 3 2 2 5 3" xfId="41647" xr:uid="{00000000-0005-0000-0000-0000F7A10000}"/>
    <cellStyle name="20% - Accent1 4 4 3 2 2 6" xfId="41648" xr:uid="{00000000-0005-0000-0000-0000F8A10000}"/>
    <cellStyle name="20% - Accent1 4 4 3 2 2 6 2" xfId="41649" xr:uid="{00000000-0005-0000-0000-0000F9A10000}"/>
    <cellStyle name="20% - Accent1 4 4 3 2 2 6 2 2" xfId="41650" xr:uid="{00000000-0005-0000-0000-0000FAA10000}"/>
    <cellStyle name="20% - Accent1 4 4 3 2 2 6 3" xfId="41651" xr:uid="{00000000-0005-0000-0000-0000FBA10000}"/>
    <cellStyle name="20% - Accent1 4 4 3 2 2 7" xfId="41652" xr:uid="{00000000-0005-0000-0000-0000FCA10000}"/>
    <cellStyle name="20% - Accent1 4 4 3 2 2 7 2" xfId="41653" xr:uid="{00000000-0005-0000-0000-0000FDA10000}"/>
    <cellStyle name="20% - Accent1 4 4 3 2 2 8" xfId="41654" xr:uid="{00000000-0005-0000-0000-0000FEA10000}"/>
    <cellStyle name="20% - Accent1 4 4 3 2 2 8 2" xfId="41655" xr:uid="{00000000-0005-0000-0000-0000FFA10000}"/>
    <cellStyle name="20% - Accent1 4 4 3 2 2 9" xfId="41656" xr:uid="{00000000-0005-0000-0000-000000A20000}"/>
    <cellStyle name="20% - Accent1 4 4 3 2 3" xfId="41657" xr:uid="{00000000-0005-0000-0000-000001A20000}"/>
    <cellStyle name="20% - Accent1 4 4 3 2 3 2" xfId="41658" xr:uid="{00000000-0005-0000-0000-000002A20000}"/>
    <cellStyle name="20% - Accent1 4 4 3 2 3 2 2" xfId="41659" xr:uid="{00000000-0005-0000-0000-000003A20000}"/>
    <cellStyle name="20% - Accent1 4 4 3 2 3 2 2 2" xfId="41660" xr:uid="{00000000-0005-0000-0000-000004A20000}"/>
    <cellStyle name="20% - Accent1 4 4 3 2 3 2 2 2 2" xfId="41661" xr:uid="{00000000-0005-0000-0000-000005A20000}"/>
    <cellStyle name="20% - Accent1 4 4 3 2 3 2 2 3" xfId="41662" xr:uid="{00000000-0005-0000-0000-000006A20000}"/>
    <cellStyle name="20% - Accent1 4 4 3 2 3 2 3" xfId="41663" xr:uid="{00000000-0005-0000-0000-000007A20000}"/>
    <cellStyle name="20% - Accent1 4 4 3 2 3 2 3 2" xfId="41664" xr:uid="{00000000-0005-0000-0000-000008A20000}"/>
    <cellStyle name="20% - Accent1 4 4 3 2 3 2 4" xfId="41665" xr:uid="{00000000-0005-0000-0000-000009A20000}"/>
    <cellStyle name="20% - Accent1 4 4 3 2 3 3" xfId="41666" xr:uid="{00000000-0005-0000-0000-00000AA20000}"/>
    <cellStyle name="20% - Accent1 4 4 3 2 3 3 2" xfId="41667" xr:uid="{00000000-0005-0000-0000-00000BA20000}"/>
    <cellStyle name="20% - Accent1 4 4 3 2 3 3 2 2" xfId="41668" xr:uid="{00000000-0005-0000-0000-00000CA20000}"/>
    <cellStyle name="20% - Accent1 4 4 3 2 3 3 2 2 2" xfId="41669" xr:uid="{00000000-0005-0000-0000-00000DA20000}"/>
    <cellStyle name="20% - Accent1 4 4 3 2 3 3 2 3" xfId="41670" xr:uid="{00000000-0005-0000-0000-00000EA20000}"/>
    <cellStyle name="20% - Accent1 4 4 3 2 3 3 3" xfId="41671" xr:uid="{00000000-0005-0000-0000-00000FA20000}"/>
    <cellStyle name="20% - Accent1 4 4 3 2 3 3 3 2" xfId="41672" xr:uid="{00000000-0005-0000-0000-000010A20000}"/>
    <cellStyle name="20% - Accent1 4 4 3 2 3 3 4" xfId="41673" xr:uid="{00000000-0005-0000-0000-000011A20000}"/>
    <cellStyle name="20% - Accent1 4 4 3 2 3 4" xfId="41674" xr:uid="{00000000-0005-0000-0000-000012A20000}"/>
    <cellStyle name="20% - Accent1 4 4 3 2 3 4 2" xfId="41675" xr:uid="{00000000-0005-0000-0000-000013A20000}"/>
    <cellStyle name="20% - Accent1 4 4 3 2 3 4 2 2" xfId="41676" xr:uid="{00000000-0005-0000-0000-000014A20000}"/>
    <cellStyle name="20% - Accent1 4 4 3 2 3 4 2 2 2" xfId="41677" xr:uid="{00000000-0005-0000-0000-000015A20000}"/>
    <cellStyle name="20% - Accent1 4 4 3 2 3 4 2 3" xfId="41678" xr:uid="{00000000-0005-0000-0000-000016A20000}"/>
    <cellStyle name="20% - Accent1 4 4 3 2 3 4 3" xfId="41679" xr:uid="{00000000-0005-0000-0000-000017A20000}"/>
    <cellStyle name="20% - Accent1 4 4 3 2 3 4 3 2" xfId="41680" xr:uid="{00000000-0005-0000-0000-000018A20000}"/>
    <cellStyle name="20% - Accent1 4 4 3 2 3 4 4" xfId="41681" xr:uid="{00000000-0005-0000-0000-000019A20000}"/>
    <cellStyle name="20% - Accent1 4 4 3 2 3 5" xfId="41682" xr:uid="{00000000-0005-0000-0000-00001AA20000}"/>
    <cellStyle name="20% - Accent1 4 4 3 2 3 5 2" xfId="41683" xr:uid="{00000000-0005-0000-0000-00001BA20000}"/>
    <cellStyle name="20% - Accent1 4 4 3 2 3 5 2 2" xfId="41684" xr:uid="{00000000-0005-0000-0000-00001CA20000}"/>
    <cellStyle name="20% - Accent1 4 4 3 2 3 5 3" xfId="41685" xr:uid="{00000000-0005-0000-0000-00001DA20000}"/>
    <cellStyle name="20% - Accent1 4 4 3 2 3 6" xfId="41686" xr:uid="{00000000-0005-0000-0000-00001EA20000}"/>
    <cellStyle name="20% - Accent1 4 4 3 2 3 6 2" xfId="41687" xr:uid="{00000000-0005-0000-0000-00001FA20000}"/>
    <cellStyle name="20% - Accent1 4 4 3 2 3 6 2 2" xfId="41688" xr:uid="{00000000-0005-0000-0000-000020A20000}"/>
    <cellStyle name="20% - Accent1 4 4 3 2 3 6 3" xfId="41689" xr:uid="{00000000-0005-0000-0000-000021A20000}"/>
    <cellStyle name="20% - Accent1 4 4 3 2 3 7" xfId="41690" xr:uid="{00000000-0005-0000-0000-000022A20000}"/>
    <cellStyle name="20% - Accent1 4 4 3 2 3 7 2" xfId="41691" xr:uid="{00000000-0005-0000-0000-000023A20000}"/>
    <cellStyle name="20% - Accent1 4 4 3 2 3 8" xfId="41692" xr:uid="{00000000-0005-0000-0000-000024A20000}"/>
    <cellStyle name="20% - Accent1 4 4 3 2 3 8 2" xfId="41693" xr:uid="{00000000-0005-0000-0000-000025A20000}"/>
    <cellStyle name="20% - Accent1 4 4 3 2 3 9" xfId="41694" xr:uid="{00000000-0005-0000-0000-000026A20000}"/>
    <cellStyle name="20% - Accent1 4 4 3 2 4" xfId="41695" xr:uid="{00000000-0005-0000-0000-000027A20000}"/>
    <cellStyle name="20% - Accent1 4 4 3 2 4 2" xfId="41696" xr:uid="{00000000-0005-0000-0000-000028A20000}"/>
    <cellStyle name="20% - Accent1 4 4 3 2 4 2 2" xfId="41697" xr:uid="{00000000-0005-0000-0000-000029A20000}"/>
    <cellStyle name="20% - Accent1 4 4 3 2 4 2 2 2" xfId="41698" xr:uid="{00000000-0005-0000-0000-00002AA20000}"/>
    <cellStyle name="20% - Accent1 4 4 3 2 4 2 3" xfId="41699" xr:uid="{00000000-0005-0000-0000-00002BA20000}"/>
    <cellStyle name="20% - Accent1 4 4 3 2 4 3" xfId="41700" xr:uid="{00000000-0005-0000-0000-00002CA20000}"/>
    <cellStyle name="20% - Accent1 4 4 3 2 4 3 2" xfId="41701" xr:uid="{00000000-0005-0000-0000-00002DA20000}"/>
    <cellStyle name="20% - Accent1 4 4 3 2 4 4" xfId="41702" xr:uid="{00000000-0005-0000-0000-00002EA20000}"/>
    <cellStyle name="20% - Accent1 4 4 3 2 5" xfId="41703" xr:uid="{00000000-0005-0000-0000-00002FA20000}"/>
    <cellStyle name="20% - Accent1 4 4 3 2 5 2" xfId="41704" xr:uid="{00000000-0005-0000-0000-000030A20000}"/>
    <cellStyle name="20% - Accent1 4 4 3 2 5 2 2" xfId="41705" xr:uid="{00000000-0005-0000-0000-000031A20000}"/>
    <cellStyle name="20% - Accent1 4 4 3 2 5 2 2 2" xfId="41706" xr:uid="{00000000-0005-0000-0000-000032A20000}"/>
    <cellStyle name="20% - Accent1 4 4 3 2 5 2 3" xfId="41707" xr:uid="{00000000-0005-0000-0000-000033A20000}"/>
    <cellStyle name="20% - Accent1 4 4 3 2 5 3" xfId="41708" xr:uid="{00000000-0005-0000-0000-000034A20000}"/>
    <cellStyle name="20% - Accent1 4 4 3 2 5 3 2" xfId="41709" xr:uid="{00000000-0005-0000-0000-000035A20000}"/>
    <cellStyle name="20% - Accent1 4 4 3 2 5 4" xfId="41710" xr:uid="{00000000-0005-0000-0000-000036A20000}"/>
    <cellStyle name="20% - Accent1 4 4 3 2 6" xfId="41711" xr:uid="{00000000-0005-0000-0000-000037A20000}"/>
    <cellStyle name="20% - Accent1 4 4 3 2 6 2" xfId="41712" xr:uid="{00000000-0005-0000-0000-000038A20000}"/>
    <cellStyle name="20% - Accent1 4 4 3 2 6 2 2" xfId="41713" xr:uid="{00000000-0005-0000-0000-000039A20000}"/>
    <cellStyle name="20% - Accent1 4 4 3 2 6 2 2 2" xfId="41714" xr:uid="{00000000-0005-0000-0000-00003AA20000}"/>
    <cellStyle name="20% - Accent1 4 4 3 2 6 2 3" xfId="41715" xr:uid="{00000000-0005-0000-0000-00003BA20000}"/>
    <cellStyle name="20% - Accent1 4 4 3 2 6 3" xfId="41716" xr:uid="{00000000-0005-0000-0000-00003CA20000}"/>
    <cellStyle name="20% - Accent1 4 4 3 2 6 3 2" xfId="41717" xr:uid="{00000000-0005-0000-0000-00003DA20000}"/>
    <cellStyle name="20% - Accent1 4 4 3 2 6 4" xfId="41718" xr:uid="{00000000-0005-0000-0000-00003EA20000}"/>
    <cellStyle name="20% - Accent1 4 4 3 2 7" xfId="41719" xr:uid="{00000000-0005-0000-0000-00003FA20000}"/>
    <cellStyle name="20% - Accent1 4 4 3 2 7 2" xfId="41720" xr:uid="{00000000-0005-0000-0000-000040A20000}"/>
    <cellStyle name="20% - Accent1 4 4 3 2 7 2 2" xfId="41721" xr:uid="{00000000-0005-0000-0000-000041A20000}"/>
    <cellStyle name="20% - Accent1 4 4 3 2 7 3" xfId="41722" xr:uid="{00000000-0005-0000-0000-000042A20000}"/>
    <cellStyle name="20% - Accent1 4 4 3 2 8" xfId="41723" xr:uid="{00000000-0005-0000-0000-000043A20000}"/>
    <cellStyle name="20% - Accent1 4 4 3 2 8 2" xfId="41724" xr:uid="{00000000-0005-0000-0000-000044A20000}"/>
    <cellStyle name="20% - Accent1 4 4 3 2 8 2 2" xfId="41725" xr:uid="{00000000-0005-0000-0000-000045A20000}"/>
    <cellStyle name="20% - Accent1 4 4 3 2 8 3" xfId="41726" xr:uid="{00000000-0005-0000-0000-000046A20000}"/>
    <cellStyle name="20% - Accent1 4 4 3 2 9" xfId="41727" xr:uid="{00000000-0005-0000-0000-000047A20000}"/>
    <cellStyle name="20% - Accent1 4 4 3 2 9 2" xfId="41728" xr:uid="{00000000-0005-0000-0000-000048A20000}"/>
    <cellStyle name="20% - Accent1 4 4 3 3" xfId="41729" xr:uid="{00000000-0005-0000-0000-000049A20000}"/>
    <cellStyle name="20% - Accent1 4 4 3 3 10" xfId="41730" xr:uid="{00000000-0005-0000-0000-00004AA20000}"/>
    <cellStyle name="20% - Accent1 4 4 3 3 10 2" xfId="41731" xr:uid="{00000000-0005-0000-0000-00004BA20000}"/>
    <cellStyle name="20% - Accent1 4 4 3 3 11" xfId="41732" xr:uid="{00000000-0005-0000-0000-00004CA20000}"/>
    <cellStyle name="20% - Accent1 4 4 3 3 2" xfId="41733" xr:uid="{00000000-0005-0000-0000-00004DA20000}"/>
    <cellStyle name="20% - Accent1 4 4 3 3 2 2" xfId="41734" xr:uid="{00000000-0005-0000-0000-00004EA20000}"/>
    <cellStyle name="20% - Accent1 4 4 3 3 2 2 2" xfId="41735" xr:uid="{00000000-0005-0000-0000-00004FA20000}"/>
    <cellStyle name="20% - Accent1 4 4 3 3 2 2 2 2" xfId="41736" xr:uid="{00000000-0005-0000-0000-000050A20000}"/>
    <cellStyle name="20% - Accent1 4 4 3 3 2 2 2 2 2" xfId="41737" xr:uid="{00000000-0005-0000-0000-000051A20000}"/>
    <cellStyle name="20% - Accent1 4 4 3 3 2 2 2 3" xfId="41738" xr:uid="{00000000-0005-0000-0000-000052A20000}"/>
    <cellStyle name="20% - Accent1 4 4 3 3 2 2 3" xfId="41739" xr:uid="{00000000-0005-0000-0000-000053A20000}"/>
    <cellStyle name="20% - Accent1 4 4 3 3 2 2 3 2" xfId="41740" xr:uid="{00000000-0005-0000-0000-000054A20000}"/>
    <cellStyle name="20% - Accent1 4 4 3 3 2 2 4" xfId="41741" xr:uid="{00000000-0005-0000-0000-000055A20000}"/>
    <cellStyle name="20% - Accent1 4 4 3 3 2 3" xfId="41742" xr:uid="{00000000-0005-0000-0000-000056A20000}"/>
    <cellStyle name="20% - Accent1 4 4 3 3 2 3 2" xfId="41743" xr:uid="{00000000-0005-0000-0000-000057A20000}"/>
    <cellStyle name="20% - Accent1 4 4 3 3 2 3 2 2" xfId="41744" xr:uid="{00000000-0005-0000-0000-000058A20000}"/>
    <cellStyle name="20% - Accent1 4 4 3 3 2 3 2 2 2" xfId="41745" xr:uid="{00000000-0005-0000-0000-000059A20000}"/>
    <cellStyle name="20% - Accent1 4 4 3 3 2 3 2 3" xfId="41746" xr:uid="{00000000-0005-0000-0000-00005AA20000}"/>
    <cellStyle name="20% - Accent1 4 4 3 3 2 3 3" xfId="41747" xr:uid="{00000000-0005-0000-0000-00005BA20000}"/>
    <cellStyle name="20% - Accent1 4 4 3 3 2 3 3 2" xfId="41748" xr:uid="{00000000-0005-0000-0000-00005CA20000}"/>
    <cellStyle name="20% - Accent1 4 4 3 3 2 3 4" xfId="41749" xr:uid="{00000000-0005-0000-0000-00005DA20000}"/>
    <cellStyle name="20% - Accent1 4 4 3 3 2 4" xfId="41750" xr:uid="{00000000-0005-0000-0000-00005EA20000}"/>
    <cellStyle name="20% - Accent1 4 4 3 3 2 4 2" xfId="41751" xr:uid="{00000000-0005-0000-0000-00005FA20000}"/>
    <cellStyle name="20% - Accent1 4 4 3 3 2 4 2 2" xfId="41752" xr:uid="{00000000-0005-0000-0000-000060A20000}"/>
    <cellStyle name="20% - Accent1 4 4 3 3 2 4 2 2 2" xfId="41753" xr:uid="{00000000-0005-0000-0000-000061A20000}"/>
    <cellStyle name="20% - Accent1 4 4 3 3 2 4 2 3" xfId="41754" xr:uid="{00000000-0005-0000-0000-000062A20000}"/>
    <cellStyle name="20% - Accent1 4 4 3 3 2 4 3" xfId="41755" xr:uid="{00000000-0005-0000-0000-000063A20000}"/>
    <cellStyle name="20% - Accent1 4 4 3 3 2 4 3 2" xfId="41756" xr:uid="{00000000-0005-0000-0000-000064A20000}"/>
    <cellStyle name="20% - Accent1 4 4 3 3 2 4 4" xfId="41757" xr:uid="{00000000-0005-0000-0000-000065A20000}"/>
    <cellStyle name="20% - Accent1 4 4 3 3 2 5" xfId="41758" xr:uid="{00000000-0005-0000-0000-000066A20000}"/>
    <cellStyle name="20% - Accent1 4 4 3 3 2 5 2" xfId="41759" xr:uid="{00000000-0005-0000-0000-000067A20000}"/>
    <cellStyle name="20% - Accent1 4 4 3 3 2 5 2 2" xfId="41760" xr:uid="{00000000-0005-0000-0000-000068A20000}"/>
    <cellStyle name="20% - Accent1 4 4 3 3 2 5 3" xfId="41761" xr:uid="{00000000-0005-0000-0000-000069A20000}"/>
    <cellStyle name="20% - Accent1 4 4 3 3 2 6" xfId="41762" xr:uid="{00000000-0005-0000-0000-00006AA20000}"/>
    <cellStyle name="20% - Accent1 4 4 3 3 2 6 2" xfId="41763" xr:uid="{00000000-0005-0000-0000-00006BA20000}"/>
    <cellStyle name="20% - Accent1 4 4 3 3 2 6 2 2" xfId="41764" xr:uid="{00000000-0005-0000-0000-00006CA20000}"/>
    <cellStyle name="20% - Accent1 4 4 3 3 2 6 3" xfId="41765" xr:uid="{00000000-0005-0000-0000-00006DA20000}"/>
    <cellStyle name="20% - Accent1 4 4 3 3 2 7" xfId="41766" xr:uid="{00000000-0005-0000-0000-00006EA20000}"/>
    <cellStyle name="20% - Accent1 4 4 3 3 2 7 2" xfId="41767" xr:uid="{00000000-0005-0000-0000-00006FA20000}"/>
    <cellStyle name="20% - Accent1 4 4 3 3 2 8" xfId="41768" xr:uid="{00000000-0005-0000-0000-000070A20000}"/>
    <cellStyle name="20% - Accent1 4 4 3 3 2 8 2" xfId="41769" xr:uid="{00000000-0005-0000-0000-000071A20000}"/>
    <cellStyle name="20% - Accent1 4 4 3 3 2 9" xfId="41770" xr:uid="{00000000-0005-0000-0000-000072A20000}"/>
    <cellStyle name="20% - Accent1 4 4 3 3 3" xfId="41771" xr:uid="{00000000-0005-0000-0000-000073A20000}"/>
    <cellStyle name="20% - Accent1 4 4 3 3 3 2" xfId="41772" xr:uid="{00000000-0005-0000-0000-000074A20000}"/>
    <cellStyle name="20% - Accent1 4 4 3 3 3 2 2" xfId="41773" xr:uid="{00000000-0005-0000-0000-000075A20000}"/>
    <cellStyle name="20% - Accent1 4 4 3 3 3 2 2 2" xfId="41774" xr:uid="{00000000-0005-0000-0000-000076A20000}"/>
    <cellStyle name="20% - Accent1 4 4 3 3 3 2 2 2 2" xfId="41775" xr:uid="{00000000-0005-0000-0000-000077A20000}"/>
    <cellStyle name="20% - Accent1 4 4 3 3 3 2 2 3" xfId="41776" xr:uid="{00000000-0005-0000-0000-000078A20000}"/>
    <cellStyle name="20% - Accent1 4 4 3 3 3 2 3" xfId="41777" xr:uid="{00000000-0005-0000-0000-000079A20000}"/>
    <cellStyle name="20% - Accent1 4 4 3 3 3 2 3 2" xfId="41778" xr:uid="{00000000-0005-0000-0000-00007AA20000}"/>
    <cellStyle name="20% - Accent1 4 4 3 3 3 2 4" xfId="41779" xr:uid="{00000000-0005-0000-0000-00007BA20000}"/>
    <cellStyle name="20% - Accent1 4 4 3 3 3 3" xfId="41780" xr:uid="{00000000-0005-0000-0000-00007CA20000}"/>
    <cellStyle name="20% - Accent1 4 4 3 3 3 3 2" xfId="41781" xr:uid="{00000000-0005-0000-0000-00007DA20000}"/>
    <cellStyle name="20% - Accent1 4 4 3 3 3 3 2 2" xfId="41782" xr:uid="{00000000-0005-0000-0000-00007EA20000}"/>
    <cellStyle name="20% - Accent1 4 4 3 3 3 3 2 2 2" xfId="41783" xr:uid="{00000000-0005-0000-0000-00007FA20000}"/>
    <cellStyle name="20% - Accent1 4 4 3 3 3 3 2 3" xfId="41784" xr:uid="{00000000-0005-0000-0000-000080A20000}"/>
    <cellStyle name="20% - Accent1 4 4 3 3 3 3 3" xfId="41785" xr:uid="{00000000-0005-0000-0000-000081A20000}"/>
    <cellStyle name="20% - Accent1 4 4 3 3 3 3 3 2" xfId="41786" xr:uid="{00000000-0005-0000-0000-000082A20000}"/>
    <cellStyle name="20% - Accent1 4 4 3 3 3 3 4" xfId="41787" xr:uid="{00000000-0005-0000-0000-000083A20000}"/>
    <cellStyle name="20% - Accent1 4 4 3 3 3 4" xfId="41788" xr:uid="{00000000-0005-0000-0000-000084A20000}"/>
    <cellStyle name="20% - Accent1 4 4 3 3 3 4 2" xfId="41789" xr:uid="{00000000-0005-0000-0000-000085A20000}"/>
    <cellStyle name="20% - Accent1 4 4 3 3 3 4 2 2" xfId="41790" xr:uid="{00000000-0005-0000-0000-000086A20000}"/>
    <cellStyle name="20% - Accent1 4 4 3 3 3 4 2 2 2" xfId="41791" xr:uid="{00000000-0005-0000-0000-000087A20000}"/>
    <cellStyle name="20% - Accent1 4 4 3 3 3 4 2 3" xfId="41792" xr:uid="{00000000-0005-0000-0000-000088A20000}"/>
    <cellStyle name="20% - Accent1 4 4 3 3 3 4 3" xfId="41793" xr:uid="{00000000-0005-0000-0000-000089A20000}"/>
    <cellStyle name="20% - Accent1 4 4 3 3 3 4 3 2" xfId="41794" xr:uid="{00000000-0005-0000-0000-00008AA20000}"/>
    <cellStyle name="20% - Accent1 4 4 3 3 3 4 4" xfId="41795" xr:uid="{00000000-0005-0000-0000-00008BA20000}"/>
    <cellStyle name="20% - Accent1 4 4 3 3 3 5" xfId="41796" xr:uid="{00000000-0005-0000-0000-00008CA20000}"/>
    <cellStyle name="20% - Accent1 4 4 3 3 3 5 2" xfId="41797" xr:uid="{00000000-0005-0000-0000-00008DA20000}"/>
    <cellStyle name="20% - Accent1 4 4 3 3 3 5 2 2" xfId="41798" xr:uid="{00000000-0005-0000-0000-00008EA20000}"/>
    <cellStyle name="20% - Accent1 4 4 3 3 3 5 3" xfId="41799" xr:uid="{00000000-0005-0000-0000-00008FA20000}"/>
    <cellStyle name="20% - Accent1 4 4 3 3 3 6" xfId="41800" xr:uid="{00000000-0005-0000-0000-000090A20000}"/>
    <cellStyle name="20% - Accent1 4 4 3 3 3 6 2" xfId="41801" xr:uid="{00000000-0005-0000-0000-000091A20000}"/>
    <cellStyle name="20% - Accent1 4 4 3 3 3 6 2 2" xfId="41802" xr:uid="{00000000-0005-0000-0000-000092A20000}"/>
    <cellStyle name="20% - Accent1 4 4 3 3 3 6 3" xfId="41803" xr:uid="{00000000-0005-0000-0000-000093A20000}"/>
    <cellStyle name="20% - Accent1 4 4 3 3 3 7" xfId="41804" xr:uid="{00000000-0005-0000-0000-000094A20000}"/>
    <cellStyle name="20% - Accent1 4 4 3 3 3 7 2" xfId="41805" xr:uid="{00000000-0005-0000-0000-000095A20000}"/>
    <cellStyle name="20% - Accent1 4 4 3 3 3 8" xfId="41806" xr:uid="{00000000-0005-0000-0000-000096A20000}"/>
    <cellStyle name="20% - Accent1 4 4 3 3 3 8 2" xfId="41807" xr:uid="{00000000-0005-0000-0000-000097A20000}"/>
    <cellStyle name="20% - Accent1 4 4 3 3 3 9" xfId="41808" xr:uid="{00000000-0005-0000-0000-000098A20000}"/>
    <cellStyle name="20% - Accent1 4 4 3 3 4" xfId="41809" xr:uid="{00000000-0005-0000-0000-000099A20000}"/>
    <cellStyle name="20% - Accent1 4 4 3 3 4 2" xfId="41810" xr:uid="{00000000-0005-0000-0000-00009AA20000}"/>
    <cellStyle name="20% - Accent1 4 4 3 3 4 2 2" xfId="41811" xr:uid="{00000000-0005-0000-0000-00009BA20000}"/>
    <cellStyle name="20% - Accent1 4 4 3 3 4 2 2 2" xfId="41812" xr:uid="{00000000-0005-0000-0000-00009CA20000}"/>
    <cellStyle name="20% - Accent1 4 4 3 3 4 2 3" xfId="41813" xr:uid="{00000000-0005-0000-0000-00009DA20000}"/>
    <cellStyle name="20% - Accent1 4 4 3 3 4 3" xfId="41814" xr:uid="{00000000-0005-0000-0000-00009EA20000}"/>
    <cellStyle name="20% - Accent1 4 4 3 3 4 3 2" xfId="41815" xr:uid="{00000000-0005-0000-0000-00009FA20000}"/>
    <cellStyle name="20% - Accent1 4 4 3 3 4 4" xfId="41816" xr:uid="{00000000-0005-0000-0000-0000A0A20000}"/>
    <cellStyle name="20% - Accent1 4 4 3 3 5" xfId="41817" xr:uid="{00000000-0005-0000-0000-0000A1A20000}"/>
    <cellStyle name="20% - Accent1 4 4 3 3 5 2" xfId="41818" xr:uid="{00000000-0005-0000-0000-0000A2A20000}"/>
    <cellStyle name="20% - Accent1 4 4 3 3 5 2 2" xfId="41819" xr:uid="{00000000-0005-0000-0000-0000A3A20000}"/>
    <cellStyle name="20% - Accent1 4 4 3 3 5 2 2 2" xfId="41820" xr:uid="{00000000-0005-0000-0000-0000A4A20000}"/>
    <cellStyle name="20% - Accent1 4 4 3 3 5 2 3" xfId="41821" xr:uid="{00000000-0005-0000-0000-0000A5A20000}"/>
    <cellStyle name="20% - Accent1 4 4 3 3 5 3" xfId="41822" xr:uid="{00000000-0005-0000-0000-0000A6A20000}"/>
    <cellStyle name="20% - Accent1 4 4 3 3 5 3 2" xfId="41823" xr:uid="{00000000-0005-0000-0000-0000A7A20000}"/>
    <cellStyle name="20% - Accent1 4 4 3 3 5 4" xfId="41824" xr:uid="{00000000-0005-0000-0000-0000A8A20000}"/>
    <cellStyle name="20% - Accent1 4 4 3 3 6" xfId="41825" xr:uid="{00000000-0005-0000-0000-0000A9A20000}"/>
    <cellStyle name="20% - Accent1 4 4 3 3 6 2" xfId="41826" xr:uid="{00000000-0005-0000-0000-0000AAA20000}"/>
    <cellStyle name="20% - Accent1 4 4 3 3 6 2 2" xfId="41827" xr:uid="{00000000-0005-0000-0000-0000ABA20000}"/>
    <cellStyle name="20% - Accent1 4 4 3 3 6 2 2 2" xfId="41828" xr:uid="{00000000-0005-0000-0000-0000ACA20000}"/>
    <cellStyle name="20% - Accent1 4 4 3 3 6 2 3" xfId="41829" xr:uid="{00000000-0005-0000-0000-0000ADA20000}"/>
    <cellStyle name="20% - Accent1 4 4 3 3 6 3" xfId="41830" xr:uid="{00000000-0005-0000-0000-0000AEA20000}"/>
    <cellStyle name="20% - Accent1 4 4 3 3 6 3 2" xfId="41831" xr:uid="{00000000-0005-0000-0000-0000AFA20000}"/>
    <cellStyle name="20% - Accent1 4 4 3 3 6 4" xfId="41832" xr:uid="{00000000-0005-0000-0000-0000B0A20000}"/>
    <cellStyle name="20% - Accent1 4 4 3 3 7" xfId="41833" xr:uid="{00000000-0005-0000-0000-0000B1A20000}"/>
    <cellStyle name="20% - Accent1 4 4 3 3 7 2" xfId="41834" xr:uid="{00000000-0005-0000-0000-0000B2A20000}"/>
    <cellStyle name="20% - Accent1 4 4 3 3 7 2 2" xfId="41835" xr:uid="{00000000-0005-0000-0000-0000B3A20000}"/>
    <cellStyle name="20% - Accent1 4 4 3 3 7 3" xfId="41836" xr:uid="{00000000-0005-0000-0000-0000B4A20000}"/>
    <cellStyle name="20% - Accent1 4 4 3 3 8" xfId="41837" xr:uid="{00000000-0005-0000-0000-0000B5A20000}"/>
    <cellStyle name="20% - Accent1 4 4 3 3 8 2" xfId="41838" xr:uid="{00000000-0005-0000-0000-0000B6A20000}"/>
    <cellStyle name="20% - Accent1 4 4 3 3 8 2 2" xfId="41839" xr:uid="{00000000-0005-0000-0000-0000B7A20000}"/>
    <cellStyle name="20% - Accent1 4 4 3 3 8 3" xfId="41840" xr:uid="{00000000-0005-0000-0000-0000B8A20000}"/>
    <cellStyle name="20% - Accent1 4 4 3 3 9" xfId="41841" xr:uid="{00000000-0005-0000-0000-0000B9A20000}"/>
    <cellStyle name="20% - Accent1 4 4 3 3 9 2" xfId="41842" xr:uid="{00000000-0005-0000-0000-0000BAA20000}"/>
    <cellStyle name="20% - Accent1 4 4 3 4" xfId="41843" xr:uid="{00000000-0005-0000-0000-0000BBA20000}"/>
    <cellStyle name="20% - Accent1 4 4 3 4 10" xfId="41844" xr:uid="{00000000-0005-0000-0000-0000BCA20000}"/>
    <cellStyle name="20% - Accent1 4 4 3 4 10 2" xfId="41845" xr:uid="{00000000-0005-0000-0000-0000BDA20000}"/>
    <cellStyle name="20% - Accent1 4 4 3 4 11" xfId="41846" xr:uid="{00000000-0005-0000-0000-0000BEA20000}"/>
    <cellStyle name="20% - Accent1 4 4 3 4 2" xfId="41847" xr:uid="{00000000-0005-0000-0000-0000BFA20000}"/>
    <cellStyle name="20% - Accent1 4 4 3 4 2 2" xfId="41848" xr:uid="{00000000-0005-0000-0000-0000C0A20000}"/>
    <cellStyle name="20% - Accent1 4 4 3 4 2 2 2" xfId="41849" xr:uid="{00000000-0005-0000-0000-0000C1A20000}"/>
    <cellStyle name="20% - Accent1 4 4 3 4 2 2 2 2" xfId="41850" xr:uid="{00000000-0005-0000-0000-0000C2A20000}"/>
    <cellStyle name="20% - Accent1 4 4 3 4 2 2 2 2 2" xfId="41851" xr:uid="{00000000-0005-0000-0000-0000C3A20000}"/>
    <cellStyle name="20% - Accent1 4 4 3 4 2 2 2 3" xfId="41852" xr:uid="{00000000-0005-0000-0000-0000C4A20000}"/>
    <cellStyle name="20% - Accent1 4 4 3 4 2 2 3" xfId="41853" xr:uid="{00000000-0005-0000-0000-0000C5A20000}"/>
    <cellStyle name="20% - Accent1 4 4 3 4 2 2 3 2" xfId="41854" xr:uid="{00000000-0005-0000-0000-0000C6A20000}"/>
    <cellStyle name="20% - Accent1 4 4 3 4 2 2 4" xfId="41855" xr:uid="{00000000-0005-0000-0000-0000C7A20000}"/>
    <cellStyle name="20% - Accent1 4 4 3 4 2 3" xfId="41856" xr:uid="{00000000-0005-0000-0000-0000C8A20000}"/>
    <cellStyle name="20% - Accent1 4 4 3 4 2 3 2" xfId="41857" xr:uid="{00000000-0005-0000-0000-0000C9A20000}"/>
    <cellStyle name="20% - Accent1 4 4 3 4 2 3 2 2" xfId="41858" xr:uid="{00000000-0005-0000-0000-0000CAA20000}"/>
    <cellStyle name="20% - Accent1 4 4 3 4 2 3 2 2 2" xfId="41859" xr:uid="{00000000-0005-0000-0000-0000CBA20000}"/>
    <cellStyle name="20% - Accent1 4 4 3 4 2 3 2 3" xfId="41860" xr:uid="{00000000-0005-0000-0000-0000CCA20000}"/>
    <cellStyle name="20% - Accent1 4 4 3 4 2 3 3" xfId="41861" xr:uid="{00000000-0005-0000-0000-0000CDA20000}"/>
    <cellStyle name="20% - Accent1 4 4 3 4 2 3 3 2" xfId="41862" xr:uid="{00000000-0005-0000-0000-0000CEA20000}"/>
    <cellStyle name="20% - Accent1 4 4 3 4 2 3 4" xfId="41863" xr:uid="{00000000-0005-0000-0000-0000CFA20000}"/>
    <cellStyle name="20% - Accent1 4 4 3 4 2 4" xfId="41864" xr:uid="{00000000-0005-0000-0000-0000D0A20000}"/>
    <cellStyle name="20% - Accent1 4 4 3 4 2 4 2" xfId="41865" xr:uid="{00000000-0005-0000-0000-0000D1A20000}"/>
    <cellStyle name="20% - Accent1 4 4 3 4 2 4 2 2" xfId="41866" xr:uid="{00000000-0005-0000-0000-0000D2A20000}"/>
    <cellStyle name="20% - Accent1 4 4 3 4 2 4 2 2 2" xfId="41867" xr:uid="{00000000-0005-0000-0000-0000D3A20000}"/>
    <cellStyle name="20% - Accent1 4 4 3 4 2 4 2 3" xfId="41868" xr:uid="{00000000-0005-0000-0000-0000D4A20000}"/>
    <cellStyle name="20% - Accent1 4 4 3 4 2 4 3" xfId="41869" xr:uid="{00000000-0005-0000-0000-0000D5A20000}"/>
    <cellStyle name="20% - Accent1 4 4 3 4 2 4 3 2" xfId="41870" xr:uid="{00000000-0005-0000-0000-0000D6A20000}"/>
    <cellStyle name="20% - Accent1 4 4 3 4 2 4 4" xfId="41871" xr:uid="{00000000-0005-0000-0000-0000D7A20000}"/>
    <cellStyle name="20% - Accent1 4 4 3 4 2 5" xfId="41872" xr:uid="{00000000-0005-0000-0000-0000D8A20000}"/>
    <cellStyle name="20% - Accent1 4 4 3 4 2 5 2" xfId="41873" xr:uid="{00000000-0005-0000-0000-0000D9A20000}"/>
    <cellStyle name="20% - Accent1 4 4 3 4 2 5 2 2" xfId="41874" xr:uid="{00000000-0005-0000-0000-0000DAA20000}"/>
    <cellStyle name="20% - Accent1 4 4 3 4 2 5 3" xfId="41875" xr:uid="{00000000-0005-0000-0000-0000DBA20000}"/>
    <cellStyle name="20% - Accent1 4 4 3 4 2 6" xfId="41876" xr:uid="{00000000-0005-0000-0000-0000DCA20000}"/>
    <cellStyle name="20% - Accent1 4 4 3 4 2 6 2" xfId="41877" xr:uid="{00000000-0005-0000-0000-0000DDA20000}"/>
    <cellStyle name="20% - Accent1 4 4 3 4 2 6 2 2" xfId="41878" xr:uid="{00000000-0005-0000-0000-0000DEA20000}"/>
    <cellStyle name="20% - Accent1 4 4 3 4 2 6 3" xfId="41879" xr:uid="{00000000-0005-0000-0000-0000DFA20000}"/>
    <cellStyle name="20% - Accent1 4 4 3 4 2 7" xfId="41880" xr:uid="{00000000-0005-0000-0000-0000E0A20000}"/>
    <cellStyle name="20% - Accent1 4 4 3 4 2 7 2" xfId="41881" xr:uid="{00000000-0005-0000-0000-0000E1A20000}"/>
    <cellStyle name="20% - Accent1 4 4 3 4 2 8" xfId="41882" xr:uid="{00000000-0005-0000-0000-0000E2A20000}"/>
    <cellStyle name="20% - Accent1 4 4 3 4 2 8 2" xfId="41883" xr:uid="{00000000-0005-0000-0000-0000E3A20000}"/>
    <cellStyle name="20% - Accent1 4 4 3 4 2 9" xfId="41884" xr:uid="{00000000-0005-0000-0000-0000E4A20000}"/>
    <cellStyle name="20% - Accent1 4 4 3 4 3" xfId="41885" xr:uid="{00000000-0005-0000-0000-0000E5A20000}"/>
    <cellStyle name="20% - Accent1 4 4 3 4 3 2" xfId="41886" xr:uid="{00000000-0005-0000-0000-0000E6A20000}"/>
    <cellStyle name="20% - Accent1 4 4 3 4 3 2 2" xfId="41887" xr:uid="{00000000-0005-0000-0000-0000E7A20000}"/>
    <cellStyle name="20% - Accent1 4 4 3 4 3 2 2 2" xfId="41888" xr:uid="{00000000-0005-0000-0000-0000E8A20000}"/>
    <cellStyle name="20% - Accent1 4 4 3 4 3 2 2 2 2" xfId="41889" xr:uid="{00000000-0005-0000-0000-0000E9A20000}"/>
    <cellStyle name="20% - Accent1 4 4 3 4 3 2 2 3" xfId="41890" xr:uid="{00000000-0005-0000-0000-0000EAA20000}"/>
    <cellStyle name="20% - Accent1 4 4 3 4 3 2 3" xfId="41891" xr:uid="{00000000-0005-0000-0000-0000EBA20000}"/>
    <cellStyle name="20% - Accent1 4 4 3 4 3 2 3 2" xfId="41892" xr:uid="{00000000-0005-0000-0000-0000ECA20000}"/>
    <cellStyle name="20% - Accent1 4 4 3 4 3 2 4" xfId="41893" xr:uid="{00000000-0005-0000-0000-0000EDA20000}"/>
    <cellStyle name="20% - Accent1 4 4 3 4 3 3" xfId="41894" xr:uid="{00000000-0005-0000-0000-0000EEA20000}"/>
    <cellStyle name="20% - Accent1 4 4 3 4 3 3 2" xfId="41895" xr:uid="{00000000-0005-0000-0000-0000EFA20000}"/>
    <cellStyle name="20% - Accent1 4 4 3 4 3 3 2 2" xfId="41896" xr:uid="{00000000-0005-0000-0000-0000F0A20000}"/>
    <cellStyle name="20% - Accent1 4 4 3 4 3 3 2 2 2" xfId="41897" xr:uid="{00000000-0005-0000-0000-0000F1A20000}"/>
    <cellStyle name="20% - Accent1 4 4 3 4 3 3 2 3" xfId="41898" xr:uid="{00000000-0005-0000-0000-0000F2A20000}"/>
    <cellStyle name="20% - Accent1 4 4 3 4 3 3 3" xfId="41899" xr:uid="{00000000-0005-0000-0000-0000F3A20000}"/>
    <cellStyle name="20% - Accent1 4 4 3 4 3 3 3 2" xfId="41900" xr:uid="{00000000-0005-0000-0000-0000F4A20000}"/>
    <cellStyle name="20% - Accent1 4 4 3 4 3 3 4" xfId="41901" xr:uid="{00000000-0005-0000-0000-0000F5A20000}"/>
    <cellStyle name="20% - Accent1 4 4 3 4 3 4" xfId="41902" xr:uid="{00000000-0005-0000-0000-0000F6A20000}"/>
    <cellStyle name="20% - Accent1 4 4 3 4 3 4 2" xfId="41903" xr:uid="{00000000-0005-0000-0000-0000F7A20000}"/>
    <cellStyle name="20% - Accent1 4 4 3 4 3 4 2 2" xfId="41904" xr:uid="{00000000-0005-0000-0000-0000F8A20000}"/>
    <cellStyle name="20% - Accent1 4 4 3 4 3 4 2 2 2" xfId="41905" xr:uid="{00000000-0005-0000-0000-0000F9A20000}"/>
    <cellStyle name="20% - Accent1 4 4 3 4 3 4 2 3" xfId="41906" xr:uid="{00000000-0005-0000-0000-0000FAA20000}"/>
    <cellStyle name="20% - Accent1 4 4 3 4 3 4 3" xfId="41907" xr:uid="{00000000-0005-0000-0000-0000FBA20000}"/>
    <cellStyle name="20% - Accent1 4 4 3 4 3 4 3 2" xfId="41908" xr:uid="{00000000-0005-0000-0000-0000FCA20000}"/>
    <cellStyle name="20% - Accent1 4 4 3 4 3 4 4" xfId="41909" xr:uid="{00000000-0005-0000-0000-0000FDA20000}"/>
    <cellStyle name="20% - Accent1 4 4 3 4 3 5" xfId="41910" xr:uid="{00000000-0005-0000-0000-0000FEA20000}"/>
    <cellStyle name="20% - Accent1 4 4 3 4 3 5 2" xfId="41911" xr:uid="{00000000-0005-0000-0000-0000FFA20000}"/>
    <cellStyle name="20% - Accent1 4 4 3 4 3 5 2 2" xfId="41912" xr:uid="{00000000-0005-0000-0000-000000A30000}"/>
    <cellStyle name="20% - Accent1 4 4 3 4 3 5 3" xfId="41913" xr:uid="{00000000-0005-0000-0000-000001A30000}"/>
    <cellStyle name="20% - Accent1 4 4 3 4 3 6" xfId="41914" xr:uid="{00000000-0005-0000-0000-000002A30000}"/>
    <cellStyle name="20% - Accent1 4 4 3 4 3 6 2" xfId="41915" xr:uid="{00000000-0005-0000-0000-000003A30000}"/>
    <cellStyle name="20% - Accent1 4 4 3 4 3 6 2 2" xfId="41916" xr:uid="{00000000-0005-0000-0000-000004A30000}"/>
    <cellStyle name="20% - Accent1 4 4 3 4 3 6 3" xfId="41917" xr:uid="{00000000-0005-0000-0000-000005A30000}"/>
    <cellStyle name="20% - Accent1 4 4 3 4 3 7" xfId="41918" xr:uid="{00000000-0005-0000-0000-000006A30000}"/>
    <cellStyle name="20% - Accent1 4 4 3 4 3 7 2" xfId="41919" xr:uid="{00000000-0005-0000-0000-000007A30000}"/>
    <cellStyle name="20% - Accent1 4 4 3 4 3 8" xfId="41920" xr:uid="{00000000-0005-0000-0000-000008A30000}"/>
    <cellStyle name="20% - Accent1 4 4 3 4 3 8 2" xfId="41921" xr:uid="{00000000-0005-0000-0000-000009A30000}"/>
    <cellStyle name="20% - Accent1 4 4 3 4 3 9" xfId="41922" xr:uid="{00000000-0005-0000-0000-00000AA30000}"/>
    <cellStyle name="20% - Accent1 4 4 3 4 4" xfId="41923" xr:uid="{00000000-0005-0000-0000-00000BA30000}"/>
    <cellStyle name="20% - Accent1 4 4 3 4 4 2" xfId="41924" xr:uid="{00000000-0005-0000-0000-00000CA30000}"/>
    <cellStyle name="20% - Accent1 4 4 3 4 4 2 2" xfId="41925" xr:uid="{00000000-0005-0000-0000-00000DA30000}"/>
    <cellStyle name="20% - Accent1 4 4 3 4 4 2 2 2" xfId="41926" xr:uid="{00000000-0005-0000-0000-00000EA30000}"/>
    <cellStyle name="20% - Accent1 4 4 3 4 4 2 3" xfId="41927" xr:uid="{00000000-0005-0000-0000-00000FA30000}"/>
    <cellStyle name="20% - Accent1 4 4 3 4 4 3" xfId="41928" xr:uid="{00000000-0005-0000-0000-000010A30000}"/>
    <cellStyle name="20% - Accent1 4 4 3 4 4 3 2" xfId="41929" xr:uid="{00000000-0005-0000-0000-000011A30000}"/>
    <cellStyle name="20% - Accent1 4 4 3 4 4 4" xfId="41930" xr:uid="{00000000-0005-0000-0000-000012A30000}"/>
    <cellStyle name="20% - Accent1 4 4 3 4 5" xfId="41931" xr:uid="{00000000-0005-0000-0000-000013A30000}"/>
    <cellStyle name="20% - Accent1 4 4 3 4 5 2" xfId="41932" xr:uid="{00000000-0005-0000-0000-000014A30000}"/>
    <cellStyle name="20% - Accent1 4 4 3 4 5 2 2" xfId="41933" xr:uid="{00000000-0005-0000-0000-000015A30000}"/>
    <cellStyle name="20% - Accent1 4 4 3 4 5 2 2 2" xfId="41934" xr:uid="{00000000-0005-0000-0000-000016A30000}"/>
    <cellStyle name="20% - Accent1 4 4 3 4 5 2 3" xfId="41935" xr:uid="{00000000-0005-0000-0000-000017A30000}"/>
    <cellStyle name="20% - Accent1 4 4 3 4 5 3" xfId="41936" xr:uid="{00000000-0005-0000-0000-000018A30000}"/>
    <cellStyle name="20% - Accent1 4 4 3 4 5 3 2" xfId="41937" xr:uid="{00000000-0005-0000-0000-000019A30000}"/>
    <cellStyle name="20% - Accent1 4 4 3 4 5 4" xfId="41938" xr:uid="{00000000-0005-0000-0000-00001AA30000}"/>
    <cellStyle name="20% - Accent1 4 4 3 4 6" xfId="41939" xr:uid="{00000000-0005-0000-0000-00001BA30000}"/>
    <cellStyle name="20% - Accent1 4 4 3 4 6 2" xfId="41940" xr:uid="{00000000-0005-0000-0000-00001CA30000}"/>
    <cellStyle name="20% - Accent1 4 4 3 4 6 2 2" xfId="41941" xr:uid="{00000000-0005-0000-0000-00001DA30000}"/>
    <cellStyle name="20% - Accent1 4 4 3 4 6 2 2 2" xfId="41942" xr:uid="{00000000-0005-0000-0000-00001EA30000}"/>
    <cellStyle name="20% - Accent1 4 4 3 4 6 2 3" xfId="41943" xr:uid="{00000000-0005-0000-0000-00001FA30000}"/>
    <cellStyle name="20% - Accent1 4 4 3 4 6 3" xfId="41944" xr:uid="{00000000-0005-0000-0000-000020A30000}"/>
    <cellStyle name="20% - Accent1 4 4 3 4 6 3 2" xfId="41945" xr:uid="{00000000-0005-0000-0000-000021A30000}"/>
    <cellStyle name="20% - Accent1 4 4 3 4 6 4" xfId="41946" xr:uid="{00000000-0005-0000-0000-000022A30000}"/>
    <cellStyle name="20% - Accent1 4 4 3 4 7" xfId="41947" xr:uid="{00000000-0005-0000-0000-000023A30000}"/>
    <cellStyle name="20% - Accent1 4 4 3 4 7 2" xfId="41948" xr:uid="{00000000-0005-0000-0000-000024A30000}"/>
    <cellStyle name="20% - Accent1 4 4 3 4 7 2 2" xfId="41949" xr:uid="{00000000-0005-0000-0000-000025A30000}"/>
    <cellStyle name="20% - Accent1 4 4 3 4 7 3" xfId="41950" xr:uid="{00000000-0005-0000-0000-000026A30000}"/>
    <cellStyle name="20% - Accent1 4 4 3 4 8" xfId="41951" xr:uid="{00000000-0005-0000-0000-000027A30000}"/>
    <cellStyle name="20% - Accent1 4 4 3 4 8 2" xfId="41952" xr:uid="{00000000-0005-0000-0000-000028A30000}"/>
    <cellStyle name="20% - Accent1 4 4 3 4 8 2 2" xfId="41953" xr:uid="{00000000-0005-0000-0000-000029A30000}"/>
    <cellStyle name="20% - Accent1 4 4 3 4 8 3" xfId="41954" xr:uid="{00000000-0005-0000-0000-00002AA30000}"/>
    <cellStyle name="20% - Accent1 4 4 3 4 9" xfId="41955" xr:uid="{00000000-0005-0000-0000-00002BA30000}"/>
    <cellStyle name="20% - Accent1 4 4 3 4 9 2" xfId="41956" xr:uid="{00000000-0005-0000-0000-00002CA30000}"/>
    <cellStyle name="20% - Accent1 4 4 3 5" xfId="41957" xr:uid="{00000000-0005-0000-0000-00002DA30000}"/>
    <cellStyle name="20% - Accent1 4 4 3 5 2" xfId="41958" xr:uid="{00000000-0005-0000-0000-00002EA30000}"/>
    <cellStyle name="20% - Accent1 4 4 3 5 2 2" xfId="41959" xr:uid="{00000000-0005-0000-0000-00002FA30000}"/>
    <cellStyle name="20% - Accent1 4 4 3 5 2 2 2" xfId="41960" xr:uid="{00000000-0005-0000-0000-000030A30000}"/>
    <cellStyle name="20% - Accent1 4 4 3 5 2 2 2 2" xfId="41961" xr:uid="{00000000-0005-0000-0000-000031A30000}"/>
    <cellStyle name="20% - Accent1 4 4 3 5 2 2 3" xfId="41962" xr:uid="{00000000-0005-0000-0000-000032A30000}"/>
    <cellStyle name="20% - Accent1 4 4 3 5 2 3" xfId="41963" xr:uid="{00000000-0005-0000-0000-000033A30000}"/>
    <cellStyle name="20% - Accent1 4 4 3 5 2 3 2" xfId="41964" xr:uid="{00000000-0005-0000-0000-000034A30000}"/>
    <cellStyle name="20% - Accent1 4 4 3 5 2 4" xfId="41965" xr:uid="{00000000-0005-0000-0000-000035A30000}"/>
    <cellStyle name="20% - Accent1 4 4 3 5 3" xfId="41966" xr:uid="{00000000-0005-0000-0000-000036A30000}"/>
    <cellStyle name="20% - Accent1 4 4 3 5 3 2" xfId="41967" xr:uid="{00000000-0005-0000-0000-000037A30000}"/>
    <cellStyle name="20% - Accent1 4 4 3 5 3 2 2" xfId="41968" xr:uid="{00000000-0005-0000-0000-000038A30000}"/>
    <cellStyle name="20% - Accent1 4 4 3 5 3 2 2 2" xfId="41969" xr:uid="{00000000-0005-0000-0000-000039A30000}"/>
    <cellStyle name="20% - Accent1 4 4 3 5 3 2 3" xfId="41970" xr:uid="{00000000-0005-0000-0000-00003AA30000}"/>
    <cellStyle name="20% - Accent1 4 4 3 5 3 3" xfId="41971" xr:uid="{00000000-0005-0000-0000-00003BA30000}"/>
    <cellStyle name="20% - Accent1 4 4 3 5 3 3 2" xfId="41972" xr:uid="{00000000-0005-0000-0000-00003CA30000}"/>
    <cellStyle name="20% - Accent1 4 4 3 5 3 4" xfId="41973" xr:uid="{00000000-0005-0000-0000-00003DA30000}"/>
    <cellStyle name="20% - Accent1 4 4 3 5 4" xfId="41974" xr:uid="{00000000-0005-0000-0000-00003EA30000}"/>
    <cellStyle name="20% - Accent1 4 4 3 5 4 2" xfId="41975" xr:uid="{00000000-0005-0000-0000-00003FA30000}"/>
    <cellStyle name="20% - Accent1 4 4 3 5 4 2 2" xfId="41976" xr:uid="{00000000-0005-0000-0000-000040A30000}"/>
    <cellStyle name="20% - Accent1 4 4 3 5 4 2 2 2" xfId="41977" xr:uid="{00000000-0005-0000-0000-000041A30000}"/>
    <cellStyle name="20% - Accent1 4 4 3 5 4 2 3" xfId="41978" xr:uid="{00000000-0005-0000-0000-000042A30000}"/>
    <cellStyle name="20% - Accent1 4 4 3 5 4 3" xfId="41979" xr:uid="{00000000-0005-0000-0000-000043A30000}"/>
    <cellStyle name="20% - Accent1 4 4 3 5 4 3 2" xfId="41980" xr:uid="{00000000-0005-0000-0000-000044A30000}"/>
    <cellStyle name="20% - Accent1 4 4 3 5 4 4" xfId="41981" xr:uid="{00000000-0005-0000-0000-000045A30000}"/>
    <cellStyle name="20% - Accent1 4 4 3 5 5" xfId="41982" xr:uid="{00000000-0005-0000-0000-000046A30000}"/>
    <cellStyle name="20% - Accent1 4 4 3 5 5 2" xfId="41983" xr:uid="{00000000-0005-0000-0000-000047A30000}"/>
    <cellStyle name="20% - Accent1 4 4 3 5 5 2 2" xfId="41984" xr:uid="{00000000-0005-0000-0000-000048A30000}"/>
    <cellStyle name="20% - Accent1 4 4 3 5 5 3" xfId="41985" xr:uid="{00000000-0005-0000-0000-000049A30000}"/>
    <cellStyle name="20% - Accent1 4 4 3 5 6" xfId="41986" xr:uid="{00000000-0005-0000-0000-00004AA30000}"/>
    <cellStyle name="20% - Accent1 4 4 3 5 6 2" xfId="41987" xr:uid="{00000000-0005-0000-0000-00004BA30000}"/>
    <cellStyle name="20% - Accent1 4 4 3 5 6 2 2" xfId="41988" xr:uid="{00000000-0005-0000-0000-00004CA30000}"/>
    <cellStyle name="20% - Accent1 4 4 3 5 6 3" xfId="41989" xr:uid="{00000000-0005-0000-0000-00004DA30000}"/>
    <cellStyle name="20% - Accent1 4 4 3 5 7" xfId="41990" xr:uid="{00000000-0005-0000-0000-00004EA30000}"/>
    <cellStyle name="20% - Accent1 4 4 3 5 7 2" xfId="41991" xr:uid="{00000000-0005-0000-0000-00004FA30000}"/>
    <cellStyle name="20% - Accent1 4 4 3 5 8" xfId="41992" xr:uid="{00000000-0005-0000-0000-000050A30000}"/>
    <cellStyle name="20% - Accent1 4 4 3 5 8 2" xfId="41993" xr:uid="{00000000-0005-0000-0000-000051A30000}"/>
    <cellStyle name="20% - Accent1 4 4 3 5 9" xfId="41994" xr:uid="{00000000-0005-0000-0000-000052A30000}"/>
    <cellStyle name="20% - Accent1 4 4 3 6" xfId="41995" xr:uid="{00000000-0005-0000-0000-000053A30000}"/>
    <cellStyle name="20% - Accent1 4 4 3 6 2" xfId="41996" xr:uid="{00000000-0005-0000-0000-000054A30000}"/>
    <cellStyle name="20% - Accent1 4 4 3 6 2 2" xfId="41997" xr:uid="{00000000-0005-0000-0000-000055A30000}"/>
    <cellStyle name="20% - Accent1 4 4 3 6 2 2 2" xfId="41998" xr:uid="{00000000-0005-0000-0000-000056A30000}"/>
    <cellStyle name="20% - Accent1 4 4 3 6 2 2 2 2" xfId="41999" xr:uid="{00000000-0005-0000-0000-000057A30000}"/>
    <cellStyle name="20% - Accent1 4 4 3 6 2 2 3" xfId="42000" xr:uid="{00000000-0005-0000-0000-000058A30000}"/>
    <cellStyle name="20% - Accent1 4 4 3 6 2 3" xfId="42001" xr:uid="{00000000-0005-0000-0000-000059A30000}"/>
    <cellStyle name="20% - Accent1 4 4 3 6 2 3 2" xfId="42002" xr:uid="{00000000-0005-0000-0000-00005AA30000}"/>
    <cellStyle name="20% - Accent1 4 4 3 6 2 4" xfId="42003" xr:uid="{00000000-0005-0000-0000-00005BA30000}"/>
    <cellStyle name="20% - Accent1 4 4 3 6 3" xfId="42004" xr:uid="{00000000-0005-0000-0000-00005CA30000}"/>
    <cellStyle name="20% - Accent1 4 4 3 6 3 2" xfId="42005" xr:uid="{00000000-0005-0000-0000-00005DA30000}"/>
    <cellStyle name="20% - Accent1 4 4 3 6 3 2 2" xfId="42006" xr:uid="{00000000-0005-0000-0000-00005EA30000}"/>
    <cellStyle name="20% - Accent1 4 4 3 6 3 2 2 2" xfId="42007" xr:uid="{00000000-0005-0000-0000-00005FA30000}"/>
    <cellStyle name="20% - Accent1 4 4 3 6 3 2 3" xfId="42008" xr:uid="{00000000-0005-0000-0000-000060A30000}"/>
    <cellStyle name="20% - Accent1 4 4 3 6 3 3" xfId="42009" xr:uid="{00000000-0005-0000-0000-000061A30000}"/>
    <cellStyle name="20% - Accent1 4 4 3 6 3 3 2" xfId="42010" xr:uid="{00000000-0005-0000-0000-000062A30000}"/>
    <cellStyle name="20% - Accent1 4 4 3 6 3 4" xfId="42011" xr:uid="{00000000-0005-0000-0000-000063A30000}"/>
    <cellStyle name="20% - Accent1 4 4 3 6 4" xfId="42012" xr:uid="{00000000-0005-0000-0000-000064A30000}"/>
    <cellStyle name="20% - Accent1 4 4 3 6 4 2" xfId="42013" xr:uid="{00000000-0005-0000-0000-000065A30000}"/>
    <cellStyle name="20% - Accent1 4 4 3 6 4 2 2" xfId="42014" xr:uid="{00000000-0005-0000-0000-000066A30000}"/>
    <cellStyle name="20% - Accent1 4 4 3 6 4 2 2 2" xfId="42015" xr:uid="{00000000-0005-0000-0000-000067A30000}"/>
    <cellStyle name="20% - Accent1 4 4 3 6 4 2 3" xfId="42016" xr:uid="{00000000-0005-0000-0000-000068A30000}"/>
    <cellStyle name="20% - Accent1 4 4 3 6 4 3" xfId="42017" xr:uid="{00000000-0005-0000-0000-000069A30000}"/>
    <cellStyle name="20% - Accent1 4 4 3 6 4 3 2" xfId="42018" xr:uid="{00000000-0005-0000-0000-00006AA30000}"/>
    <cellStyle name="20% - Accent1 4 4 3 6 4 4" xfId="42019" xr:uid="{00000000-0005-0000-0000-00006BA30000}"/>
    <cellStyle name="20% - Accent1 4 4 3 6 5" xfId="42020" xr:uid="{00000000-0005-0000-0000-00006CA30000}"/>
    <cellStyle name="20% - Accent1 4 4 3 6 5 2" xfId="42021" xr:uid="{00000000-0005-0000-0000-00006DA30000}"/>
    <cellStyle name="20% - Accent1 4 4 3 6 5 2 2" xfId="42022" xr:uid="{00000000-0005-0000-0000-00006EA30000}"/>
    <cellStyle name="20% - Accent1 4 4 3 6 5 3" xfId="42023" xr:uid="{00000000-0005-0000-0000-00006FA30000}"/>
    <cellStyle name="20% - Accent1 4 4 3 6 6" xfId="42024" xr:uid="{00000000-0005-0000-0000-000070A30000}"/>
    <cellStyle name="20% - Accent1 4 4 3 6 6 2" xfId="42025" xr:uid="{00000000-0005-0000-0000-000071A30000}"/>
    <cellStyle name="20% - Accent1 4 4 3 6 6 2 2" xfId="42026" xr:uid="{00000000-0005-0000-0000-000072A30000}"/>
    <cellStyle name="20% - Accent1 4 4 3 6 6 3" xfId="42027" xr:uid="{00000000-0005-0000-0000-000073A30000}"/>
    <cellStyle name="20% - Accent1 4 4 3 6 7" xfId="42028" xr:uid="{00000000-0005-0000-0000-000074A30000}"/>
    <cellStyle name="20% - Accent1 4 4 3 6 7 2" xfId="42029" xr:uid="{00000000-0005-0000-0000-000075A30000}"/>
    <cellStyle name="20% - Accent1 4 4 3 6 8" xfId="42030" xr:uid="{00000000-0005-0000-0000-000076A30000}"/>
    <cellStyle name="20% - Accent1 4 4 3 6 8 2" xfId="42031" xr:uid="{00000000-0005-0000-0000-000077A30000}"/>
    <cellStyle name="20% - Accent1 4 4 3 6 9" xfId="42032" xr:uid="{00000000-0005-0000-0000-000078A30000}"/>
    <cellStyle name="20% - Accent1 4 4 3 7" xfId="42033" xr:uid="{00000000-0005-0000-0000-000079A30000}"/>
    <cellStyle name="20% - Accent1 4 4 3 7 2" xfId="42034" xr:uid="{00000000-0005-0000-0000-00007AA30000}"/>
    <cellStyle name="20% - Accent1 4 4 3 7 2 2" xfId="42035" xr:uid="{00000000-0005-0000-0000-00007BA30000}"/>
    <cellStyle name="20% - Accent1 4 4 3 7 2 2 2" xfId="42036" xr:uid="{00000000-0005-0000-0000-00007CA30000}"/>
    <cellStyle name="20% - Accent1 4 4 3 7 2 3" xfId="42037" xr:uid="{00000000-0005-0000-0000-00007DA30000}"/>
    <cellStyle name="20% - Accent1 4 4 3 7 3" xfId="42038" xr:uid="{00000000-0005-0000-0000-00007EA30000}"/>
    <cellStyle name="20% - Accent1 4 4 3 7 3 2" xfId="42039" xr:uid="{00000000-0005-0000-0000-00007FA30000}"/>
    <cellStyle name="20% - Accent1 4 4 3 7 4" xfId="42040" xr:uid="{00000000-0005-0000-0000-000080A30000}"/>
    <cellStyle name="20% - Accent1 4 4 3 8" xfId="42041" xr:uid="{00000000-0005-0000-0000-000081A30000}"/>
    <cellStyle name="20% - Accent1 4 4 3 8 2" xfId="42042" xr:uid="{00000000-0005-0000-0000-000082A30000}"/>
    <cellStyle name="20% - Accent1 4 4 3 8 2 2" xfId="42043" xr:uid="{00000000-0005-0000-0000-000083A30000}"/>
    <cellStyle name="20% - Accent1 4 4 3 8 2 2 2" xfId="42044" xr:uid="{00000000-0005-0000-0000-000084A30000}"/>
    <cellStyle name="20% - Accent1 4 4 3 8 2 3" xfId="42045" xr:uid="{00000000-0005-0000-0000-000085A30000}"/>
    <cellStyle name="20% - Accent1 4 4 3 8 3" xfId="42046" xr:uid="{00000000-0005-0000-0000-000086A30000}"/>
    <cellStyle name="20% - Accent1 4 4 3 8 3 2" xfId="42047" xr:uid="{00000000-0005-0000-0000-000087A30000}"/>
    <cellStyle name="20% - Accent1 4 4 3 8 4" xfId="42048" xr:uid="{00000000-0005-0000-0000-000088A30000}"/>
    <cellStyle name="20% - Accent1 4 4 3 9" xfId="42049" xr:uid="{00000000-0005-0000-0000-000089A30000}"/>
    <cellStyle name="20% - Accent1 4 4 3 9 2" xfId="42050" xr:uid="{00000000-0005-0000-0000-00008AA30000}"/>
    <cellStyle name="20% - Accent1 4 4 3 9 2 2" xfId="42051" xr:uid="{00000000-0005-0000-0000-00008BA30000}"/>
    <cellStyle name="20% - Accent1 4 4 3 9 2 2 2" xfId="42052" xr:uid="{00000000-0005-0000-0000-00008CA30000}"/>
    <cellStyle name="20% - Accent1 4 4 3 9 2 3" xfId="42053" xr:uid="{00000000-0005-0000-0000-00008DA30000}"/>
    <cellStyle name="20% - Accent1 4 4 3 9 3" xfId="42054" xr:uid="{00000000-0005-0000-0000-00008EA30000}"/>
    <cellStyle name="20% - Accent1 4 4 3 9 3 2" xfId="42055" xr:uid="{00000000-0005-0000-0000-00008FA30000}"/>
    <cellStyle name="20% - Accent1 4 4 3 9 4" xfId="42056" xr:uid="{00000000-0005-0000-0000-000090A30000}"/>
    <cellStyle name="20% - Accent1 4 4 4" xfId="42057" xr:uid="{00000000-0005-0000-0000-000091A30000}"/>
    <cellStyle name="20% - Accent1 4 4 4 10" xfId="42058" xr:uid="{00000000-0005-0000-0000-000092A30000}"/>
    <cellStyle name="20% - Accent1 4 4 4 10 2" xfId="42059" xr:uid="{00000000-0005-0000-0000-000093A30000}"/>
    <cellStyle name="20% - Accent1 4 4 4 11" xfId="42060" xr:uid="{00000000-0005-0000-0000-000094A30000}"/>
    <cellStyle name="20% - Accent1 4 4 4 2" xfId="42061" xr:uid="{00000000-0005-0000-0000-000095A30000}"/>
    <cellStyle name="20% - Accent1 4 4 4 2 2" xfId="42062" xr:uid="{00000000-0005-0000-0000-000096A30000}"/>
    <cellStyle name="20% - Accent1 4 4 4 2 2 2" xfId="42063" xr:uid="{00000000-0005-0000-0000-000097A30000}"/>
    <cellStyle name="20% - Accent1 4 4 4 2 2 2 2" xfId="42064" xr:uid="{00000000-0005-0000-0000-000098A30000}"/>
    <cellStyle name="20% - Accent1 4 4 4 2 2 2 2 2" xfId="42065" xr:uid="{00000000-0005-0000-0000-000099A30000}"/>
    <cellStyle name="20% - Accent1 4 4 4 2 2 2 3" xfId="42066" xr:uid="{00000000-0005-0000-0000-00009AA30000}"/>
    <cellStyle name="20% - Accent1 4 4 4 2 2 3" xfId="42067" xr:uid="{00000000-0005-0000-0000-00009BA30000}"/>
    <cellStyle name="20% - Accent1 4 4 4 2 2 3 2" xfId="42068" xr:uid="{00000000-0005-0000-0000-00009CA30000}"/>
    <cellStyle name="20% - Accent1 4 4 4 2 2 4" xfId="42069" xr:uid="{00000000-0005-0000-0000-00009DA30000}"/>
    <cellStyle name="20% - Accent1 4 4 4 2 3" xfId="42070" xr:uid="{00000000-0005-0000-0000-00009EA30000}"/>
    <cellStyle name="20% - Accent1 4 4 4 2 3 2" xfId="42071" xr:uid="{00000000-0005-0000-0000-00009FA30000}"/>
    <cellStyle name="20% - Accent1 4 4 4 2 3 2 2" xfId="42072" xr:uid="{00000000-0005-0000-0000-0000A0A30000}"/>
    <cellStyle name="20% - Accent1 4 4 4 2 3 2 2 2" xfId="42073" xr:uid="{00000000-0005-0000-0000-0000A1A30000}"/>
    <cellStyle name="20% - Accent1 4 4 4 2 3 2 3" xfId="42074" xr:uid="{00000000-0005-0000-0000-0000A2A30000}"/>
    <cellStyle name="20% - Accent1 4 4 4 2 3 3" xfId="42075" xr:uid="{00000000-0005-0000-0000-0000A3A30000}"/>
    <cellStyle name="20% - Accent1 4 4 4 2 3 3 2" xfId="42076" xr:uid="{00000000-0005-0000-0000-0000A4A30000}"/>
    <cellStyle name="20% - Accent1 4 4 4 2 3 4" xfId="42077" xr:uid="{00000000-0005-0000-0000-0000A5A30000}"/>
    <cellStyle name="20% - Accent1 4 4 4 2 4" xfId="42078" xr:uid="{00000000-0005-0000-0000-0000A6A30000}"/>
    <cellStyle name="20% - Accent1 4 4 4 2 4 2" xfId="42079" xr:uid="{00000000-0005-0000-0000-0000A7A30000}"/>
    <cellStyle name="20% - Accent1 4 4 4 2 4 2 2" xfId="42080" xr:uid="{00000000-0005-0000-0000-0000A8A30000}"/>
    <cellStyle name="20% - Accent1 4 4 4 2 4 2 2 2" xfId="42081" xr:uid="{00000000-0005-0000-0000-0000A9A30000}"/>
    <cellStyle name="20% - Accent1 4 4 4 2 4 2 3" xfId="42082" xr:uid="{00000000-0005-0000-0000-0000AAA30000}"/>
    <cellStyle name="20% - Accent1 4 4 4 2 4 3" xfId="42083" xr:uid="{00000000-0005-0000-0000-0000ABA30000}"/>
    <cellStyle name="20% - Accent1 4 4 4 2 4 3 2" xfId="42084" xr:uid="{00000000-0005-0000-0000-0000ACA30000}"/>
    <cellStyle name="20% - Accent1 4 4 4 2 4 4" xfId="42085" xr:uid="{00000000-0005-0000-0000-0000ADA30000}"/>
    <cellStyle name="20% - Accent1 4 4 4 2 5" xfId="42086" xr:uid="{00000000-0005-0000-0000-0000AEA30000}"/>
    <cellStyle name="20% - Accent1 4 4 4 2 5 2" xfId="42087" xr:uid="{00000000-0005-0000-0000-0000AFA30000}"/>
    <cellStyle name="20% - Accent1 4 4 4 2 5 2 2" xfId="42088" xr:uid="{00000000-0005-0000-0000-0000B0A30000}"/>
    <cellStyle name="20% - Accent1 4 4 4 2 5 3" xfId="42089" xr:uid="{00000000-0005-0000-0000-0000B1A30000}"/>
    <cellStyle name="20% - Accent1 4 4 4 2 6" xfId="42090" xr:uid="{00000000-0005-0000-0000-0000B2A30000}"/>
    <cellStyle name="20% - Accent1 4 4 4 2 6 2" xfId="42091" xr:uid="{00000000-0005-0000-0000-0000B3A30000}"/>
    <cellStyle name="20% - Accent1 4 4 4 2 6 2 2" xfId="42092" xr:uid="{00000000-0005-0000-0000-0000B4A30000}"/>
    <cellStyle name="20% - Accent1 4 4 4 2 6 3" xfId="42093" xr:uid="{00000000-0005-0000-0000-0000B5A30000}"/>
    <cellStyle name="20% - Accent1 4 4 4 2 7" xfId="42094" xr:uid="{00000000-0005-0000-0000-0000B6A30000}"/>
    <cellStyle name="20% - Accent1 4 4 4 2 7 2" xfId="42095" xr:uid="{00000000-0005-0000-0000-0000B7A30000}"/>
    <cellStyle name="20% - Accent1 4 4 4 2 8" xfId="42096" xr:uid="{00000000-0005-0000-0000-0000B8A30000}"/>
    <cellStyle name="20% - Accent1 4 4 4 2 8 2" xfId="42097" xr:uid="{00000000-0005-0000-0000-0000B9A30000}"/>
    <cellStyle name="20% - Accent1 4 4 4 2 9" xfId="42098" xr:uid="{00000000-0005-0000-0000-0000BAA30000}"/>
    <cellStyle name="20% - Accent1 4 4 4 3" xfId="42099" xr:uid="{00000000-0005-0000-0000-0000BBA30000}"/>
    <cellStyle name="20% - Accent1 4 4 4 3 2" xfId="42100" xr:uid="{00000000-0005-0000-0000-0000BCA30000}"/>
    <cellStyle name="20% - Accent1 4 4 4 3 2 2" xfId="42101" xr:uid="{00000000-0005-0000-0000-0000BDA30000}"/>
    <cellStyle name="20% - Accent1 4 4 4 3 2 2 2" xfId="42102" xr:uid="{00000000-0005-0000-0000-0000BEA30000}"/>
    <cellStyle name="20% - Accent1 4 4 4 3 2 2 2 2" xfId="42103" xr:uid="{00000000-0005-0000-0000-0000BFA30000}"/>
    <cellStyle name="20% - Accent1 4 4 4 3 2 2 3" xfId="42104" xr:uid="{00000000-0005-0000-0000-0000C0A30000}"/>
    <cellStyle name="20% - Accent1 4 4 4 3 2 3" xfId="42105" xr:uid="{00000000-0005-0000-0000-0000C1A30000}"/>
    <cellStyle name="20% - Accent1 4 4 4 3 2 3 2" xfId="42106" xr:uid="{00000000-0005-0000-0000-0000C2A30000}"/>
    <cellStyle name="20% - Accent1 4 4 4 3 2 4" xfId="42107" xr:uid="{00000000-0005-0000-0000-0000C3A30000}"/>
    <cellStyle name="20% - Accent1 4 4 4 3 3" xfId="42108" xr:uid="{00000000-0005-0000-0000-0000C4A30000}"/>
    <cellStyle name="20% - Accent1 4 4 4 3 3 2" xfId="42109" xr:uid="{00000000-0005-0000-0000-0000C5A30000}"/>
    <cellStyle name="20% - Accent1 4 4 4 3 3 2 2" xfId="42110" xr:uid="{00000000-0005-0000-0000-0000C6A30000}"/>
    <cellStyle name="20% - Accent1 4 4 4 3 3 2 2 2" xfId="42111" xr:uid="{00000000-0005-0000-0000-0000C7A30000}"/>
    <cellStyle name="20% - Accent1 4 4 4 3 3 2 3" xfId="42112" xr:uid="{00000000-0005-0000-0000-0000C8A30000}"/>
    <cellStyle name="20% - Accent1 4 4 4 3 3 3" xfId="42113" xr:uid="{00000000-0005-0000-0000-0000C9A30000}"/>
    <cellStyle name="20% - Accent1 4 4 4 3 3 3 2" xfId="42114" xr:uid="{00000000-0005-0000-0000-0000CAA30000}"/>
    <cellStyle name="20% - Accent1 4 4 4 3 3 4" xfId="42115" xr:uid="{00000000-0005-0000-0000-0000CBA30000}"/>
    <cellStyle name="20% - Accent1 4 4 4 3 4" xfId="42116" xr:uid="{00000000-0005-0000-0000-0000CCA30000}"/>
    <cellStyle name="20% - Accent1 4 4 4 3 4 2" xfId="42117" xr:uid="{00000000-0005-0000-0000-0000CDA30000}"/>
    <cellStyle name="20% - Accent1 4 4 4 3 4 2 2" xfId="42118" xr:uid="{00000000-0005-0000-0000-0000CEA30000}"/>
    <cellStyle name="20% - Accent1 4 4 4 3 4 2 2 2" xfId="42119" xr:uid="{00000000-0005-0000-0000-0000CFA30000}"/>
    <cellStyle name="20% - Accent1 4 4 4 3 4 2 3" xfId="42120" xr:uid="{00000000-0005-0000-0000-0000D0A30000}"/>
    <cellStyle name="20% - Accent1 4 4 4 3 4 3" xfId="42121" xr:uid="{00000000-0005-0000-0000-0000D1A30000}"/>
    <cellStyle name="20% - Accent1 4 4 4 3 4 3 2" xfId="42122" xr:uid="{00000000-0005-0000-0000-0000D2A30000}"/>
    <cellStyle name="20% - Accent1 4 4 4 3 4 4" xfId="42123" xr:uid="{00000000-0005-0000-0000-0000D3A30000}"/>
    <cellStyle name="20% - Accent1 4 4 4 3 5" xfId="42124" xr:uid="{00000000-0005-0000-0000-0000D4A30000}"/>
    <cellStyle name="20% - Accent1 4 4 4 3 5 2" xfId="42125" xr:uid="{00000000-0005-0000-0000-0000D5A30000}"/>
    <cellStyle name="20% - Accent1 4 4 4 3 5 2 2" xfId="42126" xr:uid="{00000000-0005-0000-0000-0000D6A30000}"/>
    <cellStyle name="20% - Accent1 4 4 4 3 5 3" xfId="42127" xr:uid="{00000000-0005-0000-0000-0000D7A30000}"/>
    <cellStyle name="20% - Accent1 4 4 4 3 6" xfId="42128" xr:uid="{00000000-0005-0000-0000-0000D8A30000}"/>
    <cellStyle name="20% - Accent1 4 4 4 3 6 2" xfId="42129" xr:uid="{00000000-0005-0000-0000-0000D9A30000}"/>
    <cellStyle name="20% - Accent1 4 4 4 3 6 2 2" xfId="42130" xr:uid="{00000000-0005-0000-0000-0000DAA30000}"/>
    <cellStyle name="20% - Accent1 4 4 4 3 6 3" xfId="42131" xr:uid="{00000000-0005-0000-0000-0000DBA30000}"/>
    <cellStyle name="20% - Accent1 4 4 4 3 7" xfId="42132" xr:uid="{00000000-0005-0000-0000-0000DCA30000}"/>
    <cellStyle name="20% - Accent1 4 4 4 3 7 2" xfId="42133" xr:uid="{00000000-0005-0000-0000-0000DDA30000}"/>
    <cellStyle name="20% - Accent1 4 4 4 3 8" xfId="42134" xr:uid="{00000000-0005-0000-0000-0000DEA30000}"/>
    <cellStyle name="20% - Accent1 4 4 4 3 8 2" xfId="42135" xr:uid="{00000000-0005-0000-0000-0000DFA30000}"/>
    <cellStyle name="20% - Accent1 4 4 4 3 9" xfId="42136" xr:uid="{00000000-0005-0000-0000-0000E0A30000}"/>
    <cellStyle name="20% - Accent1 4 4 4 4" xfId="42137" xr:uid="{00000000-0005-0000-0000-0000E1A30000}"/>
    <cellStyle name="20% - Accent1 4 4 4 4 2" xfId="42138" xr:uid="{00000000-0005-0000-0000-0000E2A30000}"/>
    <cellStyle name="20% - Accent1 4 4 4 4 2 2" xfId="42139" xr:uid="{00000000-0005-0000-0000-0000E3A30000}"/>
    <cellStyle name="20% - Accent1 4 4 4 4 2 2 2" xfId="42140" xr:uid="{00000000-0005-0000-0000-0000E4A30000}"/>
    <cellStyle name="20% - Accent1 4 4 4 4 2 3" xfId="42141" xr:uid="{00000000-0005-0000-0000-0000E5A30000}"/>
    <cellStyle name="20% - Accent1 4 4 4 4 3" xfId="42142" xr:uid="{00000000-0005-0000-0000-0000E6A30000}"/>
    <cellStyle name="20% - Accent1 4 4 4 4 3 2" xfId="42143" xr:uid="{00000000-0005-0000-0000-0000E7A30000}"/>
    <cellStyle name="20% - Accent1 4 4 4 4 4" xfId="42144" xr:uid="{00000000-0005-0000-0000-0000E8A30000}"/>
    <cellStyle name="20% - Accent1 4 4 4 5" xfId="42145" xr:uid="{00000000-0005-0000-0000-0000E9A30000}"/>
    <cellStyle name="20% - Accent1 4 4 4 5 2" xfId="42146" xr:uid="{00000000-0005-0000-0000-0000EAA30000}"/>
    <cellStyle name="20% - Accent1 4 4 4 5 2 2" xfId="42147" xr:uid="{00000000-0005-0000-0000-0000EBA30000}"/>
    <cellStyle name="20% - Accent1 4 4 4 5 2 2 2" xfId="42148" xr:uid="{00000000-0005-0000-0000-0000ECA30000}"/>
    <cellStyle name="20% - Accent1 4 4 4 5 2 3" xfId="42149" xr:uid="{00000000-0005-0000-0000-0000EDA30000}"/>
    <cellStyle name="20% - Accent1 4 4 4 5 3" xfId="42150" xr:uid="{00000000-0005-0000-0000-0000EEA30000}"/>
    <cellStyle name="20% - Accent1 4 4 4 5 3 2" xfId="42151" xr:uid="{00000000-0005-0000-0000-0000EFA30000}"/>
    <cellStyle name="20% - Accent1 4 4 4 5 4" xfId="42152" xr:uid="{00000000-0005-0000-0000-0000F0A30000}"/>
    <cellStyle name="20% - Accent1 4 4 4 6" xfId="42153" xr:uid="{00000000-0005-0000-0000-0000F1A30000}"/>
    <cellStyle name="20% - Accent1 4 4 4 6 2" xfId="42154" xr:uid="{00000000-0005-0000-0000-0000F2A30000}"/>
    <cellStyle name="20% - Accent1 4 4 4 6 2 2" xfId="42155" xr:uid="{00000000-0005-0000-0000-0000F3A30000}"/>
    <cellStyle name="20% - Accent1 4 4 4 6 2 2 2" xfId="42156" xr:uid="{00000000-0005-0000-0000-0000F4A30000}"/>
    <cellStyle name="20% - Accent1 4 4 4 6 2 3" xfId="42157" xr:uid="{00000000-0005-0000-0000-0000F5A30000}"/>
    <cellStyle name="20% - Accent1 4 4 4 6 3" xfId="42158" xr:uid="{00000000-0005-0000-0000-0000F6A30000}"/>
    <cellStyle name="20% - Accent1 4 4 4 6 3 2" xfId="42159" xr:uid="{00000000-0005-0000-0000-0000F7A30000}"/>
    <cellStyle name="20% - Accent1 4 4 4 6 4" xfId="42160" xr:uid="{00000000-0005-0000-0000-0000F8A30000}"/>
    <cellStyle name="20% - Accent1 4 4 4 7" xfId="42161" xr:uid="{00000000-0005-0000-0000-0000F9A30000}"/>
    <cellStyle name="20% - Accent1 4 4 4 7 2" xfId="42162" xr:uid="{00000000-0005-0000-0000-0000FAA30000}"/>
    <cellStyle name="20% - Accent1 4 4 4 7 2 2" xfId="42163" xr:uid="{00000000-0005-0000-0000-0000FBA30000}"/>
    <cellStyle name="20% - Accent1 4 4 4 7 3" xfId="42164" xr:uid="{00000000-0005-0000-0000-0000FCA30000}"/>
    <cellStyle name="20% - Accent1 4 4 4 8" xfId="42165" xr:uid="{00000000-0005-0000-0000-0000FDA30000}"/>
    <cellStyle name="20% - Accent1 4 4 4 8 2" xfId="42166" xr:uid="{00000000-0005-0000-0000-0000FEA30000}"/>
    <cellStyle name="20% - Accent1 4 4 4 8 2 2" xfId="42167" xr:uid="{00000000-0005-0000-0000-0000FFA30000}"/>
    <cellStyle name="20% - Accent1 4 4 4 8 3" xfId="42168" xr:uid="{00000000-0005-0000-0000-000000A40000}"/>
    <cellStyle name="20% - Accent1 4 4 4 9" xfId="42169" xr:uid="{00000000-0005-0000-0000-000001A40000}"/>
    <cellStyle name="20% - Accent1 4 4 4 9 2" xfId="42170" xr:uid="{00000000-0005-0000-0000-000002A40000}"/>
    <cellStyle name="20% - Accent1 4 4 5" xfId="42171" xr:uid="{00000000-0005-0000-0000-000003A40000}"/>
    <cellStyle name="20% - Accent1 4 4 5 10" xfId="42172" xr:uid="{00000000-0005-0000-0000-000004A40000}"/>
    <cellStyle name="20% - Accent1 4 4 5 10 2" xfId="42173" xr:uid="{00000000-0005-0000-0000-000005A40000}"/>
    <cellStyle name="20% - Accent1 4 4 5 11" xfId="42174" xr:uid="{00000000-0005-0000-0000-000006A40000}"/>
    <cellStyle name="20% - Accent1 4 4 5 2" xfId="42175" xr:uid="{00000000-0005-0000-0000-000007A40000}"/>
    <cellStyle name="20% - Accent1 4 4 5 2 2" xfId="42176" xr:uid="{00000000-0005-0000-0000-000008A40000}"/>
    <cellStyle name="20% - Accent1 4 4 5 2 2 2" xfId="42177" xr:uid="{00000000-0005-0000-0000-000009A40000}"/>
    <cellStyle name="20% - Accent1 4 4 5 2 2 2 2" xfId="42178" xr:uid="{00000000-0005-0000-0000-00000AA40000}"/>
    <cellStyle name="20% - Accent1 4 4 5 2 2 2 2 2" xfId="42179" xr:uid="{00000000-0005-0000-0000-00000BA40000}"/>
    <cellStyle name="20% - Accent1 4 4 5 2 2 2 3" xfId="42180" xr:uid="{00000000-0005-0000-0000-00000CA40000}"/>
    <cellStyle name="20% - Accent1 4 4 5 2 2 3" xfId="42181" xr:uid="{00000000-0005-0000-0000-00000DA40000}"/>
    <cellStyle name="20% - Accent1 4 4 5 2 2 3 2" xfId="42182" xr:uid="{00000000-0005-0000-0000-00000EA40000}"/>
    <cellStyle name="20% - Accent1 4 4 5 2 2 4" xfId="42183" xr:uid="{00000000-0005-0000-0000-00000FA40000}"/>
    <cellStyle name="20% - Accent1 4 4 5 2 3" xfId="42184" xr:uid="{00000000-0005-0000-0000-000010A40000}"/>
    <cellStyle name="20% - Accent1 4 4 5 2 3 2" xfId="42185" xr:uid="{00000000-0005-0000-0000-000011A40000}"/>
    <cellStyle name="20% - Accent1 4 4 5 2 3 2 2" xfId="42186" xr:uid="{00000000-0005-0000-0000-000012A40000}"/>
    <cellStyle name="20% - Accent1 4 4 5 2 3 2 2 2" xfId="42187" xr:uid="{00000000-0005-0000-0000-000013A40000}"/>
    <cellStyle name="20% - Accent1 4 4 5 2 3 2 3" xfId="42188" xr:uid="{00000000-0005-0000-0000-000014A40000}"/>
    <cellStyle name="20% - Accent1 4 4 5 2 3 3" xfId="42189" xr:uid="{00000000-0005-0000-0000-000015A40000}"/>
    <cellStyle name="20% - Accent1 4 4 5 2 3 3 2" xfId="42190" xr:uid="{00000000-0005-0000-0000-000016A40000}"/>
    <cellStyle name="20% - Accent1 4 4 5 2 3 4" xfId="42191" xr:uid="{00000000-0005-0000-0000-000017A40000}"/>
    <cellStyle name="20% - Accent1 4 4 5 2 4" xfId="42192" xr:uid="{00000000-0005-0000-0000-000018A40000}"/>
    <cellStyle name="20% - Accent1 4 4 5 2 4 2" xfId="42193" xr:uid="{00000000-0005-0000-0000-000019A40000}"/>
    <cellStyle name="20% - Accent1 4 4 5 2 4 2 2" xfId="42194" xr:uid="{00000000-0005-0000-0000-00001AA40000}"/>
    <cellStyle name="20% - Accent1 4 4 5 2 4 2 2 2" xfId="42195" xr:uid="{00000000-0005-0000-0000-00001BA40000}"/>
    <cellStyle name="20% - Accent1 4 4 5 2 4 2 3" xfId="42196" xr:uid="{00000000-0005-0000-0000-00001CA40000}"/>
    <cellStyle name="20% - Accent1 4 4 5 2 4 3" xfId="42197" xr:uid="{00000000-0005-0000-0000-00001DA40000}"/>
    <cellStyle name="20% - Accent1 4 4 5 2 4 3 2" xfId="42198" xr:uid="{00000000-0005-0000-0000-00001EA40000}"/>
    <cellStyle name="20% - Accent1 4 4 5 2 4 4" xfId="42199" xr:uid="{00000000-0005-0000-0000-00001FA40000}"/>
    <cellStyle name="20% - Accent1 4 4 5 2 5" xfId="42200" xr:uid="{00000000-0005-0000-0000-000020A40000}"/>
    <cellStyle name="20% - Accent1 4 4 5 2 5 2" xfId="42201" xr:uid="{00000000-0005-0000-0000-000021A40000}"/>
    <cellStyle name="20% - Accent1 4 4 5 2 5 2 2" xfId="42202" xr:uid="{00000000-0005-0000-0000-000022A40000}"/>
    <cellStyle name="20% - Accent1 4 4 5 2 5 3" xfId="42203" xr:uid="{00000000-0005-0000-0000-000023A40000}"/>
    <cellStyle name="20% - Accent1 4 4 5 2 6" xfId="42204" xr:uid="{00000000-0005-0000-0000-000024A40000}"/>
    <cellStyle name="20% - Accent1 4 4 5 2 6 2" xfId="42205" xr:uid="{00000000-0005-0000-0000-000025A40000}"/>
    <cellStyle name="20% - Accent1 4 4 5 2 6 2 2" xfId="42206" xr:uid="{00000000-0005-0000-0000-000026A40000}"/>
    <cellStyle name="20% - Accent1 4 4 5 2 6 3" xfId="42207" xr:uid="{00000000-0005-0000-0000-000027A40000}"/>
    <cellStyle name="20% - Accent1 4 4 5 2 7" xfId="42208" xr:uid="{00000000-0005-0000-0000-000028A40000}"/>
    <cellStyle name="20% - Accent1 4 4 5 2 7 2" xfId="42209" xr:uid="{00000000-0005-0000-0000-000029A40000}"/>
    <cellStyle name="20% - Accent1 4 4 5 2 8" xfId="42210" xr:uid="{00000000-0005-0000-0000-00002AA40000}"/>
    <cellStyle name="20% - Accent1 4 4 5 2 8 2" xfId="42211" xr:uid="{00000000-0005-0000-0000-00002BA40000}"/>
    <cellStyle name="20% - Accent1 4 4 5 2 9" xfId="42212" xr:uid="{00000000-0005-0000-0000-00002CA40000}"/>
    <cellStyle name="20% - Accent1 4 4 5 3" xfId="42213" xr:uid="{00000000-0005-0000-0000-00002DA40000}"/>
    <cellStyle name="20% - Accent1 4 4 5 3 2" xfId="42214" xr:uid="{00000000-0005-0000-0000-00002EA40000}"/>
    <cellStyle name="20% - Accent1 4 4 5 3 2 2" xfId="42215" xr:uid="{00000000-0005-0000-0000-00002FA40000}"/>
    <cellStyle name="20% - Accent1 4 4 5 3 2 2 2" xfId="42216" xr:uid="{00000000-0005-0000-0000-000030A40000}"/>
    <cellStyle name="20% - Accent1 4 4 5 3 2 2 2 2" xfId="42217" xr:uid="{00000000-0005-0000-0000-000031A40000}"/>
    <cellStyle name="20% - Accent1 4 4 5 3 2 2 3" xfId="42218" xr:uid="{00000000-0005-0000-0000-000032A40000}"/>
    <cellStyle name="20% - Accent1 4 4 5 3 2 3" xfId="42219" xr:uid="{00000000-0005-0000-0000-000033A40000}"/>
    <cellStyle name="20% - Accent1 4 4 5 3 2 3 2" xfId="42220" xr:uid="{00000000-0005-0000-0000-000034A40000}"/>
    <cellStyle name="20% - Accent1 4 4 5 3 2 4" xfId="42221" xr:uid="{00000000-0005-0000-0000-000035A40000}"/>
    <cellStyle name="20% - Accent1 4 4 5 3 3" xfId="42222" xr:uid="{00000000-0005-0000-0000-000036A40000}"/>
    <cellStyle name="20% - Accent1 4 4 5 3 3 2" xfId="42223" xr:uid="{00000000-0005-0000-0000-000037A40000}"/>
    <cellStyle name="20% - Accent1 4 4 5 3 3 2 2" xfId="42224" xr:uid="{00000000-0005-0000-0000-000038A40000}"/>
    <cellStyle name="20% - Accent1 4 4 5 3 3 2 2 2" xfId="42225" xr:uid="{00000000-0005-0000-0000-000039A40000}"/>
    <cellStyle name="20% - Accent1 4 4 5 3 3 2 3" xfId="42226" xr:uid="{00000000-0005-0000-0000-00003AA40000}"/>
    <cellStyle name="20% - Accent1 4 4 5 3 3 3" xfId="42227" xr:uid="{00000000-0005-0000-0000-00003BA40000}"/>
    <cellStyle name="20% - Accent1 4 4 5 3 3 3 2" xfId="42228" xr:uid="{00000000-0005-0000-0000-00003CA40000}"/>
    <cellStyle name="20% - Accent1 4 4 5 3 3 4" xfId="42229" xr:uid="{00000000-0005-0000-0000-00003DA40000}"/>
    <cellStyle name="20% - Accent1 4 4 5 3 4" xfId="42230" xr:uid="{00000000-0005-0000-0000-00003EA40000}"/>
    <cellStyle name="20% - Accent1 4 4 5 3 4 2" xfId="42231" xr:uid="{00000000-0005-0000-0000-00003FA40000}"/>
    <cellStyle name="20% - Accent1 4 4 5 3 4 2 2" xfId="42232" xr:uid="{00000000-0005-0000-0000-000040A40000}"/>
    <cellStyle name="20% - Accent1 4 4 5 3 4 2 2 2" xfId="42233" xr:uid="{00000000-0005-0000-0000-000041A40000}"/>
    <cellStyle name="20% - Accent1 4 4 5 3 4 2 3" xfId="42234" xr:uid="{00000000-0005-0000-0000-000042A40000}"/>
    <cellStyle name="20% - Accent1 4 4 5 3 4 3" xfId="42235" xr:uid="{00000000-0005-0000-0000-000043A40000}"/>
    <cellStyle name="20% - Accent1 4 4 5 3 4 3 2" xfId="42236" xr:uid="{00000000-0005-0000-0000-000044A40000}"/>
    <cellStyle name="20% - Accent1 4 4 5 3 4 4" xfId="42237" xr:uid="{00000000-0005-0000-0000-000045A40000}"/>
    <cellStyle name="20% - Accent1 4 4 5 3 5" xfId="42238" xr:uid="{00000000-0005-0000-0000-000046A40000}"/>
    <cellStyle name="20% - Accent1 4 4 5 3 5 2" xfId="42239" xr:uid="{00000000-0005-0000-0000-000047A40000}"/>
    <cellStyle name="20% - Accent1 4 4 5 3 5 2 2" xfId="42240" xr:uid="{00000000-0005-0000-0000-000048A40000}"/>
    <cellStyle name="20% - Accent1 4 4 5 3 5 3" xfId="42241" xr:uid="{00000000-0005-0000-0000-000049A40000}"/>
    <cellStyle name="20% - Accent1 4 4 5 3 6" xfId="42242" xr:uid="{00000000-0005-0000-0000-00004AA40000}"/>
    <cellStyle name="20% - Accent1 4 4 5 3 6 2" xfId="42243" xr:uid="{00000000-0005-0000-0000-00004BA40000}"/>
    <cellStyle name="20% - Accent1 4 4 5 3 6 2 2" xfId="42244" xr:uid="{00000000-0005-0000-0000-00004CA40000}"/>
    <cellStyle name="20% - Accent1 4 4 5 3 6 3" xfId="42245" xr:uid="{00000000-0005-0000-0000-00004DA40000}"/>
    <cellStyle name="20% - Accent1 4 4 5 3 7" xfId="42246" xr:uid="{00000000-0005-0000-0000-00004EA40000}"/>
    <cellStyle name="20% - Accent1 4 4 5 3 7 2" xfId="42247" xr:uid="{00000000-0005-0000-0000-00004FA40000}"/>
    <cellStyle name="20% - Accent1 4 4 5 3 8" xfId="42248" xr:uid="{00000000-0005-0000-0000-000050A40000}"/>
    <cellStyle name="20% - Accent1 4 4 5 3 8 2" xfId="42249" xr:uid="{00000000-0005-0000-0000-000051A40000}"/>
    <cellStyle name="20% - Accent1 4 4 5 3 9" xfId="42250" xr:uid="{00000000-0005-0000-0000-000052A40000}"/>
    <cellStyle name="20% - Accent1 4 4 5 4" xfId="42251" xr:uid="{00000000-0005-0000-0000-000053A40000}"/>
    <cellStyle name="20% - Accent1 4 4 5 4 2" xfId="42252" xr:uid="{00000000-0005-0000-0000-000054A40000}"/>
    <cellStyle name="20% - Accent1 4 4 5 4 2 2" xfId="42253" xr:uid="{00000000-0005-0000-0000-000055A40000}"/>
    <cellStyle name="20% - Accent1 4 4 5 4 2 2 2" xfId="42254" xr:uid="{00000000-0005-0000-0000-000056A40000}"/>
    <cellStyle name="20% - Accent1 4 4 5 4 2 3" xfId="42255" xr:uid="{00000000-0005-0000-0000-000057A40000}"/>
    <cellStyle name="20% - Accent1 4 4 5 4 3" xfId="42256" xr:uid="{00000000-0005-0000-0000-000058A40000}"/>
    <cellStyle name="20% - Accent1 4 4 5 4 3 2" xfId="42257" xr:uid="{00000000-0005-0000-0000-000059A40000}"/>
    <cellStyle name="20% - Accent1 4 4 5 4 4" xfId="42258" xr:uid="{00000000-0005-0000-0000-00005AA40000}"/>
    <cellStyle name="20% - Accent1 4 4 5 5" xfId="42259" xr:uid="{00000000-0005-0000-0000-00005BA40000}"/>
    <cellStyle name="20% - Accent1 4 4 5 5 2" xfId="42260" xr:uid="{00000000-0005-0000-0000-00005CA40000}"/>
    <cellStyle name="20% - Accent1 4 4 5 5 2 2" xfId="42261" xr:uid="{00000000-0005-0000-0000-00005DA40000}"/>
    <cellStyle name="20% - Accent1 4 4 5 5 2 2 2" xfId="42262" xr:uid="{00000000-0005-0000-0000-00005EA40000}"/>
    <cellStyle name="20% - Accent1 4 4 5 5 2 3" xfId="42263" xr:uid="{00000000-0005-0000-0000-00005FA40000}"/>
    <cellStyle name="20% - Accent1 4 4 5 5 3" xfId="42264" xr:uid="{00000000-0005-0000-0000-000060A40000}"/>
    <cellStyle name="20% - Accent1 4 4 5 5 3 2" xfId="42265" xr:uid="{00000000-0005-0000-0000-000061A40000}"/>
    <cellStyle name="20% - Accent1 4 4 5 5 4" xfId="42266" xr:uid="{00000000-0005-0000-0000-000062A40000}"/>
    <cellStyle name="20% - Accent1 4 4 5 6" xfId="42267" xr:uid="{00000000-0005-0000-0000-000063A40000}"/>
    <cellStyle name="20% - Accent1 4 4 5 6 2" xfId="42268" xr:uid="{00000000-0005-0000-0000-000064A40000}"/>
    <cellStyle name="20% - Accent1 4 4 5 6 2 2" xfId="42269" xr:uid="{00000000-0005-0000-0000-000065A40000}"/>
    <cellStyle name="20% - Accent1 4 4 5 6 2 2 2" xfId="42270" xr:uid="{00000000-0005-0000-0000-000066A40000}"/>
    <cellStyle name="20% - Accent1 4 4 5 6 2 3" xfId="42271" xr:uid="{00000000-0005-0000-0000-000067A40000}"/>
    <cellStyle name="20% - Accent1 4 4 5 6 3" xfId="42272" xr:uid="{00000000-0005-0000-0000-000068A40000}"/>
    <cellStyle name="20% - Accent1 4 4 5 6 3 2" xfId="42273" xr:uid="{00000000-0005-0000-0000-000069A40000}"/>
    <cellStyle name="20% - Accent1 4 4 5 6 4" xfId="42274" xr:uid="{00000000-0005-0000-0000-00006AA40000}"/>
    <cellStyle name="20% - Accent1 4 4 5 7" xfId="42275" xr:uid="{00000000-0005-0000-0000-00006BA40000}"/>
    <cellStyle name="20% - Accent1 4 4 5 7 2" xfId="42276" xr:uid="{00000000-0005-0000-0000-00006CA40000}"/>
    <cellStyle name="20% - Accent1 4 4 5 7 2 2" xfId="42277" xr:uid="{00000000-0005-0000-0000-00006DA40000}"/>
    <cellStyle name="20% - Accent1 4 4 5 7 3" xfId="42278" xr:uid="{00000000-0005-0000-0000-00006EA40000}"/>
    <cellStyle name="20% - Accent1 4 4 5 8" xfId="42279" xr:uid="{00000000-0005-0000-0000-00006FA40000}"/>
    <cellStyle name="20% - Accent1 4 4 5 8 2" xfId="42280" xr:uid="{00000000-0005-0000-0000-000070A40000}"/>
    <cellStyle name="20% - Accent1 4 4 5 8 2 2" xfId="42281" xr:uid="{00000000-0005-0000-0000-000071A40000}"/>
    <cellStyle name="20% - Accent1 4 4 5 8 3" xfId="42282" xr:uid="{00000000-0005-0000-0000-000072A40000}"/>
    <cellStyle name="20% - Accent1 4 4 5 9" xfId="42283" xr:uid="{00000000-0005-0000-0000-000073A40000}"/>
    <cellStyle name="20% - Accent1 4 4 5 9 2" xfId="42284" xr:uid="{00000000-0005-0000-0000-000074A40000}"/>
    <cellStyle name="20% - Accent1 4 4 6" xfId="42285" xr:uid="{00000000-0005-0000-0000-000075A40000}"/>
    <cellStyle name="20% - Accent1 4 4 6 10" xfId="42286" xr:uid="{00000000-0005-0000-0000-000076A40000}"/>
    <cellStyle name="20% - Accent1 4 4 6 10 2" xfId="42287" xr:uid="{00000000-0005-0000-0000-000077A40000}"/>
    <cellStyle name="20% - Accent1 4 4 6 11" xfId="42288" xr:uid="{00000000-0005-0000-0000-000078A40000}"/>
    <cellStyle name="20% - Accent1 4 4 6 2" xfId="42289" xr:uid="{00000000-0005-0000-0000-000079A40000}"/>
    <cellStyle name="20% - Accent1 4 4 6 2 2" xfId="42290" xr:uid="{00000000-0005-0000-0000-00007AA40000}"/>
    <cellStyle name="20% - Accent1 4 4 6 2 2 2" xfId="42291" xr:uid="{00000000-0005-0000-0000-00007BA40000}"/>
    <cellStyle name="20% - Accent1 4 4 6 2 2 2 2" xfId="42292" xr:uid="{00000000-0005-0000-0000-00007CA40000}"/>
    <cellStyle name="20% - Accent1 4 4 6 2 2 2 2 2" xfId="42293" xr:uid="{00000000-0005-0000-0000-00007DA40000}"/>
    <cellStyle name="20% - Accent1 4 4 6 2 2 2 3" xfId="42294" xr:uid="{00000000-0005-0000-0000-00007EA40000}"/>
    <cellStyle name="20% - Accent1 4 4 6 2 2 3" xfId="42295" xr:uid="{00000000-0005-0000-0000-00007FA40000}"/>
    <cellStyle name="20% - Accent1 4 4 6 2 2 3 2" xfId="42296" xr:uid="{00000000-0005-0000-0000-000080A40000}"/>
    <cellStyle name="20% - Accent1 4 4 6 2 2 4" xfId="42297" xr:uid="{00000000-0005-0000-0000-000081A40000}"/>
    <cellStyle name="20% - Accent1 4 4 6 2 3" xfId="42298" xr:uid="{00000000-0005-0000-0000-000082A40000}"/>
    <cellStyle name="20% - Accent1 4 4 6 2 3 2" xfId="42299" xr:uid="{00000000-0005-0000-0000-000083A40000}"/>
    <cellStyle name="20% - Accent1 4 4 6 2 3 2 2" xfId="42300" xr:uid="{00000000-0005-0000-0000-000084A40000}"/>
    <cellStyle name="20% - Accent1 4 4 6 2 3 2 2 2" xfId="42301" xr:uid="{00000000-0005-0000-0000-000085A40000}"/>
    <cellStyle name="20% - Accent1 4 4 6 2 3 2 3" xfId="42302" xr:uid="{00000000-0005-0000-0000-000086A40000}"/>
    <cellStyle name="20% - Accent1 4 4 6 2 3 3" xfId="42303" xr:uid="{00000000-0005-0000-0000-000087A40000}"/>
    <cellStyle name="20% - Accent1 4 4 6 2 3 3 2" xfId="42304" xr:uid="{00000000-0005-0000-0000-000088A40000}"/>
    <cellStyle name="20% - Accent1 4 4 6 2 3 4" xfId="42305" xr:uid="{00000000-0005-0000-0000-000089A40000}"/>
    <cellStyle name="20% - Accent1 4 4 6 2 4" xfId="42306" xr:uid="{00000000-0005-0000-0000-00008AA40000}"/>
    <cellStyle name="20% - Accent1 4 4 6 2 4 2" xfId="42307" xr:uid="{00000000-0005-0000-0000-00008BA40000}"/>
    <cellStyle name="20% - Accent1 4 4 6 2 4 2 2" xfId="42308" xr:uid="{00000000-0005-0000-0000-00008CA40000}"/>
    <cellStyle name="20% - Accent1 4 4 6 2 4 2 2 2" xfId="42309" xr:uid="{00000000-0005-0000-0000-00008DA40000}"/>
    <cellStyle name="20% - Accent1 4 4 6 2 4 2 3" xfId="42310" xr:uid="{00000000-0005-0000-0000-00008EA40000}"/>
    <cellStyle name="20% - Accent1 4 4 6 2 4 3" xfId="42311" xr:uid="{00000000-0005-0000-0000-00008FA40000}"/>
    <cellStyle name="20% - Accent1 4 4 6 2 4 3 2" xfId="42312" xr:uid="{00000000-0005-0000-0000-000090A40000}"/>
    <cellStyle name="20% - Accent1 4 4 6 2 4 4" xfId="42313" xr:uid="{00000000-0005-0000-0000-000091A40000}"/>
    <cellStyle name="20% - Accent1 4 4 6 2 5" xfId="42314" xr:uid="{00000000-0005-0000-0000-000092A40000}"/>
    <cellStyle name="20% - Accent1 4 4 6 2 5 2" xfId="42315" xr:uid="{00000000-0005-0000-0000-000093A40000}"/>
    <cellStyle name="20% - Accent1 4 4 6 2 5 2 2" xfId="42316" xr:uid="{00000000-0005-0000-0000-000094A40000}"/>
    <cellStyle name="20% - Accent1 4 4 6 2 5 3" xfId="42317" xr:uid="{00000000-0005-0000-0000-000095A40000}"/>
    <cellStyle name="20% - Accent1 4 4 6 2 6" xfId="42318" xr:uid="{00000000-0005-0000-0000-000096A40000}"/>
    <cellStyle name="20% - Accent1 4 4 6 2 6 2" xfId="42319" xr:uid="{00000000-0005-0000-0000-000097A40000}"/>
    <cellStyle name="20% - Accent1 4 4 6 2 6 2 2" xfId="42320" xr:uid="{00000000-0005-0000-0000-000098A40000}"/>
    <cellStyle name="20% - Accent1 4 4 6 2 6 3" xfId="42321" xr:uid="{00000000-0005-0000-0000-000099A40000}"/>
    <cellStyle name="20% - Accent1 4 4 6 2 7" xfId="42322" xr:uid="{00000000-0005-0000-0000-00009AA40000}"/>
    <cellStyle name="20% - Accent1 4 4 6 2 7 2" xfId="42323" xr:uid="{00000000-0005-0000-0000-00009BA40000}"/>
    <cellStyle name="20% - Accent1 4 4 6 2 8" xfId="42324" xr:uid="{00000000-0005-0000-0000-00009CA40000}"/>
    <cellStyle name="20% - Accent1 4 4 6 2 8 2" xfId="42325" xr:uid="{00000000-0005-0000-0000-00009DA40000}"/>
    <cellStyle name="20% - Accent1 4 4 6 2 9" xfId="42326" xr:uid="{00000000-0005-0000-0000-00009EA40000}"/>
    <cellStyle name="20% - Accent1 4 4 6 3" xfId="42327" xr:uid="{00000000-0005-0000-0000-00009FA40000}"/>
    <cellStyle name="20% - Accent1 4 4 6 3 2" xfId="42328" xr:uid="{00000000-0005-0000-0000-0000A0A40000}"/>
    <cellStyle name="20% - Accent1 4 4 6 3 2 2" xfId="42329" xr:uid="{00000000-0005-0000-0000-0000A1A40000}"/>
    <cellStyle name="20% - Accent1 4 4 6 3 2 2 2" xfId="42330" xr:uid="{00000000-0005-0000-0000-0000A2A40000}"/>
    <cellStyle name="20% - Accent1 4 4 6 3 2 2 2 2" xfId="42331" xr:uid="{00000000-0005-0000-0000-0000A3A40000}"/>
    <cellStyle name="20% - Accent1 4 4 6 3 2 2 3" xfId="42332" xr:uid="{00000000-0005-0000-0000-0000A4A40000}"/>
    <cellStyle name="20% - Accent1 4 4 6 3 2 3" xfId="42333" xr:uid="{00000000-0005-0000-0000-0000A5A40000}"/>
    <cellStyle name="20% - Accent1 4 4 6 3 2 3 2" xfId="42334" xr:uid="{00000000-0005-0000-0000-0000A6A40000}"/>
    <cellStyle name="20% - Accent1 4 4 6 3 2 4" xfId="42335" xr:uid="{00000000-0005-0000-0000-0000A7A40000}"/>
    <cellStyle name="20% - Accent1 4 4 6 3 3" xfId="42336" xr:uid="{00000000-0005-0000-0000-0000A8A40000}"/>
    <cellStyle name="20% - Accent1 4 4 6 3 3 2" xfId="42337" xr:uid="{00000000-0005-0000-0000-0000A9A40000}"/>
    <cellStyle name="20% - Accent1 4 4 6 3 3 2 2" xfId="42338" xr:uid="{00000000-0005-0000-0000-0000AAA40000}"/>
    <cellStyle name="20% - Accent1 4 4 6 3 3 2 2 2" xfId="42339" xr:uid="{00000000-0005-0000-0000-0000ABA40000}"/>
    <cellStyle name="20% - Accent1 4 4 6 3 3 2 3" xfId="42340" xr:uid="{00000000-0005-0000-0000-0000ACA40000}"/>
    <cellStyle name="20% - Accent1 4 4 6 3 3 3" xfId="42341" xr:uid="{00000000-0005-0000-0000-0000ADA40000}"/>
    <cellStyle name="20% - Accent1 4 4 6 3 3 3 2" xfId="42342" xr:uid="{00000000-0005-0000-0000-0000AEA40000}"/>
    <cellStyle name="20% - Accent1 4 4 6 3 3 4" xfId="42343" xr:uid="{00000000-0005-0000-0000-0000AFA40000}"/>
    <cellStyle name="20% - Accent1 4 4 6 3 4" xfId="42344" xr:uid="{00000000-0005-0000-0000-0000B0A40000}"/>
    <cellStyle name="20% - Accent1 4 4 6 3 4 2" xfId="42345" xr:uid="{00000000-0005-0000-0000-0000B1A40000}"/>
    <cellStyle name="20% - Accent1 4 4 6 3 4 2 2" xfId="42346" xr:uid="{00000000-0005-0000-0000-0000B2A40000}"/>
    <cellStyle name="20% - Accent1 4 4 6 3 4 2 2 2" xfId="42347" xr:uid="{00000000-0005-0000-0000-0000B3A40000}"/>
    <cellStyle name="20% - Accent1 4 4 6 3 4 2 3" xfId="42348" xr:uid="{00000000-0005-0000-0000-0000B4A40000}"/>
    <cellStyle name="20% - Accent1 4 4 6 3 4 3" xfId="42349" xr:uid="{00000000-0005-0000-0000-0000B5A40000}"/>
    <cellStyle name="20% - Accent1 4 4 6 3 4 3 2" xfId="42350" xr:uid="{00000000-0005-0000-0000-0000B6A40000}"/>
    <cellStyle name="20% - Accent1 4 4 6 3 4 4" xfId="42351" xr:uid="{00000000-0005-0000-0000-0000B7A40000}"/>
    <cellStyle name="20% - Accent1 4 4 6 3 5" xfId="42352" xr:uid="{00000000-0005-0000-0000-0000B8A40000}"/>
    <cellStyle name="20% - Accent1 4 4 6 3 5 2" xfId="42353" xr:uid="{00000000-0005-0000-0000-0000B9A40000}"/>
    <cellStyle name="20% - Accent1 4 4 6 3 5 2 2" xfId="42354" xr:uid="{00000000-0005-0000-0000-0000BAA40000}"/>
    <cellStyle name="20% - Accent1 4 4 6 3 5 3" xfId="42355" xr:uid="{00000000-0005-0000-0000-0000BBA40000}"/>
    <cellStyle name="20% - Accent1 4 4 6 3 6" xfId="42356" xr:uid="{00000000-0005-0000-0000-0000BCA40000}"/>
    <cellStyle name="20% - Accent1 4 4 6 3 6 2" xfId="42357" xr:uid="{00000000-0005-0000-0000-0000BDA40000}"/>
    <cellStyle name="20% - Accent1 4 4 6 3 6 2 2" xfId="42358" xr:uid="{00000000-0005-0000-0000-0000BEA40000}"/>
    <cellStyle name="20% - Accent1 4 4 6 3 6 3" xfId="42359" xr:uid="{00000000-0005-0000-0000-0000BFA40000}"/>
    <cellStyle name="20% - Accent1 4 4 6 3 7" xfId="42360" xr:uid="{00000000-0005-0000-0000-0000C0A40000}"/>
    <cellStyle name="20% - Accent1 4 4 6 3 7 2" xfId="42361" xr:uid="{00000000-0005-0000-0000-0000C1A40000}"/>
    <cellStyle name="20% - Accent1 4 4 6 3 8" xfId="42362" xr:uid="{00000000-0005-0000-0000-0000C2A40000}"/>
    <cellStyle name="20% - Accent1 4 4 6 3 8 2" xfId="42363" xr:uid="{00000000-0005-0000-0000-0000C3A40000}"/>
    <cellStyle name="20% - Accent1 4 4 6 3 9" xfId="42364" xr:uid="{00000000-0005-0000-0000-0000C4A40000}"/>
    <cellStyle name="20% - Accent1 4 4 6 4" xfId="42365" xr:uid="{00000000-0005-0000-0000-0000C5A40000}"/>
    <cellStyle name="20% - Accent1 4 4 6 4 2" xfId="42366" xr:uid="{00000000-0005-0000-0000-0000C6A40000}"/>
    <cellStyle name="20% - Accent1 4 4 6 4 2 2" xfId="42367" xr:uid="{00000000-0005-0000-0000-0000C7A40000}"/>
    <cellStyle name="20% - Accent1 4 4 6 4 2 2 2" xfId="42368" xr:uid="{00000000-0005-0000-0000-0000C8A40000}"/>
    <cellStyle name="20% - Accent1 4 4 6 4 2 3" xfId="42369" xr:uid="{00000000-0005-0000-0000-0000C9A40000}"/>
    <cellStyle name="20% - Accent1 4 4 6 4 3" xfId="42370" xr:uid="{00000000-0005-0000-0000-0000CAA40000}"/>
    <cellStyle name="20% - Accent1 4 4 6 4 3 2" xfId="42371" xr:uid="{00000000-0005-0000-0000-0000CBA40000}"/>
    <cellStyle name="20% - Accent1 4 4 6 4 4" xfId="42372" xr:uid="{00000000-0005-0000-0000-0000CCA40000}"/>
    <cellStyle name="20% - Accent1 4 4 6 5" xfId="42373" xr:uid="{00000000-0005-0000-0000-0000CDA40000}"/>
    <cellStyle name="20% - Accent1 4 4 6 5 2" xfId="42374" xr:uid="{00000000-0005-0000-0000-0000CEA40000}"/>
    <cellStyle name="20% - Accent1 4 4 6 5 2 2" xfId="42375" xr:uid="{00000000-0005-0000-0000-0000CFA40000}"/>
    <cellStyle name="20% - Accent1 4 4 6 5 2 2 2" xfId="42376" xr:uid="{00000000-0005-0000-0000-0000D0A40000}"/>
    <cellStyle name="20% - Accent1 4 4 6 5 2 3" xfId="42377" xr:uid="{00000000-0005-0000-0000-0000D1A40000}"/>
    <cellStyle name="20% - Accent1 4 4 6 5 3" xfId="42378" xr:uid="{00000000-0005-0000-0000-0000D2A40000}"/>
    <cellStyle name="20% - Accent1 4 4 6 5 3 2" xfId="42379" xr:uid="{00000000-0005-0000-0000-0000D3A40000}"/>
    <cellStyle name="20% - Accent1 4 4 6 5 4" xfId="42380" xr:uid="{00000000-0005-0000-0000-0000D4A40000}"/>
    <cellStyle name="20% - Accent1 4 4 6 6" xfId="42381" xr:uid="{00000000-0005-0000-0000-0000D5A40000}"/>
    <cellStyle name="20% - Accent1 4 4 6 6 2" xfId="42382" xr:uid="{00000000-0005-0000-0000-0000D6A40000}"/>
    <cellStyle name="20% - Accent1 4 4 6 6 2 2" xfId="42383" xr:uid="{00000000-0005-0000-0000-0000D7A40000}"/>
    <cellStyle name="20% - Accent1 4 4 6 6 2 2 2" xfId="42384" xr:uid="{00000000-0005-0000-0000-0000D8A40000}"/>
    <cellStyle name="20% - Accent1 4 4 6 6 2 3" xfId="42385" xr:uid="{00000000-0005-0000-0000-0000D9A40000}"/>
    <cellStyle name="20% - Accent1 4 4 6 6 3" xfId="42386" xr:uid="{00000000-0005-0000-0000-0000DAA40000}"/>
    <cellStyle name="20% - Accent1 4 4 6 6 3 2" xfId="42387" xr:uid="{00000000-0005-0000-0000-0000DBA40000}"/>
    <cellStyle name="20% - Accent1 4 4 6 6 4" xfId="42388" xr:uid="{00000000-0005-0000-0000-0000DCA40000}"/>
    <cellStyle name="20% - Accent1 4 4 6 7" xfId="42389" xr:uid="{00000000-0005-0000-0000-0000DDA40000}"/>
    <cellStyle name="20% - Accent1 4 4 6 7 2" xfId="42390" xr:uid="{00000000-0005-0000-0000-0000DEA40000}"/>
    <cellStyle name="20% - Accent1 4 4 6 7 2 2" xfId="42391" xr:uid="{00000000-0005-0000-0000-0000DFA40000}"/>
    <cellStyle name="20% - Accent1 4 4 6 7 3" xfId="42392" xr:uid="{00000000-0005-0000-0000-0000E0A40000}"/>
    <cellStyle name="20% - Accent1 4 4 6 8" xfId="42393" xr:uid="{00000000-0005-0000-0000-0000E1A40000}"/>
    <cellStyle name="20% - Accent1 4 4 6 8 2" xfId="42394" xr:uid="{00000000-0005-0000-0000-0000E2A40000}"/>
    <cellStyle name="20% - Accent1 4 4 6 8 2 2" xfId="42395" xr:uid="{00000000-0005-0000-0000-0000E3A40000}"/>
    <cellStyle name="20% - Accent1 4 4 6 8 3" xfId="42396" xr:uid="{00000000-0005-0000-0000-0000E4A40000}"/>
    <cellStyle name="20% - Accent1 4 4 6 9" xfId="42397" xr:uid="{00000000-0005-0000-0000-0000E5A40000}"/>
    <cellStyle name="20% - Accent1 4 4 6 9 2" xfId="42398" xr:uid="{00000000-0005-0000-0000-0000E6A40000}"/>
    <cellStyle name="20% - Accent1 4 4 7" xfId="42399" xr:uid="{00000000-0005-0000-0000-0000E7A40000}"/>
    <cellStyle name="20% - Accent1 4 4 7 2" xfId="42400" xr:uid="{00000000-0005-0000-0000-0000E8A40000}"/>
    <cellStyle name="20% - Accent1 4 4 7 2 2" xfId="42401" xr:uid="{00000000-0005-0000-0000-0000E9A40000}"/>
    <cellStyle name="20% - Accent1 4 4 7 2 2 2" xfId="42402" xr:uid="{00000000-0005-0000-0000-0000EAA40000}"/>
    <cellStyle name="20% - Accent1 4 4 7 2 2 2 2" xfId="42403" xr:uid="{00000000-0005-0000-0000-0000EBA40000}"/>
    <cellStyle name="20% - Accent1 4 4 7 2 2 3" xfId="42404" xr:uid="{00000000-0005-0000-0000-0000ECA40000}"/>
    <cellStyle name="20% - Accent1 4 4 7 2 3" xfId="42405" xr:uid="{00000000-0005-0000-0000-0000EDA40000}"/>
    <cellStyle name="20% - Accent1 4 4 7 2 3 2" xfId="42406" xr:uid="{00000000-0005-0000-0000-0000EEA40000}"/>
    <cellStyle name="20% - Accent1 4 4 7 2 4" xfId="42407" xr:uid="{00000000-0005-0000-0000-0000EFA40000}"/>
    <cellStyle name="20% - Accent1 4 4 7 3" xfId="42408" xr:uid="{00000000-0005-0000-0000-0000F0A40000}"/>
    <cellStyle name="20% - Accent1 4 4 7 3 2" xfId="42409" xr:uid="{00000000-0005-0000-0000-0000F1A40000}"/>
    <cellStyle name="20% - Accent1 4 4 7 3 2 2" xfId="42410" xr:uid="{00000000-0005-0000-0000-0000F2A40000}"/>
    <cellStyle name="20% - Accent1 4 4 7 3 2 2 2" xfId="42411" xr:uid="{00000000-0005-0000-0000-0000F3A40000}"/>
    <cellStyle name="20% - Accent1 4 4 7 3 2 3" xfId="42412" xr:uid="{00000000-0005-0000-0000-0000F4A40000}"/>
    <cellStyle name="20% - Accent1 4 4 7 3 3" xfId="42413" xr:uid="{00000000-0005-0000-0000-0000F5A40000}"/>
    <cellStyle name="20% - Accent1 4 4 7 3 3 2" xfId="42414" xr:uid="{00000000-0005-0000-0000-0000F6A40000}"/>
    <cellStyle name="20% - Accent1 4 4 7 3 4" xfId="42415" xr:uid="{00000000-0005-0000-0000-0000F7A40000}"/>
    <cellStyle name="20% - Accent1 4 4 7 4" xfId="42416" xr:uid="{00000000-0005-0000-0000-0000F8A40000}"/>
    <cellStyle name="20% - Accent1 4 4 7 4 2" xfId="42417" xr:uid="{00000000-0005-0000-0000-0000F9A40000}"/>
    <cellStyle name="20% - Accent1 4 4 7 4 2 2" xfId="42418" xr:uid="{00000000-0005-0000-0000-0000FAA40000}"/>
    <cellStyle name="20% - Accent1 4 4 7 4 2 2 2" xfId="42419" xr:uid="{00000000-0005-0000-0000-0000FBA40000}"/>
    <cellStyle name="20% - Accent1 4 4 7 4 2 3" xfId="42420" xr:uid="{00000000-0005-0000-0000-0000FCA40000}"/>
    <cellStyle name="20% - Accent1 4 4 7 4 3" xfId="42421" xr:uid="{00000000-0005-0000-0000-0000FDA40000}"/>
    <cellStyle name="20% - Accent1 4 4 7 4 3 2" xfId="42422" xr:uid="{00000000-0005-0000-0000-0000FEA40000}"/>
    <cellStyle name="20% - Accent1 4 4 7 4 4" xfId="42423" xr:uid="{00000000-0005-0000-0000-0000FFA40000}"/>
    <cellStyle name="20% - Accent1 4 4 7 5" xfId="42424" xr:uid="{00000000-0005-0000-0000-000000A50000}"/>
    <cellStyle name="20% - Accent1 4 4 7 5 2" xfId="42425" xr:uid="{00000000-0005-0000-0000-000001A50000}"/>
    <cellStyle name="20% - Accent1 4 4 7 5 2 2" xfId="42426" xr:uid="{00000000-0005-0000-0000-000002A50000}"/>
    <cellStyle name="20% - Accent1 4 4 7 5 3" xfId="42427" xr:uid="{00000000-0005-0000-0000-000003A50000}"/>
    <cellStyle name="20% - Accent1 4 4 7 6" xfId="42428" xr:uid="{00000000-0005-0000-0000-000004A50000}"/>
    <cellStyle name="20% - Accent1 4 4 7 6 2" xfId="42429" xr:uid="{00000000-0005-0000-0000-000005A50000}"/>
    <cellStyle name="20% - Accent1 4 4 7 6 2 2" xfId="42430" xr:uid="{00000000-0005-0000-0000-000006A50000}"/>
    <cellStyle name="20% - Accent1 4 4 7 6 3" xfId="42431" xr:uid="{00000000-0005-0000-0000-000007A50000}"/>
    <cellStyle name="20% - Accent1 4 4 7 7" xfId="42432" xr:uid="{00000000-0005-0000-0000-000008A50000}"/>
    <cellStyle name="20% - Accent1 4 4 7 7 2" xfId="42433" xr:uid="{00000000-0005-0000-0000-000009A50000}"/>
    <cellStyle name="20% - Accent1 4 4 7 8" xfId="42434" xr:uid="{00000000-0005-0000-0000-00000AA50000}"/>
    <cellStyle name="20% - Accent1 4 4 7 8 2" xfId="42435" xr:uid="{00000000-0005-0000-0000-00000BA50000}"/>
    <cellStyle name="20% - Accent1 4 4 7 9" xfId="42436" xr:uid="{00000000-0005-0000-0000-00000CA50000}"/>
    <cellStyle name="20% - Accent1 4 4 8" xfId="42437" xr:uid="{00000000-0005-0000-0000-00000DA50000}"/>
    <cellStyle name="20% - Accent1 4 4 8 2" xfId="42438" xr:uid="{00000000-0005-0000-0000-00000EA50000}"/>
    <cellStyle name="20% - Accent1 4 4 8 2 2" xfId="42439" xr:uid="{00000000-0005-0000-0000-00000FA50000}"/>
    <cellStyle name="20% - Accent1 4 4 8 2 2 2" xfId="42440" xr:uid="{00000000-0005-0000-0000-000010A50000}"/>
    <cellStyle name="20% - Accent1 4 4 8 2 2 2 2" xfId="42441" xr:uid="{00000000-0005-0000-0000-000011A50000}"/>
    <cellStyle name="20% - Accent1 4 4 8 2 2 3" xfId="42442" xr:uid="{00000000-0005-0000-0000-000012A50000}"/>
    <cellStyle name="20% - Accent1 4 4 8 2 3" xfId="42443" xr:uid="{00000000-0005-0000-0000-000013A50000}"/>
    <cellStyle name="20% - Accent1 4 4 8 2 3 2" xfId="42444" xr:uid="{00000000-0005-0000-0000-000014A50000}"/>
    <cellStyle name="20% - Accent1 4 4 8 2 4" xfId="42445" xr:uid="{00000000-0005-0000-0000-000015A50000}"/>
    <cellStyle name="20% - Accent1 4 4 8 3" xfId="42446" xr:uid="{00000000-0005-0000-0000-000016A50000}"/>
    <cellStyle name="20% - Accent1 4 4 8 3 2" xfId="42447" xr:uid="{00000000-0005-0000-0000-000017A50000}"/>
    <cellStyle name="20% - Accent1 4 4 8 3 2 2" xfId="42448" xr:uid="{00000000-0005-0000-0000-000018A50000}"/>
    <cellStyle name="20% - Accent1 4 4 8 3 2 2 2" xfId="42449" xr:uid="{00000000-0005-0000-0000-000019A50000}"/>
    <cellStyle name="20% - Accent1 4 4 8 3 2 3" xfId="42450" xr:uid="{00000000-0005-0000-0000-00001AA50000}"/>
    <cellStyle name="20% - Accent1 4 4 8 3 3" xfId="42451" xr:uid="{00000000-0005-0000-0000-00001BA50000}"/>
    <cellStyle name="20% - Accent1 4 4 8 3 3 2" xfId="42452" xr:uid="{00000000-0005-0000-0000-00001CA50000}"/>
    <cellStyle name="20% - Accent1 4 4 8 3 4" xfId="42453" xr:uid="{00000000-0005-0000-0000-00001DA50000}"/>
    <cellStyle name="20% - Accent1 4 4 8 4" xfId="42454" xr:uid="{00000000-0005-0000-0000-00001EA50000}"/>
    <cellStyle name="20% - Accent1 4 4 8 4 2" xfId="42455" xr:uid="{00000000-0005-0000-0000-00001FA50000}"/>
    <cellStyle name="20% - Accent1 4 4 8 4 2 2" xfId="42456" xr:uid="{00000000-0005-0000-0000-000020A50000}"/>
    <cellStyle name="20% - Accent1 4 4 8 4 2 2 2" xfId="42457" xr:uid="{00000000-0005-0000-0000-000021A50000}"/>
    <cellStyle name="20% - Accent1 4 4 8 4 2 3" xfId="42458" xr:uid="{00000000-0005-0000-0000-000022A50000}"/>
    <cellStyle name="20% - Accent1 4 4 8 4 3" xfId="42459" xr:uid="{00000000-0005-0000-0000-000023A50000}"/>
    <cellStyle name="20% - Accent1 4 4 8 4 3 2" xfId="42460" xr:uid="{00000000-0005-0000-0000-000024A50000}"/>
    <cellStyle name="20% - Accent1 4 4 8 4 4" xfId="42461" xr:uid="{00000000-0005-0000-0000-000025A50000}"/>
    <cellStyle name="20% - Accent1 4 4 8 5" xfId="42462" xr:uid="{00000000-0005-0000-0000-000026A50000}"/>
    <cellStyle name="20% - Accent1 4 4 8 5 2" xfId="42463" xr:uid="{00000000-0005-0000-0000-000027A50000}"/>
    <cellStyle name="20% - Accent1 4 4 8 5 2 2" xfId="42464" xr:uid="{00000000-0005-0000-0000-000028A50000}"/>
    <cellStyle name="20% - Accent1 4 4 8 5 3" xfId="42465" xr:uid="{00000000-0005-0000-0000-000029A50000}"/>
    <cellStyle name="20% - Accent1 4 4 8 6" xfId="42466" xr:uid="{00000000-0005-0000-0000-00002AA50000}"/>
    <cellStyle name="20% - Accent1 4 4 8 6 2" xfId="42467" xr:uid="{00000000-0005-0000-0000-00002BA50000}"/>
    <cellStyle name="20% - Accent1 4 4 8 6 2 2" xfId="42468" xr:uid="{00000000-0005-0000-0000-00002CA50000}"/>
    <cellStyle name="20% - Accent1 4 4 8 6 3" xfId="42469" xr:uid="{00000000-0005-0000-0000-00002DA50000}"/>
    <cellStyle name="20% - Accent1 4 4 8 7" xfId="42470" xr:uid="{00000000-0005-0000-0000-00002EA50000}"/>
    <cellStyle name="20% - Accent1 4 4 8 7 2" xfId="42471" xr:uid="{00000000-0005-0000-0000-00002FA50000}"/>
    <cellStyle name="20% - Accent1 4 4 8 8" xfId="42472" xr:uid="{00000000-0005-0000-0000-000030A50000}"/>
    <cellStyle name="20% - Accent1 4 4 8 8 2" xfId="42473" xr:uid="{00000000-0005-0000-0000-000031A50000}"/>
    <cellStyle name="20% - Accent1 4 4 8 9" xfId="42474" xr:uid="{00000000-0005-0000-0000-000032A50000}"/>
    <cellStyle name="20% - Accent1 4 4 9" xfId="42475" xr:uid="{00000000-0005-0000-0000-000033A50000}"/>
    <cellStyle name="20% - Accent1 4 4 9 2" xfId="42476" xr:uid="{00000000-0005-0000-0000-000034A50000}"/>
    <cellStyle name="20% - Accent1 4 4 9 2 2" xfId="42477" xr:uid="{00000000-0005-0000-0000-000035A50000}"/>
    <cellStyle name="20% - Accent1 4 4 9 2 2 2" xfId="42478" xr:uid="{00000000-0005-0000-0000-000036A50000}"/>
    <cellStyle name="20% - Accent1 4 4 9 2 3" xfId="42479" xr:uid="{00000000-0005-0000-0000-000037A50000}"/>
    <cellStyle name="20% - Accent1 4 4 9 3" xfId="42480" xr:uid="{00000000-0005-0000-0000-000038A50000}"/>
    <cellStyle name="20% - Accent1 4 4 9 3 2" xfId="42481" xr:uid="{00000000-0005-0000-0000-000039A50000}"/>
    <cellStyle name="20% - Accent1 4 4 9 4" xfId="42482" xr:uid="{00000000-0005-0000-0000-00003AA50000}"/>
    <cellStyle name="20% - Accent1 4 5" xfId="42483" xr:uid="{00000000-0005-0000-0000-00003BA50000}"/>
    <cellStyle name="20% - Accent1 4 5 10" xfId="42484" xr:uid="{00000000-0005-0000-0000-00003CA50000}"/>
    <cellStyle name="20% - Accent1 4 5 10 2" xfId="42485" xr:uid="{00000000-0005-0000-0000-00003DA50000}"/>
    <cellStyle name="20% - Accent1 4 5 10 2 2" xfId="42486" xr:uid="{00000000-0005-0000-0000-00003EA50000}"/>
    <cellStyle name="20% - Accent1 4 5 10 2 2 2" xfId="42487" xr:uid="{00000000-0005-0000-0000-00003FA50000}"/>
    <cellStyle name="20% - Accent1 4 5 10 2 3" xfId="42488" xr:uid="{00000000-0005-0000-0000-000040A50000}"/>
    <cellStyle name="20% - Accent1 4 5 10 3" xfId="42489" xr:uid="{00000000-0005-0000-0000-000041A50000}"/>
    <cellStyle name="20% - Accent1 4 5 10 3 2" xfId="42490" xr:uid="{00000000-0005-0000-0000-000042A50000}"/>
    <cellStyle name="20% - Accent1 4 5 10 4" xfId="42491" xr:uid="{00000000-0005-0000-0000-000043A50000}"/>
    <cellStyle name="20% - Accent1 4 5 11" xfId="42492" xr:uid="{00000000-0005-0000-0000-000044A50000}"/>
    <cellStyle name="20% - Accent1 4 5 11 2" xfId="42493" xr:uid="{00000000-0005-0000-0000-000045A50000}"/>
    <cellStyle name="20% - Accent1 4 5 11 2 2" xfId="42494" xr:uid="{00000000-0005-0000-0000-000046A50000}"/>
    <cellStyle name="20% - Accent1 4 5 11 2 2 2" xfId="42495" xr:uid="{00000000-0005-0000-0000-000047A50000}"/>
    <cellStyle name="20% - Accent1 4 5 11 2 3" xfId="42496" xr:uid="{00000000-0005-0000-0000-000048A50000}"/>
    <cellStyle name="20% - Accent1 4 5 11 3" xfId="42497" xr:uid="{00000000-0005-0000-0000-000049A50000}"/>
    <cellStyle name="20% - Accent1 4 5 11 3 2" xfId="42498" xr:uid="{00000000-0005-0000-0000-00004AA50000}"/>
    <cellStyle name="20% - Accent1 4 5 11 4" xfId="42499" xr:uid="{00000000-0005-0000-0000-00004BA50000}"/>
    <cellStyle name="20% - Accent1 4 5 12" xfId="42500" xr:uid="{00000000-0005-0000-0000-00004CA50000}"/>
    <cellStyle name="20% - Accent1 4 5 12 2" xfId="42501" xr:uid="{00000000-0005-0000-0000-00004DA50000}"/>
    <cellStyle name="20% - Accent1 4 5 12 2 2" xfId="42502" xr:uid="{00000000-0005-0000-0000-00004EA50000}"/>
    <cellStyle name="20% - Accent1 4 5 12 3" xfId="42503" xr:uid="{00000000-0005-0000-0000-00004FA50000}"/>
    <cellStyle name="20% - Accent1 4 5 13" xfId="42504" xr:uid="{00000000-0005-0000-0000-000050A50000}"/>
    <cellStyle name="20% - Accent1 4 5 13 2" xfId="42505" xr:uid="{00000000-0005-0000-0000-000051A50000}"/>
    <cellStyle name="20% - Accent1 4 5 13 2 2" xfId="42506" xr:uid="{00000000-0005-0000-0000-000052A50000}"/>
    <cellStyle name="20% - Accent1 4 5 13 3" xfId="42507" xr:uid="{00000000-0005-0000-0000-000053A50000}"/>
    <cellStyle name="20% - Accent1 4 5 14" xfId="42508" xr:uid="{00000000-0005-0000-0000-000054A50000}"/>
    <cellStyle name="20% - Accent1 4 5 14 2" xfId="42509" xr:uid="{00000000-0005-0000-0000-000055A50000}"/>
    <cellStyle name="20% - Accent1 4 5 15" xfId="42510" xr:uid="{00000000-0005-0000-0000-000056A50000}"/>
    <cellStyle name="20% - Accent1 4 5 15 2" xfId="42511" xr:uid="{00000000-0005-0000-0000-000057A50000}"/>
    <cellStyle name="20% - Accent1 4 5 16" xfId="42512" xr:uid="{00000000-0005-0000-0000-000058A50000}"/>
    <cellStyle name="20% - Accent1 4 5 2" xfId="42513" xr:uid="{00000000-0005-0000-0000-000059A50000}"/>
    <cellStyle name="20% - Accent1 4 5 2 10" xfId="42514" xr:uid="{00000000-0005-0000-0000-00005AA50000}"/>
    <cellStyle name="20% - Accent1 4 5 2 10 2" xfId="42515" xr:uid="{00000000-0005-0000-0000-00005BA50000}"/>
    <cellStyle name="20% - Accent1 4 5 2 10 2 2" xfId="42516" xr:uid="{00000000-0005-0000-0000-00005CA50000}"/>
    <cellStyle name="20% - Accent1 4 5 2 10 2 2 2" xfId="42517" xr:uid="{00000000-0005-0000-0000-00005DA50000}"/>
    <cellStyle name="20% - Accent1 4 5 2 10 2 3" xfId="42518" xr:uid="{00000000-0005-0000-0000-00005EA50000}"/>
    <cellStyle name="20% - Accent1 4 5 2 10 3" xfId="42519" xr:uid="{00000000-0005-0000-0000-00005FA50000}"/>
    <cellStyle name="20% - Accent1 4 5 2 10 3 2" xfId="42520" xr:uid="{00000000-0005-0000-0000-000060A50000}"/>
    <cellStyle name="20% - Accent1 4 5 2 10 4" xfId="42521" xr:uid="{00000000-0005-0000-0000-000061A50000}"/>
    <cellStyle name="20% - Accent1 4 5 2 11" xfId="42522" xr:uid="{00000000-0005-0000-0000-000062A50000}"/>
    <cellStyle name="20% - Accent1 4 5 2 11 2" xfId="42523" xr:uid="{00000000-0005-0000-0000-000063A50000}"/>
    <cellStyle name="20% - Accent1 4 5 2 11 2 2" xfId="42524" xr:uid="{00000000-0005-0000-0000-000064A50000}"/>
    <cellStyle name="20% - Accent1 4 5 2 11 3" xfId="42525" xr:uid="{00000000-0005-0000-0000-000065A50000}"/>
    <cellStyle name="20% - Accent1 4 5 2 12" xfId="42526" xr:uid="{00000000-0005-0000-0000-000066A50000}"/>
    <cellStyle name="20% - Accent1 4 5 2 12 2" xfId="42527" xr:uid="{00000000-0005-0000-0000-000067A50000}"/>
    <cellStyle name="20% - Accent1 4 5 2 12 2 2" xfId="42528" xr:uid="{00000000-0005-0000-0000-000068A50000}"/>
    <cellStyle name="20% - Accent1 4 5 2 12 3" xfId="42529" xr:uid="{00000000-0005-0000-0000-000069A50000}"/>
    <cellStyle name="20% - Accent1 4 5 2 13" xfId="42530" xr:uid="{00000000-0005-0000-0000-00006AA50000}"/>
    <cellStyle name="20% - Accent1 4 5 2 13 2" xfId="42531" xr:uid="{00000000-0005-0000-0000-00006BA50000}"/>
    <cellStyle name="20% - Accent1 4 5 2 14" xfId="42532" xr:uid="{00000000-0005-0000-0000-00006CA50000}"/>
    <cellStyle name="20% - Accent1 4 5 2 14 2" xfId="42533" xr:uid="{00000000-0005-0000-0000-00006DA50000}"/>
    <cellStyle name="20% - Accent1 4 5 2 15" xfId="42534" xr:uid="{00000000-0005-0000-0000-00006EA50000}"/>
    <cellStyle name="20% - Accent1 4 5 2 2" xfId="42535" xr:uid="{00000000-0005-0000-0000-00006FA50000}"/>
    <cellStyle name="20% - Accent1 4 5 2 2 10" xfId="42536" xr:uid="{00000000-0005-0000-0000-000070A50000}"/>
    <cellStyle name="20% - Accent1 4 5 2 2 10 2" xfId="42537" xr:uid="{00000000-0005-0000-0000-000071A50000}"/>
    <cellStyle name="20% - Accent1 4 5 2 2 10 2 2" xfId="42538" xr:uid="{00000000-0005-0000-0000-000072A50000}"/>
    <cellStyle name="20% - Accent1 4 5 2 2 10 3" xfId="42539" xr:uid="{00000000-0005-0000-0000-000073A50000}"/>
    <cellStyle name="20% - Accent1 4 5 2 2 11" xfId="42540" xr:uid="{00000000-0005-0000-0000-000074A50000}"/>
    <cellStyle name="20% - Accent1 4 5 2 2 11 2" xfId="42541" xr:uid="{00000000-0005-0000-0000-000075A50000}"/>
    <cellStyle name="20% - Accent1 4 5 2 2 11 2 2" xfId="42542" xr:uid="{00000000-0005-0000-0000-000076A50000}"/>
    <cellStyle name="20% - Accent1 4 5 2 2 11 3" xfId="42543" xr:uid="{00000000-0005-0000-0000-000077A50000}"/>
    <cellStyle name="20% - Accent1 4 5 2 2 12" xfId="42544" xr:uid="{00000000-0005-0000-0000-000078A50000}"/>
    <cellStyle name="20% - Accent1 4 5 2 2 12 2" xfId="42545" xr:uid="{00000000-0005-0000-0000-000079A50000}"/>
    <cellStyle name="20% - Accent1 4 5 2 2 13" xfId="42546" xr:uid="{00000000-0005-0000-0000-00007AA50000}"/>
    <cellStyle name="20% - Accent1 4 5 2 2 13 2" xfId="42547" xr:uid="{00000000-0005-0000-0000-00007BA50000}"/>
    <cellStyle name="20% - Accent1 4 5 2 2 14" xfId="42548" xr:uid="{00000000-0005-0000-0000-00007CA50000}"/>
    <cellStyle name="20% - Accent1 4 5 2 2 2" xfId="42549" xr:uid="{00000000-0005-0000-0000-00007DA50000}"/>
    <cellStyle name="20% - Accent1 4 5 2 2 2 10" xfId="42550" xr:uid="{00000000-0005-0000-0000-00007EA50000}"/>
    <cellStyle name="20% - Accent1 4 5 2 2 2 10 2" xfId="42551" xr:uid="{00000000-0005-0000-0000-00007FA50000}"/>
    <cellStyle name="20% - Accent1 4 5 2 2 2 11" xfId="42552" xr:uid="{00000000-0005-0000-0000-000080A50000}"/>
    <cellStyle name="20% - Accent1 4 5 2 2 2 2" xfId="42553" xr:uid="{00000000-0005-0000-0000-000081A50000}"/>
    <cellStyle name="20% - Accent1 4 5 2 2 2 2 2" xfId="42554" xr:uid="{00000000-0005-0000-0000-000082A50000}"/>
    <cellStyle name="20% - Accent1 4 5 2 2 2 2 2 2" xfId="42555" xr:uid="{00000000-0005-0000-0000-000083A50000}"/>
    <cellStyle name="20% - Accent1 4 5 2 2 2 2 2 2 2" xfId="42556" xr:uid="{00000000-0005-0000-0000-000084A50000}"/>
    <cellStyle name="20% - Accent1 4 5 2 2 2 2 2 2 2 2" xfId="42557" xr:uid="{00000000-0005-0000-0000-000085A50000}"/>
    <cellStyle name="20% - Accent1 4 5 2 2 2 2 2 2 3" xfId="42558" xr:uid="{00000000-0005-0000-0000-000086A50000}"/>
    <cellStyle name="20% - Accent1 4 5 2 2 2 2 2 3" xfId="42559" xr:uid="{00000000-0005-0000-0000-000087A50000}"/>
    <cellStyle name="20% - Accent1 4 5 2 2 2 2 2 3 2" xfId="42560" xr:uid="{00000000-0005-0000-0000-000088A50000}"/>
    <cellStyle name="20% - Accent1 4 5 2 2 2 2 2 4" xfId="42561" xr:uid="{00000000-0005-0000-0000-000089A50000}"/>
    <cellStyle name="20% - Accent1 4 5 2 2 2 2 3" xfId="42562" xr:uid="{00000000-0005-0000-0000-00008AA50000}"/>
    <cellStyle name="20% - Accent1 4 5 2 2 2 2 3 2" xfId="42563" xr:uid="{00000000-0005-0000-0000-00008BA50000}"/>
    <cellStyle name="20% - Accent1 4 5 2 2 2 2 3 2 2" xfId="42564" xr:uid="{00000000-0005-0000-0000-00008CA50000}"/>
    <cellStyle name="20% - Accent1 4 5 2 2 2 2 3 2 2 2" xfId="42565" xr:uid="{00000000-0005-0000-0000-00008DA50000}"/>
    <cellStyle name="20% - Accent1 4 5 2 2 2 2 3 2 3" xfId="42566" xr:uid="{00000000-0005-0000-0000-00008EA50000}"/>
    <cellStyle name="20% - Accent1 4 5 2 2 2 2 3 3" xfId="42567" xr:uid="{00000000-0005-0000-0000-00008FA50000}"/>
    <cellStyle name="20% - Accent1 4 5 2 2 2 2 3 3 2" xfId="42568" xr:uid="{00000000-0005-0000-0000-000090A50000}"/>
    <cellStyle name="20% - Accent1 4 5 2 2 2 2 3 4" xfId="42569" xr:uid="{00000000-0005-0000-0000-000091A50000}"/>
    <cellStyle name="20% - Accent1 4 5 2 2 2 2 4" xfId="42570" xr:uid="{00000000-0005-0000-0000-000092A50000}"/>
    <cellStyle name="20% - Accent1 4 5 2 2 2 2 4 2" xfId="42571" xr:uid="{00000000-0005-0000-0000-000093A50000}"/>
    <cellStyle name="20% - Accent1 4 5 2 2 2 2 4 2 2" xfId="42572" xr:uid="{00000000-0005-0000-0000-000094A50000}"/>
    <cellStyle name="20% - Accent1 4 5 2 2 2 2 4 2 2 2" xfId="42573" xr:uid="{00000000-0005-0000-0000-000095A50000}"/>
    <cellStyle name="20% - Accent1 4 5 2 2 2 2 4 2 3" xfId="42574" xr:uid="{00000000-0005-0000-0000-000096A50000}"/>
    <cellStyle name="20% - Accent1 4 5 2 2 2 2 4 3" xfId="42575" xr:uid="{00000000-0005-0000-0000-000097A50000}"/>
    <cellStyle name="20% - Accent1 4 5 2 2 2 2 4 3 2" xfId="42576" xr:uid="{00000000-0005-0000-0000-000098A50000}"/>
    <cellStyle name="20% - Accent1 4 5 2 2 2 2 4 4" xfId="42577" xr:uid="{00000000-0005-0000-0000-000099A50000}"/>
    <cellStyle name="20% - Accent1 4 5 2 2 2 2 5" xfId="42578" xr:uid="{00000000-0005-0000-0000-00009AA50000}"/>
    <cellStyle name="20% - Accent1 4 5 2 2 2 2 5 2" xfId="42579" xr:uid="{00000000-0005-0000-0000-00009BA50000}"/>
    <cellStyle name="20% - Accent1 4 5 2 2 2 2 5 2 2" xfId="42580" xr:uid="{00000000-0005-0000-0000-00009CA50000}"/>
    <cellStyle name="20% - Accent1 4 5 2 2 2 2 5 3" xfId="42581" xr:uid="{00000000-0005-0000-0000-00009DA50000}"/>
    <cellStyle name="20% - Accent1 4 5 2 2 2 2 6" xfId="42582" xr:uid="{00000000-0005-0000-0000-00009EA50000}"/>
    <cellStyle name="20% - Accent1 4 5 2 2 2 2 6 2" xfId="42583" xr:uid="{00000000-0005-0000-0000-00009FA50000}"/>
    <cellStyle name="20% - Accent1 4 5 2 2 2 2 6 2 2" xfId="42584" xr:uid="{00000000-0005-0000-0000-0000A0A50000}"/>
    <cellStyle name="20% - Accent1 4 5 2 2 2 2 6 3" xfId="42585" xr:uid="{00000000-0005-0000-0000-0000A1A50000}"/>
    <cellStyle name="20% - Accent1 4 5 2 2 2 2 7" xfId="42586" xr:uid="{00000000-0005-0000-0000-0000A2A50000}"/>
    <cellStyle name="20% - Accent1 4 5 2 2 2 2 7 2" xfId="42587" xr:uid="{00000000-0005-0000-0000-0000A3A50000}"/>
    <cellStyle name="20% - Accent1 4 5 2 2 2 2 8" xfId="42588" xr:uid="{00000000-0005-0000-0000-0000A4A50000}"/>
    <cellStyle name="20% - Accent1 4 5 2 2 2 2 8 2" xfId="42589" xr:uid="{00000000-0005-0000-0000-0000A5A50000}"/>
    <cellStyle name="20% - Accent1 4 5 2 2 2 2 9" xfId="42590" xr:uid="{00000000-0005-0000-0000-0000A6A50000}"/>
    <cellStyle name="20% - Accent1 4 5 2 2 2 3" xfId="42591" xr:uid="{00000000-0005-0000-0000-0000A7A50000}"/>
    <cellStyle name="20% - Accent1 4 5 2 2 2 3 2" xfId="42592" xr:uid="{00000000-0005-0000-0000-0000A8A50000}"/>
    <cellStyle name="20% - Accent1 4 5 2 2 2 3 2 2" xfId="42593" xr:uid="{00000000-0005-0000-0000-0000A9A50000}"/>
    <cellStyle name="20% - Accent1 4 5 2 2 2 3 2 2 2" xfId="42594" xr:uid="{00000000-0005-0000-0000-0000AAA50000}"/>
    <cellStyle name="20% - Accent1 4 5 2 2 2 3 2 2 2 2" xfId="42595" xr:uid="{00000000-0005-0000-0000-0000ABA50000}"/>
    <cellStyle name="20% - Accent1 4 5 2 2 2 3 2 2 3" xfId="42596" xr:uid="{00000000-0005-0000-0000-0000ACA50000}"/>
    <cellStyle name="20% - Accent1 4 5 2 2 2 3 2 3" xfId="42597" xr:uid="{00000000-0005-0000-0000-0000ADA50000}"/>
    <cellStyle name="20% - Accent1 4 5 2 2 2 3 2 3 2" xfId="42598" xr:uid="{00000000-0005-0000-0000-0000AEA50000}"/>
    <cellStyle name="20% - Accent1 4 5 2 2 2 3 2 4" xfId="42599" xr:uid="{00000000-0005-0000-0000-0000AFA50000}"/>
    <cellStyle name="20% - Accent1 4 5 2 2 2 3 3" xfId="42600" xr:uid="{00000000-0005-0000-0000-0000B0A50000}"/>
    <cellStyle name="20% - Accent1 4 5 2 2 2 3 3 2" xfId="42601" xr:uid="{00000000-0005-0000-0000-0000B1A50000}"/>
    <cellStyle name="20% - Accent1 4 5 2 2 2 3 3 2 2" xfId="42602" xr:uid="{00000000-0005-0000-0000-0000B2A50000}"/>
    <cellStyle name="20% - Accent1 4 5 2 2 2 3 3 2 2 2" xfId="42603" xr:uid="{00000000-0005-0000-0000-0000B3A50000}"/>
    <cellStyle name="20% - Accent1 4 5 2 2 2 3 3 2 3" xfId="42604" xr:uid="{00000000-0005-0000-0000-0000B4A50000}"/>
    <cellStyle name="20% - Accent1 4 5 2 2 2 3 3 3" xfId="42605" xr:uid="{00000000-0005-0000-0000-0000B5A50000}"/>
    <cellStyle name="20% - Accent1 4 5 2 2 2 3 3 3 2" xfId="42606" xr:uid="{00000000-0005-0000-0000-0000B6A50000}"/>
    <cellStyle name="20% - Accent1 4 5 2 2 2 3 3 4" xfId="42607" xr:uid="{00000000-0005-0000-0000-0000B7A50000}"/>
    <cellStyle name="20% - Accent1 4 5 2 2 2 3 4" xfId="42608" xr:uid="{00000000-0005-0000-0000-0000B8A50000}"/>
    <cellStyle name="20% - Accent1 4 5 2 2 2 3 4 2" xfId="42609" xr:uid="{00000000-0005-0000-0000-0000B9A50000}"/>
    <cellStyle name="20% - Accent1 4 5 2 2 2 3 4 2 2" xfId="42610" xr:uid="{00000000-0005-0000-0000-0000BAA50000}"/>
    <cellStyle name="20% - Accent1 4 5 2 2 2 3 4 2 2 2" xfId="42611" xr:uid="{00000000-0005-0000-0000-0000BBA50000}"/>
    <cellStyle name="20% - Accent1 4 5 2 2 2 3 4 2 3" xfId="42612" xr:uid="{00000000-0005-0000-0000-0000BCA50000}"/>
    <cellStyle name="20% - Accent1 4 5 2 2 2 3 4 3" xfId="42613" xr:uid="{00000000-0005-0000-0000-0000BDA50000}"/>
    <cellStyle name="20% - Accent1 4 5 2 2 2 3 4 3 2" xfId="42614" xr:uid="{00000000-0005-0000-0000-0000BEA50000}"/>
    <cellStyle name="20% - Accent1 4 5 2 2 2 3 4 4" xfId="42615" xr:uid="{00000000-0005-0000-0000-0000BFA50000}"/>
    <cellStyle name="20% - Accent1 4 5 2 2 2 3 5" xfId="42616" xr:uid="{00000000-0005-0000-0000-0000C0A50000}"/>
    <cellStyle name="20% - Accent1 4 5 2 2 2 3 5 2" xfId="42617" xr:uid="{00000000-0005-0000-0000-0000C1A50000}"/>
    <cellStyle name="20% - Accent1 4 5 2 2 2 3 5 2 2" xfId="42618" xr:uid="{00000000-0005-0000-0000-0000C2A50000}"/>
    <cellStyle name="20% - Accent1 4 5 2 2 2 3 5 3" xfId="42619" xr:uid="{00000000-0005-0000-0000-0000C3A50000}"/>
    <cellStyle name="20% - Accent1 4 5 2 2 2 3 6" xfId="42620" xr:uid="{00000000-0005-0000-0000-0000C4A50000}"/>
    <cellStyle name="20% - Accent1 4 5 2 2 2 3 6 2" xfId="42621" xr:uid="{00000000-0005-0000-0000-0000C5A50000}"/>
    <cellStyle name="20% - Accent1 4 5 2 2 2 3 6 2 2" xfId="42622" xr:uid="{00000000-0005-0000-0000-0000C6A50000}"/>
    <cellStyle name="20% - Accent1 4 5 2 2 2 3 6 3" xfId="42623" xr:uid="{00000000-0005-0000-0000-0000C7A50000}"/>
    <cellStyle name="20% - Accent1 4 5 2 2 2 3 7" xfId="42624" xr:uid="{00000000-0005-0000-0000-0000C8A50000}"/>
    <cellStyle name="20% - Accent1 4 5 2 2 2 3 7 2" xfId="42625" xr:uid="{00000000-0005-0000-0000-0000C9A50000}"/>
    <cellStyle name="20% - Accent1 4 5 2 2 2 3 8" xfId="42626" xr:uid="{00000000-0005-0000-0000-0000CAA50000}"/>
    <cellStyle name="20% - Accent1 4 5 2 2 2 3 8 2" xfId="42627" xr:uid="{00000000-0005-0000-0000-0000CBA50000}"/>
    <cellStyle name="20% - Accent1 4 5 2 2 2 3 9" xfId="42628" xr:uid="{00000000-0005-0000-0000-0000CCA50000}"/>
    <cellStyle name="20% - Accent1 4 5 2 2 2 4" xfId="42629" xr:uid="{00000000-0005-0000-0000-0000CDA50000}"/>
    <cellStyle name="20% - Accent1 4 5 2 2 2 4 2" xfId="42630" xr:uid="{00000000-0005-0000-0000-0000CEA50000}"/>
    <cellStyle name="20% - Accent1 4 5 2 2 2 4 2 2" xfId="42631" xr:uid="{00000000-0005-0000-0000-0000CFA50000}"/>
    <cellStyle name="20% - Accent1 4 5 2 2 2 4 2 2 2" xfId="42632" xr:uid="{00000000-0005-0000-0000-0000D0A50000}"/>
    <cellStyle name="20% - Accent1 4 5 2 2 2 4 2 3" xfId="42633" xr:uid="{00000000-0005-0000-0000-0000D1A50000}"/>
    <cellStyle name="20% - Accent1 4 5 2 2 2 4 3" xfId="42634" xr:uid="{00000000-0005-0000-0000-0000D2A50000}"/>
    <cellStyle name="20% - Accent1 4 5 2 2 2 4 3 2" xfId="42635" xr:uid="{00000000-0005-0000-0000-0000D3A50000}"/>
    <cellStyle name="20% - Accent1 4 5 2 2 2 4 4" xfId="42636" xr:uid="{00000000-0005-0000-0000-0000D4A50000}"/>
    <cellStyle name="20% - Accent1 4 5 2 2 2 5" xfId="42637" xr:uid="{00000000-0005-0000-0000-0000D5A50000}"/>
    <cellStyle name="20% - Accent1 4 5 2 2 2 5 2" xfId="42638" xr:uid="{00000000-0005-0000-0000-0000D6A50000}"/>
    <cellStyle name="20% - Accent1 4 5 2 2 2 5 2 2" xfId="42639" xr:uid="{00000000-0005-0000-0000-0000D7A50000}"/>
    <cellStyle name="20% - Accent1 4 5 2 2 2 5 2 2 2" xfId="42640" xr:uid="{00000000-0005-0000-0000-0000D8A50000}"/>
    <cellStyle name="20% - Accent1 4 5 2 2 2 5 2 3" xfId="42641" xr:uid="{00000000-0005-0000-0000-0000D9A50000}"/>
    <cellStyle name="20% - Accent1 4 5 2 2 2 5 3" xfId="42642" xr:uid="{00000000-0005-0000-0000-0000DAA50000}"/>
    <cellStyle name="20% - Accent1 4 5 2 2 2 5 3 2" xfId="42643" xr:uid="{00000000-0005-0000-0000-0000DBA50000}"/>
    <cellStyle name="20% - Accent1 4 5 2 2 2 5 4" xfId="42644" xr:uid="{00000000-0005-0000-0000-0000DCA50000}"/>
    <cellStyle name="20% - Accent1 4 5 2 2 2 6" xfId="42645" xr:uid="{00000000-0005-0000-0000-0000DDA50000}"/>
    <cellStyle name="20% - Accent1 4 5 2 2 2 6 2" xfId="42646" xr:uid="{00000000-0005-0000-0000-0000DEA50000}"/>
    <cellStyle name="20% - Accent1 4 5 2 2 2 6 2 2" xfId="42647" xr:uid="{00000000-0005-0000-0000-0000DFA50000}"/>
    <cellStyle name="20% - Accent1 4 5 2 2 2 6 2 2 2" xfId="42648" xr:uid="{00000000-0005-0000-0000-0000E0A50000}"/>
    <cellStyle name="20% - Accent1 4 5 2 2 2 6 2 3" xfId="42649" xr:uid="{00000000-0005-0000-0000-0000E1A50000}"/>
    <cellStyle name="20% - Accent1 4 5 2 2 2 6 3" xfId="42650" xr:uid="{00000000-0005-0000-0000-0000E2A50000}"/>
    <cellStyle name="20% - Accent1 4 5 2 2 2 6 3 2" xfId="42651" xr:uid="{00000000-0005-0000-0000-0000E3A50000}"/>
    <cellStyle name="20% - Accent1 4 5 2 2 2 6 4" xfId="42652" xr:uid="{00000000-0005-0000-0000-0000E4A50000}"/>
    <cellStyle name="20% - Accent1 4 5 2 2 2 7" xfId="42653" xr:uid="{00000000-0005-0000-0000-0000E5A50000}"/>
    <cellStyle name="20% - Accent1 4 5 2 2 2 7 2" xfId="42654" xr:uid="{00000000-0005-0000-0000-0000E6A50000}"/>
    <cellStyle name="20% - Accent1 4 5 2 2 2 7 2 2" xfId="42655" xr:uid="{00000000-0005-0000-0000-0000E7A50000}"/>
    <cellStyle name="20% - Accent1 4 5 2 2 2 7 3" xfId="42656" xr:uid="{00000000-0005-0000-0000-0000E8A50000}"/>
    <cellStyle name="20% - Accent1 4 5 2 2 2 8" xfId="42657" xr:uid="{00000000-0005-0000-0000-0000E9A50000}"/>
    <cellStyle name="20% - Accent1 4 5 2 2 2 8 2" xfId="42658" xr:uid="{00000000-0005-0000-0000-0000EAA50000}"/>
    <cellStyle name="20% - Accent1 4 5 2 2 2 8 2 2" xfId="42659" xr:uid="{00000000-0005-0000-0000-0000EBA50000}"/>
    <cellStyle name="20% - Accent1 4 5 2 2 2 8 3" xfId="42660" xr:uid="{00000000-0005-0000-0000-0000ECA50000}"/>
    <cellStyle name="20% - Accent1 4 5 2 2 2 9" xfId="42661" xr:uid="{00000000-0005-0000-0000-0000EDA50000}"/>
    <cellStyle name="20% - Accent1 4 5 2 2 2 9 2" xfId="42662" xr:uid="{00000000-0005-0000-0000-0000EEA50000}"/>
    <cellStyle name="20% - Accent1 4 5 2 2 3" xfId="42663" xr:uid="{00000000-0005-0000-0000-0000EFA50000}"/>
    <cellStyle name="20% - Accent1 4 5 2 2 3 10" xfId="42664" xr:uid="{00000000-0005-0000-0000-0000F0A50000}"/>
    <cellStyle name="20% - Accent1 4 5 2 2 3 10 2" xfId="42665" xr:uid="{00000000-0005-0000-0000-0000F1A50000}"/>
    <cellStyle name="20% - Accent1 4 5 2 2 3 11" xfId="42666" xr:uid="{00000000-0005-0000-0000-0000F2A50000}"/>
    <cellStyle name="20% - Accent1 4 5 2 2 3 2" xfId="42667" xr:uid="{00000000-0005-0000-0000-0000F3A50000}"/>
    <cellStyle name="20% - Accent1 4 5 2 2 3 2 2" xfId="42668" xr:uid="{00000000-0005-0000-0000-0000F4A50000}"/>
    <cellStyle name="20% - Accent1 4 5 2 2 3 2 2 2" xfId="42669" xr:uid="{00000000-0005-0000-0000-0000F5A50000}"/>
    <cellStyle name="20% - Accent1 4 5 2 2 3 2 2 2 2" xfId="42670" xr:uid="{00000000-0005-0000-0000-0000F6A50000}"/>
    <cellStyle name="20% - Accent1 4 5 2 2 3 2 2 2 2 2" xfId="42671" xr:uid="{00000000-0005-0000-0000-0000F7A50000}"/>
    <cellStyle name="20% - Accent1 4 5 2 2 3 2 2 2 3" xfId="42672" xr:uid="{00000000-0005-0000-0000-0000F8A50000}"/>
    <cellStyle name="20% - Accent1 4 5 2 2 3 2 2 3" xfId="42673" xr:uid="{00000000-0005-0000-0000-0000F9A50000}"/>
    <cellStyle name="20% - Accent1 4 5 2 2 3 2 2 3 2" xfId="42674" xr:uid="{00000000-0005-0000-0000-0000FAA50000}"/>
    <cellStyle name="20% - Accent1 4 5 2 2 3 2 2 4" xfId="42675" xr:uid="{00000000-0005-0000-0000-0000FBA50000}"/>
    <cellStyle name="20% - Accent1 4 5 2 2 3 2 3" xfId="42676" xr:uid="{00000000-0005-0000-0000-0000FCA50000}"/>
    <cellStyle name="20% - Accent1 4 5 2 2 3 2 3 2" xfId="42677" xr:uid="{00000000-0005-0000-0000-0000FDA50000}"/>
    <cellStyle name="20% - Accent1 4 5 2 2 3 2 3 2 2" xfId="42678" xr:uid="{00000000-0005-0000-0000-0000FEA50000}"/>
    <cellStyle name="20% - Accent1 4 5 2 2 3 2 3 2 2 2" xfId="42679" xr:uid="{00000000-0005-0000-0000-0000FFA50000}"/>
    <cellStyle name="20% - Accent1 4 5 2 2 3 2 3 2 3" xfId="42680" xr:uid="{00000000-0005-0000-0000-000000A60000}"/>
    <cellStyle name="20% - Accent1 4 5 2 2 3 2 3 3" xfId="42681" xr:uid="{00000000-0005-0000-0000-000001A60000}"/>
    <cellStyle name="20% - Accent1 4 5 2 2 3 2 3 3 2" xfId="42682" xr:uid="{00000000-0005-0000-0000-000002A60000}"/>
    <cellStyle name="20% - Accent1 4 5 2 2 3 2 3 4" xfId="42683" xr:uid="{00000000-0005-0000-0000-000003A60000}"/>
    <cellStyle name="20% - Accent1 4 5 2 2 3 2 4" xfId="42684" xr:uid="{00000000-0005-0000-0000-000004A60000}"/>
    <cellStyle name="20% - Accent1 4 5 2 2 3 2 4 2" xfId="42685" xr:uid="{00000000-0005-0000-0000-000005A60000}"/>
    <cellStyle name="20% - Accent1 4 5 2 2 3 2 4 2 2" xfId="42686" xr:uid="{00000000-0005-0000-0000-000006A60000}"/>
    <cellStyle name="20% - Accent1 4 5 2 2 3 2 4 2 2 2" xfId="42687" xr:uid="{00000000-0005-0000-0000-000007A60000}"/>
    <cellStyle name="20% - Accent1 4 5 2 2 3 2 4 2 3" xfId="42688" xr:uid="{00000000-0005-0000-0000-000008A60000}"/>
    <cellStyle name="20% - Accent1 4 5 2 2 3 2 4 3" xfId="42689" xr:uid="{00000000-0005-0000-0000-000009A60000}"/>
    <cellStyle name="20% - Accent1 4 5 2 2 3 2 4 3 2" xfId="42690" xr:uid="{00000000-0005-0000-0000-00000AA60000}"/>
    <cellStyle name="20% - Accent1 4 5 2 2 3 2 4 4" xfId="42691" xr:uid="{00000000-0005-0000-0000-00000BA60000}"/>
    <cellStyle name="20% - Accent1 4 5 2 2 3 2 5" xfId="42692" xr:uid="{00000000-0005-0000-0000-00000CA60000}"/>
    <cellStyle name="20% - Accent1 4 5 2 2 3 2 5 2" xfId="42693" xr:uid="{00000000-0005-0000-0000-00000DA60000}"/>
    <cellStyle name="20% - Accent1 4 5 2 2 3 2 5 2 2" xfId="42694" xr:uid="{00000000-0005-0000-0000-00000EA60000}"/>
    <cellStyle name="20% - Accent1 4 5 2 2 3 2 5 3" xfId="42695" xr:uid="{00000000-0005-0000-0000-00000FA60000}"/>
    <cellStyle name="20% - Accent1 4 5 2 2 3 2 6" xfId="42696" xr:uid="{00000000-0005-0000-0000-000010A60000}"/>
    <cellStyle name="20% - Accent1 4 5 2 2 3 2 6 2" xfId="42697" xr:uid="{00000000-0005-0000-0000-000011A60000}"/>
    <cellStyle name="20% - Accent1 4 5 2 2 3 2 6 2 2" xfId="42698" xr:uid="{00000000-0005-0000-0000-000012A60000}"/>
    <cellStyle name="20% - Accent1 4 5 2 2 3 2 6 3" xfId="42699" xr:uid="{00000000-0005-0000-0000-000013A60000}"/>
    <cellStyle name="20% - Accent1 4 5 2 2 3 2 7" xfId="42700" xr:uid="{00000000-0005-0000-0000-000014A60000}"/>
    <cellStyle name="20% - Accent1 4 5 2 2 3 2 7 2" xfId="42701" xr:uid="{00000000-0005-0000-0000-000015A60000}"/>
    <cellStyle name="20% - Accent1 4 5 2 2 3 2 8" xfId="42702" xr:uid="{00000000-0005-0000-0000-000016A60000}"/>
    <cellStyle name="20% - Accent1 4 5 2 2 3 2 8 2" xfId="42703" xr:uid="{00000000-0005-0000-0000-000017A60000}"/>
    <cellStyle name="20% - Accent1 4 5 2 2 3 2 9" xfId="42704" xr:uid="{00000000-0005-0000-0000-000018A60000}"/>
    <cellStyle name="20% - Accent1 4 5 2 2 3 3" xfId="42705" xr:uid="{00000000-0005-0000-0000-000019A60000}"/>
    <cellStyle name="20% - Accent1 4 5 2 2 3 3 2" xfId="42706" xr:uid="{00000000-0005-0000-0000-00001AA60000}"/>
    <cellStyle name="20% - Accent1 4 5 2 2 3 3 2 2" xfId="42707" xr:uid="{00000000-0005-0000-0000-00001BA60000}"/>
    <cellStyle name="20% - Accent1 4 5 2 2 3 3 2 2 2" xfId="42708" xr:uid="{00000000-0005-0000-0000-00001CA60000}"/>
    <cellStyle name="20% - Accent1 4 5 2 2 3 3 2 2 2 2" xfId="42709" xr:uid="{00000000-0005-0000-0000-00001DA60000}"/>
    <cellStyle name="20% - Accent1 4 5 2 2 3 3 2 2 3" xfId="42710" xr:uid="{00000000-0005-0000-0000-00001EA60000}"/>
    <cellStyle name="20% - Accent1 4 5 2 2 3 3 2 3" xfId="42711" xr:uid="{00000000-0005-0000-0000-00001FA60000}"/>
    <cellStyle name="20% - Accent1 4 5 2 2 3 3 2 3 2" xfId="42712" xr:uid="{00000000-0005-0000-0000-000020A60000}"/>
    <cellStyle name="20% - Accent1 4 5 2 2 3 3 2 4" xfId="42713" xr:uid="{00000000-0005-0000-0000-000021A60000}"/>
    <cellStyle name="20% - Accent1 4 5 2 2 3 3 3" xfId="42714" xr:uid="{00000000-0005-0000-0000-000022A60000}"/>
    <cellStyle name="20% - Accent1 4 5 2 2 3 3 3 2" xfId="42715" xr:uid="{00000000-0005-0000-0000-000023A60000}"/>
    <cellStyle name="20% - Accent1 4 5 2 2 3 3 3 2 2" xfId="42716" xr:uid="{00000000-0005-0000-0000-000024A60000}"/>
    <cellStyle name="20% - Accent1 4 5 2 2 3 3 3 2 2 2" xfId="42717" xr:uid="{00000000-0005-0000-0000-000025A60000}"/>
    <cellStyle name="20% - Accent1 4 5 2 2 3 3 3 2 3" xfId="42718" xr:uid="{00000000-0005-0000-0000-000026A60000}"/>
    <cellStyle name="20% - Accent1 4 5 2 2 3 3 3 3" xfId="42719" xr:uid="{00000000-0005-0000-0000-000027A60000}"/>
    <cellStyle name="20% - Accent1 4 5 2 2 3 3 3 3 2" xfId="42720" xr:uid="{00000000-0005-0000-0000-000028A60000}"/>
    <cellStyle name="20% - Accent1 4 5 2 2 3 3 3 4" xfId="42721" xr:uid="{00000000-0005-0000-0000-000029A60000}"/>
    <cellStyle name="20% - Accent1 4 5 2 2 3 3 4" xfId="42722" xr:uid="{00000000-0005-0000-0000-00002AA60000}"/>
    <cellStyle name="20% - Accent1 4 5 2 2 3 3 4 2" xfId="42723" xr:uid="{00000000-0005-0000-0000-00002BA60000}"/>
    <cellStyle name="20% - Accent1 4 5 2 2 3 3 4 2 2" xfId="42724" xr:uid="{00000000-0005-0000-0000-00002CA60000}"/>
    <cellStyle name="20% - Accent1 4 5 2 2 3 3 4 2 2 2" xfId="42725" xr:uid="{00000000-0005-0000-0000-00002DA60000}"/>
    <cellStyle name="20% - Accent1 4 5 2 2 3 3 4 2 3" xfId="42726" xr:uid="{00000000-0005-0000-0000-00002EA60000}"/>
    <cellStyle name="20% - Accent1 4 5 2 2 3 3 4 3" xfId="42727" xr:uid="{00000000-0005-0000-0000-00002FA60000}"/>
    <cellStyle name="20% - Accent1 4 5 2 2 3 3 4 3 2" xfId="42728" xr:uid="{00000000-0005-0000-0000-000030A60000}"/>
    <cellStyle name="20% - Accent1 4 5 2 2 3 3 4 4" xfId="42729" xr:uid="{00000000-0005-0000-0000-000031A60000}"/>
    <cellStyle name="20% - Accent1 4 5 2 2 3 3 5" xfId="42730" xr:uid="{00000000-0005-0000-0000-000032A60000}"/>
    <cellStyle name="20% - Accent1 4 5 2 2 3 3 5 2" xfId="42731" xr:uid="{00000000-0005-0000-0000-000033A60000}"/>
    <cellStyle name="20% - Accent1 4 5 2 2 3 3 5 2 2" xfId="42732" xr:uid="{00000000-0005-0000-0000-000034A60000}"/>
    <cellStyle name="20% - Accent1 4 5 2 2 3 3 5 3" xfId="42733" xr:uid="{00000000-0005-0000-0000-000035A60000}"/>
    <cellStyle name="20% - Accent1 4 5 2 2 3 3 6" xfId="42734" xr:uid="{00000000-0005-0000-0000-000036A60000}"/>
    <cellStyle name="20% - Accent1 4 5 2 2 3 3 6 2" xfId="42735" xr:uid="{00000000-0005-0000-0000-000037A60000}"/>
    <cellStyle name="20% - Accent1 4 5 2 2 3 3 6 2 2" xfId="42736" xr:uid="{00000000-0005-0000-0000-000038A60000}"/>
    <cellStyle name="20% - Accent1 4 5 2 2 3 3 6 3" xfId="42737" xr:uid="{00000000-0005-0000-0000-000039A60000}"/>
    <cellStyle name="20% - Accent1 4 5 2 2 3 3 7" xfId="42738" xr:uid="{00000000-0005-0000-0000-00003AA60000}"/>
    <cellStyle name="20% - Accent1 4 5 2 2 3 3 7 2" xfId="42739" xr:uid="{00000000-0005-0000-0000-00003BA60000}"/>
    <cellStyle name="20% - Accent1 4 5 2 2 3 3 8" xfId="42740" xr:uid="{00000000-0005-0000-0000-00003CA60000}"/>
    <cellStyle name="20% - Accent1 4 5 2 2 3 3 8 2" xfId="42741" xr:uid="{00000000-0005-0000-0000-00003DA60000}"/>
    <cellStyle name="20% - Accent1 4 5 2 2 3 3 9" xfId="42742" xr:uid="{00000000-0005-0000-0000-00003EA60000}"/>
    <cellStyle name="20% - Accent1 4 5 2 2 3 4" xfId="42743" xr:uid="{00000000-0005-0000-0000-00003FA60000}"/>
    <cellStyle name="20% - Accent1 4 5 2 2 3 4 2" xfId="42744" xr:uid="{00000000-0005-0000-0000-000040A60000}"/>
    <cellStyle name="20% - Accent1 4 5 2 2 3 4 2 2" xfId="42745" xr:uid="{00000000-0005-0000-0000-000041A60000}"/>
    <cellStyle name="20% - Accent1 4 5 2 2 3 4 2 2 2" xfId="42746" xr:uid="{00000000-0005-0000-0000-000042A60000}"/>
    <cellStyle name="20% - Accent1 4 5 2 2 3 4 2 3" xfId="42747" xr:uid="{00000000-0005-0000-0000-000043A60000}"/>
    <cellStyle name="20% - Accent1 4 5 2 2 3 4 3" xfId="42748" xr:uid="{00000000-0005-0000-0000-000044A60000}"/>
    <cellStyle name="20% - Accent1 4 5 2 2 3 4 3 2" xfId="42749" xr:uid="{00000000-0005-0000-0000-000045A60000}"/>
    <cellStyle name="20% - Accent1 4 5 2 2 3 4 4" xfId="42750" xr:uid="{00000000-0005-0000-0000-000046A60000}"/>
    <cellStyle name="20% - Accent1 4 5 2 2 3 5" xfId="42751" xr:uid="{00000000-0005-0000-0000-000047A60000}"/>
    <cellStyle name="20% - Accent1 4 5 2 2 3 5 2" xfId="42752" xr:uid="{00000000-0005-0000-0000-000048A60000}"/>
    <cellStyle name="20% - Accent1 4 5 2 2 3 5 2 2" xfId="42753" xr:uid="{00000000-0005-0000-0000-000049A60000}"/>
    <cellStyle name="20% - Accent1 4 5 2 2 3 5 2 2 2" xfId="42754" xr:uid="{00000000-0005-0000-0000-00004AA60000}"/>
    <cellStyle name="20% - Accent1 4 5 2 2 3 5 2 3" xfId="42755" xr:uid="{00000000-0005-0000-0000-00004BA60000}"/>
    <cellStyle name="20% - Accent1 4 5 2 2 3 5 3" xfId="42756" xr:uid="{00000000-0005-0000-0000-00004CA60000}"/>
    <cellStyle name="20% - Accent1 4 5 2 2 3 5 3 2" xfId="42757" xr:uid="{00000000-0005-0000-0000-00004DA60000}"/>
    <cellStyle name="20% - Accent1 4 5 2 2 3 5 4" xfId="42758" xr:uid="{00000000-0005-0000-0000-00004EA60000}"/>
    <cellStyle name="20% - Accent1 4 5 2 2 3 6" xfId="42759" xr:uid="{00000000-0005-0000-0000-00004FA60000}"/>
    <cellStyle name="20% - Accent1 4 5 2 2 3 6 2" xfId="42760" xr:uid="{00000000-0005-0000-0000-000050A60000}"/>
    <cellStyle name="20% - Accent1 4 5 2 2 3 6 2 2" xfId="42761" xr:uid="{00000000-0005-0000-0000-000051A60000}"/>
    <cellStyle name="20% - Accent1 4 5 2 2 3 6 2 2 2" xfId="42762" xr:uid="{00000000-0005-0000-0000-000052A60000}"/>
    <cellStyle name="20% - Accent1 4 5 2 2 3 6 2 3" xfId="42763" xr:uid="{00000000-0005-0000-0000-000053A60000}"/>
    <cellStyle name="20% - Accent1 4 5 2 2 3 6 3" xfId="42764" xr:uid="{00000000-0005-0000-0000-000054A60000}"/>
    <cellStyle name="20% - Accent1 4 5 2 2 3 6 3 2" xfId="42765" xr:uid="{00000000-0005-0000-0000-000055A60000}"/>
    <cellStyle name="20% - Accent1 4 5 2 2 3 6 4" xfId="42766" xr:uid="{00000000-0005-0000-0000-000056A60000}"/>
    <cellStyle name="20% - Accent1 4 5 2 2 3 7" xfId="42767" xr:uid="{00000000-0005-0000-0000-000057A60000}"/>
    <cellStyle name="20% - Accent1 4 5 2 2 3 7 2" xfId="42768" xr:uid="{00000000-0005-0000-0000-000058A60000}"/>
    <cellStyle name="20% - Accent1 4 5 2 2 3 7 2 2" xfId="42769" xr:uid="{00000000-0005-0000-0000-000059A60000}"/>
    <cellStyle name="20% - Accent1 4 5 2 2 3 7 3" xfId="42770" xr:uid="{00000000-0005-0000-0000-00005AA60000}"/>
    <cellStyle name="20% - Accent1 4 5 2 2 3 8" xfId="42771" xr:uid="{00000000-0005-0000-0000-00005BA60000}"/>
    <cellStyle name="20% - Accent1 4 5 2 2 3 8 2" xfId="42772" xr:uid="{00000000-0005-0000-0000-00005CA60000}"/>
    <cellStyle name="20% - Accent1 4 5 2 2 3 8 2 2" xfId="42773" xr:uid="{00000000-0005-0000-0000-00005DA60000}"/>
    <cellStyle name="20% - Accent1 4 5 2 2 3 8 3" xfId="42774" xr:uid="{00000000-0005-0000-0000-00005EA60000}"/>
    <cellStyle name="20% - Accent1 4 5 2 2 3 9" xfId="42775" xr:uid="{00000000-0005-0000-0000-00005FA60000}"/>
    <cellStyle name="20% - Accent1 4 5 2 2 3 9 2" xfId="42776" xr:uid="{00000000-0005-0000-0000-000060A60000}"/>
    <cellStyle name="20% - Accent1 4 5 2 2 4" xfId="42777" xr:uid="{00000000-0005-0000-0000-000061A60000}"/>
    <cellStyle name="20% - Accent1 4 5 2 2 4 10" xfId="42778" xr:uid="{00000000-0005-0000-0000-000062A60000}"/>
    <cellStyle name="20% - Accent1 4 5 2 2 4 10 2" xfId="42779" xr:uid="{00000000-0005-0000-0000-000063A60000}"/>
    <cellStyle name="20% - Accent1 4 5 2 2 4 11" xfId="42780" xr:uid="{00000000-0005-0000-0000-000064A60000}"/>
    <cellStyle name="20% - Accent1 4 5 2 2 4 2" xfId="42781" xr:uid="{00000000-0005-0000-0000-000065A60000}"/>
    <cellStyle name="20% - Accent1 4 5 2 2 4 2 2" xfId="42782" xr:uid="{00000000-0005-0000-0000-000066A60000}"/>
    <cellStyle name="20% - Accent1 4 5 2 2 4 2 2 2" xfId="42783" xr:uid="{00000000-0005-0000-0000-000067A60000}"/>
    <cellStyle name="20% - Accent1 4 5 2 2 4 2 2 2 2" xfId="42784" xr:uid="{00000000-0005-0000-0000-000068A60000}"/>
    <cellStyle name="20% - Accent1 4 5 2 2 4 2 2 2 2 2" xfId="42785" xr:uid="{00000000-0005-0000-0000-000069A60000}"/>
    <cellStyle name="20% - Accent1 4 5 2 2 4 2 2 2 3" xfId="42786" xr:uid="{00000000-0005-0000-0000-00006AA60000}"/>
    <cellStyle name="20% - Accent1 4 5 2 2 4 2 2 3" xfId="42787" xr:uid="{00000000-0005-0000-0000-00006BA60000}"/>
    <cellStyle name="20% - Accent1 4 5 2 2 4 2 2 3 2" xfId="42788" xr:uid="{00000000-0005-0000-0000-00006CA60000}"/>
    <cellStyle name="20% - Accent1 4 5 2 2 4 2 2 4" xfId="42789" xr:uid="{00000000-0005-0000-0000-00006DA60000}"/>
    <cellStyle name="20% - Accent1 4 5 2 2 4 2 3" xfId="42790" xr:uid="{00000000-0005-0000-0000-00006EA60000}"/>
    <cellStyle name="20% - Accent1 4 5 2 2 4 2 3 2" xfId="42791" xr:uid="{00000000-0005-0000-0000-00006FA60000}"/>
    <cellStyle name="20% - Accent1 4 5 2 2 4 2 3 2 2" xfId="42792" xr:uid="{00000000-0005-0000-0000-000070A60000}"/>
    <cellStyle name="20% - Accent1 4 5 2 2 4 2 3 2 2 2" xfId="42793" xr:uid="{00000000-0005-0000-0000-000071A60000}"/>
    <cellStyle name="20% - Accent1 4 5 2 2 4 2 3 2 3" xfId="42794" xr:uid="{00000000-0005-0000-0000-000072A60000}"/>
    <cellStyle name="20% - Accent1 4 5 2 2 4 2 3 3" xfId="42795" xr:uid="{00000000-0005-0000-0000-000073A60000}"/>
    <cellStyle name="20% - Accent1 4 5 2 2 4 2 3 3 2" xfId="42796" xr:uid="{00000000-0005-0000-0000-000074A60000}"/>
    <cellStyle name="20% - Accent1 4 5 2 2 4 2 3 4" xfId="42797" xr:uid="{00000000-0005-0000-0000-000075A60000}"/>
    <cellStyle name="20% - Accent1 4 5 2 2 4 2 4" xfId="42798" xr:uid="{00000000-0005-0000-0000-000076A60000}"/>
    <cellStyle name="20% - Accent1 4 5 2 2 4 2 4 2" xfId="42799" xr:uid="{00000000-0005-0000-0000-000077A60000}"/>
    <cellStyle name="20% - Accent1 4 5 2 2 4 2 4 2 2" xfId="42800" xr:uid="{00000000-0005-0000-0000-000078A60000}"/>
    <cellStyle name="20% - Accent1 4 5 2 2 4 2 4 2 2 2" xfId="42801" xr:uid="{00000000-0005-0000-0000-000079A60000}"/>
    <cellStyle name="20% - Accent1 4 5 2 2 4 2 4 2 3" xfId="42802" xr:uid="{00000000-0005-0000-0000-00007AA60000}"/>
    <cellStyle name="20% - Accent1 4 5 2 2 4 2 4 3" xfId="42803" xr:uid="{00000000-0005-0000-0000-00007BA60000}"/>
    <cellStyle name="20% - Accent1 4 5 2 2 4 2 4 3 2" xfId="42804" xr:uid="{00000000-0005-0000-0000-00007CA60000}"/>
    <cellStyle name="20% - Accent1 4 5 2 2 4 2 4 4" xfId="42805" xr:uid="{00000000-0005-0000-0000-00007DA60000}"/>
    <cellStyle name="20% - Accent1 4 5 2 2 4 2 5" xfId="42806" xr:uid="{00000000-0005-0000-0000-00007EA60000}"/>
    <cellStyle name="20% - Accent1 4 5 2 2 4 2 5 2" xfId="42807" xr:uid="{00000000-0005-0000-0000-00007FA60000}"/>
    <cellStyle name="20% - Accent1 4 5 2 2 4 2 5 2 2" xfId="42808" xr:uid="{00000000-0005-0000-0000-000080A60000}"/>
    <cellStyle name="20% - Accent1 4 5 2 2 4 2 5 3" xfId="42809" xr:uid="{00000000-0005-0000-0000-000081A60000}"/>
    <cellStyle name="20% - Accent1 4 5 2 2 4 2 6" xfId="42810" xr:uid="{00000000-0005-0000-0000-000082A60000}"/>
    <cellStyle name="20% - Accent1 4 5 2 2 4 2 6 2" xfId="42811" xr:uid="{00000000-0005-0000-0000-000083A60000}"/>
    <cellStyle name="20% - Accent1 4 5 2 2 4 2 6 2 2" xfId="42812" xr:uid="{00000000-0005-0000-0000-000084A60000}"/>
    <cellStyle name="20% - Accent1 4 5 2 2 4 2 6 3" xfId="42813" xr:uid="{00000000-0005-0000-0000-000085A60000}"/>
    <cellStyle name="20% - Accent1 4 5 2 2 4 2 7" xfId="42814" xr:uid="{00000000-0005-0000-0000-000086A60000}"/>
    <cellStyle name="20% - Accent1 4 5 2 2 4 2 7 2" xfId="42815" xr:uid="{00000000-0005-0000-0000-000087A60000}"/>
    <cellStyle name="20% - Accent1 4 5 2 2 4 2 8" xfId="42816" xr:uid="{00000000-0005-0000-0000-000088A60000}"/>
    <cellStyle name="20% - Accent1 4 5 2 2 4 2 8 2" xfId="42817" xr:uid="{00000000-0005-0000-0000-000089A60000}"/>
    <cellStyle name="20% - Accent1 4 5 2 2 4 2 9" xfId="42818" xr:uid="{00000000-0005-0000-0000-00008AA60000}"/>
    <cellStyle name="20% - Accent1 4 5 2 2 4 3" xfId="42819" xr:uid="{00000000-0005-0000-0000-00008BA60000}"/>
    <cellStyle name="20% - Accent1 4 5 2 2 4 3 2" xfId="42820" xr:uid="{00000000-0005-0000-0000-00008CA60000}"/>
    <cellStyle name="20% - Accent1 4 5 2 2 4 3 2 2" xfId="42821" xr:uid="{00000000-0005-0000-0000-00008DA60000}"/>
    <cellStyle name="20% - Accent1 4 5 2 2 4 3 2 2 2" xfId="42822" xr:uid="{00000000-0005-0000-0000-00008EA60000}"/>
    <cellStyle name="20% - Accent1 4 5 2 2 4 3 2 2 2 2" xfId="42823" xr:uid="{00000000-0005-0000-0000-00008FA60000}"/>
    <cellStyle name="20% - Accent1 4 5 2 2 4 3 2 2 3" xfId="42824" xr:uid="{00000000-0005-0000-0000-000090A60000}"/>
    <cellStyle name="20% - Accent1 4 5 2 2 4 3 2 3" xfId="42825" xr:uid="{00000000-0005-0000-0000-000091A60000}"/>
    <cellStyle name="20% - Accent1 4 5 2 2 4 3 2 3 2" xfId="42826" xr:uid="{00000000-0005-0000-0000-000092A60000}"/>
    <cellStyle name="20% - Accent1 4 5 2 2 4 3 2 4" xfId="42827" xr:uid="{00000000-0005-0000-0000-000093A60000}"/>
    <cellStyle name="20% - Accent1 4 5 2 2 4 3 3" xfId="42828" xr:uid="{00000000-0005-0000-0000-000094A60000}"/>
    <cellStyle name="20% - Accent1 4 5 2 2 4 3 3 2" xfId="42829" xr:uid="{00000000-0005-0000-0000-000095A60000}"/>
    <cellStyle name="20% - Accent1 4 5 2 2 4 3 3 2 2" xfId="42830" xr:uid="{00000000-0005-0000-0000-000096A60000}"/>
    <cellStyle name="20% - Accent1 4 5 2 2 4 3 3 2 2 2" xfId="42831" xr:uid="{00000000-0005-0000-0000-000097A60000}"/>
    <cellStyle name="20% - Accent1 4 5 2 2 4 3 3 2 3" xfId="42832" xr:uid="{00000000-0005-0000-0000-000098A60000}"/>
    <cellStyle name="20% - Accent1 4 5 2 2 4 3 3 3" xfId="42833" xr:uid="{00000000-0005-0000-0000-000099A60000}"/>
    <cellStyle name="20% - Accent1 4 5 2 2 4 3 3 3 2" xfId="42834" xr:uid="{00000000-0005-0000-0000-00009AA60000}"/>
    <cellStyle name="20% - Accent1 4 5 2 2 4 3 3 4" xfId="42835" xr:uid="{00000000-0005-0000-0000-00009BA60000}"/>
    <cellStyle name="20% - Accent1 4 5 2 2 4 3 4" xfId="42836" xr:uid="{00000000-0005-0000-0000-00009CA60000}"/>
    <cellStyle name="20% - Accent1 4 5 2 2 4 3 4 2" xfId="42837" xr:uid="{00000000-0005-0000-0000-00009DA60000}"/>
    <cellStyle name="20% - Accent1 4 5 2 2 4 3 4 2 2" xfId="42838" xr:uid="{00000000-0005-0000-0000-00009EA60000}"/>
    <cellStyle name="20% - Accent1 4 5 2 2 4 3 4 2 2 2" xfId="42839" xr:uid="{00000000-0005-0000-0000-00009FA60000}"/>
    <cellStyle name="20% - Accent1 4 5 2 2 4 3 4 2 3" xfId="42840" xr:uid="{00000000-0005-0000-0000-0000A0A60000}"/>
    <cellStyle name="20% - Accent1 4 5 2 2 4 3 4 3" xfId="42841" xr:uid="{00000000-0005-0000-0000-0000A1A60000}"/>
    <cellStyle name="20% - Accent1 4 5 2 2 4 3 4 3 2" xfId="42842" xr:uid="{00000000-0005-0000-0000-0000A2A60000}"/>
    <cellStyle name="20% - Accent1 4 5 2 2 4 3 4 4" xfId="42843" xr:uid="{00000000-0005-0000-0000-0000A3A60000}"/>
    <cellStyle name="20% - Accent1 4 5 2 2 4 3 5" xfId="42844" xr:uid="{00000000-0005-0000-0000-0000A4A60000}"/>
    <cellStyle name="20% - Accent1 4 5 2 2 4 3 5 2" xfId="42845" xr:uid="{00000000-0005-0000-0000-0000A5A60000}"/>
    <cellStyle name="20% - Accent1 4 5 2 2 4 3 5 2 2" xfId="42846" xr:uid="{00000000-0005-0000-0000-0000A6A60000}"/>
    <cellStyle name="20% - Accent1 4 5 2 2 4 3 5 3" xfId="42847" xr:uid="{00000000-0005-0000-0000-0000A7A60000}"/>
    <cellStyle name="20% - Accent1 4 5 2 2 4 3 6" xfId="42848" xr:uid="{00000000-0005-0000-0000-0000A8A60000}"/>
    <cellStyle name="20% - Accent1 4 5 2 2 4 3 6 2" xfId="42849" xr:uid="{00000000-0005-0000-0000-0000A9A60000}"/>
    <cellStyle name="20% - Accent1 4 5 2 2 4 3 6 2 2" xfId="42850" xr:uid="{00000000-0005-0000-0000-0000AAA60000}"/>
    <cellStyle name="20% - Accent1 4 5 2 2 4 3 6 3" xfId="42851" xr:uid="{00000000-0005-0000-0000-0000ABA60000}"/>
    <cellStyle name="20% - Accent1 4 5 2 2 4 3 7" xfId="42852" xr:uid="{00000000-0005-0000-0000-0000ACA60000}"/>
    <cellStyle name="20% - Accent1 4 5 2 2 4 3 7 2" xfId="42853" xr:uid="{00000000-0005-0000-0000-0000ADA60000}"/>
    <cellStyle name="20% - Accent1 4 5 2 2 4 3 8" xfId="42854" xr:uid="{00000000-0005-0000-0000-0000AEA60000}"/>
    <cellStyle name="20% - Accent1 4 5 2 2 4 3 8 2" xfId="42855" xr:uid="{00000000-0005-0000-0000-0000AFA60000}"/>
    <cellStyle name="20% - Accent1 4 5 2 2 4 3 9" xfId="42856" xr:uid="{00000000-0005-0000-0000-0000B0A60000}"/>
    <cellStyle name="20% - Accent1 4 5 2 2 4 4" xfId="42857" xr:uid="{00000000-0005-0000-0000-0000B1A60000}"/>
    <cellStyle name="20% - Accent1 4 5 2 2 4 4 2" xfId="42858" xr:uid="{00000000-0005-0000-0000-0000B2A60000}"/>
    <cellStyle name="20% - Accent1 4 5 2 2 4 4 2 2" xfId="42859" xr:uid="{00000000-0005-0000-0000-0000B3A60000}"/>
    <cellStyle name="20% - Accent1 4 5 2 2 4 4 2 2 2" xfId="42860" xr:uid="{00000000-0005-0000-0000-0000B4A60000}"/>
    <cellStyle name="20% - Accent1 4 5 2 2 4 4 2 3" xfId="42861" xr:uid="{00000000-0005-0000-0000-0000B5A60000}"/>
    <cellStyle name="20% - Accent1 4 5 2 2 4 4 3" xfId="42862" xr:uid="{00000000-0005-0000-0000-0000B6A60000}"/>
    <cellStyle name="20% - Accent1 4 5 2 2 4 4 3 2" xfId="42863" xr:uid="{00000000-0005-0000-0000-0000B7A60000}"/>
    <cellStyle name="20% - Accent1 4 5 2 2 4 4 4" xfId="42864" xr:uid="{00000000-0005-0000-0000-0000B8A60000}"/>
    <cellStyle name="20% - Accent1 4 5 2 2 4 5" xfId="42865" xr:uid="{00000000-0005-0000-0000-0000B9A60000}"/>
    <cellStyle name="20% - Accent1 4 5 2 2 4 5 2" xfId="42866" xr:uid="{00000000-0005-0000-0000-0000BAA60000}"/>
    <cellStyle name="20% - Accent1 4 5 2 2 4 5 2 2" xfId="42867" xr:uid="{00000000-0005-0000-0000-0000BBA60000}"/>
    <cellStyle name="20% - Accent1 4 5 2 2 4 5 2 2 2" xfId="42868" xr:uid="{00000000-0005-0000-0000-0000BCA60000}"/>
    <cellStyle name="20% - Accent1 4 5 2 2 4 5 2 3" xfId="42869" xr:uid="{00000000-0005-0000-0000-0000BDA60000}"/>
    <cellStyle name="20% - Accent1 4 5 2 2 4 5 3" xfId="42870" xr:uid="{00000000-0005-0000-0000-0000BEA60000}"/>
    <cellStyle name="20% - Accent1 4 5 2 2 4 5 3 2" xfId="42871" xr:uid="{00000000-0005-0000-0000-0000BFA60000}"/>
    <cellStyle name="20% - Accent1 4 5 2 2 4 5 4" xfId="42872" xr:uid="{00000000-0005-0000-0000-0000C0A60000}"/>
    <cellStyle name="20% - Accent1 4 5 2 2 4 6" xfId="42873" xr:uid="{00000000-0005-0000-0000-0000C1A60000}"/>
    <cellStyle name="20% - Accent1 4 5 2 2 4 6 2" xfId="42874" xr:uid="{00000000-0005-0000-0000-0000C2A60000}"/>
    <cellStyle name="20% - Accent1 4 5 2 2 4 6 2 2" xfId="42875" xr:uid="{00000000-0005-0000-0000-0000C3A60000}"/>
    <cellStyle name="20% - Accent1 4 5 2 2 4 6 2 2 2" xfId="42876" xr:uid="{00000000-0005-0000-0000-0000C4A60000}"/>
    <cellStyle name="20% - Accent1 4 5 2 2 4 6 2 3" xfId="42877" xr:uid="{00000000-0005-0000-0000-0000C5A60000}"/>
    <cellStyle name="20% - Accent1 4 5 2 2 4 6 3" xfId="42878" xr:uid="{00000000-0005-0000-0000-0000C6A60000}"/>
    <cellStyle name="20% - Accent1 4 5 2 2 4 6 3 2" xfId="42879" xr:uid="{00000000-0005-0000-0000-0000C7A60000}"/>
    <cellStyle name="20% - Accent1 4 5 2 2 4 6 4" xfId="42880" xr:uid="{00000000-0005-0000-0000-0000C8A60000}"/>
    <cellStyle name="20% - Accent1 4 5 2 2 4 7" xfId="42881" xr:uid="{00000000-0005-0000-0000-0000C9A60000}"/>
    <cellStyle name="20% - Accent1 4 5 2 2 4 7 2" xfId="42882" xr:uid="{00000000-0005-0000-0000-0000CAA60000}"/>
    <cellStyle name="20% - Accent1 4 5 2 2 4 7 2 2" xfId="42883" xr:uid="{00000000-0005-0000-0000-0000CBA60000}"/>
    <cellStyle name="20% - Accent1 4 5 2 2 4 7 3" xfId="42884" xr:uid="{00000000-0005-0000-0000-0000CCA60000}"/>
    <cellStyle name="20% - Accent1 4 5 2 2 4 8" xfId="42885" xr:uid="{00000000-0005-0000-0000-0000CDA60000}"/>
    <cellStyle name="20% - Accent1 4 5 2 2 4 8 2" xfId="42886" xr:uid="{00000000-0005-0000-0000-0000CEA60000}"/>
    <cellStyle name="20% - Accent1 4 5 2 2 4 8 2 2" xfId="42887" xr:uid="{00000000-0005-0000-0000-0000CFA60000}"/>
    <cellStyle name="20% - Accent1 4 5 2 2 4 8 3" xfId="42888" xr:uid="{00000000-0005-0000-0000-0000D0A60000}"/>
    <cellStyle name="20% - Accent1 4 5 2 2 4 9" xfId="42889" xr:uid="{00000000-0005-0000-0000-0000D1A60000}"/>
    <cellStyle name="20% - Accent1 4 5 2 2 4 9 2" xfId="42890" xr:uid="{00000000-0005-0000-0000-0000D2A60000}"/>
    <cellStyle name="20% - Accent1 4 5 2 2 5" xfId="42891" xr:uid="{00000000-0005-0000-0000-0000D3A60000}"/>
    <cellStyle name="20% - Accent1 4 5 2 2 5 2" xfId="42892" xr:uid="{00000000-0005-0000-0000-0000D4A60000}"/>
    <cellStyle name="20% - Accent1 4 5 2 2 5 2 2" xfId="42893" xr:uid="{00000000-0005-0000-0000-0000D5A60000}"/>
    <cellStyle name="20% - Accent1 4 5 2 2 5 2 2 2" xfId="42894" xr:uid="{00000000-0005-0000-0000-0000D6A60000}"/>
    <cellStyle name="20% - Accent1 4 5 2 2 5 2 2 2 2" xfId="42895" xr:uid="{00000000-0005-0000-0000-0000D7A60000}"/>
    <cellStyle name="20% - Accent1 4 5 2 2 5 2 2 3" xfId="42896" xr:uid="{00000000-0005-0000-0000-0000D8A60000}"/>
    <cellStyle name="20% - Accent1 4 5 2 2 5 2 3" xfId="42897" xr:uid="{00000000-0005-0000-0000-0000D9A60000}"/>
    <cellStyle name="20% - Accent1 4 5 2 2 5 2 3 2" xfId="42898" xr:uid="{00000000-0005-0000-0000-0000DAA60000}"/>
    <cellStyle name="20% - Accent1 4 5 2 2 5 2 4" xfId="42899" xr:uid="{00000000-0005-0000-0000-0000DBA60000}"/>
    <cellStyle name="20% - Accent1 4 5 2 2 5 3" xfId="42900" xr:uid="{00000000-0005-0000-0000-0000DCA60000}"/>
    <cellStyle name="20% - Accent1 4 5 2 2 5 3 2" xfId="42901" xr:uid="{00000000-0005-0000-0000-0000DDA60000}"/>
    <cellStyle name="20% - Accent1 4 5 2 2 5 3 2 2" xfId="42902" xr:uid="{00000000-0005-0000-0000-0000DEA60000}"/>
    <cellStyle name="20% - Accent1 4 5 2 2 5 3 2 2 2" xfId="42903" xr:uid="{00000000-0005-0000-0000-0000DFA60000}"/>
    <cellStyle name="20% - Accent1 4 5 2 2 5 3 2 3" xfId="42904" xr:uid="{00000000-0005-0000-0000-0000E0A60000}"/>
    <cellStyle name="20% - Accent1 4 5 2 2 5 3 3" xfId="42905" xr:uid="{00000000-0005-0000-0000-0000E1A60000}"/>
    <cellStyle name="20% - Accent1 4 5 2 2 5 3 3 2" xfId="42906" xr:uid="{00000000-0005-0000-0000-0000E2A60000}"/>
    <cellStyle name="20% - Accent1 4 5 2 2 5 3 4" xfId="42907" xr:uid="{00000000-0005-0000-0000-0000E3A60000}"/>
    <cellStyle name="20% - Accent1 4 5 2 2 5 4" xfId="42908" xr:uid="{00000000-0005-0000-0000-0000E4A60000}"/>
    <cellStyle name="20% - Accent1 4 5 2 2 5 4 2" xfId="42909" xr:uid="{00000000-0005-0000-0000-0000E5A60000}"/>
    <cellStyle name="20% - Accent1 4 5 2 2 5 4 2 2" xfId="42910" xr:uid="{00000000-0005-0000-0000-0000E6A60000}"/>
    <cellStyle name="20% - Accent1 4 5 2 2 5 4 2 2 2" xfId="42911" xr:uid="{00000000-0005-0000-0000-0000E7A60000}"/>
    <cellStyle name="20% - Accent1 4 5 2 2 5 4 2 3" xfId="42912" xr:uid="{00000000-0005-0000-0000-0000E8A60000}"/>
    <cellStyle name="20% - Accent1 4 5 2 2 5 4 3" xfId="42913" xr:uid="{00000000-0005-0000-0000-0000E9A60000}"/>
    <cellStyle name="20% - Accent1 4 5 2 2 5 4 3 2" xfId="42914" xr:uid="{00000000-0005-0000-0000-0000EAA60000}"/>
    <cellStyle name="20% - Accent1 4 5 2 2 5 4 4" xfId="42915" xr:uid="{00000000-0005-0000-0000-0000EBA60000}"/>
    <cellStyle name="20% - Accent1 4 5 2 2 5 5" xfId="42916" xr:uid="{00000000-0005-0000-0000-0000ECA60000}"/>
    <cellStyle name="20% - Accent1 4 5 2 2 5 5 2" xfId="42917" xr:uid="{00000000-0005-0000-0000-0000EDA60000}"/>
    <cellStyle name="20% - Accent1 4 5 2 2 5 5 2 2" xfId="42918" xr:uid="{00000000-0005-0000-0000-0000EEA60000}"/>
    <cellStyle name="20% - Accent1 4 5 2 2 5 5 3" xfId="42919" xr:uid="{00000000-0005-0000-0000-0000EFA60000}"/>
    <cellStyle name="20% - Accent1 4 5 2 2 5 6" xfId="42920" xr:uid="{00000000-0005-0000-0000-0000F0A60000}"/>
    <cellStyle name="20% - Accent1 4 5 2 2 5 6 2" xfId="42921" xr:uid="{00000000-0005-0000-0000-0000F1A60000}"/>
    <cellStyle name="20% - Accent1 4 5 2 2 5 6 2 2" xfId="42922" xr:uid="{00000000-0005-0000-0000-0000F2A60000}"/>
    <cellStyle name="20% - Accent1 4 5 2 2 5 6 3" xfId="42923" xr:uid="{00000000-0005-0000-0000-0000F3A60000}"/>
    <cellStyle name="20% - Accent1 4 5 2 2 5 7" xfId="42924" xr:uid="{00000000-0005-0000-0000-0000F4A60000}"/>
    <cellStyle name="20% - Accent1 4 5 2 2 5 7 2" xfId="42925" xr:uid="{00000000-0005-0000-0000-0000F5A60000}"/>
    <cellStyle name="20% - Accent1 4 5 2 2 5 8" xfId="42926" xr:uid="{00000000-0005-0000-0000-0000F6A60000}"/>
    <cellStyle name="20% - Accent1 4 5 2 2 5 8 2" xfId="42927" xr:uid="{00000000-0005-0000-0000-0000F7A60000}"/>
    <cellStyle name="20% - Accent1 4 5 2 2 5 9" xfId="42928" xr:uid="{00000000-0005-0000-0000-0000F8A60000}"/>
    <cellStyle name="20% - Accent1 4 5 2 2 6" xfId="42929" xr:uid="{00000000-0005-0000-0000-0000F9A60000}"/>
    <cellStyle name="20% - Accent1 4 5 2 2 6 2" xfId="42930" xr:uid="{00000000-0005-0000-0000-0000FAA60000}"/>
    <cellStyle name="20% - Accent1 4 5 2 2 6 2 2" xfId="42931" xr:uid="{00000000-0005-0000-0000-0000FBA60000}"/>
    <cellStyle name="20% - Accent1 4 5 2 2 6 2 2 2" xfId="42932" xr:uid="{00000000-0005-0000-0000-0000FCA60000}"/>
    <cellStyle name="20% - Accent1 4 5 2 2 6 2 2 2 2" xfId="42933" xr:uid="{00000000-0005-0000-0000-0000FDA60000}"/>
    <cellStyle name="20% - Accent1 4 5 2 2 6 2 2 3" xfId="42934" xr:uid="{00000000-0005-0000-0000-0000FEA60000}"/>
    <cellStyle name="20% - Accent1 4 5 2 2 6 2 3" xfId="42935" xr:uid="{00000000-0005-0000-0000-0000FFA60000}"/>
    <cellStyle name="20% - Accent1 4 5 2 2 6 2 3 2" xfId="42936" xr:uid="{00000000-0005-0000-0000-000000A70000}"/>
    <cellStyle name="20% - Accent1 4 5 2 2 6 2 4" xfId="42937" xr:uid="{00000000-0005-0000-0000-000001A70000}"/>
    <cellStyle name="20% - Accent1 4 5 2 2 6 3" xfId="42938" xr:uid="{00000000-0005-0000-0000-000002A70000}"/>
    <cellStyle name="20% - Accent1 4 5 2 2 6 3 2" xfId="42939" xr:uid="{00000000-0005-0000-0000-000003A70000}"/>
    <cellStyle name="20% - Accent1 4 5 2 2 6 3 2 2" xfId="42940" xr:uid="{00000000-0005-0000-0000-000004A70000}"/>
    <cellStyle name="20% - Accent1 4 5 2 2 6 3 2 2 2" xfId="42941" xr:uid="{00000000-0005-0000-0000-000005A70000}"/>
    <cellStyle name="20% - Accent1 4 5 2 2 6 3 2 3" xfId="42942" xr:uid="{00000000-0005-0000-0000-000006A70000}"/>
    <cellStyle name="20% - Accent1 4 5 2 2 6 3 3" xfId="42943" xr:uid="{00000000-0005-0000-0000-000007A70000}"/>
    <cellStyle name="20% - Accent1 4 5 2 2 6 3 3 2" xfId="42944" xr:uid="{00000000-0005-0000-0000-000008A70000}"/>
    <cellStyle name="20% - Accent1 4 5 2 2 6 3 4" xfId="42945" xr:uid="{00000000-0005-0000-0000-000009A70000}"/>
    <cellStyle name="20% - Accent1 4 5 2 2 6 4" xfId="42946" xr:uid="{00000000-0005-0000-0000-00000AA70000}"/>
    <cellStyle name="20% - Accent1 4 5 2 2 6 4 2" xfId="42947" xr:uid="{00000000-0005-0000-0000-00000BA70000}"/>
    <cellStyle name="20% - Accent1 4 5 2 2 6 4 2 2" xfId="42948" xr:uid="{00000000-0005-0000-0000-00000CA70000}"/>
    <cellStyle name="20% - Accent1 4 5 2 2 6 4 2 2 2" xfId="42949" xr:uid="{00000000-0005-0000-0000-00000DA70000}"/>
    <cellStyle name="20% - Accent1 4 5 2 2 6 4 2 3" xfId="42950" xr:uid="{00000000-0005-0000-0000-00000EA70000}"/>
    <cellStyle name="20% - Accent1 4 5 2 2 6 4 3" xfId="42951" xr:uid="{00000000-0005-0000-0000-00000FA70000}"/>
    <cellStyle name="20% - Accent1 4 5 2 2 6 4 3 2" xfId="42952" xr:uid="{00000000-0005-0000-0000-000010A70000}"/>
    <cellStyle name="20% - Accent1 4 5 2 2 6 4 4" xfId="42953" xr:uid="{00000000-0005-0000-0000-000011A70000}"/>
    <cellStyle name="20% - Accent1 4 5 2 2 6 5" xfId="42954" xr:uid="{00000000-0005-0000-0000-000012A70000}"/>
    <cellStyle name="20% - Accent1 4 5 2 2 6 5 2" xfId="42955" xr:uid="{00000000-0005-0000-0000-000013A70000}"/>
    <cellStyle name="20% - Accent1 4 5 2 2 6 5 2 2" xfId="42956" xr:uid="{00000000-0005-0000-0000-000014A70000}"/>
    <cellStyle name="20% - Accent1 4 5 2 2 6 5 3" xfId="42957" xr:uid="{00000000-0005-0000-0000-000015A70000}"/>
    <cellStyle name="20% - Accent1 4 5 2 2 6 6" xfId="42958" xr:uid="{00000000-0005-0000-0000-000016A70000}"/>
    <cellStyle name="20% - Accent1 4 5 2 2 6 6 2" xfId="42959" xr:uid="{00000000-0005-0000-0000-000017A70000}"/>
    <cellStyle name="20% - Accent1 4 5 2 2 6 6 2 2" xfId="42960" xr:uid="{00000000-0005-0000-0000-000018A70000}"/>
    <cellStyle name="20% - Accent1 4 5 2 2 6 6 3" xfId="42961" xr:uid="{00000000-0005-0000-0000-000019A70000}"/>
    <cellStyle name="20% - Accent1 4 5 2 2 6 7" xfId="42962" xr:uid="{00000000-0005-0000-0000-00001AA70000}"/>
    <cellStyle name="20% - Accent1 4 5 2 2 6 7 2" xfId="42963" xr:uid="{00000000-0005-0000-0000-00001BA70000}"/>
    <cellStyle name="20% - Accent1 4 5 2 2 6 8" xfId="42964" xr:uid="{00000000-0005-0000-0000-00001CA70000}"/>
    <cellStyle name="20% - Accent1 4 5 2 2 6 8 2" xfId="42965" xr:uid="{00000000-0005-0000-0000-00001DA70000}"/>
    <cellStyle name="20% - Accent1 4 5 2 2 6 9" xfId="42966" xr:uid="{00000000-0005-0000-0000-00001EA70000}"/>
    <cellStyle name="20% - Accent1 4 5 2 2 7" xfId="42967" xr:uid="{00000000-0005-0000-0000-00001FA70000}"/>
    <cellStyle name="20% - Accent1 4 5 2 2 7 2" xfId="42968" xr:uid="{00000000-0005-0000-0000-000020A70000}"/>
    <cellStyle name="20% - Accent1 4 5 2 2 7 2 2" xfId="42969" xr:uid="{00000000-0005-0000-0000-000021A70000}"/>
    <cellStyle name="20% - Accent1 4 5 2 2 7 2 2 2" xfId="42970" xr:uid="{00000000-0005-0000-0000-000022A70000}"/>
    <cellStyle name="20% - Accent1 4 5 2 2 7 2 3" xfId="42971" xr:uid="{00000000-0005-0000-0000-000023A70000}"/>
    <cellStyle name="20% - Accent1 4 5 2 2 7 3" xfId="42972" xr:uid="{00000000-0005-0000-0000-000024A70000}"/>
    <cellStyle name="20% - Accent1 4 5 2 2 7 3 2" xfId="42973" xr:uid="{00000000-0005-0000-0000-000025A70000}"/>
    <cellStyle name="20% - Accent1 4 5 2 2 7 4" xfId="42974" xr:uid="{00000000-0005-0000-0000-000026A70000}"/>
    <cellStyle name="20% - Accent1 4 5 2 2 8" xfId="42975" xr:uid="{00000000-0005-0000-0000-000027A70000}"/>
    <cellStyle name="20% - Accent1 4 5 2 2 8 2" xfId="42976" xr:uid="{00000000-0005-0000-0000-000028A70000}"/>
    <cellStyle name="20% - Accent1 4 5 2 2 8 2 2" xfId="42977" xr:uid="{00000000-0005-0000-0000-000029A70000}"/>
    <cellStyle name="20% - Accent1 4 5 2 2 8 2 2 2" xfId="42978" xr:uid="{00000000-0005-0000-0000-00002AA70000}"/>
    <cellStyle name="20% - Accent1 4 5 2 2 8 2 3" xfId="42979" xr:uid="{00000000-0005-0000-0000-00002BA70000}"/>
    <cellStyle name="20% - Accent1 4 5 2 2 8 3" xfId="42980" xr:uid="{00000000-0005-0000-0000-00002CA70000}"/>
    <cellStyle name="20% - Accent1 4 5 2 2 8 3 2" xfId="42981" xr:uid="{00000000-0005-0000-0000-00002DA70000}"/>
    <cellStyle name="20% - Accent1 4 5 2 2 8 4" xfId="42982" xr:uid="{00000000-0005-0000-0000-00002EA70000}"/>
    <cellStyle name="20% - Accent1 4 5 2 2 9" xfId="42983" xr:uid="{00000000-0005-0000-0000-00002FA70000}"/>
    <cellStyle name="20% - Accent1 4 5 2 2 9 2" xfId="42984" xr:uid="{00000000-0005-0000-0000-000030A70000}"/>
    <cellStyle name="20% - Accent1 4 5 2 2 9 2 2" xfId="42985" xr:uid="{00000000-0005-0000-0000-000031A70000}"/>
    <cellStyle name="20% - Accent1 4 5 2 2 9 2 2 2" xfId="42986" xr:uid="{00000000-0005-0000-0000-000032A70000}"/>
    <cellStyle name="20% - Accent1 4 5 2 2 9 2 3" xfId="42987" xr:uid="{00000000-0005-0000-0000-000033A70000}"/>
    <cellStyle name="20% - Accent1 4 5 2 2 9 3" xfId="42988" xr:uid="{00000000-0005-0000-0000-000034A70000}"/>
    <cellStyle name="20% - Accent1 4 5 2 2 9 3 2" xfId="42989" xr:uid="{00000000-0005-0000-0000-000035A70000}"/>
    <cellStyle name="20% - Accent1 4 5 2 2 9 4" xfId="42990" xr:uid="{00000000-0005-0000-0000-000036A70000}"/>
    <cellStyle name="20% - Accent1 4 5 2 3" xfId="42991" xr:uid="{00000000-0005-0000-0000-000037A70000}"/>
    <cellStyle name="20% - Accent1 4 5 2 3 10" xfId="42992" xr:uid="{00000000-0005-0000-0000-000038A70000}"/>
    <cellStyle name="20% - Accent1 4 5 2 3 10 2" xfId="42993" xr:uid="{00000000-0005-0000-0000-000039A70000}"/>
    <cellStyle name="20% - Accent1 4 5 2 3 11" xfId="42994" xr:uid="{00000000-0005-0000-0000-00003AA70000}"/>
    <cellStyle name="20% - Accent1 4 5 2 3 2" xfId="42995" xr:uid="{00000000-0005-0000-0000-00003BA70000}"/>
    <cellStyle name="20% - Accent1 4 5 2 3 2 2" xfId="42996" xr:uid="{00000000-0005-0000-0000-00003CA70000}"/>
    <cellStyle name="20% - Accent1 4 5 2 3 2 2 2" xfId="42997" xr:uid="{00000000-0005-0000-0000-00003DA70000}"/>
    <cellStyle name="20% - Accent1 4 5 2 3 2 2 2 2" xfId="42998" xr:uid="{00000000-0005-0000-0000-00003EA70000}"/>
    <cellStyle name="20% - Accent1 4 5 2 3 2 2 2 2 2" xfId="42999" xr:uid="{00000000-0005-0000-0000-00003FA70000}"/>
    <cellStyle name="20% - Accent1 4 5 2 3 2 2 2 3" xfId="43000" xr:uid="{00000000-0005-0000-0000-000040A70000}"/>
    <cellStyle name="20% - Accent1 4 5 2 3 2 2 3" xfId="43001" xr:uid="{00000000-0005-0000-0000-000041A70000}"/>
    <cellStyle name="20% - Accent1 4 5 2 3 2 2 3 2" xfId="43002" xr:uid="{00000000-0005-0000-0000-000042A70000}"/>
    <cellStyle name="20% - Accent1 4 5 2 3 2 2 4" xfId="43003" xr:uid="{00000000-0005-0000-0000-000043A70000}"/>
    <cellStyle name="20% - Accent1 4 5 2 3 2 3" xfId="43004" xr:uid="{00000000-0005-0000-0000-000044A70000}"/>
    <cellStyle name="20% - Accent1 4 5 2 3 2 3 2" xfId="43005" xr:uid="{00000000-0005-0000-0000-000045A70000}"/>
    <cellStyle name="20% - Accent1 4 5 2 3 2 3 2 2" xfId="43006" xr:uid="{00000000-0005-0000-0000-000046A70000}"/>
    <cellStyle name="20% - Accent1 4 5 2 3 2 3 2 2 2" xfId="43007" xr:uid="{00000000-0005-0000-0000-000047A70000}"/>
    <cellStyle name="20% - Accent1 4 5 2 3 2 3 2 3" xfId="43008" xr:uid="{00000000-0005-0000-0000-000048A70000}"/>
    <cellStyle name="20% - Accent1 4 5 2 3 2 3 3" xfId="43009" xr:uid="{00000000-0005-0000-0000-000049A70000}"/>
    <cellStyle name="20% - Accent1 4 5 2 3 2 3 3 2" xfId="43010" xr:uid="{00000000-0005-0000-0000-00004AA70000}"/>
    <cellStyle name="20% - Accent1 4 5 2 3 2 3 4" xfId="43011" xr:uid="{00000000-0005-0000-0000-00004BA70000}"/>
    <cellStyle name="20% - Accent1 4 5 2 3 2 4" xfId="43012" xr:uid="{00000000-0005-0000-0000-00004CA70000}"/>
    <cellStyle name="20% - Accent1 4 5 2 3 2 4 2" xfId="43013" xr:uid="{00000000-0005-0000-0000-00004DA70000}"/>
    <cellStyle name="20% - Accent1 4 5 2 3 2 4 2 2" xfId="43014" xr:uid="{00000000-0005-0000-0000-00004EA70000}"/>
    <cellStyle name="20% - Accent1 4 5 2 3 2 4 2 2 2" xfId="43015" xr:uid="{00000000-0005-0000-0000-00004FA70000}"/>
    <cellStyle name="20% - Accent1 4 5 2 3 2 4 2 3" xfId="43016" xr:uid="{00000000-0005-0000-0000-000050A70000}"/>
    <cellStyle name="20% - Accent1 4 5 2 3 2 4 3" xfId="43017" xr:uid="{00000000-0005-0000-0000-000051A70000}"/>
    <cellStyle name="20% - Accent1 4 5 2 3 2 4 3 2" xfId="43018" xr:uid="{00000000-0005-0000-0000-000052A70000}"/>
    <cellStyle name="20% - Accent1 4 5 2 3 2 4 4" xfId="43019" xr:uid="{00000000-0005-0000-0000-000053A70000}"/>
    <cellStyle name="20% - Accent1 4 5 2 3 2 5" xfId="43020" xr:uid="{00000000-0005-0000-0000-000054A70000}"/>
    <cellStyle name="20% - Accent1 4 5 2 3 2 5 2" xfId="43021" xr:uid="{00000000-0005-0000-0000-000055A70000}"/>
    <cellStyle name="20% - Accent1 4 5 2 3 2 5 2 2" xfId="43022" xr:uid="{00000000-0005-0000-0000-000056A70000}"/>
    <cellStyle name="20% - Accent1 4 5 2 3 2 5 3" xfId="43023" xr:uid="{00000000-0005-0000-0000-000057A70000}"/>
    <cellStyle name="20% - Accent1 4 5 2 3 2 6" xfId="43024" xr:uid="{00000000-0005-0000-0000-000058A70000}"/>
    <cellStyle name="20% - Accent1 4 5 2 3 2 6 2" xfId="43025" xr:uid="{00000000-0005-0000-0000-000059A70000}"/>
    <cellStyle name="20% - Accent1 4 5 2 3 2 6 2 2" xfId="43026" xr:uid="{00000000-0005-0000-0000-00005AA70000}"/>
    <cellStyle name="20% - Accent1 4 5 2 3 2 6 3" xfId="43027" xr:uid="{00000000-0005-0000-0000-00005BA70000}"/>
    <cellStyle name="20% - Accent1 4 5 2 3 2 7" xfId="43028" xr:uid="{00000000-0005-0000-0000-00005CA70000}"/>
    <cellStyle name="20% - Accent1 4 5 2 3 2 7 2" xfId="43029" xr:uid="{00000000-0005-0000-0000-00005DA70000}"/>
    <cellStyle name="20% - Accent1 4 5 2 3 2 8" xfId="43030" xr:uid="{00000000-0005-0000-0000-00005EA70000}"/>
    <cellStyle name="20% - Accent1 4 5 2 3 2 8 2" xfId="43031" xr:uid="{00000000-0005-0000-0000-00005FA70000}"/>
    <cellStyle name="20% - Accent1 4 5 2 3 2 9" xfId="43032" xr:uid="{00000000-0005-0000-0000-000060A70000}"/>
    <cellStyle name="20% - Accent1 4 5 2 3 3" xfId="43033" xr:uid="{00000000-0005-0000-0000-000061A70000}"/>
    <cellStyle name="20% - Accent1 4 5 2 3 3 2" xfId="43034" xr:uid="{00000000-0005-0000-0000-000062A70000}"/>
    <cellStyle name="20% - Accent1 4 5 2 3 3 2 2" xfId="43035" xr:uid="{00000000-0005-0000-0000-000063A70000}"/>
    <cellStyle name="20% - Accent1 4 5 2 3 3 2 2 2" xfId="43036" xr:uid="{00000000-0005-0000-0000-000064A70000}"/>
    <cellStyle name="20% - Accent1 4 5 2 3 3 2 2 2 2" xfId="43037" xr:uid="{00000000-0005-0000-0000-000065A70000}"/>
    <cellStyle name="20% - Accent1 4 5 2 3 3 2 2 3" xfId="43038" xr:uid="{00000000-0005-0000-0000-000066A70000}"/>
    <cellStyle name="20% - Accent1 4 5 2 3 3 2 3" xfId="43039" xr:uid="{00000000-0005-0000-0000-000067A70000}"/>
    <cellStyle name="20% - Accent1 4 5 2 3 3 2 3 2" xfId="43040" xr:uid="{00000000-0005-0000-0000-000068A70000}"/>
    <cellStyle name="20% - Accent1 4 5 2 3 3 2 4" xfId="43041" xr:uid="{00000000-0005-0000-0000-000069A70000}"/>
    <cellStyle name="20% - Accent1 4 5 2 3 3 3" xfId="43042" xr:uid="{00000000-0005-0000-0000-00006AA70000}"/>
    <cellStyle name="20% - Accent1 4 5 2 3 3 3 2" xfId="43043" xr:uid="{00000000-0005-0000-0000-00006BA70000}"/>
    <cellStyle name="20% - Accent1 4 5 2 3 3 3 2 2" xfId="43044" xr:uid="{00000000-0005-0000-0000-00006CA70000}"/>
    <cellStyle name="20% - Accent1 4 5 2 3 3 3 2 2 2" xfId="43045" xr:uid="{00000000-0005-0000-0000-00006DA70000}"/>
    <cellStyle name="20% - Accent1 4 5 2 3 3 3 2 3" xfId="43046" xr:uid="{00000000-0005-0000-0000-00006EA70000}"/>
    <cellStyle name="20% - Accent1 4 5 2 3 3 3 3" xfId="43047" xr:uid="{00000000-0005-0000-0000-00006FA70000}"/>
    <cellStyle name="20% - Accent1 4 5 2 3 3 3 3 2" xfId="43048" xr:uid="{00000000-0005-0000-0000-000070A70000}"/>
    <cellStyle name="20% - Accent1 4 5 2 3 3 3 4" xfId="43049" xr:uid="{00000000-0005-0000-0000-000071A70000}"/>
    <cellStyle name="20% - Accent1 4 5 2 3 3 4" xfId="43050" xr:uid="{00000000-0005-0000-0000-000072A70000}"/>
    <cellStyle name="20% - Accent1 4 5 2 3 3 4 2" xfId="43051" xr:uid="{00000000-0005-0000-0000-000073A70000}"/>
    <cellStyle name="20% - Accent1 4 5 2 3 3 4 2 2" xfId="43052" xr:uid="{00000000-0005-0000-0000-000074A70000}"/>
    <cellStyle name="20% - Accent1 4 5 2 3 3 4 2 2 2" xfId="43053" xr:uid="{00000000-0005-0000-0000-000075A70000}"/>
    <cellStyle name="20% - Accent1 4 5 2 3 3 4 2 3" xfId="43054" xr:uid="{00000000-0005-0000-0000-000076A70000}"/>
    <cellStyle name="20% - Accent1 4 5 2 3 3 4 3" xfId="43055" xr:uid="{00000000-0005-0000-0000-000077A70000}"/>
    <cellStyle name="20% - Accent1 4 5 2 3 3 4 3 2" xfId="43056" xr:uid="{00000000-0005-0000-0000-000078A70000}"/>
    <cellStyle name="20% - Accent1 4 5 2 3 3 4 4" xfId="43057" xr:uid="{00000000-0005-0000-0000-000079A70000}"/>
    <cellStyle name="20% - Accent1 4 5 2 3 3 5" xfId="43058" xr:uid="{00000000-0005-0000-0000-00007AA70000}"/>
    <cellStyle name="20% - Accent1 4 5 2 3 3 5 2" xfId="43059" xr:uid="{00000000-0005-0000-0000-00007BA70000}"/>
    <cellStyle name="20% - Accent1 4 5 2 3 3 5 2 2" xfId="43060" xr:uid="{00000000-0005-0000-0000-00007CA70000}"/>
    <cellStyle name="20% - Accent1 4 5 2 3 3 5 3" xfId="43061" xr:uid="{00000000-0005-0000-0000-00007DA70000}"/>
    <cellStyle name="20% - Accent1 4 5 2 3 3 6" xfId="43062" xr:uid="{00000000-0005-0000-0000-00007EA70000}"/>
    <cellStyle name="20% - Accent1 4 5 2 3 3 6 2" xfId="43063" xr:uid="{00000000-0005-0000-0000-00007FA70000}"/>
    <cellStyle name="20% - Accent1 4 5 2 3 3 6 2 2" xfId="43064" xr:uid="{00000000-0005-0000-0000-000080A70000}"/>
    <cellStyle name="20% - Accent1 4 5 2 3 3 6 3" xfId="43065" xr:uid="{00000000-0005-0000-0000-000081A70000}"/>
    <cellStyle name="20% - Accent1 4 5 2 3 3 7" xfId="43066" xr:uid="{00000000-0005-0000-0000-000082A70000}"/>
    <cellStyle name="20% - Accent1 4 5 2 3 3 7 2" xfId="43067" xr:uid="{00000000-0005-0000-0000-000083A70000}"/>
    <cellStyle name="20% - Accent1 4 5 2 3 3 8" xfId="43068" xr:uid="{00000000-0005-0000-0000-000084A70000}"/>
    <cellStyle name="20% - Accent1 4 5 2 3 3 8 2" xfId="43069" xr:uid="{00000000-0005-0000-0000-000085A70000}"/>
    <cellStyle name="20% - Accent1 4 5 2 3 3 9" xfId="43070" xr:uid="{00000000-0005-0000-0000-000086A70000}"/>
    <cellStyle name="20% - Accent1 4 5 2 3 4" xfId="43071" xr:uid="{00000000-0005-0000-0000-000087A70000}"/>
    <cellStyle name="20% - Accent1 4 5 2 3 4 2" xfId="43072" xr:uid="{00000000-0005-0000-0000-000088A70000}"/>
    <cellStyle name="20% - Accent1 4 5 2 3 4 2 2" xfId="43073" xr:uid="{00000000-0005-0000-0000-000089A70000}"/>
    <cellStyle name="20% - Accent1 4 5 2 3 4 2 2 2" xfId="43074" xr:uid="{00000000-0005-0000-0000-00008AA70000}"/>
    <cellStyle name="20% - Accent1 4 5 2 3 4 2 3" xfId="43075" xr:uid="{00000000-0005-0000-0000-00008BA70000}"/>
    <cellStyle name="20% - Accent1 4 5 2 3 4 3" xfId="43076" xr:uid="{00000000-0005-0000-0000-00008CA70000}"/>
    <cellStyle name="20% - Accent1 4 5 2 3 4 3 2" xfId="43077" xr:uid="{00000000-0005-0000-0000-00008DA70000}"/>
    <cellStyle name="20% - Accent1 4 5 2 3 4 4" xfId="43078" xr:uid="{00000000-0005-0000-0000-00008EA70000}"/>
    <cellStyle name="20% - Accent1 4 5 2 3 5" xfId="43079" xr:uid="{00000000-0005-0000-0000-00008FA70000}"/>
    <cellStyle name="20% - Accent1 4 5 2 3 5 2" xfId="43080" xr:uid="{00000000-0005-0000-0000-000090A70000}"/>
    <cellStyle name="20% - Accent1 4 5 2 3 5 2 2" xfId="43081" xr:uid="{00000000-0005-0000-0000-000091A70000}"/>
    <cellStyle name="20% - Accent1 4 5 2 3 5 2 2 2" xfId="43082" xr:uid="{00000000-0005-0000-0000-000092A70000}"/>
    <cellStyle name="20% - Accent1 4 5 2 3 5 2 3" xfId="43083" xr:uid="{00000000-0005-0000-0000-000093A70000}"/>
    <cellStyle name="20% - Accent1 4 5 2 3 5 3" xfId="43084" xr:uid="{00000000-0005-0000-0000-000094A70000}"/>
    <cellStyle name="20% - Accent1 4 5 2 3 5 3 2" xfId="43085" xr:uid="{00000000-0005-0000-0000-000095A70000}"/>
    <cellStyle name="20% - Accent1 4 5 2 3 5 4" xfId="43086" xr:uid="{00000000-0005-0000-0000-000096A70000}"/>
    <cellStyle name="20% - Accent1 4 5 2 3 6" xfId="43087" xr:uid="{00000000-0005-0000-0000-000097A70000}"/>
    <cellStyle name="20% - Accent1 4 5 2 3 6 2" xfId="43088" xr:uid="{00000000-0005-0000-0000-000098A70000}"/>
    <cellStyle name="20% - Accent1 4 5 2 3 6 2 2" xfId="43089" xr:uid="{00000000-0005-0000-0000-000099A70000}"/>
    <cellStyle name="20% - Accent1 4 5 2 3 6 2 2 2" xfId="43090" xr:uid="{00000000-0005-0000-0000-00009AA70000}"/>
    <cellStyle name="20% - Accent1 4 5 2 3 6 2 3" xfId="43091" xr:uid="{00000000-0005-0000-0000-00009BA70000}"/>
    <cellStyle name="20% - Accent1 4 5 2 3 6 3" xfId="43092" xr:uid="{00000000-0005-0000-0000-00009CA70000}"/>
    <cellStyle name="20% - Accent1 4 5 2 3 6 3 2" xfId="43093" xr:uid="{00000000-0005-0000-0000-00009DA70000}"/>
    <cellStyle name="20% - Accent1 4 5 2 3 6 4" xfId="43094" xr:uid="{00000000-0005-0000-0000-00009EA70000}"/>
    <cellStyle name="20% - Accent1 4 5 2 3 7" xfId="43095" xr:uid="{00000000-0005-0000-0000-00009FA70000}"/>
    <cellStyle name="20% - Accent1 4 5 2 3 7 2" xfId="43096" xr:uid="{00000000-0005-0000-0000-0000A0A70000}"/>
    <cellStyle name="20% - Accent1 4 5 2 3 7 2 2" xfId="43097" xr:uid="{00000000-0005-0000-0000-0000A1A70000}"/>
    <cellStyle name="20% - Accent1 4 5 2 3 7 3" xfId="43098" xr:uid="{00000000-0005-0000-0000-0000A2A70000}"/>
    <cellStyle name="20% - Accent1 4 5 2 3 8" xfId="43099" xr:uid="{00000000-0005-0000-0000-0000A3A70000}"/>
    <cellStyle name="20% - Accent1 4 5 2 3 8 2" xfId="43100" xr:uid="{00000000-0005-0000-0000-0000A4A70000}"/>
    <cellStyle name="20% - Accent1 4 5 2 3 8 2 2" xfId="43101" xr:uid="{00000000-0005-0000-0000-0000A5A70000}"/>
    <cellStyle name="20% - Accent1 4 5 2 3 8 3" xfId="43102" xr:uid="{00000000-0005-0000-0000-0000A6A70000}"/>
    <cellStyle name="20% - Accent1 4 5 2 3 9" xfId="43103" xr:uid="{00000000-0005-0000-0000-0000A7A70000}"/>
    <cellStyle name="20% - Accent1 4 5 2 3 9 2" xfId="43104" xr:uid="{00000000-0005-0000-0000-0000A8A70000}"/>
    <cellStyle name="20% - Accent1 4 5 2 4" xfId="43105" xr:uid="{00000000-0005-0000-0000-0000A9A70000}"/>
    <cellStyle name="20% - Accent1 4 5 2 4 10" xfId="43106" xr:uid="{00000000-0005-0000-0000-0000AAA70000}"/>
    <cellStyle name="20% - Accent1 4 5 2 4 10 2" xfId="43107" xr:uid="{00000000-0005-0000-0000-0000ABA70000}"/>
    <cellStyle name="20% - Accent1 4 5 2 4 11" xfId="43108" xr:uid="{00000000-0005-0000-0000-0000ACA70000}"/>
    <cellStyle name="20% - Accent1 4 5 2 4 2" xfId="43109" xr:uid="{00000000-0005-0000-0000-0000ADA70000}"/>
    <cellStyle name="20% - Accent1 4 5 2 4 2 2" xfId="43110" xr:uid="{00000000-0005-0000-0000-0000AEA70000}"/>
    <cellStyle name="20% - Accent1 4 5 2 4 2 2 2" xfId="43111" xr:uid="{00000000-0005-0000-0000-0000AFA70000}"/>
    <cellStyle name="20% - Accent1 4 5 2 4 2 2 2 2" xfId="43112" xr:uid="{00000000-0005-0000-0000-0000B0A70000}"/>
    <cellStyle name="20% - Accent1 4 5 2 4 2 2 2 2 2" xfId="43113" xr:uid="{00000000-0005-0000-0000-0000B1A70000}"/>
    <cellStyle name="20% - Accent1 4 5 2 4 2 2 2 3" xfId="43114" xr:uid="{00000000-0005-0000-0000-0000B2A70000}"/>
    <cellStyle name="20% - Accent1 4 5 2 4 2 2 3" xfId="43115" xr:uid="{00000000-0005-0000-0000-0000B3A70000}"/>
    <cellStyle name="20% - Accent1 4 5 2 4 2 2 3 2" xfId="43116" xr:uid="{00000000-0005-0000-0000-0000B4A70000}"/>
    <cellStyle name="20% - Accent1 4 5 2 4 2 2 4" xfId="43117" xr:uid="{00000000-0005-0000-0000-0000B5A70000}"/>
    <cellStyle name="20% - Accent1 4 5 2 4 2 3" xfId="43118" xr:uid="{00000000-0005-0000-0000-0000B6A70000}"/>
    <cellStyle name="20% - Accent1 4 5 2 4 2 3 2" xfId="43119" xr:uid="{00000000-0005-0000-0000-0000B7A70000}"/>
    <cellStyle name="20% - Accent1 4 5 2 4 2 3 2 2" xfId="43120" xr:uid="{00000000-0005-0000-0000-0000B8A70000}"/>
    <cellStyle name="20% - Accent1 4 5 2 4 2 3 2 2 2" xfId="43121" xr:uid="{00000000-0005-0000-0000-0000B9A70000}"/>
    <cellStyle name="20% - Accent1 4 5 2 4 2 3 2 3" xfId="43122" xr:uid="{00000000-0005-0000-0000-0000BAA70000}"/>
    <cellStyle name="20% - Accent1 4 5 2 4 2 3 3" xfId="43123" xr:uid="{00000000-0005-0000-0000-0000BBA70000}"/>
    <cellStyle name="20% - Accent1 4 5 2 4 2 3 3 2" xfId="43124" xr:uid="{00000000-0005-0000-0000-0000BCA70000}"/>
    <cellStyle name="20% - Accent1 4 5 2 4 2 3 4" xfId="43125" xr:uid="{00000000-0005-0000-0000-0000BDA70000}"/>
    <cellStyle name="20% - Accent1 4 5 2 4 2 4" xfId="43126" xr:uid="{00000000-0005-0000-0000-0000BEA70000}"/>
    <cellStyle name="20% - Accent1 4 5 2 4 2 4 2" xfId="43127" xr:uid="{00000000-0005-0000-0000-0000BFA70000}"/>
    <cellStyle name="20% - Accent1 4 5 2 4 2 4 2 2" xfId="43128" xr:uid="{00000000-0005-0000-0000-0000C0A70000}"/>
    <cellStyle name="20% - Accent1 4 5 2 4 2 4 2 2 2" xfId="43129" xr:uid="{00000000-0005-0000-0000-0000C1A70000}"/>
    <cellStyle name="20% - Accent1 4 5 2 4 2 4 2 3" xfId="43130" xr:uid="{00000000-0005-0000-0000-0000C2A70000}"/>
    <cellStyle name="20% - Accent1 4 5 2 4 2 4 3" xfId="43131" xr:uid="{00000000-0005-0000-0000-0000C3A70000}"/>
    <cellStyle name="20% - Accent1 4 5 2 4 2 4 3 2" xfId="43132" xr:uid="{00000000-0005-0000-0000-0000C4A70000}"/>
    <cellStyle name="20% - Accent1 4 5 2 4 2 4 4" xfId="43133" xr:uid="{00000000-0005-0000-0000-0000C5A70000}"/>
    <cellStyle name="20% - Accent1 4 5 2 4 2 5" xfId="43134" xr:uid="{00000000-0005-0000-0000-0000C6A70000}"/>
    <cellStyle name="20% - Accent1 4 5 2 4 2 5 2" xfId="43135" xr:uid="{00000000-0005-0000-0000-0000C7A70000}"/>
    <cellStyle name="20% - Accent1 4 5 2 4 2 5 2 2" xfId="43136" xr:uid="{00000000-0005-0000-0000-0000C8A70000}"/>
    <cellStyle name="20% - Accent1 4 5 2 4 2 5 3" xfId="43137" xr:uid="{00000000-0005-0000-0000-0000C9A70000}"/>
    <cellStyle name="20% - Accent1 4 5 2 4 2 6" xfId="43138" xr:uid="{00000000-0005-0000-0000-0000CAA70000}"/>
    <cellStyle name="20% - Accent1 4 5 2 4 2 6 2" xfId="43139" xr:uid="{00000000-0005-0000-0000-0000CBA70000}"/>
    <cellStyle name="20% - Accent1 4 5 2 4 2 6 2 2" xfId="43140" xr:uid="{00000000-0005-0000-0000-0000CCA70000}"/>
    <cellStyle name="20% - Accent1 4 5 2 4 2 6 3" xfId="43141" xr:uid="{00000000-0005-0000-0000-0000CDA70000}"/>
    <cellStyle name="20% - Accent1 4 5 2 4 2 7" xfId="43142" xr:uid="{00000000-0005-0000-0000-0000CEA70000}"/>
    <cellStyle name="20% - Accent1 4 5 2 4 2 7 2" xfId="43143" xr:uid="{00000000-0005-0000-0000-0000CFA70000}"/>
    <cellStyle name="20% - Accent1 4 5 2 4 2 8" xfId="43144" xr:uid="{00000000-0005-0000-0000-0000D0A70000}"/>
    <cellStyle name="20% - Accent1 4 5 2 4 2 8 2" xfId="43145" xr:uid="{00000000-0005-0000-0000-0000D1A70000}"/>
    <cellStyle name="20% - Accent1 4 5 2 4 2 9" xfId="43146" xr:uid="{00000000-0005-0000-0000-0000D2A70000}"/>
    <cellStyle name="20% - Accent1 4 5 2 4 3" xfId="43147" xr:uid="{00000000-0005-0000-0000-0000D3A70000}"/>
    <cellStyle name="20% - Accent1 4 5 2 4 3 2" xfId="43148" xr:uid="{00000000-0005-0000-0000-0000D4A70000}"/>
    <cellStyle name="20% - Accent1 4 5 2 4 3 2 2" xfId="43149" xr:uid="{00000000-0005-0000-0000-0000D5A70000}"/>
    <cellStyle name="20% - Accent1 4 5 2 4 3 2 2 2" xfId="43150" xr:uid="{00000000-0005-0000-0000-0000D6A70000}"/>
    <cellStyle name="20% - Accent1 4 5 2 4 3 2 2 2 2" xfId="43151" xr:uid="{00000000-0005-0000-0000-0000D7A70000}"/>
    <cellStyle name="20% - Accent1 4 5 2 4 3 2 2 3" xfId="43152" xr:uid="{00000000-0005-0000-0000-0000D8A70000}"/>
    <cellStyle name="20% - Accent1 4 5 2 4 3 2 3" xfId="43153" xr:uid="{00000000-0005-0000-0000-0000D9A70000}"/>
    <cellStyle name="20% - Accent1 4 5 2 4 3 2 3 2" xfId="43154" xr:uid="{00000000-0005-0000-0000-0000DAA70000}"/>
    <cellStyle name="20% - Accent1 4 5 2 4 3 2 4" xfId="43155" xr:uid="{00000000-0005-0000-0000-0000DBA70000}"/>
    <cellStyle name="20% - Accent1 4 5 2 4 3 3" xfId="43156" xr:uid="{00000000-0005-0000-0000-0000DCA70000}"/>
    <cellStyle name="20% - Accent1 4 5 2 4 3 3 2" xfId="43157" xr:uid="{00000000-0005-0000-0000-0000DDA70000}"/>
    <cellStyle name="20% - Accent1 4 5 2 4 3 3 2 2" xfId="43158" xr:uid="{00000000-0005-0000-0000-0000DEA70000}"/>
    <cellStyle name="20% - Accent1 4 5 2 4 3 3 2 2 2" xfId="43159" xr:uid="{00000000-0005-0000-0000-0000DFA70000}"/>
    <cellStyle name="20% - Accent1 4 5 2 4 3 3 2 3" xfId="43160" xr:uid="{00000000-0005-0000-0000-0000E0A70000}"/>
    <cellStyle name="20% - Accent1 4 5 2 4 3 3 3" xfId="43161" xr:uid="{00000000-0005-0000-0000-0000E1A70000}"/>
    <cellStyle name="20% - Accent1 4 5 2 4 3 3 3 2" xfId="43162" xr:uid="{00000000-0005-0000-0000-0000E2A70000}"/>
    <cellStyle name="20% - Accent1 4 5 2 4 3 3 4" xfId="43163" xr:uid="{00000000-0005-0000-0000-0000E3A70000}"/>
    <cellStyle name="20% - Accent1 4 5 2 4 3 4" xfId="43164" xr:uid="{00000000-0005-0000-0000-0000E4A70000}"/>
    <cellStyle name="20% - Accent1 4 5 2 4 3 4 2" xfId="43165" xr:uid="{00000000-0005-0000-0000-0000E5A70000}"/>
    <cellStyle name="20% - Accent1 4 5 2 4 3 4 2 2" xfId="43166" xr:uid="{00000000-0005-0000-0000-0000E6A70000}"/>
    <cellStyle name="20% - Accent1 4 5 2 4 3 4 2 2 2" xfId="43167" xr:uid="{00000000-0005-0000-0000-0000E7A70000}"/>
    <cellStyle name="20% - Accent1 4 5 2 4 3 4 2 3" xfId="43168" xr:uid="{00000000-0005-0000-0000-0000E8A70000}"/>
    <cellStyle name="20% - Accent1 4 5 2 4 3 4 3" xfId="43169" xr:uid="{00000000-0005-0000-0000-0000E9A70000}"/>
    <cellStyle name="20% - Accent1 4 5 2 4 3 4 3 2" xfId="43170" xr:uid="{00000000-0005-0000-0000-0000EAA70000}"/>
    <cellStyle name="20% - Accent1 4 5 2 4 3 4 4" xfId="43171" xr:uid="{00000000-0005-0000-0000-0000EBA70000}"/>
    <cellStyle name="20% - Accent1 4 5 2 4 3 5" xfId="43172" xr:uid="{00000000-0005-0000-0000-0000ECA70000}"/>
    <cellStyle name="20% - Accent1 4 5 2 4 3 5 2" xfId="43173" xr:uid="{00000000-0005-0000-0000-0000EDA70000}"/>
    <cellStyle name="20% - Accent1 4 5 2 4 3 5 2 2" xfId="43174" xr:uid="{00000000-0005-0000-0000-0000EEA70000}"/>
    <cellStyle name="20% - Accent1 4 5 2 4 3 5 3" xfId="43175" xr:uid="{00000000-0005-0000-0000-0000EFA70000}"/>
    <cellStyle name="20% - Accent1 4 5 2 4 3 6" xfId="43176" xr:uid="{00000000-0005-0000-0000-0000F0A70000}"/>
    <cellStyle name="20% - Accent1 4 5 2 4 3 6 2" xfId="43177" xr:uid="{00000000-0005-0000-0000-0000F1A70000}"/>
    <cellStyle name="20% - Accent1 4 5 2 4 3 6 2 2" xfId="43178" xr:uid="{00000000-0005-0000-0000-0000F2A70000}"/>
    <cellStyle name="20% - Accent1 4 5 2 4 3 6 3" xfId="43179" xr:uid="{00000000-0005-0000-0000-0000F3A70000}"/>
    <cellStyle name="20% - Accent1 4 5 2 4 3 7" xfId="43180" xr:uid="{00000000-0005-0000-0000-0000F4A70000}"/>
    <cellStyle name="20% - Accent1 4 5 2 4 3 7 2" xfId="43181" xr:uid="{00000000-0005-0000-0000-0000F5A70000}"/>
    <cellStyle name="20% - Accent1 4 5 2 4 3 8" xfId="43182" xr:uid="{00000000-0005-0000-0000-0000F6A70000}"/>
    <cellStyle name="20% - Accent1 4 5 2 4 3 8 2" xfId="43183" xr:uid="{00000000-0005-0000-0000-0000F7A70000}"/>
    <cellStyle name="20% - Accent1 4 5 2 4 3 9" xfId="43184" xr:uid="{00000000-0005-0000-0000-0000F8A70000}"/>
    <cellStyle name="20% - Accent1 4 5 2 4 4" xfId="43185" xr:uid="{00000000-0005-0000-0000-0000F9A70000}"/>
    <cellStyle name="20% - Accent1 4 5 2 4 4 2" xfId="43186" xr:uid="{00000000-0005-0000-0000-0000FAA70000}"/>
    <cellStyle name="20% - Accent1 4 5 2 4 4 2 2" xfId="43187" xr:uid="{00000000-0005-0000-0000-0000FBA70000}"/>
    <cellStyle name="20% - Accent1 4 5 2 4 4 2 2 2" xfId="43188" xr:uid="{00000000-0005-0000-0000-0000FCA70000}"/>
    <cellStyle name="20% - Accent1 4 5 2 4 4 2 3" xfId="43189" xr:uid="{00000000-0005-0000-0000-0000FDA70000}"/>
    <cellStyle name="20% - Accent1 4 5 2 4 4 3" xfId="43190" xr:uid="{00000000-0005-0000-0000-0000FEA70000}"/>
    <cellStyle name="20% - Accent1 4 5 2 4 4 3 2" xfId="43191" xr:uid="{00000000-0005-0000-0000-0000FFA70000}"/>
    <cellStyle name="20% - Accent1 4 5 2 4 4 4" xfId="43192" xr:uid="{00000000-0005-0000-0000-000000A80000}"/>
    <cellStyle name="20% - Accent1 4 5 2 4 5" xfId="43193" xr:uid="{00000000-0005-0000-0000-000001A80000}"/>
    <cellStyle name="20% - Accent1 4 5 2 4 5 2" xfId="43194" xr:uid="{00000000-0005-0000-0000-000002A80000}"/>
    <cellStyle name="20% - Accent1 4 5 2 4 5 2 2" xfId="43195" xr:uid="{00000000-0005-0000-0000-000003A80000}"/>
    <cellStyle name="20% - Accent1 4 5 2 4 5 2 2 2" xfId="43196" xr:uid="{00000000-0005-0000-0000-000004A80000}"/>
    <cellStyle name="20% - Accent1 4 5 2 4 5 2 3" xfId="43197" xr:uid="{00000000-0005-0000-0000-000005A80000}"/>
    <cellStyle name="20% - Accent1 4 5 2 4 5 3" xfId="43198" xr:uid="{00000000-0005-0000-0000-000006A80000}"/>
    <cellStyle name="20% - Accent1 4 5 2 4 5 3 2" xfId="43199" xr:uid="{00000000-0005-0000-0000-000007A80000}"/>
    <cellStyle name="20% - Accent1 4 5 2 4 5 4" xfId="43200" xr:uid="{00000000-0005-0000-0000-000008A80000}"/>
    <cellStyle name="20% - Accent1 4 5 2 4 6" xfId="43201" xr:uid="{00000000-0005-0000-0000-000009A80000}"/>
    <cellStyle name="20% - Accent1 4 5 2 4 6 2" xfId="43202" xr:uid="{00000000-0005-0000-0000-00000AA80000}"/>
    <cellStyle name="20% - Accent1 4 5 2 4 6 2 2" xfId="43203" xr:uid="{00000000-0005-0000-0000-00000BA80000}"/>
    <cellStyle name="20% - Accent1 4 5 2 4 6 2 2 2" xfId="43204" xr:uid="{00000000-0005-0000-0000-00000CA80000}"/>
    <cellStyle name="20% - Accent1 4 5 2 4 6 2 3" xfId="43205" xr:uid="{00000000-0005-0000-0000-00000DA80000}"/>
    <cellStyle name="20% - Accent1 4 5 2 4 6 3" xfId="43206" xr:uid="{00000000-0005-0000-0000-00000EA80000}"/>
    <cellStyle name="20% - Accent1 4 5 2 4 6 3 2" xfId="43207" xr:uid="{00000000-0005-0000-0000-00000FA80000}"/>
    <cellStyle name="20% - Accent1 4 5 2 4 6 4" xfId="43208" xr:uid="{00000000-0005-0000-0000-000010A80000}"/>
    <cellStyle name="20% - Accent1 4 5 2 4 7" xfId="43209" xr:uid="{00000000-0005-0000-0000-000011A80000}"/>
    <cellStyle name="20% - Accent1 4 5 2 4 7 2" xfId="43210" xr:uid="{00000000-0005-0000-0000-000012A80000}"/>
    <cellStyle name="20% - Accent1 4 5 2 4 7 2 2" xfId="43211" xr:uid="{00000000-0005-0000-0000-000013A80000}"/>
    <cellStyle name="20% - Accent1 4 5 2 4 7 3" xfId="43212" xr:uid="{00000000-0005-0000-0000-000014A80000}"/>
    <cellStyle name="20% - Accent1 4 5 2 4 8" xfId="43213" xr:uid="{00000000-0005-0000-0000-000015A80000}"/>
    <cellStyle name="20% - Accent1 4 5 2 4 8 2" xfId="43214" xr:uid="{00000000-0005-0000-0000-000016A80000}"/>
    <cellStyle name="20% - Accent1 4 5 2 4 8 2 2" xfId="43215" xr:uid="{00000000-0005-0000-0000-000017A80000}"/>
    <cellStyle name="20% - Accent1 4 5 2 4 8 3" xfId="43216" xr:uid="{00000000-0005-0000-0000-000018A80000}"/>
    <cellStyle name="20% - Accent1 4 5 2 4 9" xfId="43217" xr:uid="{00000000-0005-0000-0000-000019A80000}"/>
    <cellStyle name="20% - Accent1 4 5 2 4 9 2" xfId="43218" xr:uid="{00000000-0005-0000-0000-00001AA80000}"/>
    <cellStyle name="20% - Accent1 4 5 2 5" xfId="43219" xr:uid="{00000000-0005-0000-0000-00001BA80000}"/>
    <cellStyle name="20% - Accent1 4 5 2 5 10" xfId="43220" xr:uid="{00000000-0005-0000-0000-00001CA80000}"/>
    <cellStyle name="20% - Accent1 4 5 2 5 10 2" xfId="43221" xr:uid="{00000000-0005-0000-0000-00001DA80000}"/>
    <cellStyle name="20% - Accent1 4 5 2 5 11" xfId="43222" xr:uid="{00000000-0005-0000-0000-00001EA80000}"/>
    <cellStyle name="20% - Accent1 4 5 2 5 2" xfId="43223" xr:uid="{00000000-0005-0000-0000-00001FA80000}"/>
    <cellStyle name="20% - Accent1 4 5 2 5 2 2" xfId="43224" xr:uid="{00000000-0005-0000-0000-000020A80000}"/>
    <cellStyle name="20% - Accent1 4 5 2 5 2 2 2" xfId="43225" xr:uid="{00000000-0005-0000-0000-000021A80000}"/>
    <cellStyle name="20% - Accent1 4 5 2 5 2 2 2 2" xfId="43226" xr:uid="{00000000-0005-0000-0000-000022A80000}"/>
    <cellStyle name="20% - Accent1 4 5 2 5 2 2 2 2 2" xfId="43227" xr:uid="{00000000-0005-0000-0000-000023A80000}"/>
    <cellStyle name="20% - Accent1 4 5 2 5 2 2 2 3" xfId="43228" xr:uid="{00000000-0005-0000-0000-000024A80000}"/>
    <cellStyle name="20% - Accent1 4 5 2 5 2 2 3" xfId="43229" xr:uid="{00000000-0005-0000-0000-000025A80000}"/>
    <cellStyle name="20% - Accent1 4 5 2 5 2 2 3 2" xfId="43230" xr:uid="{00000000-0005-0000-0000-000026A80000}"/>
    <cellStyle name="20% - Accent1 4 5 2 5 2 2 4" xfId="43231" xr:uid="{00000000-0005-0000-0000-000027A80000}"/>
    <cellStyle name="20% - Accent1 4 5 2 5 2 3" xfId="43232" xr:uid="{00000000-0005-0000-0000-000028A80000}"/>
    <cellStyle name="20% - Accent1 4 5 2 5 2 3 2" xfId="43233" xr:uid="{00000000-0005-0000-0000-000029A80000}"/>
    <cellStyle name="20% - Accent1 4 5 2 5 2 3 2 2" xfId="43234" xr:uid="{00000000-0005-0000-0000-00002AA80000}"/>
    <cellStyle name="20% - Accent1 4 5 2 5 2 3 2 2 2" xfId="43235" xr:uid="{00000000-0005-0000-0000-00002BA80000}"/>
    <cellStyle name="20% - Accent1 4 5 2 5 2 3 2 3" xfId="43236" xr:uid="{00000000-0005-0000-0000-00002CA80000}"/>
    <cellStyle name="20% - Accent1 4 5 2 5 2 3 3" xfId="43237" xr:uid="{00000000-0005-0000-0000-00002DA80000}"/>
    <cellStyle name="20% - Accent1 4 5 2 5 2 3 3 2" xfId="43238" xr:uid="{00000000-0005-0000-0000-00002EA80000}"/>
    <cellStyle name="20% - Accent1 4 5 2 5 2 3 4" xfId="43239" xr:uid="{00000000-0005-0000-0000-00002FA80000}"/>
    <cellStyle name="20% - Accent1 4 5 2 5 2 4" xfId="43240" xr:uid="{00000000-0005-0000-0000-000030A80000}"/>
    <cellStyle name="20% - Accent1 4 5 2 5 2 4 2" xfId="43241" xr:uid="{00000000-0005-0000-0000-000031A80000}"/>
    <cellStyle name="20% - Accent1 4 5 2 5 2 4 2 2" xfId="43242" xr:uid="{00000000-0005-0000-0000-000032A80000}"/>
    <cellStyle name="20% - Accent1 4 5 2 5 2 4 2 2 2" xfId="43243" xr:uid="{00000000-0005-0000-0000-000033A80000}"/>
    <cellStyle name="20% - Accent1 4 5 2 5 2 4 2 3" xfId="43244" xr:uid="{00000000-0005-0000-0000-000034A80000}"/>
    <cellStyle name="20% - Accent1 4 5 2 5 2 4 3" xfId="43245" xr:uid="{00000000-0005-0000-0000-000035A80000}"/>
    <cellStyle name="20% - Accent1 4 5 2 5 2 4 3 2" xfId="43246" xr:uid="{00000000-0005-0000-0000-000036A80000}"/>
    <cellStyle name="20% - Accent1 4 5 2 5 2 4 4" xfId="43247" xr:uid="{00000000-0005-0000-0000-000037A80000}"/>
    <cellStyle name="20% - Accent1 4 5 2 5 2 5" xfId="43248" xr:uid="{00000000-0005-0000-0000-000038A80000}"/>
    <cellStyle name="20% - Accent1 4 5 2 5 2 5 2" xfId="43249" xr:uid="{00000000-0005-0000-0000-000039A80000}"/>
    <cellStyle name="20% - Accent1 4 5 2 5 2 5 2 2" xfId="43250" xr:uid="{00000000-0005-0000-0000-00003AA80000}"/>
    <cellStyle name="20% - Accent1 4 5 2 5 2 5 3" xfId="43251" xr:uid="{00000000-0005-0000-0000-00003BA80000}"/>
    <cellStyle name="20% - Accent1 4 5 2 5 2 6" xfId="43252" xr:uid="{00000000-0005-0000-0000-00003CA80000}"/>
    <cellStyle name="20% - Accent1 4 5 2 5 2 6 2" xfId="43253" xr:uid="{00000000-0005-0000-0000-00003DA80000}"/>
    <cellStyle name="20% - Accent1 4 5 2 5 2 6 2 2" xfId="43254" xr:uid="{00000000-0005-0000-0000-00003EA80000}"/>
    <cellStyle name="20% - Accent1 4 5 2 5 2 6 3" xfId="43255" xr:uid="{00000000-0005-0000-0000-00003FA80000}"/>
    <cellStyle name="20% - Accent1 4 5 2 5 2 7" xfId="43256" xr:uid="{00000000-0005-0000-0000-000040A80000}"/>
    <cellStyle name="20% - Accent1 4 5 2 5 2 7 2" xfId="43257" xr:uid="{00000000-0005-0000-0000-000041A80000}"/>
    <cellStyle name="20% - Accent1 4 5 2 5 2 8" xfId="43258" xr:uid="{00000000-0005-0000-0000-000042A80000}"/>
    <cellStyle name="20% - Accent1 4 5 2 5 2 8 2" xfId="43259" xr:uid="{00000000-0005-0000-0000-000043A80000}"/>
    <cellStyle name="20% - Accent1 4 5 2 5 2 9" xfId="43260" xr:uid="{00000000-0005-0000-0000-000044A80000}"/>
    <cellStyle name="20% - Accent1 4 5 2 5 3" xfId="43261" xr:uid="{00000000-0005-0000-0000-000045A80000}"/>
    <cellStyle name="20% - Accent1 4 5 2 5 3 2" xfId="43262" xr:uid="{00000000-0005-0000-0000-000046A80000}"/>
    <cellStyle name="20% - Accent1 4 5 2 5 3 2 2" xfId="43263" xr:uid="{00000000-0005-0000-0000-000047A80000}"/>
    <cellStyle name="20% - Accent1 4 5 2 5 3 2 2 2" xfId="43264" xr:uid="{00000000-0005-0000-0000-000048A80000}"/>
    <cellStyle name="20% - Accent1 4 5 2 5 3 2 2 2 2" xfId="43265" xr:uid="{00000000-0005-0000-0000-000049A80000}"/>
    <cellStyle name="20% - Accent1 4 5 2 5 3 2 2 3" xfId="43266" xr:uid="{00000000-0005-0000-0000-00004AA80000}"/>
    <cellStyle name="20% - Accent1 4 5 2 5 3 2 3" xfId="43267" xr:uid="{00000000-0005-0000-0000-00004BA80000}"/>
    <cellStyle name="20% - Accent1 4 5 2 5 3 2 3 2" xfId="43268" xr:uid="{00000000-0005-0000-0000-00004CA80000}"/>
    <cellStyle name="20% - Accent1 4 5 2 5 3 2 4" xfId="43269" xr:uid="{00000000-0005-0000-0000-00004DA80000}"/>
    <cellStyle name="20% - Accent1 4 5 2 5 3 3" xfId="43270" xr:uid="{00000000-0005-0000-0000-00004EA80000}"/>
    <cellStyle name="20% - Accent1 4 5 2 5 3 3 2" xfId="43271" xr:uid="{00000000-0005-0000-0000-00004FA80000}"/>
    <cellStyle name="20% - Accent1 4 5 2 5 3 3 2 2" xfId="43272" xr:uid="{00000000-0005-0000-0000-000050A80000}"/>
    <cellStyle name="20% - Accent1 4 5 2 5 3 3 2 2 2" xfId="43273" xr:uid="{00000000-0005-0000-0000-000051A80000}"/>
    <cellStyle name="20% - Accent1 4 5 2 5 3 3 2 3" xfId="43274" xr:uid="{00000000-0005-0000-0000-000052A80000}"/>
    <cellStyle name="20% - Accent1 4 5 2 5 3 3 3" xfId="43275" xr:uid="{00000000-0005-0000-0000-000053A80000}"/>
    <cellStyle name="20% - Accent1 4 5 2 5 3 3 3 2" xfId="43276" xr:uid="{00000000-0005-0000-0000-000054A80000}"/>
    <cellStyle name="20% - Accent1 4 5 2 5 3 3 4" xfId="43277" xr:uid="{00000000-0005-0000-0000-000055A80000}"/>
    <cellStyle name="20% - Accent1 4 5 2 5 3 4" xfId="43278" xr:uid="{00000000-0005-0000-0000-000056A80000}"/>
    <cellStyle name="20% - Accent1 4 5 2 5 3 4 2" xfId="43279" xr:uid="{00000000-0005-0000-0000-000057A80000}"/>
    <cellStyle name="20% - Accent1 4 5 2 5 3 4 2 2" xfId="43280" xr:uid="{00000000-0005-0000-0000-000058A80000}"/>
    <cellStyle name="20% - Accent1 4 5 2 5 3 4 2 2 2" xfId="43281" xr:uid="{00000000-0005-0000-0000-000059A80000}"/>
    <cellStyle name="20% - Accent1 4 5 2 5 3 4 2 3" xfId="43282" xr:uid="{00000000-0005-0000-0000-00005AA80000}"/>
    <cellStyle name="20% - Accent1 4 5 2 5 3 4 3" xfId="43283" xr:uid="{00000000-0005-0000-0000-00005BA80000}"/>
    <cellStyle name="20% - Accent1 4 5 2 5 3 4 3 2" xfId="43284" xr:uid="{00000000-0005-0000-0000-00005CA80000}"/>
    <cellStyle name="20% - Accent1 4 5 2 5 3 4 4" xfId="43285" xr:uid="{00000000-0005-0000-0000-00005DA80000}"/>
    <cellStyle name="20% - Accent1 4 5 2 5 3 5" xfId="43286" xr:uid="{00000000-0005-0000-0000-00005EA80000}"/>
    <cellStyle name="20% - Accent1 4 5 2 5 3 5 2" xfId="43287" xr:uid="{00000000-0005-0000-0000-00005FA80000}"/>
    <cellStyle name="20% - Accent1 4 5 2 5 3 5 2 2" xfId="43288" xr:uid="{00000000-0005-0000-0000-000060A80000}"/>
    <cellStyle name="20% - Accent1 4 5 2 5 3 5 3" xfId="43289" xr:uid="{00000000-0005-0000-0000-000061A80000}"/>
    <cellStyle name="20% - Accent1 4 5 2 5 3 6" xfId="43290" xr:uid="{00000000-0005-0000-0000-000062A80000}"/>
    <cellStyle name="20% - Accent1 4 5 2 5 3 6 2" xfId="43291" xr:uid="{00000000-0005-0000-0000-000063A80000}"/>
    <cellStyle name="20% - Accent1 4 5 2 5 3 6 2 2" xfId="43292" xr:uid="{00000000-0005-0000-0000-000064A80000}"/>
    <cellStyle name="20% - Accent1 4 5 2 5 3 6 3" xfId="43293" xr:uid="{00000000-0005-0000-0000-000065A80000}"/>
    <cellStyle name="20% - Accent1 4 5 2 5 3 7" xfId="43294" xr:uid="{00000000-0005-0000-0000-000066A80000}"/>
    <cellStyle name="20% - Accent1 4 5 2 5 3 7 2" xfId="43295" xr:uid="{00000000-0005-0000-0000-000067A80000}"/>
    <cellStyle name="20% - Accent1 4 5 2 5 3 8" xfId="43296" xr:uid="{00000000-0005-0000-0000-000068A80000}"/>
    <cellStyle name="20% - Accent1 4 5 2 5 3 8 2" xfId="43297" xr:uid="{00000000-0005-0000-0000-000069A80000}"/>
    <cellStyle name="20% - Accent1 4 5 2 5 3 9" xfId="43298" xr:uid="{00000000-0005-0000-0000-00006AA80000}"/>
    <cellStyle name="20% - Accent1 4 5 2 5 4" xfId="43299" xr:uid="{00000000-0005-0000-0000-00006BA80000}"/>
    <cellStyle name="20% - Accent1 4 5 2 5 4 2" xfId="43300" xr:uid="{00000000-0005-0000-0000-00006CA80000}"/>
    <cellStyle name="20% - Accent1 4 5 2 5 4 2 2" xfId="43301" xr:uid="{00000000-0005-0000-0000-00006DA80000}"/>
    <cellStyle name="20% - Accent1 4 5 2 5 4 2 2 2" xfId="43302" xr:uid="{00000000-0005-0000-0000-00006EA80000}"/>
    <cellStyle name="20% - Accent1 4 5 2 5 4 2 3" xfId="43303" xr:uid="{00000000-0005-0000-0000-00006FA80000}"/>
    <cellStyle name="20% - Accent1 4 5 2 5 4 3" xfId="43304" xr:uid="{00000000-0005-0000-0000-000070A80000}"/>
    <cellStyle name="20% - Accent1 4 5 2 5 4 3 2" xfId="43305" xr:uid="{00000000-0005-0000-0000-000071A80000}"/>
    <cellStyle name="20% - Accent1 4 5 2 5 4 4" xfId="43306" xr:uid="{00000000-0005-0000-0000-000072A80000}"/>
    <cellStyle name="20% - Accent1 4 5 2 5 5" xfId="43307" xr:uid="{00000000-0005-0000-0000-000073A80000}"/>
    <cellStyle name="20% - Accent1 4 5 2 5 5 2" xfId="43308" xr:uid="{00000000-0005-0000-0000-000074A80000}"/>
    <cellStyle name="20% - Accent1 4 5 2 5 5 2 2" xfId="43309" xr:uid="{00000000-0005-0000-0000-000075A80000}"/>
    <cellStyle name="20% - Accent1 4 5 2 5 5 2 2 2" xfId="43310" xr:uid="{00000000-0005-0000-0000-000076A80000}"/>
    <cellStyle name="20% - Accent1 4 5 2 5 5 2 3" xfId="43311" xr:uid="{00000000-0005-0000-0000-000077A80000}"/>
    <cellStyle name="20% - Accent1 4 5 2 5 5 3" xfId="43312" xr:uid="{00000000-0005-0000-0000-000078A80000}"/>
    <cellStyle name="20% - Accent1 4 5 2 5 5 3 2" xfId="43313" xr:uid="{00000000-0005-0000-0000-000079A80000}"/>
    <cellStyle name="20% - Accent1 4 5 2 5 5 4" xfId="43314" xr:uid="{00000000-0005-0000-0000-00007AA80000}"/>
    <cellStyle name="20% - Accent1 4 5 2 5 6" xfId="43315" xr:uid="{00000000-0005-0000-0000-00007BA80000}"/>
    <cellStyle name="20% - Accent1 4 5 2 5 6 2" xfId="43316" xr:uid="{00000000-0005-0000-0000-00007CA80000}"/>
    <cellStyle name="20% - Accent1 4 5 2 5 6 2 2" xfId="43317" xr:uid="{00000000-0005-0000-0000-00007DA80000}"/>
    <cellStyle name="20% - Accent1 4 5 2 5 6 2 2 2" xfId="43318" xr:uid="{00000000-0005-0000-0000-00007EA80000}"/>
    <cellStyle name="20% - Accent1 4 5 2 5 6 2 3" xfId="43319" xr:uid="{00000000-0005-0000-0000-00007FA80000}"/>
    <cellStyle name="20% - Accent1 4 5 2 5 6 3" xfId="43320" xr:uid="{00000000-0005-0000-0000-000080A80000}"/>
    <cellStyle name="20% - Accent1 4 5 2 5 6 3 2" xfId="43321" xr:uid="{00000000-0005-0000-0000-000081A80000}"/>
    <cellStyle name="20% - Accent1 4 5 2 5 6 4" xfId="43322" xr:uid="{00000000-0005-0000-0000-000082A80000}"/>
    <cellStyle name="20% - Accent1 4 5 2 5 7" xfId="43323" xr:uid="{00000000-0005-0000-0000-000083A80000}"/>
    <cellStyle name="20% - Accent1 4 5 2 5 7 2" xfId="43324" xr:uid="{00000000-0005-0000-0000-000084A80000}"/>
    <cellStyle name="20% - Accent1 4 5 2 5 7 2 2" xfId="43325" xr:uid="{00000000-0005-0000-0000-000085A80000}"/>
    <cellStyle name="20% - Accent1 4 5 2 5 7 3" xfId="43326" xr:uid="{00000000-0005-0000-0000-000086A80000}"/>
    <cellStyle name="20% - Accent1 4 5 2 5 8" xfId="43327" xr:uid="{00000000-0005-0000-0000-000087A80000}"/>
    <cellStyle name="20% - Accent1 4 5 2 5 8 2" xfId="43328" xr:uid="{00000000-0005-0000-0000-000088A80000}"/>
    <cellStyle name="20% - Accent1 4 5 2 5 8 2 2" xfId="43329" xr:uid="{00000000-0005-0000-0000-000089A80000}"/>
    <cellStyle name="20% - Accent1 4 5 2 5 8 3" xfId="43330" xr:uid="{00000000-0005-0000-0000-00008AA80000}"/>
    <cellStyle name="20% - Accent1 4 5 2 5 9" xfId="43331" xr:uid="{00000000-0005-0000-0000-00008BA80000}"/>
    <cellStyle name="20% - Accent1 4 5 2 5 9 2" xfId="43332" xr:uid="{00000000-0005-0000-0000-00008CA80000}"/>
    <cellStyle name="20% - Accent1 4 5 2 6" xfId="43333" xr:uid="{00000000-0005-0000-0000-00008DA80000}"/>
    <cellStyle name="20% - Accent1 4 5 2 6 2" xfId="43334" xr:uid="{00000000-0005-0000-0000-00008EA80000}"/>
    <cellStyle name="20% - Accent1 4 5 2 6 2 2" xfId="43335" xr:uid="{00000000-0005-0000-0000-00008FA80000}"/>
    <cellStyle name="20% - Accent1 4 5 2 6 2 2 2" xfId="43336" xr:uid="{00000000-0005-0000-0000-000090A80000}"/>
    <cellStyle name="20% - Accent1 4 5 2 6 2 2 2 2" xfId="43337" xr:uid="{00000000-0005-0000-0000-000091A80000}"/>
    <cellStyle name="20% - Accent1 4 5 2 6 2 2 3" xfId="43338" xr:uid="{00000000-0005-0000-0000-000092A80000}"/>
    <cellStyle name="20% - Accent1 4 5 2 6 2 3" xfId="43339" xr:uid="{00000000-0005-0000-0000-000093A80000}"/>
    <cellStyle name="20% - Accent1 4 5 2 6 2 3 2" xfId="43340" xr:uid="{00000000-0005-0000-0000-000094A80000}"/>
    <cellStyle name="20% - Accent1 4 5 2 6 2 4" xfId="43341" xr:uid="{00000000-0005-0000-0000-000095A80000}"/>
    <cellStyle name="20% - Accent1 4 5 2 6 3" xfId="43342" xr:uid="{00000000-0005-0000-0000-000096A80000}"/>
    <cellStyle name="20% - Accent1 4 5 2 6 3 2" xfId="43343" xr:uid="{00000000-0005-0000-0000-000097A80000}"/>
    <cellStyle name="20% - Accent1 4 5 2 6 3 2 2" xfId="43344" xr:uid="{00000000-0005-0000-0000-000098A80000}"/>
    <cellStyle name="20% - Accent1 4 5 2 6 3 2 2 2" xfId="43345" xr:uid="{00000000-0005-0000-0000-000099A80000}"/>
    <cellStyle name="20% - Accent1 4 5 2 6 3 2 3" xfId="43346" xr:uid="{00000000-0005-0000-0000-00009AA80000}"/>
    <cellStyle name="20% - Accent1 4 5 2 6 3 3" xfId="43347" xr:uid="{00000000-0005-0000-0000-00009BA80000}"/>
    <cellStyle name="20% - Accent1 4 5 2 6 3 3 2" xfId="43348" xr:uid="{00000000-0005-0000-0000-00009CA80000}"/>
    <cellStyle name="20% - Accent1 4 5 2 6 3 4" xfId="43349" xr:uid="{00000000-0005-0000-0000-00009DA80000}"/>
    <cellStyle name="20% - Accent1 4 5 2 6 4" xfId="43350" xr:uid="{00000000-0005-0000-0000-00009EA80000}"/>
    <cellStyle name="20% - Accent1 4 5 2 6 4 2" xfId="43351" xr:uid="{00000000-0005-0000-0000-00009FA80000}"/>
    <cellStyle name="20% - Accent1 4 5 2 6 4 2 2" xfId="43352" xr:uid="{00000000-0005-0000-0000-0000A0A80000}"/>
    <cellStyle name="20% - Accent1 4 5 2 6 4 2 2 2" xfId="43353" xr:uid="{00000000-0005-0000-0000-0000A1A80000}"/>
    <cellStyle name="20% - Accent1 4 5 2 6 4 2 3" xfId="43354" xr:uid="{00000000-0005-0000-0000-0000A2A80000}"/>
    <cellStyle name="20% - Accent1 4 5 2 6 4 3" xfId="43355" xr:uid="{00000000-0005-0000-0000-0000A3A80000}"/>
    <cellStyle name="20% - Accent1 4 5 2 6 4 3 2" xfId="43356" xr:uid="{00000000-0005-0000-0000-0000A4A80000}"/>
    <cellStyle name="20% - Accent1 4 5 2 6 4 4" xfId="43357" xr:uid="{00000000-0005-0000-0000-0000A5A80000}"/>
    <cellStyle name="20% - Accent1 4 5 2 6 5" xfId="43358" xr:uid="{00000000-0005-0000-0000-0000A6A80000}"/>
    <cellStyle name="20% - Accent1 4 5 2 6 5 2" xfId="43359" xr:uid="{00000000-0005-0000-0000-0000A7A80000}"/>
    <cellStyle name="20% - Accent1 4 5 2 6 5 2 2" xfId="43360" xr:uid="{00000000-0005-0000-0000-0000A8A80000}"/>
    <cellStyle name="20% - Accent1 4 5 2 6 5 3" xfId="43361" xr:uid="{00000000-0005-0000-0000-0000A9A80000}"/>
    <cellStyle name="20% - Accent1 4 5 2 6 6" xfId="43362" xr:uid="{00000000-0005-0000-0000-0000AAA80000}"/>
    <cellStyle name="20% - Accent1 4 5 2 6 6 2" xfId="43363" xr:uid="{00000000-0005-0000-0000-0000ABA80000}"/>
    <cellStyle name="20% - Accent1 4 5 2 6 6 2 2" xfId="43364" xr:uid="{00000000-0005-0000-0000-0000ACA80000}"/>
    <cellStyle name="20% - Accent1 4 5 2 6 6 3" xfId="43365" xr:uid="{00000000-0005-0000-0000-0000ADA80000}"/>
    <cellStyle name="20% - Accent1 4 5 2 6 7" xfId="43366" xr:uid="{00000000-0005-0000-0000-0000AEA80000}"/>
    <cellStyle name="20% - Accent1 4 5 2 6 7 2" xfId="43367" xr:uid="{00000000-0005-0000-0000-0000AFA80000}"/>
    <cellStyle name="20% - Accent1 4 5 2 6 8" xfId="43368" xr:uid="{00000000-0005-0000-0000-0000B0A80000}"/>
    <cellStyle name="20% - Accent1 4 5 2 6 8 2" xfId="43369" xr:uid="{00000000-0005-0000-0000-0000B1A80000}"/>
    <cellStyle name="20% - Accent1 4 5 2 6 9" xfId="43370" xr:uid="{00000000-0005-0000-0000-0000B2A80000}"/>
    <cellStyle name="20% - Accent1 4 5 2 7" xfId="43371" xr:uid="{00000000-0005-0000-0000-0000B3A80000}"/>
    <cellStyle name="20% - Accent1 4 5 2 7 2" xfId="43372" xr:uid="{00000000-0005-0000-0000-0000B4A80000}"/>
    <cellStyle name="20% - Accent1 4 5 2 7 2 2" xfId="43373" xr:uid="{00000000-0005-0000-0000-0000B5A80000}"/>
    <cellStyle name="20% - Accent1 4 5 2 7 2 2 2" xfId="43374" xr:uid="{00000000-0005-0000-0000-0000B6A80000}"/>
    <cellStyle name="20% - Accent1 4 5 2 7 2 2 2 2" xfId="43375" xr:uid="{00000000-0005-0000-0000-0000B7A80000}"/>
    <cellStyle name="20% - Accent1 4 5 2 7 2 2 3" xfId="43376" xr:uid="{00000000-0005-0000-0000-0000B8A80000}"/>
    <cellStyle name="20% - Accent1 4 5 2 7 2 3" xfId="43377" xr:uid="{00000000-0005-0000-0000-0000B9A80000}"/>
    <cellStyle name="20% - Accent1 4 5 2 7 2 3 2" xfId="43378" xr:uid="{00000000-0005-0000-0000-0000BAA80000}"/>
    <cellStyle name="20% - Accent1 4 5 2 7 2 4" xfId="43379" xr:uid="{00000000-0005-0000-0000-0000BBA80000}"/>
    <cellStyle name="20% - Accent1 4 5 2 7 3" xfId="43380" xr:uid="{00000000-0005-0000-0000-0000BCA80000}"/>
    <cellStyle name="20% - Accent1 4 5 2 7 3 2" xfId="43381" xr:uid="{00000000-0005-0000-0000-0000BDA80000}"/>
    <cellStyle name="20% - Accent1 4 5 2 7 3 2 2" xfId="43382" xr:uid="{00000000-0005-0000-0000-0000BEA80000}"/>
    <cellStyle name="20% - Accent1 4 5 2 7 3 2 2 2" xfId="43383" xr:uid="{00000000-0005-0000-0000-0000BFA80000}"/>
    <cellStyle name="20% - Accent1 4 5 2 7 3 2 3" xfId="43384" xr:uid="{00000000-0005-0000-0000-0000C0A80000}"/>
    <cellStyle name="20% - Accent1 4 5 2 7 3 3" xfId="43385" xr:uid="{00000000-0005-0000-0000-0000C1A80000}"/>
    <cellStyle name="20% - Accent1 4 5 2 7 3 3 2" xfId="43386" xr:uid="{00000000-0005-0000-0000-0000C2A80000}"/>
    <cellStyle name="20% - Accent1 4 5 2 7 3 4" xfId="43387" xr:uid="{00000000-0005-0000-0000-0000C3A80000}"/>
    <cellStyle name="20% - Accent1 4 5 2 7 4" xfId="43388" xr:uid="{00000000-0005-0000-0000-0000C4A80000}"/>
    <cellStyle name="20% - Accent1 4 5 2 7 4 2" xfId="43389" xr:uid="{00000000-0005-0000-0000-0000C5A80000}"/>
    <cellStyle name="20% - Accent1 4 5 2 7 4 2 2" xfId="43390" xr:uid="{00000000-0005-0000-0000-0000C6A80000}"/>
    <cellStyle name="20% - Accent1 4 5 2 7 4 2 2 2" xfId="43391" xr:uid="{00000000-0005-0000-0000-0000C7A80000}"/>
    <cellStyle name="20% - Accent1 4 5 2 7 4 2 3" xfId="43392" xr:uid="{00000000-0005-0000-0000-0000C8A80000}"/>
    <cellStyle name="20% - Accent1 4 5 2 7 4 3" xfId="43393" xr:uid="{00000000-0005-0000-0000-0000C9A80000}"/>
    <cellStyle name="20% - Accent1 4 5 2 7 4 3 2" xfId="43394" xr:uid="{00000000-0005-0000-0000-0000CAA80000}"/>
    <cellStyle name="20% - Accent1 4 5 2 7 4 4" xfId="43395" xr:uid="{00000000-0005-0000-0000-0000CBA80000}"/>
    <cellStyle name="20% - Accent1 4 5 2 7 5" xfId="43396" xr:uid="{00000000-0005-0000-0000-0000CCA80000}"/>
    <cellStyle name="20% - Accent1 4 5 2 7 5 2" xfId="43397" xr:uid="{00000000-0005-0000-0000-0000CDA80000}"/>
    <cellStyle name="20% - Accent1 4 5 2 7 5 2 2" xfId="43398" xr:uid="{00000000-0005-0000-0000-0000CEA80000}"/>
    <cellStyle name="20% - Accent1 4 5 2 7 5 3" xfId="43399" xr:uid="{00000000-0005-0000-0000-0000CFA80000}"/>
    <cellStyle name="20% - Accent1 4 5 2 7 6" xfId="43400" xr:uid="{00000000-0005-0000-0000-0000D0A80000}"/>
    <cellStyle name="20% - Accent1 4 5 2 7 6 2" xfId="43401" xr:uid="{00000000-0005-0000-0000-0000D1A80000}"/>
    <cellStyle name="20% - Accent1 4 5 2 7 6 2 2" xfId="43402" xr:uid="{00000000-0005-0000-0000-0000D2A80000}"/>
    <cellStyle name="20% - Accent1 4 5 2 7 6 3" xfId="43403" xr:uid="{00000000-0005-0000-0000-0000D3A80000}"/>
    <cellStyle name="20% - Accent1 4 5 2 7 7" xfId="43404" xr:uid="{00000000-0005-0000-0000-0000D4A80000}"/>
    <cellStyle name="20% - Accent1 4 5 2 7 7 2" xfId="43405" xr:uid="{00000000-0005-0000-0000-0000D5A80000}"/>
    <cellStyle name="20% - Accent1 4 5 2 7 8" xfId="43406" xr:uid="{00000000-0005-0000-0000-0000D6A80000}"/>
    <cellStyle name="20% - Accent1 4 5 2 7 8 2" xfId="43407" xr:uid="{00000000-0005-0000-0000-0000D7A80000}"/>
    <cellStyle name="20% - Accent1 4 5 2 7 9" xfId="43408" xr:uid="{00000000-0005-0000-0000-0000D8A80000}"/>
    <cellStyle name="20% - Accent1 4 5 2 8" xfId="43409" xr:uid="{00000000-0005-0000-0000-0000D9A80000}"/>
    <cellStyle name="20% - Accent1 4 5 2 8 2" xfId="43410" xr:uid="{00000000-0005-0000-0000-0000DAA80000}"/>
    <cellStyle name="20% - Accent1 4 5 2 8 2 2" xfId="43411" xr:uid="{00000000-0005-0000-0000-0000DBA80000}"/>
    <cellStyle name="20% - Accent1 4 5 2 8 2 2 2" xfId="43412" xr:uid="{00000000-0005-0000-0000-0000DCA80000}"/>
    <cellStyle name="20% - Accent1 4 5 2 8 2 3" xfId="43413" xr:uid="{00000000-0005-0000-0000-0000DDA80000}"/>
    <cellStyle name="20% - Accent1 4 5 2 8 3" xfId="43414" xr:uid="{00000000-0005-0000-0000-0000DEA80000}"/>
    <cellStyle name="20% - Accent1 4 5 2 8 3 2" xfId="43415" xr:uid="{00000000-0005-0000-0000-0000DFA80000}"/>
    <cellStyle name="20% - Accent1 4 5 2 8 4" xfId="43416" xr:uid="{00000000-0005-0000-0000-0000E0A80000}"/>
    <cellStyle name="20% - Accent1 4 5 2 9" xfId="43417" xr:uid="{00000000-0005-0000-0000-0000E1A80000}"/>
    <cellStyle name="20% - Accent1 4 5 2 9 2" xfId="43418" xr:uid="{00000000-0005-0000-0000-0000E2A80000}"/>
    <cellStyle name="20% - Accent1 4 5 2 9 2 2" xfId="43419" xr:uid="{00000000-0005-0000-0000-0000E3A80000}"/>
    <cellStyle name="20% - Accent1 4 5 2 9 2 2 2" xfId="43420" xr:uid="{00000000-0005-0000-0000-0000E4A80000}"/>
    <cellStyle name="20% - Accent1 4 5 2 9 2 3" xfId="43421" xr:uid="{00000000-0005-0000-0000-0000E5A80000}"/>
    <cellStyle name="20% - Accent1 4 5 2 9 3" xfId="43422" xr:uid="{00000000-0005-0000-0000-0000E6A80000}"/>
    <cellStyle name="20% - Accent1 4 5 2 9 3 2" xfId="43423" xr:uid="{00000000-0005-0000-0000-0000E7A80000}"/>
    <cellStyle name="20% - Accent1 4 5 2 9 4" xfId="43424" xr:uid="{00000000-0005-0000-0000-0000E8A80000}"/>
    <cellStyle name="20% - Accent1 4 5 3" xfId="43425" xr:uid="{00000000-0005-0000-0000-0000E9A80000}"/>
    <cellStyle name="20% - Accent1 4 5 3 10" xfId="43426" xr:uid="{00000000-0005-0000-0000-0000EAA80000}"/>
    <cellStyle name="20% - Accent1 4 5 3 10 2" xfId="43427" xr:uid="{00000000-0005-0000-0000-0000EBA80000}"/>
    <cellStyle name="20% - Accent1 4 5 3 10 2 2" xfId="43428" xr:uid="{00000000-0005-0000-0000-0000ECA80000}"/>
    <cellStyle name="20% - Accent1 4 5 3 10 3" xfId="43429" xr:uid="{00000000-0005-0000-0000-0000EDA80000}"/>
    <cellStyle name="20% - Accent1 4 5 3 11" xfId="43430" xr:uid="{00000000-0005-0000-0000-0000EEA80000}"/>
    <cellStyle name="20% - Accent1 4 5 3 11 2" xfId="43431" xr:uid="{00000000-0005-0000-0000-0000EFA80000}"/>
    <cellStyle name="20% - Accent1 4 5 3 11 2 2" xfId="43432" xr:uid="{00000000-0005-0000-0000-0000F0A80000}"/>
    <cellStyle name="20% - Accent1 4 5 3 11 3" xfId="43433" xr:uid="{00000000-0005-0000-0000-0000F1A80000}"/>
    <cellStyle name="20% - Accent1 4 5 3 12" xfId="43434" xr:uid="{00000000-0005-0000-0000-0000F2A80000}"/>
    <cellStyle name="20% - Accent1 4 5 3 12 2" xfId="43435" xr:uid="{00000000-0005-0000-0000-0000F3A80000}"/>
    <cellStyle name="20% - Accent1 4 5 3 13" xfId="43436" xr:uid="{00000000-0005-0000-0000-0000F4A80000}"/>
    <cellStyle name="20% - Accent1 4 5 3 13 2" xfId="43437" xr:uid="{00000000-0005-0000-0000-0000F5A80000}"/>
    <cellStyle name="20% - Accent1 4 5 3 14" xfId="43438" xr:uid="{00000000-0005-0000-0000-0000F6A80000}"/>
    <cellStyle name="20% - Accent1 4 5 3 2" xfId="43439" xr:uid="{00000000-0005-0000-0000-0000F7A80000}"/>
    <cellStyle name="20% - Accent1 4 5 3 2 10" xfId="43440" xr:uid="{00000000-0005-0000-0000-0000F8A80000}"/>
    <cellStyle name="20% - Accent1 4 5 3 2 10 2" xfId="43441" xr:uid="{00000000-0005-0000-0000-0000F9A80000}"/>
    <cellStyle name="20% - Accent1 4 5 3 2 11" xfId="43442" xr:uid="{00000000-0005-0000-0000-0000FAA80000}"/>
    <cellStyle name="20% - Accent1 4 5 3 2 2" xfId="43443" xr:uid="{00000000-0005-0000-0000-0000FBA80000}"/>
    <cellStyle name="20% - Accent1 4 5 3 2 2 2" xfId="43444" xr:uid="{00000000-0005-0000-0000-0000FCA80000}"/>
    <cellStyle name="20% - Accent1 4 5 3 2 2 2 2" xfId="43445" xr:uid="{00000000-0005-0000-0000-0000FDA80000}"/>
    <cellStyle name="20% - Accent1 4 5 3 2 2 2 2 2" xfId="43446" xr:uid="{00000000-0005-0000-0000-0000FEA80000}"/>
    <cellStyle name="20% - Accent1 4 5 3 2 2 2 2 2 2" xfId="43447" xr:uid="{00000000-0005-0000-0000-0000FFA80000}"/>
    <cellStyle name="20% - Accent1 4 5 3 2 2 2 2 3" xfId="43448" xr:uid="{00000000-0005-0000-0000-000000A90000}"/>
    <cellStyle name="20% - Accent1 4 5 3 2 2 2 3" xfId="43449" xr:uid="{00000000-0005-0000-0000-000001A90000}"/>
    <cellStyle name="20% - Accent1 4 5 3 2 2 2 3 2" xfId="43450" xr:uid="{00000000-0005-0000-0000-000002A90000}"/>
    <cellStyle name="20% - Accent1 4 5 3 2 2 2 4" xfId="43451" xr:uid="{00000000-0005-0000-0000-000003A90000}"/>
    <cellStyle name="20% - Accent1 4 5 3 2 2 3" xfId="43452" xr:uid="{00000000-0005-0000-0000-000004A90000}"/>
    <cellStyle name="20% - Accent1 4 5 3 2 2 3 2" xfId="43453" xr:uid="{00000000-0005-0000-0000-000005A90000}"/>
    <cellStyle name="20% - Accent1 4 5 3 2 2 3 2 2" xfId="43454" xr:uid="{00000000-0005-0000-0000-000006A90000}"/>
    <cellStyle name="20% - Accent1 4 5 3 2 2 3 2 2 2" xfId="43455" xr:uid="{00000000-0005-0000-0000-000007A90000}"/>
    <cellStyle name="20% - Accent1 4 5 3 2 2 3 2 3" xfId="43456" xr:uid="{00000000-0005-0000-0000-000008A90000}"/>
    <cellStyle name="20% - Accent1 4 5 3 2 2 3 3" xfId="43457" xr:uid="{00000000-0005-0000-0000-000009A90000}"/>
    <cellStyle name="20% - Accent1 4 5 3 2 2 3 3 2" xfId="43458" xr:uid="{00000000-0005-0000-0000-00000AA90000}"/>
    <cellStyle name="20% - Accent1 4 5 3 2 2 3 4" xfId="43459" xr:uid="{00000000-0005-0000-0000-00000BA90000}"/>
    <cellStyle name="20% - Accent1 4 5 3 2 2 4" xfId="43460" xr:uid="{00000000-0005-0000-0000-00000CA90000}"/>
    <cellStyle name="20% - Accent1 4 5 3 2 2 4 2" xfId="43461" xr:uid="{00000000-0005-0000-0000-00000DA90000}"/>
    <cellStyle name="20% - Accent1 4 5 3 2 2 4 2 2" xfId="43462" xr:uid="{00000000-0005-0000-0000-00000EA90000}"/>
    <cellStyle name="20% - Accent1 4 5 3 2 2 4 2 2 2" xfId="43463" xr:uid="{00000000-0005-0000-0000-00000FA90000}"/>
    <cellStyle name="20% - Accent1 4 5 3 2 2 4 2 3" xfId="43464" xr:uid="{00000000-0005-0000-0000-000010A90000}"/>
    <cellStyle name="20% - Accent1 4 5 3 2 2 4 3" xfId="43465" xr:uid="{00000000-0005-0000-0000-000011A90000}"/>
    <cellStyle name="20% - Accent1 4 5 3 2 2 4 3 2" xfId="43466" xr:uid="{00000000-0005-0000-0000-000012A90000}"/>
    <cellStyle name="20% - Accent1 4 5 3 2 2 4 4" xfId="43467" xr:uid="{00000000-0005-0000-0000-000013A90000}"/>
    <cellStyle name="20% - Accent1 4 5 3 2 2 5" xfId="43468" xr:uid="{00000000-0005-0000-0000-000014A90000}"/>
    <cellStyle name="20% - Accent1 4 5 3 2 2 5 2" xfId="43469" xr:uid="{00000000-0005-0000-0000-000015A90000}"/>
    <cellStyle name="20% - Accent1 4 5 3 2 2 5 2 2" xfId="43470" xr:uid="{00000000-0005-0000-0000-000016A90000}"/>
    <cellStyle name="20% - Accent1 4 5 3 2 2 5 3" xfId="43471" xr:uid="{00000000-0005-0000-0000-000017A90000}"/>
    <cellStyle name="20% - Accent1 4 5 3 2 2 6" xfId="43472" xr:uid="{00000000-0005-0000-0000-000018A90000}"/>
    <cellStyle name="20% - Accent1 4 5 3 2 2 6 2" xfId="43473" xr:uid="{00000000-0005-0000-0000-000019A90000}"/>
    <cellStyle name="20% - Accent1 4 5 3 2 2 6 2 2" xfId="43474" xr:uid="{00000000-0005-0000-0000-00001AA90000}"/>
    <cellStyle name="20% - Accent1 4 5 3 2 2 6 3" xfId="43475" xr:uid="{00000000-0005-0000-0000-00001BA90000}"/>
    <cellStyle name="20% - Accent1 4 5 3 2 2 7" xfId="43476" xr:uid="{00000000-0005-0000-0000-00001CA90000}"/>
    <cellStyle name="20% - Accent1 4 5 3 2 2 7 2" xfId="43477" xr:uid="{00000000-0005-0000-0000-00001DA90000}"/>
    <cellStyle name="20% - Accent1 4 5 3 2 2 8" xfId="43478" xr:uid="{00000000-0005-0000-0000-00001EA90000}"/>
    <cellStyle name="20% - Accent1 4 5 3 2 2 8 2" xfId="43479" xr:uid="{00000000-0005-0000-0000-00001FA90000}"/>
    <cellStyle name="20% - Accent1 4 5 3 2 2 9" xfId="43480" xr:uid="{00000000-0005-0000-0000-000020A90000}"/>
    <cellStyle name="20% - Accent1 4 5 3 2 3" xfId="43481" xr:uid="{00000000-0005-0000-0000-000021A90000}"/>
    <cellStyle name="20% - Accent1 4 5 3 2 3 2" xfId="43482" xr:uid="{00000000-0005-0000-0000-000022A90000}"/>
    <cellStyle name="20% - Accent1 4 5 3 2 3 2 2" xfId="43483" xr:uid="{00000000-0005-0000-0000-000023A90000}"/>
    <cellStyle name="20% - Accent1 4 5 3 2 3 2 2 2" xfId="43484" xr:uid="{00000000-0005-0000-0000-000024A90000}"/>
    <cellStyle name="20% - Accent1 4 5 3 2 3 2 2 2 2" xfId="43485" xr:uid="{00000000-0005-0000-0000-000025A90000}"/>
    <cellStyle name="20% - Accent1 4 5 3 2 3 2 2 3" xfId="43486" xr:uid="{00000000-0005-0000-0000-000026A90000}"/>
    <cellStyle name="20% - Accent1 4 5 3 2 3 2 3" xfId="43487" xr:uid="{00000000-0005-0000-0000-000027A90000}"/>
    <cellStyle name="20% - Accent1 4 5 3 2 3 2 3 2" xfId="43488" xr:uid="{00000000-0005-0000-0000-000028A90000}"/>
    <cellStyle name="20% - Accent1 4 5 3 2 3 2 4" xfId="43489" xr:uid="{00000000-0005-0000-0000-000029A90000}"/>
    <cellStyle name="20% - Accent1 4 5 3 2 3 3" xfId="43490" xr:uid="{00000000-0005-0000-0000-00002AA90000}"/>
    <cellStyle name="20% - Accent1 4 5 3 2 3 3 2" xfId="43491" xr:uid="{00000000-0005-0000-0000-00002BA90000}"/>
    <cellStyle name="20% - Accent1 4 5 3 2 3 3 2 2" xfId="43492" xr:uid="{00000000-0005-0000-0000-00002CA90000}"/>
    <cellStyle name="20% - Accent1 4 5 3 2 3 3 2 2 2" xfId="43493" xr:uid="{00000000-0005-0000-0000-00002DA90000}"/>
    <cellStyle name="20% - Accent1 4 5 3 2 3 3 2 3" xfId="43494" xr:uid="{00000000-0005-0000-0000-00002EA90000}"/>
    <cellStyle name="20% - Accent1 4 5 3 2 3 3 3" xfId="43495" xr:uid="{00000000-0005-0000-0000-00002FA90000}"/>
    <cellStyle name="20% - Accent1 4 5 3 2 3 3 3 2" xfId="43496" xr:uid="{00000000-0005-0000-0000-000030A90000}"/>
    <cellStyle name="20% - Accent1 4 5 3 2 3 3 4" xfId="43497" xr:uid="{00000000-0005-0000-0000-000031A90000}"/>
    <cellStyle name="20% - Accent1 4 5 3 2 3 4" xfId="43498" xr:uid="{00000000-0005-0000-0000-000032A90000}"/>
    <cellStyle name="20% - Accent1 4 5 3 2 3 4 2" xfId="43499" xr:uid="{00000000-0005-0000-0000-000033A90000}"/>
    <cellStyle name="20% - Accent1 4 5 3 2 3 4 2 2" xfId="43500" xr:uid="{00000000-0005-0000-0000-000034A90000}"/>
    <cellStyle name="20% - Accent1 4 5 3 2 3 4 2 2 2" xfId="43501" xr:uid="{00000000-0005-0000-0000-000035A90000}"/>
    <cellStyle name="20% - Accent1 4 5 3 2 3 4 2 3" xfId="43502" xr:uid="{00000000-0005-0000-0000-000036A90000}"/>
    <cellStyle name="20% - Accent1 4 5 3 2 3 4 3" xfId="43503" xr:uid="{00000000-0005-0000-0000-000037A90000}"/>
    <cellStyle name="20% - Accent1 4 5 3 2 3 4 3 2" xfId="43504" xr:uid="{00000000-0005-0000-0000-000038A90000}"/>
    <cellStyle name="20% - Accent1 4 5 3 2 3 4 4" xfId="43505" xr:uid="{00000000-0005-0000-0000-000039A90000}"/>
    <cellStyle name="20% - Accent1 4 5 3 2 3 5" xfId="43506" xr:uid="{00000000-0005-0000-0000-00003AA90000}"/>
    <cellStyle name="20% - Accent1 4 5 3 2 3 5 2" xfId="43507" xr:uid="{00000000-0005-0000-0000-00003BA90000}"/>
    <cellStyle name="20% - Accent1 4 5 3 2 3 5 2 2" xfId="43508" xr:uid="{00000000-0005-0000-0000-00003CA90000}"/>
    <cellStyle name="20% - Accent1 4 5 3 2 3 5 3" xfId="43509" xr:uid="{00000000-0005-0000-0000-00003DA90000}"/>
    <cellStyle name="20% - Accent1 4 5 3 2 3 6" xfId="43510" xr:uid="{00000000-0005-0000-0000-00003EA90000}"/>
    <cellStyle name="20% - Accent1 4 5 3 2 3 6 2" xfId="43511" xr:uid="{00000000-0005-0000-0000-00003FA90000}"/>
    <cellStyle name="20% - Accent1 4 5 3 2 3 6 2 2" xfId="43512" xr:uid="{00000000-0005-0000-0000-000040A90000}"/>
    <cellStyle name="20% - Accent1 4 5 3 2 3 6 3" xfId="43513" xr:uid="{00000000-0005-0000-0000-000041A90000}"/>
    <cellStyle name="20% - Accent1 4 5 3 2 3 7" xfId="43514" xr:uid="{00000000-0005-0000-0000-000042A90000}"/>
    <cellStyle name="20% - Accent1 4 5 3 2 3 7 2" xfId="43515" xr:uid="{00000000-0005-0000-0000-000043A90000}"/>
    <cellStyle name="20% - Accent1 4 5 3 2 3 8" xfId="43516" xr:uid="{00000000-0005-0000-0000-000044A90000}"/>
    <cellStyle name="20% - Accent1 4 5 3 2 3 8 2" xfId="43517" xr:uid="{00000000-0005-0000-0000-000045A90000}"/>
    <cellStyle name="20% - Accent1 4 5 3 2 3 9" xfId="43518" xr:uid="{00000000-0005-0000-0000-000046A90000}"/>
    <cellStyle name="20% - Accent1 4 5 3 2 4" xfId="43519" xr:uid="{00000000-0005-0000-0000-000047A90000}"/>
    <cellStyle name="20% - Accent1 4 5 3 2 4 2" xfId="43520" xr:uid="{00000000-0005-0000-0000-000048A90000}"/>
    <cellStyle name="20% - Accent1 4 5 3 2 4 2 2" xfId="43521" xr:uid="{00000000-0005-0000-0000-000049A90000}"/>
    <cellStyle name="20% - Accent1 4 5 3 2 4 2 2 2" xfId="43522" xr:uid="{00000000-0005-0000-0000-00004AA90000}"/>
    <cellStyle name="20% - Accent1 4 5 3 2 4 2 3" xfId="43523" xr:uid="{00000000-0005-0000-0000-00004BA90000}"/>
    <cellStyle name="20% - Accent1 4 5 3 2 4 3" xfId="43524" xr:uid="{00000000-0005-0000-0000-00004CA90000}"/>
    <cellStyle name="20% - Accent1 4 5 3 2 4 3 2" xfId="43525" xr:uid="{00000000-0005-0000-0000-00004DA90000}"/>
    <cellStyle name="20% - Accent1 4 5 3 2 4 4" xfId="43526" xr:uid="{00000000-0005-0000-0000-00004EA90000}"/>
    <cellStyle name="20% - Accent1 4 5 3 2 5" xfId="43527" xr:uid="{00000000-0005-0000-0000-00004FA90000}"/>
    <cellStyle name="20% - Accent1 4 5 3 2 5 2" xfId="43528" xr:uid="{00000000-0005-0000-0000-000050A90000}"/>
    <cellStyle name="20% - Accent1 4 5 3 2 5 2 2" xfId="43529" xr:uid="{00000000-0005-0000-0000-000051A90000}"/>
    <cellStyle name="20% - Accent1 4 5 3 2 5 2 2 2" xfId="43530" xr:uid="{00000000-0005-0000-0000-000052A90000}"/>
    <cellStyle name="20% - Accent1 4 5 3 2 5 2 3" xfId="43531" xr:uid="{00000000-0005-0000-0000-000053A90000}"/>
    <cellStyle name="20% - Accent1 4 5 3 2 5 3" xfId="43532" xr:uid="{00000000-0005-0000-0000-000054A90000}"/>
    <cellStyle name="20% - Accent1 4 5 3 2 5 3 2" xfId="43533" xr:uid="{00000000-0005-0000-0000-000055A90000}"/>
    <cellStyle name="20% - Accent1 4 5 3 2 5 4" xfId="43534" xr:uid="{00000000-0005-0000-0000-000056A90000}"/>
    <cellStyle name="20% - Accent1 4 5 3 2 6" xfId="43535" xr:uid="{00000000-0005-0000-0000-000057A90000}"/>
    <cellStyle name="20% - Accent1 4 5 3 2 6 2" xfId="43536" xr:uid="{00000000-0005-0000-0000-000058A90000}"/>
    <cellStyle name="20% - Accent1 4 5 3 2 6 2 2" xfId="43537" xr:uid="{00000000-0005-0000-0000-000059A90000}"/>
    <cellStyle name="20% - Accent1 4 5 3 2 6 2 2 2" xfId="43538" xr:uid="{00000000-0005-0000-0000-00005AA90000}"/>
    <cellStyle name="20% - Accent1 4 5 3 2 6 2 3" xfId="43539" xr:uid="{00000000-0005-0000-0000-00005BA90000}"/>
    <cellStyle name="20% - Accent1 4 5 3 2 6 3" xfId="43540" xr:uid="{00000000-0005-0000-0000-00005CA90000}"/>
    <cellStyle name="20% - Accent1 4 5 3 2 6 3 2" xfId="43541" xr:uid="{00000000-0005-0000-0000-00005DA90000}"/>
    <cellStyle name="20% - Accent1 4 5 3 2 6 4" xfId="43542" xr:uid="{00000000-0005-0000-0000-00005EA90000}"/>
    <cellStyle name="20% - Accent1 4 5 3 2 7" xfId="43543" xr:uid="{00000000-0005-0000-0000-00005FA90000}"/>
    <cellStyle name="20% - Accent1 4 5 3 2 7 2" xfId="43544" xr:uid="{00000000-0005-0000-0000-000060A90000}"/>
    <cellStyle name="20% - Accent1 4 5 3 2 7 2 2" xfId="43545" xr:uid="{00000000-0005-0000-0000-000061A90000}"/>
    <cellStyle name="20% - Accent1 4 5 3 2 7 3" xfId="43546" xr:uid="{00000000-0005-0000-0000-000062A90000}"/>
    <cellStyle name="20% - Accent1 4 5 3 2 8" xfId="43547" xr:uid="{00000000-0005-0000-0000-000063A90000}"/>
    <cellStyle name="20% - Accent1 4 5 3 2 8 2" xfId="43548" xr:uid="{00000000-0005-0000-0000-000064A90000}"/>
    <cellStyle name="20% - Accent1 4 5 3 2 8 2 2" xfId="43549" xr:uid="{00000000-0005-0000-0000-000065A90000}"/>
    <cellStyle name="20% - Accent1 4 5 3 2 8 3" xfId="43550" xr:uid="{00000000-0005-0000-0000-000066A90000}"/>
    <cellStyle name="20% - Accent1 4 5 3 2 9" xfId="43551" xr:uid="{00000000-0005-0000-0000-000067A90000}"/>
    <cellStyle name="20% - Accent1 4 5 3 2 9 2" xfId="43552" xr:uid="{00000000-0005-0000-0000-000068A90000}"/>
    <cellStyle name="20% - Accent1 4 5 3 3" xfId="43553" xr:uid="{00000000-0005-0000-0000-000069A90000}"/>
    <cellStyle name="20% - Accent1 4 5 3 3 10" xfId="43554" xr:uid="{00000000-0005-0000-0000-00006AA90000}"/>
    <cellStyle name="20% - Accent1 4 5 3 3 10 2" xfId="43555" xr:uid="{00000000-0005-0000-0000-00006BA90000}"/>
    <cellStyle name="20% - Accent1 4 5 3 3 11" xfId="43556" xr:uid="{00000000-0005-0000-0000-00006CA90000}"/>
    <cellStyle name="20% - Accent1 4 5 3 3 2" xfId="43557" xr:uid="{00000000-0005-0000-0000-00006DA90000}"/>
    <cellStyle name="20% - Accent1 4 5 3 3 2 2" xfId="43558" xr:uid="{00000000-0005-0000-0000-00006EA90000}"/>
    <cellStyle name="20% - Accent1 4 5 3 3 2 2 2" xfId="43559" xr:uid="{00000000-0005-0000-0000-00006FA90000}"/>
    <cellStyle name="20% - Accent1 4 5 3 3 2 2 2 2" xfId="43560" xr:uid="{00000000-0005-0000-0000-000070A90000}"/>
    <cellStyle name="20% - Accent1 4 5 3 3 2 2 2 2 2" xfId="43561" xr:uid="{00000000-0005-0000-0000-000071A90000}"/>
    <cellStyle name="20% - Accent1 4 5 3 3 2 2 2 3" xfId="43562" xr:uid="{00000000-0005-0000-0000-000072A90000}"/>
    <cellStyle name="20% - Accent1 4 5 3 3 2 2 3" xfId="43563" xr:uid="{00000000-0005-0000-0000-000073A90000}"/>
    <cellStyle name="20% - Accent1 4 5 3 3 2 2 3 2" xfId="43564" xr:uid="{00000000-0005-0000-0000-000074A90000}"/>
    <cellStyle name="20% - Accent1 4 5 3 3 2 2 4" xfId="43565" xr:uid="{00000000-0005-0000-0000-000075A90000}"/>
    <cellStyle name="20% - Accent1 4 5 3 3 2 3" xfId="43566" xr:uid="{00000000-0005-0000-0000-000076A90000}"/>
    <cellStyle name="20% - Accent1 4 5 3 3 2 3 2" xfId="43567" xr:uid="{00000000-0005-0000-0000-000077A90000}"/>
    <cellStyle name="20% - Accent1 4 5 3 3 2 3 2 2" xfId="43568" xr:uid="{00000000-0005-0000-0000-000078A90000}"/>
    <cellStyle name="20% - Accent1 4 5 3 3 2 3 2 2 2" xfId="43569" xr:uid="{00000000-0005-0000-0000-000079A90000}"/>
    <cellStyle name="20% - Accent1 4 5 3 3 2 3 2 3" xfId="43570" xr:uid="{00000000-0005-0000-0000-00007AA90000}"/>
    <cellStyle name="20% - Accent1 4 5 3 3 2 3 3" xfId="43571" xr:uid="{00000000-0005-0000-0000-00007BA90000}"/>
    <cellStyle name="20% - Accent1 4 5 3 3 2 3 3 2" xfId="43572" xr:uid="{00000000-0005-0000-0000-00007CA90000}"/>
    <cellStyle name="20% - Accent1 4 5 3 3 2 3 4" xfId="43573" xr:uid="{00000000-0005-0000-0000-00007DA90000}"/>
    <cellStyle name="20% - Accent1 4 5 3 3 2 4" xfId="43574" xr:uid="{00000000-0005-0000-0000-00007EA90000}"/>
    <cellStyle name="20% - Accent1 4 5 3 3 2 4 2" xfId="43575" xr:uid="{00000000-0005-0000-0000-00007FA90000}"/>
    <cellStyle name="20% - Accent1 4 5 3 3 2 4 2 2" xfId="43576" xr:uid="{00000000-0005-0000-0000-000080A90000}"/>
    <cellStyle name="20% - Accent1 4 5 3 3 2 4 2 2 2" xfId="43577" xr:uid="{00000000-0005-0000-0000-000081A90000}"/>
    <cellStyle name="20% - Accent1 4 5 3 3 2 4 2 3" xfId="43578" xr:uid="{00000000-0005-0000-0000-000082A90000}"/>
    <cellStyle name="20% - Accent1 4 5 3 3 2 4 3" xfId="43579" xr:uid="{00000000-0005-0000-0000-000083A90000}"/>
    <cellStyle name="20% - Accent1 4 5 3 3 2 4 3 2" xfId="43580" xr:uid="{00000000-0005-0000-0000-000084A90000}"/>
    <cellStyle name="20% - Accent1 4 5 3 3 2 4 4" xfId="43581" xr:uid="{00000000-0005-0000-0000-000085A90000}"/>
    <cellStyle name="20% - Accent1 4 5 3 3 2 5" xfId="43582" xr:uid="{00000000-0005-0000-0000-000086A90000}"/>
    <cellStyle name="20% - Accent1 4 5 3 3 2 5 2" xfId="43583" xr:uid="{00000000-0005-0000-0000-000087A90000}"/>
    <cellStyle name="20% - Accent1 4 5 3 3 2 5 2 2" xfId="43584" xr:uid="{00000000-0005-0000-0000-000088A90000}"/>
    <cellStyle name="20% - Accent1 4 5 3 3 2 5 3" xfId="43585" xr:uid="{00000000-0005-0000-0000-000089A90000}"/>
    <cellStyle name="20% - Accent1 4 5 3 3 2 6" xfId="43586" xr:uid="{00000000-0005-0000-0000-00008AA90000}"/>
    <cellStyle name="20% - Accent1 4 5 3 3 2 6 2" xfId="43587" xr:uid="{00000000-0005-0000-0000-00008BA90000}"/>
    <cellStyle name="20% - Accent1 4 5 3 3 2 6 2 2" xfId="43588" xr:uid="{00000000-0005-0000-0000-00008CA90000}"/>
    <cellStyle name="20% - Accent1 4 5 3 3 2 6 3" xfId="43589" xr:uid="{00000000-0005-0000-0000-00008DA90000}"/>
    <cellStyle name="20% - Accent1 4 5 3 3 2 7" xfId="43590" xr:uid="{00000000-0005-0000-0000-00008EA90000}"/>
    <cellStyle name="20% - Accent1 4 5 3 3 2 7 2" xfId="43591" xr:uid="{00000000-0005-0000-0000-00008FA90000}"/>
    <cellStyle name="20% - Accent1 4 5 3 3 2 8" xfId="43592" xr:uid="{00000000-0005-0000-0000-000090A90000}"/>
    <cellStyle name="20% - Accent1 4 5 3 3 2 8 2" xfId="43593" xr:uid="{00000000-0005-0000-0000-000091A90000}"/>
    <cellStyle name="20% - Accent1 4 5 3 3 2 9" xfId="43594" xr:uid="{00000000-0005-0000-0000-000092A90000}"/>
    <cellStyle name="20% - Accent1 4 5 3 3 3" xfId="43595" xr:uid="{00000000-0005-0000-0000-000093A90000}"/>
    <cellStyle name="20% - Accent1 4 5 3 3 3 2" xfId="43596" xr:uid="{00000000-0005-0000-0000-000094A90000}"/>
    <cellStyle name="20% - Accent1 4 5 3 3 3 2 2" xfId="43597" xr:uid="{00000000-0005-0000-0000-000095A90000}"/>
    <cellStyle name="20% - Accent1 4 5 3 3 3 2 2 2" xfId="43598" xr:uid="{00000000-0005-0000-0000-000096A90000}"/>
    <cellStyle name="20% - Accent1 4 5 3 3 3 2 2 2 2" xfId="43599" xr:uid="{00000000-0005-0000-0000-000097A90000}"/>
    <cellStyle name="20% - Accent1 4 5 3 3 3 2 2 3" xfId="43600" xr:uid="{00000000-0005-0000-0000-000098A90000}"/>
    <cellStyle name="20% - Accent1 4 5 3 3 3 2 3" xfId="43601" xr:uid="{00000000-0005-0000-0000-000099A90000}"/>
    <cellStyle name="20% - Accent1 4 5 3 3 3 2 3 2" xfId="43602" xr:uid="{00000000-0005-0000-0000-00009AA90000}"/>
    <cellStyle name="20% - Accent1 4 5 3 3 3 2 4" xfId="43603" xr:uid="{00000000-0005-0000-0000-00009BA90000}"/>
    <cellStyle name="20% - Accent1 4 5 3 3 3 3" xfId="43604" xr:uid="{00000000-0005-0000-0000-00009CA90000}"/>
    <cellStyle name="20% - Accent1 4 5 3 3 3 3 2" xfId="43605" xr:uid="{00000000-0005-0000-0000-00009DA90000}"/>
    <cellStyle name="20% - Accent1 4 5 3 3 3 3 2 2" xfId="43606" xr:uid="{00000000-0005-0000-0000-00009EA90000}"/>
    <cellStyle name="20% - Accent1 4 5 3 3 3 3 2 2 2" xfId="43607" xr:uid="{00000000-0005-0000-0000-00009FA90000}"/>
    <cellStyle name="20% - Accent1 4 5 3 3 3 3 2 3" xfId="43608" xr:uid="{00000000-0005-0000-0000-0000A0A90000}"/>
    <cellStyle name="20% - Accent1 4 5 3 3 3 3 3" xfId="43609" xr:uid="{00000000-0005-0000-0000-0000A1A90000}"/>
    <cellStyle name="20% - Accent1 4 5 3 3 3 3 3 2" xfId="43610" xr:uid="{00000000-0005-0000-0000-0000A2A90000}"/>
    <cellStyle name="20% - Accent1 4 5 3 3 3 3 4" xfId="43611" xr:uid="{00000000-0005-0000-0000-0000A3A90000}"/>
    <cellStyle name="20% - Accent1 4 5 3 3 3 4" xfId="43612" xr:uid="{00000000-0005-0000-0000-0000A4A90000}"/>
    <cellStyle name="20% - Accent1 4 5 3 3 3 4 2" xfId="43613" xr:uid="{00000000-0005-0000-0000-0000A5A90000}"/>
    <cellStyle name="20% - Accent1 4 5 3 3 3 4 2 2" xfId="43614" xr:uid="{00000000-0005-0000-0000-0000A6A90000}"/>
    <cellStyle name="20% - Accent1 4 5 3 3 3 4 2 2 2" xfId="43615" xr:uid="{00000000-0005-0000-0000-0000A7A90000}"/>
    <cellStyle name="20% - Accent1 4 5 3 3 3 4 2 3" xfId="43616" xr:uid="{00000000-0005-0000-0000-0000A8A90000}"/>
    <cellStyle name="20% - Accent1 4 5 3 3 3 4 3" xfId="43617" xr:uid="{00000000-0005-0000-0000-0000A9A90000}"/>
    <cellStyle name="20% - Accent1 4 5 3 3 3 4 3 2" xfId="43618" xr:uid="{00000000-0005-0000-0000-0000AAA90000}"/>
    <cellStyle name="20% - Accent1 4 5 3 3 3 4 4" xfId="43619" xr:uid="{00000000-0005-0000-0000-0000ABA90000}"/>
    <cellStyle name="20% - Accent1 4 5 3 3 3 5" xfId="43620" xr:uid="{00000000-0005-0000-0000-0000ACA90000}"/>
    <cellStyle name="20% - Accent1 4 5 3 3 3 5 2" xfId="43621" xr:uid="{00000000-0005-0000-0000-0000ADA90000}"/>
    <cellStyle name="20% - Accent1 4 5 3 3 3 5 2 2" xfId="43622" xr:uid="{00000000-0005-0000-0000-0000AEA90000}"/>
    <cellStyle name="20% - Accent1 4 5 3 3 3 5 3" xfId="43623" xr:uid="{00000000-0005-0000-0000-0000AFA90000}"/>
    <cellStyle name="20% - Accent1 4 5 3 3 3 6" xfId="43624" xr:uid="{00000000-0005-0000-0000-0000B0A90000}"/>
    <cellStyle name="20% - Accent1 4 5 3 3 3 6 2" xfId="43625" xr:uid="{00000000-0005-0000-0000-0000B1A90000}"/>
    <cellStyle name="20% - Accent1 4 5 3 3 3 6 2 2" xfId="43626" xr:uid="{00000000-0005-0000-0000-0000B2A90000}"/>
    <cellStyle name="20% - Accent1 4 5 3 3 3 6 3" xfId="43627" xr:uid="{00000000-0005-0000-0000-0000B3A90000}"/>
    <cellStyle name="20% - Accent1 4 5 3 3 3 7" xfId="43628" xr:uid="{00000000-0005-0000-0000-0000B4A90000}"/>
    <cellStyle name="20% - Accent1 4 5 3 3 3 7 2" xfId="43629" xr:uid="{00000000-0005-0000-0000-0000B5A90000}"/>
    <cellStyle name="20% - Accent1 4 5 3 3 3 8" xfId="43630" xr:uid="{00000000-0005-0000-0000-0000B6A90000}"/>
    <cellStyle name="20% - Accent1 4 5 3 3 3 8 2" xfId="43631" xr:uid="{00000000-0005-0000-0000-0000B7A90000}"/>
    <cellStyle name="20% - Accent1 4 5 3 3 3 9" xfId="43632" xr:uid="{00000000-0005-0000-0000-0000B8A90000}"/>
    <cellStyle name="20% - Accent1 4 5 3 3 4" xfId="43633" xr:uid="{00000000-0005-0000-0000-0000B9A90000}"/>
    <cellStyle name="20% - Accent1 4 5 3 3 4 2" xfId="43634" xr:uid="{00000000-0005-0000-0000-0000BAA90000}"/>
    <cellStyle name="20% - Accent1 4 5 3 3 4 2 2" xfId="43635" xr:uid="{00000000-0005-0000-0000-0000BBA90000}"/>
    <cellStyle name="20% - Accent1 4 5 3 3 4 2 2 2" xfId="43636" xr:uid="{00000000-0005-0000-0000-0000BCA90000}"/>
    <cellStyle name="20% - Accent1 4 5 3 3 4 2 3" xfId="43637" xr:uid="{00000000-0005-0000-0000-0000BDA90000}"/>
    <cellStyle name="20% - Accent1 4 5 3 3 4 3" xfId="43638" xr:uid="{00000000-0005-0000-0000-0000BEA90000}"/>
    <cellStyle name="20% - Accent1 4 5 3 3 4 3 2" xfId="43639" xr:uid="{00000000-0005-0000-0000-0000BFA90000}"/>
    <cellStyle name="20% - Accent1 4 5 3 3 4 4" xfId="43640" xr:uid="{00000000-0005-0000-0000-0000C0A90000}"/>
    <cellStyle name="20% - Accent1 4 5 3 3 5" xfId="43641" xr:uid="{00000000-0005-0000-0000-0000C1A90000}"/>
    <cellStyle name="20% - Accent1 4 5 3 3 5 2" xfId="43642" xr:uid="{00000000-0005-0000-0000-0000C2A90000}"/>
    <cellStyle name="20% - Accent1 4 5 3 3 5 2 2" xfId="43643" xr:uid="{00000000-0005-0000-0000-0000C3A90000}"/>
    <cellStyle name="20% - Accent1 4 5 3 3 5 2 2 2" xfId="43644" xr:uid="{00000000-0005-0000-0000-0000C4A90000}"/>
    <cellStyle name="20% - Accent1 4 5 3 3 5 2 3" xfId="43645" xr:uid="{00000000-0005-0000-0000-0000C5A90000}"/>
    <cellStyle name="20% - Accent1 4 5 3 3 5 3" xfId="43646" xr:uid="{00000000-0005-0000-0000-0000C6A90000}"/>
    <cellStyle name="20% - Accent1 4 5 3 3 5 3 2" xfId="43647" xr:uid="{00000000-0005-0000-0000-0000C7A90000}"/>
    <cellStyle name="20% - Accent1 4 5 3 3 5 4" xfId="43648" xr:uid="{00000000-0005-0000-0000-0000C8A90000}"/>
    <cellStyle name="20% - Accent1 4 5 3 3 6" xfId="43649" xr:uid="{00000000-0005-0000-0000-0000C9A90000}"/>
    <cellStyle name="20% - Accent1 4 5 3 3 6 2" xfId="43650" xr:uid="{00000000-0005-0000-0000-0000CAA90000}"/>
    <cellStyle name="20% - Accent1 4 5 3 3 6 2 2" xfId="43651" xr:uid="{00000000-0005-0000-0000-0000CBA90000}"/>
    <cellStyle name="20% - Accent1 4 5 3 3 6 2 2 2" xfId="43652" xr:uid="{00000000-0005-0000-0000-0000CCA90000}"/>
    <cellStyle name="20% - Accent1 4 5 3 3 6 2 3" xfId="43653" xr:uid="{00000000-0005-0000-0000-0000CDA90000}"/>
    <cellStyle name="20% - Accent1 4 5 3 3 6 3" xfId="43654" xr:uid="{00000000-0005-0000-0000-0000CEA90000}"/>
    <cellStyle name="20% - Accent1 4 5 3 3 6 3 2" xfId="43655" xr:uid="{00000000-0005-0000-0000-0000CFA90000}"/>
    <cellStyle name="20% - Accent1 4 5 3 3 6 4" xfId="43656" xr:uid="{00000000-0005-0000-0000-0000D0A90000}"/>
    <cellStyle name="20% - Accent1 4 5 3 3 7" xfId="43657" xr:uid="{00000000-0005-0000-0000-0000D1A90000}"/>
    <cellStyle name="20% - Accent1 4 5 3 3 7 2" xfId="43658" xr:uid="{00000000-0005-0000-0000-0000D2A90000}"/>
    <cellStyle name="20% - Accent1 4 5 3 3 7 2 2" xfId="43659" xr:uid="{00000000-0005-0000-0000-0000D3A90000}"/>
    <cellStyle name="20% - Accent1 4 5 3 3 7 3" xfId="43660" xr:uid="{00000000-0005-0000-0000-0000D4A90000}"/>
    <cellStyle name="20% - Accent1 4 5 3 3 8" xfId="43661" xr:uid="{00000000-0005-0000-0000-0000D5A90000}"/>
    <cellStyle name="20% - Accent1 4 5 3 3 8 2" xfId="43662" xr:uid="{00000000-0005-0000-0000-0000D6A90000}"/>
    <cellStyle name="20% - Accent1 4 5 3 3 8 2 2" xfId="43663" xr:uid="{00000000-0005-0000-0000-0000D7A90000}"/>
    <cellStyle name="20% - Accent1 4 5 3 3 8 3" xfId="43664" xr:uid="{00000000-0005-0000-0000-0000D8A90000}"/>
    <cellStyle name="20% - Accent1 4 5 3 3 9" xfId="43665" xr:uid="{00000000-0005-0000-0000-0000D9A90000}"/>
    <cellStyle name="20% - Accent1 4 5 3 3 9 2" xfId="43666" xr:uid="{00000000-0005-0000-0000-0000DAA90000}"/>
    <cellStyle name="20% - Accent1 4 5 3 4" xfId="43667" xr:uid="{00000000-0005-0000-0000-0000DBA90000}"/>
    <cellStyle name="20% - Accent1 4 5 3 4 10" xfId="43668" xr:uid="{00000000-0005-0000-0000-0000DCA90000}"/>
    <cellStyle name="20% - Accent1 4 5 3 4 10 2" xfId="43669" xr:uid="{00000000-0005-0000-0000-0000DDA90000}"/>
    <cellStyle name="20% - Accent1 4 5 3 4 11" xfId="43670" xr:uid="{00000000-0005-0000-0000-0000DEA90000}"/>
    <cellStyle name="20% - Accent1 4 5 3 4 2" xfId="43671" xr:uid="{00000000-0005-0000-0000-0000DFA90000}"/>
    <cellStyle name="20% - Accent1 4 5 3 4 2 2" xfId="43672" xr:uid="{00000000-0005-0000-0000-0000E0A90000}"/>
    <cellStyle name="20% - Accent1 4 5 3 4 2 2 2" xfId="43673" xr:uid="{00000000-0005-0000-0000-0000E1A90000}"/>
    <cellStyle name="20% - Accent1 4 5 3 4 2 2 2 2" xfId="43674" xr:uid="{00000000-0005-0000-0000-0000E2A90000}"/>
    <cellStyle name="20% - Accent1 4 5 3 4 2 2 2 2 2" xfId="43675" xr:uid="{00000000-0005-0000-0000-0000E3A90000}"/>
    <cellStyle name="20% - Accent1 4 5 3 4 2 2 2 3" xfId="43676" xr:uid="{00000000-0005-0000-0000-0000E4A90000}"/>
    <cellStyle name="20% - Accent1 4 5 3 4 2 2 3" xfId="43677" xr:uid="{00000000-0005-0000-0000-0000E5A90000}"/>
    <cellStyle name="20% - Accent1 4 5 3 4 2 2 3 2" xfId="43678" xr:uid="{00000000-0005-0000-0000-0000E6A90000}"/>
    <cellStyle name="20% - Accent1 4 5 3 4 2 2 4" xfId="43679" xr:uid="{00000000-0005-0000-0000-0000E7A90000}"/>
    <cellStyle name="20% - Accent1 4 5 3 4 2 3" xfId="43680" xr:uid="{00000000-0005-0000-0000-0000E8A90000}"/>
    <cellStyle name="20% - Accent1 4 5 3 4 2 3 2" xfId="43681" xr:uid="{00000000-0005-0000-0000-0000E9A90000}"/>
    <cellStyle name="20% - Accent1 4 5 3 4 2 3 2 2" xfId="43682" xr:uid="{00000000-0005-0000-0000-0000EAA90000}"/>
    <cellStyle name="20% - Accent1 4 5 3 4 2 3 2 2 2" xfId="43683" xr:uid="{00000000-0005-0000-0000-0000EBA90000}"/>
    <cellStyle name="20% - Accent1 4 5 3 4 2 3 2 3" xfId="43684" xr:uid="{00000000-0005-0000-0000-0000ECA90000}"/>
    <cellStyle name="20% - Accent1 4 5 3 4 2 3 3" xfId="43685" xr:uid="{00000000-0005-0000-0000-0000EDA90000}"/>
    <cellStyle name="20% - Accent1 4 5 3 4 2 3 3 2" xfId="43686" xr:uid="{00000000-0005-0000-0000-0000EEA90000}"/>
    <cellStyle name="20% - Accent1 4 5 3 4 2 3 4" xfId="43687" xr:uid="{00000000-0005-0000-0000-0000EFA90000}"/>
    <cellStyle name="20% - Accent1 4 5 3 4 2 4" xfId="43688" xr:uid="{00000000-0005-0000-0000-0000F0A90000}"/>
    <cellStyle name="20% - Accent1 4 5 3 4 2 4 2" xfId="43689" xr:uid="{00000000-0005-0000-0000-0000F1A90000}"/>
    <cellStyle name="20% - Accent1 4 5 3 4 2 4 2 2" xfId="43690" xr:uid="{00000000-0005-0000-0000-0000F2A90000}"/>
    <cellStyle name="20% - Accent1 4 5 3 4 2 4 2 2 2" xfId="43691" xr:uid="{00000000-0005-0000-0000-0000F3A90000}"/>
    <cellStyle name="20% - Accent1 4 5 3 4 2 4 2 3" xfId="43692" xr:uid="{00000000-0005-0000-0000-0000F4A90000}"/>
    <cellStyle name="20% - Accent1 4 5 3 4 2 4 3" xfId="43693" xr:uid="{00000000-0005-0000-0000-0000F5A90000}"/>
    <cellStyle name="20% - Accent1 4 5 3 4 2 4 3 2" xfId="43694" xr:uid="{00000000-0005-0000-0000-0000F6A90000}"/>
    <cellStyle name="20% - Accent1 4 5 3 4 2 4 4" xfId="43695" xr:uid="{00000000-0005-0000-0000-0000F7A90000}"/>
    <cellStyle name="20% - Accent1 4 5 3 4 2 5" xfId="43696" xr:uid="{00000000-0005-0000-0000-0000F8A90000}"/>
    <cellStyle name="20% - Accent1 4 5 3 4 2 5 2" xfId="43697" xr:uid="{00000000-0005-0000-0000-0000F9A90000}"/>
    <cellStyle name="20% - Accent1 4 5 3 4 2 5 2 2" xfId="43698" xr:uid="{00000000-0005-0000-0000-0000FAA90000}"/>
    <cellStyle name="20% - Accent1 4 5 3 4 2 5 3" xfId="43699" xr:uid="{00000000-0005-0000-0000-0000FBA90000}"/>
    <cellStyle name="20% - Accent1 4 5 3 4 2 6" xfId="43700" xr:uid="{00000000-0005-0000-0000-0000FCA90000}"/>
    <cellStyle name="20% - Accent1 4 5 3 4 2 6 2" xfId="43701" xr:uid="{00000000-0005-0000-0000-0000FDA90000}"/>
    <cellStyle name="20% - Accent1 4 5 3 4 2 6 2 2" xfId="43702" xr:uid="{00000000-0005-0000-0000-0000FEA90000}"/>
    <cellStyle name="20% - Accent1 4 5 3 4 2 6 3" xfId="43703" xr:uid="{00000000-0005-0000-0000-0000FFA90000}"/>
    <cellStyle name="20% - Accent1 4 5 3 4 2 7" xfId="43704" xr:uid="{00000000-0005-0000-0000-000000AA0000}"/>
    <cellStyle name="20% - Accent1 4 5 3 4 2 7 2" xfId="43705" xr:uid="{00000000-0005-0000-0000-000001AA0000}"/>
    <cellStyle name="20% - Accent1 4 5 3 4 2 8" xfId="43706" xr:uid="{00000000-0005-0000-0000-000002AA0000}"/>
    <cellStyle name="20% - Accent1 4 5 3 4 2 8 2" xfId="43707" xr:uid="{00000000-0005-0000-0000-000003AA0000}"/>
    <cellStyle name="20% - Accent1 4 5 3 4 2 9" xfId="43708" xr:uid="{00000000-0005-0000-0000-000004AA0000}"/>
    <cellStyle name="20% - Accent1 4 5 3 4 3" xfId="43709" xr:uid="{00000000-0005-0000-0000-000005AA0000}"/>
    <cellStyle name="20% - Accent1 4 5 3 4 3 2" xfId="43710" xr:uid="{00000000-0005-0000-0000-000006AA0000}"/>
    <cellStyle name="20% - Accent1 4 5 3 4 3 2 2" xfId="43711" xr:uid="{00000000-0005-0000-0000-000007AA0000}"/>
    <cellStyle name="20% - Accent1 4 5 3 4 3 2 2 2" xfId="43712" xr:uid="{00000000-0005-0000-0000-000008AA0000}"/>
    <cellStyle name="20% - Accent1 4 5 3 4 3 2 2 2 2" xfId="43713" xr:uid="{00000000-0005-0000-0000-000009AA0000}"/>
    <cellStyle name="20% - Accent1 4 5 3 4 3 2 2 3" xfId="43714" xr:uid="{00000000-0005-0000-0000-00000AAA0000}"/>
    <cellStyle name="20% - Accent1 4 5 3 4 3 2 3" xfId="43715" xr:uid="{00000000-0005-0000-0000-00000BAA0000}"/>
    <cellStyle name="20% - Accent1 4 5 3 4 3 2 3 2" xfId="43716" xr:uid="{00000000-0005-0000-0000-00000CAA0000}"/>
    <cellStyle name="20% - Accent1 4 5 3 4 3 2 4" xfId="43717" xr:uid="{00000000-0005-0000-0000-00000DAA0000}"/>
    <cellStyle name="20% - Accent1 4 5 3 4 3 3" xfId="43718" xr:uid="{00000000-0005-0000-0000-00000EAA0000}"/>
    <cellStyle name="20% - Accent1 4 5 3 4 3 3 2" xfId="43719" xr:uid="{00000000-0005-0000-0000-00000FAA0000}"/>
    <cellStyle name="20% - Accent1 4 5 3 4 3 3 2 2" xfId="43720" xr:uid="{00000000-0005-0000-0000-000010AA0000}"/>
    <cellStyle name="20% - Accent1 4 5 3 4 3 3 2 2 2" xfId="43721" xr:uid="{00000000-0005-0000-0000-000011AA0000}"/>
    <cellStyle name="20% - Accent1 4 5 3 4 3 3 2 3" xfId="43722" xr:uid="{00000000-0005-0000-0000-000012AA0000}"/>
    <cellStyle name="20% - Accent1 4 5 3 4 3 3 3" xfId="43723" xr:uid="{00000000-0005-0000-0000-000013AA0000}"/>
    <cellStyle name="20% - Accent1 4 5 3 4 3 3 3 2" xfId="43724" xr:uid="{00000000-0005-0000-0000-000014AA0000}"/>
    <cellStyle name="20% - Accent1 4 5 3 4 3 3 4" xfId="43725" xr:uid="{00000000-0005-0000-0000-000015AA0000}"/>
    <cellStyle name="20% - Accent1 4 5 3 4 3 4" xfId="43726" xr:uid="{00000000-0005-0000-0000-000016AA0000}"/>
    <cellStyle name="20% - Accent1 4 5 3 4 3 4 2" xfId="43727" xr:uid="{00000000-0005-0000-0000-000017AA0000}"/>
    <cellStyle name="20% - Accent1 4 5 3 4 3 4 2 2" xfId="43728" xr:uid="{00000000-0005-0000-0000-000018AA0000}"/>
    <cellStyle name="20% - Accent1 4 5 3 4 3 4 2 2 2" xfId="43729" xr:uid="{00000000-0005-0000-0000-000019AA0000}"/>
    <cellStyle name="20% - Accent1 4 5 3 4 3 4 2 3" xfId="43730" xr:uid="{00000000-0005-0000-0000-00001AAA0000}"/>
    <cellStyle name="20% - Accent1 4 5 3 4 3 4 3" xfId="43731" xr:uid="{00000000-0005-0000-0000-00001BAA0000}"/>
    <cellStyle name="20% - Accent1 4 5 3 4 3 4 3 2" xfId="43732" xr:uid="{00000000-0005-0000-0000-00001CAA0000}"/>
    <cellStyle name="20% - Accent1 4 5 3 4 3 4 4" xfId="43733" xr:uid="{00000000-0005-0000-0000-00001DAA0000}"/>
    <cellStyle name="20% - Accent1 4 5 3 4 3 5" xfId="43734" xr:uid="{00000000-0005-0000-0000-00001EAA0000}"/>
    <cellStyle name="20% - Accent1 4 5 3 4 3 5 2" xfId="43735" xr:uid="{00000000-0005-0000-0000-00001FAA0000}"/>
    <cellStyle name="20% - Accent1 4 5 3 4 3 5 2 2" xfId="43736" xr:uid="{00000000-0005-0000-0000-000020AA0000}"/>
    <cellStyle name="20% - Accent1 4 5 3 4 3 5 3" xfId="43737" xr:uid="{00000000-0005-0000-0000-000021AA0000}"/>
    <cellStyle name="20% - Accent1 4 5 3 4 3 6" xfId="43738" xr:uid="{00000000-0005-0000-0000-000022AA0000}"/>
    <cellStyle name="20% - Accent1 4 5 3 4 3 6 2" xfId="43739" xr:uid="{00000000-0005-0000-0000-000023AA0000}"/>
    <cellStyle name="20% - Accent1 4 5 3 4 3 6 2 2" xfId="43740" xr:uid="{00000000-0005-0000-0000-000024AA0000}"/>
    <cellStyle name="20% - Accent1 4 5 3 4 3 6 3" xfId="43741" xr:uid="{00000000-0005-0000-0000-000025AA0000}"/>
    <cellStyle name="20% - Accent1 4 5 3 4 3 7" xfId="43742" xr:uid="{00000000-0005-0000-0000-000026AA0000}"/>
    <cellStyle name="20% - Accent1 4 5 3 4 3 7 2" xfId="43743" xr:uid="{00000000-0005-0000-0000-000027AA0000}"/>
    <cellStyle name="20% - Accent1 4 5 3 4 3 8" xfId="43744" xr:uid="{00000000-0005-0000-0000-000028AA0000}"/>
    <cellStyle name="20% - Accent1 4 5 3 4 3 8 2" xfId="43745" xr:uid="{00000000-0005-0000-0000-000029AA0000}"/>
    <cellStyle name="20% - Accent1 4 5 3 4 3 9" xfId="43746" xr:uid="{00000000-0005-0000-0000-00002AAA0000}"/>
    <cellStyle name="20% - Accent1 4 5 3 4 4" xfId="43747" xr:uid="{00000000-0005-0000-0000-00002BAA0000}"/>
    <cellStyle name="20% - Accent1 4 5 3 4 4 2" xfId="43748" xr:uid="{00000000-0005-0000-0000-00002CAA0000}"/>
    <cellStyle name="20% - Accent1 4 5 3 4 4 2 2" xfId="43749" xr:uid="{00000000-0005-0000-0000-00002DAA0000}"/>
    <cellStyle name="20% - Accent1 4 5 3 4 4 2 2 2" xfId="43750" xr:uid="{00000000-0005-0000-0000-00002EAA0000}"/>
    <cellStyle name="20% - Accent1 4 5 3 4 4 2 3" xfId="43751" xr:uid="{00000000-0005-0000-0000-00002FAA0000}"/>
    <cellStyle name="20% - Accent1 4 5 3 4 4 3" xfId="43752" xr:uid="{00000000-0005-0000-0000-000030AA0000}"/>
    <cellStyle name="20% - Accent1 4 5 3 4 4 3 2" xfId="43753" xr:uid="{00000000-0005-0000-0000-000031AA0000}"/>
    <cellStyle name="20% - Accent1 4 5 3 4 4 4" xfId="43754" xr:uid="{00000000-0005-0000-0000-000032AA0000}"/>
    <cellStyle name="20% - Accent1 4 5 3 4 5" xfId="43755" xr:uid="{00000000-0005-0000-0000-000033AA0000}"/>
    <cellStyle name="20% - Accent1 4 5 3 4 5 2" xfId="43756" xr:uid="{00000000-0005-0000-0000-000034AA0000}"/>
    <cellStyle name="20% - Accent1 4 5 3 4 5 2 2" xfId="43757" xr:uid="{00000000-0005-0000-0000-000035AA0000}"/>
    <cellStyle name="20% - Accent1 4 5 3 4 5 2 2 2" xfId="43758" xr:uid="{00000000-0005-0000-0000-000036AA0000}"/>
    <cellStyle name="20% - Accent1 4 5 3 4 5 2 3" xfId="43759" xr:uid="{00000000-0005-0000-0000-000037AA0000}"/>
    <cellStyle name="20% - Accent1 4 5 3 4 5 3" xfId="43760" xr:uid="{00000000-0005-0000-0000-000038AA0000}"/>
    <cellStyle name="20% - Accent1 4 5 3 4 5 3 2" xfId="43761" xr:uid="{00000000-0005-0000-0000-000039AA0000}"/>
    <cellStyle name="20% - Accent1 4 5 3 4 5 4" xfId="43762" xr:uid="{00000000-0005-0000-0000-00003AAA0000}"/>
    <cellStyle name="20% - Accent1 4 5 3 4 6" xfId="43763" xr:uid="{00000000-0005-0000-0000-00003BAA0000}"/>
    <cellStyle name="20% - Accent1 4 5 3 4 6 2" xfId="43764" xr:uid="{00000000-0005-0000-0000-00003CAA0000}"/>
    <cellStyle name="20% - Accent1 4 5 3 4 6 2 2" xfId="43765" xr:uid="{00000000-0005-0000-0000-00003DAA0000}"/>
    <cellStyle name="20% - Accent1 4 5 3 4 6 2 2 2" xfId="43766" xr:uid="{00000000-0005-0000-0000-00003EAA0000}"/>
    <cellStyle name="20% - Accent1 4 5 3 4 6 2 3" xfId="43767" xr:uid="{00000000-0005-0000-0000-00003FAA0000}"/>
    <cellStyle name="20% - Accent1 4 5 3 4 6 3" xfId="43768" xr:uid="{00000000-0005-0000-0000-000040AA0000}"/>
    <cellStyle name="20% - Accent1 4 5 3 4 6 3 2" xfId="43769" xr:uid="{00000000-0005-0000-0000-000041AA0000}"/>
    <cellStyle name="20% - Accent1 4 5 3 4 6 4" xfId="43770" xr:uid="{00000000-0005-0000-0000-000042AA0000}"/>
    <cellStyle name="20% - Accent1 4 5 3 4 7" xfId="43771" xr:uid="{00000000-0005-0000-0000-000043AA0000}"/>
    <cellStyle name="20% - Accent1 4 5 3 4 7 2" xfId="43772" xr:uid="{00000000-0005-0000-0000-000044AA0000}"/>
    <cellStyle name="20% - Accent1 4 5 3 4 7 2 2" xfId="43773" xr:uid="{00000000-0005-0000-0000-000045AA0000}"/>
    <cellStyle name="20% - Accent1 4 5 3 4 7 3" xfId="43774" xr:uid="{00000000-0005-0000-0000-000046AA0000}"/>
    <cellStyle name="20% - Accent1 4 5 3 4 8" xfId="43775" xr:uid="{00000000-0005-0000-0000-000047AA0000}"/>
    <cellStyle name="20% - Accent1 4 5 3 4 8 2" xfId="43776" xr:uid="{00000000-0005-0000-0000-000048AA0000}"/>
    <cellStyle name="20% - Accent1 4 5 3 4 8 2 2" xfId="43777" xr:uid="{00000000-0005-0000-0000-000049AA0000}"/>
    <cellStyle name="20% - Accent1 4 5 3 4 8 3" xfId="43778" xr:uid="{00000000-0005-0000-0000-00004AAA0000}"/>
    <cellStyle name="20% - Accent1 4 5 3 4 9" xfId="43779" xr:uid="{00000000-0005-0000-0000-00004BAA0000}"/>
    <cellStyle name="20% - Accent1 4 5 3 4 9 2" xfId="43780" xr:uid="{00000000-0005-0000-0000-00004CAA0000}"/>
    <cellStyle name="20% - Accent1 4 5 3 5" xfId="43781" xr:uid="{00000000-0005-0000-0000-00004DAA0000}"/>
    <cellStyle name="20% - Accent1 4 5 3 5 2" xfId="43782" xr:uid="{00000000-0005-0000-0000-00004EAA0000}"/>
    <cellStyle name="20% - Accent1 4 5 3 5 2 2" xfId="43783" xr:uid="{00000000-0005-0000-0000-00004FAA0000}"/>
    <cellStyle name="20% - Accent1 4 5 3 5 2 2 2" xfId="43784" xr:uid="{00000000-0005-0000-0000-000050AA0000}"/>
    <cellStyle name="20% - Accent1 4 5 3 5 2 2 2 2" xfId="43785" xr:uid="{00000000-0005-0000-0000-000051AA0000}"/>
    <cellStyle name="20% - Accent1 4 5 3 5 2 2 3" xfId="43786" xr:uid="{00000000-0005-0000-0000-000052AA0000}"/>
    <cellStyle name="20% - Accent1 4 5 3 5 2 3" xfId="43787" xr:uid="{00000000-0005-0000-0000-000053AA0000}"/>
    <cellStyle name="20% - Accent1 4 5 3 5 2 3 2" xfId="43788" xr:uid="{00000000-0005-0000-0000-000054AA0000}"/>
    <cellStyle name="20% - Accent1 4 5 3 5 2 4" xfId="43789" xr:uid="{00000000-0005-0000-0000-000055AA0000}"/>
    <cellStyle name="20% - Accent1 4 5 3 5 3" xfId="43790" xr:uid="{00000000-0005-0000-0000-000056AA0000}"/>
    <cellStyle name="20% - Accent1 4 5 3 5 3 2" xfId="43791" xr:uid="{00000000-0005-0000-0000-000057AA0000}"/>
    <cellStyle name="20% - Accent1 4 5 3 5 3 2 2" xfId="43792" xr:uid="{00000000-0005-0000-0000-000058AA0000}"/>
    <cellStyle name="20% - Accent1 4 5 3 5 3 2 2 2" xfId="43793" xr:uid="{00000000-0005-0000-0000-000059AA0000}"/>
    <cellStyle name="20% - Accent1 4 5 3 5 3 2 3" xfId="43794" xr:uid="{00000000-0005-0000-0000-00005AAA0000}"/>
    <cellStyle name="20% - Accent1 4 5 3 5 3 3" xfId="43795" xr:uid="{00000000-0005-0000-0000-00005BAA0000}"/>
    <cellStyle name="20% - Accent1 4 5 3 5 3 3 2" xfId="43796" xr:uid="{00000000-0005-0000-0000-00005CAA0000}"/>
    <cellStyle name="20% - Accent1 4 5 3 5 3 4" xfId="43797" xr:uid="{00000000-0005-0000-0000-00005DAA0000}"/>
    <cellStyle name="20% - Accent1 4 5 3 5 4" xfId="43798" xr:uid="{00000000-0005-0000-0000-00005EAA0000}"/>
    <cellStyle name="20% - Accent1 4 5 3 5 4 2" xfId="43799" xr:uid="{00000000-0005-0000-0000-00005FAA0000}"/>
    <cellStyle name="20% - Accent1 4 5 3 5 4 2 2" xfId="43800" xr:uid="{00000000-0005-0000-0000-000060AA0000}"/>
    <cellStyle name="20% - Accent1 4 5 3 5 4 2 2 2" xfId="43801" xr:uid="{00000000-0005-0000-0000-000061AA0000}"/>
    <cellStyle name="20% - Accent1 4 5 3 5 4 2 3" xfId="43802" xr:uid="{00000000-0005-0000-0000-000062AA0000}"/>
    <cellStyle name="20% - Accent1 4 5 3 5 4 3" xfId="43803" xr:uid="{00000000-0005-0000-0000-000063AA0000}"/>
    <cellStyle name="20% - Accent1 4 5 3 5 4 3 2" xfId="43804" xr:uid="{00000000-0005-0000-0000-000064AA0000}"/>
    <cellStyle name="20% - Accent1 4 5 3 5 4 4" xfId="43805" xr:uid="{00000000-0005-0000-0000-000065AA0000}"/>
    <cellStyle name="20% - Accent1 4 5 3 5 5" xfId="43806" xr:uid="{00000000-0005-0000-0000-000066AA0000}"/>
    <cellStyle name="20% - Accent1 4 5 3 5 5 2" xfId="43807" xr:uid="{00000000-0005-0000-0000-000067AA0000}"/>
    <cellStyle name="20% - Accent1 4 5 3 5 5 2 2" xfId="43808" xr:uid="{00000000-0005-0000-0000-000068AA0000}"/>
    <cellStyle name="20% - Accent1 4 5 3 5 5 3" xfId="43809" xr:uid="{00000000-0005-0000-0000-000069AA0000}"/>
    <cellStyle name="20% - Accent1 4 5 3 5 6" xfId="43810" xr:uid="{00000000-0005-0000-0000-00006AAA0000}"/>
    <cellStyle name="20% - Accent1 4 5 3 5 6 2" xfId="43811" xr:uid="{00000000-0005-0000-0000-00006BAA0000}"/>
    <cellStyle name="20% - Accent1 4 5 3 5 6 2 2" xfId="43812" xr:uid="{00000000-0005-0000-0000-00006CAA0000}"/>
    <cellStyle name="20% - Accent1 4 5 3 5 6 3" xfId="43813" xr:uid="{00000000-0005-0000-0000-00006DAA0000}"/>
    <cellStyle name="20% - Accent1 4 5 3 5 7" xfId="43814" xr:uid="{00000000-0005-0000-0000-00006EAA0000}"/>
    <cellStyle name="20% - Accent1 4 5 3 5 7 2" xfId="43815" xr:uid="{00000000-0005-0000-0000-00006FAA0000}"/>
    <cellStyle name="20% - Accent1 4 5 3 5 8" xfId="43816" xr:uid="{00000000-0005-0000-0000-000070AA0000}"/>
    <cellStyle name="20% - Accent1 4 5 3 5 8 2" xfId="43817" xr:uid="{00000000-0005-0000-0000-000071AA0000}"/>
    <cellStyle name="20% - Accent1 4 5 3 5 9" xfId="43818" xr:uid="{00000000-0005-0000-0000-000072AA0000}"/>
    <cellStyle name="20% - Accent1 4 5 3 6" xfId="43819" xr:uid="{00000000-0005-0000-0000-000073AA0000}"/>
    <cellStyle name="20% - Accent1 4 5 3 6 2" xfId="43820" xr:uid="{00000000-0005-0000-0000-000074AA0000}"/>
    <cellStyle name="20% - Accent1 4 5 3 6 2 2" xfId="43821" xr:uid="{00000000-0005-0000-0000-000075AA0000}"/>
    <cellStyle name="20% - Accent1 4 5 3 6 2 2 2" xfId="43822" xr:uid="{00000000-0005-0000-0000-000076AA0000}"/>
    <cellStyle name="20% - Accent1 4 5 3 6 2 2 2 2" xfId="43823" xr:uid="{00000000-0005-0000-0000-000077AA0000}"/>
    <cellStyle name="20% - Accent1 4 5 3 6 2 2 3" xfId="43824" xr:uid="{00000000-0005-0000-0000-000078AA0000}"/>
    <cellStyle name="20% - Accent1 4 5 3 6 2 3" xfId="43825" xr:uid="{00000000-0005-0000-0000-000079AA0000}"/>
    <cellStyle name="20% - Accent1 4 5 3 6 2 3 2" xfId="43826" xr:uid="{00000000-0005-0000-0000-00007AAA0000}"/>
    <cellStyle name="20% - Accent1 4 5 3 6 2 4" xfId="43827" xr:uid="{00000000-0005-0000-0000-00007BAA0000}"/>
    <cellStyle name="20% - Accent1 4 5 3 6 3" xfId="43828" xr:uid="{00000000-0005-0000-0000-00007CAA0000}"/>
    <cellStyle name="20% - Accent1 4 5 3 6 3 2" xfId="43829" xr:uid="{00000000-0005-0000-0000-00007DAA0000}"/>
    <cellStyle name="20% - Accent1 4 5 3 6 3 2 2" xfId="43830" xr:uid="{00000000-0005-0000-0000-00007EAA0000}"/>
    <cellStyle name="20% - Accent1 4 5 3 6 3 2 2 2" xfId="43831" xr:uid="{00000000-0005-0000-0000-00007FAA0000}"/>
    <cellStyle name="20% - Accent1 4 5 3 6 3 2 3" xfId="43832" xr:uid="{00000000-0005-0000-0000-000080AA0000}"/>
    <cellStyle name="20% - Accent1 4 5 3 6 3 3" xfId="43833" xr:uid="{00000000-0005-0000-0000-000081AA0000}"/>
    <cellStyle name="20% - Accent1 4 5 3 6 3 3 2" xfId="43834" xr:uid="{00000000-0005-0000-0000-000082AA0000}"/>
    <cellStyle name="20% - Accent1 4 5 3 6 3 4" xfId="43835" xr:uid="{00000000-0005-0000-0000-000083AA0000}"/>
    <cellStyle name="20% - Accent1 4 5 3 6 4" xfId="43836" xr:uid="{00000000-0005-0000-0000-000084AA0000}"/>
    <cellStyle name="20% - Accent1 4 5 3 6 4 2" xfId="43837" xr:uid="{00000000-0005-0000-0000-000085AA0000}"/>
    <cellStyle name="20% - Accent1 4 5 3 6 4 2 2" xfId="43838" xr:uid="{00000000-0005-0000-0000-000086AA0000}"/>
    <cellStyle name="20% - Accent1 4 5 3 6 4 2 2 2" xfId="43839" xr:uid="{00000000-0005-0000-0000-000087AA0000}"/>
    <cellStyle name="20% - Accent1 4 5 3 6 4 2 3" xfId="43840" xr:uid="{00000000-0005-0000-0000-000088AA0000}"/>
    <cellStyle name="20% - Accent1 4 5 3 6 4 3" xfId="43841" xr:uid="{00000000-0005-0000-0000-000089AA0000}"/>
    <cellStyle name="20% - Accent1 4 5 3 6 4 3 2" xfId="43842" xr:uid="{00000000-0005-0000-0000-00008AAA0000}"/>
    <cellStyle name="20% - Accent1 4 5 3 6 4 4" xfId="43843" xr:uid="{00000000-0005-0000-0000-00008BAA0000}"/>
    <cellStyle name="20% - Accent1 4 5 3 6 5" xfId="43844" xr:uid="{00000000-0005-0000-0000-00008CAA0000}"/>
    <cellStyle name="20% - Accent1 4 5 3 6 5 2" xfId="43845" xr:uid="{00000000-0005-0000-0000-00008DAA0000}"/>
    <cellStyle name="20% - Accent1 4 5 3 6 5 2 2" xfId="43846" xr:uid="{00000000-0005-0000-0000-00008EAA0000}"/>
    <cellStyle name="20% - Accent1 4 5 3 6 5 3" xfId="43847" xr:uid="{00000000-0005-0000-0000-00008FAA0000}"/>
    <cellStyle name="20% - Accent1 4 5 3 6 6" xfId="43848" xr:uid="{00000000-0005-0000-0000-000090AA0000}"/>
    <cellStyle name="20% - Accent1 4 5 3 6 6 2" xfId="43849" xr:uid="{00000000-0005-0000-0000-000091AA0000}"/>
    <cellStyle name="20% - Accent1 4 5 3 6 6 2 2" xfId="43850" xr:uid="{00000000-0005-0000-0000-000092AA0000}"/>
    <cellStyle name="20% - Accent1 4 5 3 6 6 3" xfId="43851" xr:uid="{00000000-0005-0000-0000-000093AA0000}"/>
    <cellStyle name="20% - Accent1 4 5 3 6 7" xfId="43852" xr:uid="{00000000-0005-0000-0000-000094AA0000}"/>
    <cellStyle name="20% - Accent1 4 5 3 6 7 2" xfId="43853" xr:uid="{00000000-0005-0000-0000-000095AA0000}"/>
    <cellStyle name="20% - Accent1 4 5 3 6 8" xfId="43854" xr:uid="{00000000-0005-0000-0000-000096AA0000}"/>
    <cellStyle name="20% - Accent1 4 5 3 6 8 2" xfId="43855" xr:uid="{00000000-0005-0000-0000-000097AA0000}"/>
    <cellStyle name="20% - Accent1 4 5 3 6 9" xfId="43856" xr:uid="{00000000-0005-0000-0000-000098AA0000}"/>
    <cellStyle name="20% - Accent1 4 5 3 7" xfId="43857" xr:uid="{00000000-0005-0000-0000-000099AA0000}"/>
    <cellStyle name="20% - Accent1 4 5 3 7 2" xfId="43858" xr:uid="{00000000-0005-0000-0000-00009AAA0000}"/>
    <cellStyle name="20% - Accent1 4 5 3 7 2 2" xfId="43859" xr:uid="{00000000-0005-0000-0000-00009BAA0000}"/>
    <cellStyle name="20% - Accent1 4 5 3 7 2 2 2" xfId="43860" xr:uid="{00000000-0005-0000-0000-00009CAA0000}"/>
    <cellStyle name="20% - Accent1 4 5 3 7 2 3" xfId="43861" xr:uid="{00000000-0005-0000-0000-00009DAA0000}"/>
    <cellStyle name="20% - Accent1 4 5 3 7 3" xfId="43862" xr:uid="{00000000-0005-0000-0000-00009EAA0000}"/>
    <cellStyle name="20% - Accent1 4 5 3 7 3 2" xfId="43863" xr:uid="{00000000-0005-0000-0000-00009FAA0000}"/>
    <cellStyle name="20% - Accent1 4 5 3 7 4" xfId="43864" xr:uid="{00000000-0005-0000-0000-0000A0AA0000}"/>
    <cellStyle name="20% - Accent1 4 5 3 8" xfId="43865" xr:uid="{00000000-0005-0000-0000-0000A1AA0000}"/>
    <cellStyle name="20% - Accent1 4 5 3 8 2" xfId="43866" xr:uid="{00000000-0005-0000-0000-0000A2AA0000}"/>
    <cellStyle name="20% - Accent1 4 5 3 8 2 2" xfId="43867" xr:uid="{00000000-0005-0000-0000-0000A3AA0000}"/>
    <cellStyle name="20% - Accent1 4 5 3 8 2 2 2" xfId="43868" xr:uid="{00000000-0005-0000-0000-0000A4AA0000}"/>
    <cellStyle name="20% - Accent1 4 5 3 8 2 3" xfId="43869" xr:uid="{00000000-0005-0000-0000-0000A5AA0000}"/>
    <cellStyle name="20% - Accent1 4 5 3 8 3" xfId="43870" xr:uid="{00000000-0005-0000-0000-0000A6AA0000}"/>
    <cellStyle name="20% - Accent1 4 5 3 8 3 2" xfId="43871" xr:uid="{00000000-0005-0000-0000-0000A7AA0000}"/>
    <cellStyle name="20% - Accent1 4 5 3 8 4" xfId="43872" xr:uid="{00000000-0005-0000-0000-0000A8AA0000}"/>
    <cellStyle name="20% - Accent1 4 5 3 9" xfId="43873" xr:uid="{00000000-0005-0000-0000-0000A9AA0000}"/>
    <cellStyle name="20% - Accent1 4 5 3 9 2" xfId="43874" xr:uid="{00000000-0005-0000-0000-0000AAAA0000}"/>
    <cellStyle name="20% - Accent1 4 5 3 9 2 2" xfId="43875" xr:uid="{00000000-0005-0000-0000-0000ABAA0000}"/>
    <cellStyle name="20% - Accent1 4 5 3 9 2 2 2" xfId="43876" xr:uid="{00000000-0005-0000-0000-0000ACAA0000}"/>
    <cellStyle name="20% - Accent1 4 5 3 9 2 3" xfId="43877" xr:uid="{00000000-0005-0000-0000-0000ADAA0000}"/>
    <cellStyle name="20% - Accent1 4 5 3 9 3" xfId="43878" xr:uid="{00000000-0005-0000-0000-0000AEAA0000}"/>
    <cellStyle name="20% - Accent1 4 5 3 9 3 2" xfId="43879" xr:uid="{00000000-0005-0000-0000-0000AFAA0000}"/>
    <cellStyle name="20% - Accent1 4 5 3 9 4" xfId="43880" xr:uid="{00000000-0005-0000-0000-0000B0AA0000}"/>
    <cellStyle name="20% - Accent1 4 5 4" xfId="43881" xr:uid="{00000000-0005-0000-0000-0000B1AA0000}"/>
    <cellStyle name="20% - Accent1 4 5 4 10" xfId="43882" xr:uid="{00000000-0005-0000-0000-0000B2AA0000}"/>
    <cellStyle name="20% - Accent1 4 5 4 10 2" xfId="43883" xr:uid="{00000000-0005-0000-0000-0000B3AA0000}"/>
    <cellStyle name="20% - Accent1 4 5 4 11" xfId="43884" xr:uid="{00000000-0005-0000-0000-0000B4AA0000}"/>
    <cellStyle name="20% - Accent1 4 5 4 2" xfId="43885" xr:uid="{00000000-0005-0000-0000-0000B5AA0000}"/>
    <cellStyle name="20% - Accent1 4 5 4 2 2" xfId="43886" xr:uid="{00000000-0005-0000-0000-0000B6AA0000}"/>
    <cellStyle name="20% - Accent1 4 5 4 2 2 2" xfId="43887" xr:uid="{00000000-0005-0000-0000-0000B7AA0000}"/>
    <cellStyle name="20% - Accent1 4 5 4 2 2 2 2" xfId="43888" xr:uid="{00000000-0005-0000-0000-0000B8AA0000}"/>
    <cellStyle name="20% - Accent1 4 5 4 2 2 2 2 2" xfId="43889" xr:uid="{00000000-0005-0000-0000-0000B9AA0000}"/>
    <cellStyle name="20% - Accent1 4 5 4 2 2 2 3" xfId="43890" xr:uid="{00000000-0005-0000-0000-0000BAAA0000}"/>
    <cellStyle name="20% - Accent1 4 5 4 2 2 3" xfId="43891" xr:uid="{00000000-0005-0000-0000-0000BBAA0000}"/>
    <cellStyle name="20% - Accent1 4 5 4 2 2 3 2" xfId="43892" xr:uid="{00000000-0005-0000-0000-0000BCAA0000}"/>
    <cellStyle name="20% - Accent1 4 5 4 2 2 4" xfId="43893" xr:uid="{00000000-0005-0000-0000-0000BDAA0000}"/>
    <cellStyle name="20% - Accent1 4 5 4 2 3" xfId="43894" xr:uid="{00000000-0005-0000-0000-0000BEAA0000}"/>
    <cellStyle name="20% - Accent1 4 5 4 2 3 2" xfId="43895" xr:uid="{00000000-0005-0000-0000-0000BFAA0000}"/>
    <cellStyle name="20% - Accent1 4 5 4 2 3 2 2" xfId="43896" xr:uid="{00000000-0005-0000-0000-0000C0AA0000}"/>
    <cellStyle name="20% - Accent1 4 5 4 2 3 2 2 2" xfId="43897" xr:uid="{00000000-0005-0000-0000-0000C1AA0000}"/>
    <cellStyle name="20% - Accent1 4 5 4 2 3 2 3" xfId="43898" xr:uid="{00000000-0005-0000-0000-0000C2AA0000}"/>
    <cellStyle name="20% - Accent1 4 5 4 2 3 3" xfId="43899" xr:uid="{00000000-0005-0000-0000-0000C3AA0000}"/>
    <cellStyle name="20% - Accent1 4 5 4 2 3 3 2" xfId="43900" xr:uid="{00000000-0005-0000-0000-0000C4AA0000}"/>
    <cellStyle name="20% - Accent1 4 5 4 2 3 4" xfId="43901" xr:uid="{00000000-0005-0000-0000-0000C5AA0000}"/>
    <cellStyle name="20% - Accent1 4 5 4 2 4" xfId="43902" xr:uid="{00000000-0005-0000-0000-0000C6AA0000}"/>
    <cellStyle name="20% - Accent1 4 5 4 2 4 2" xfId="43903" xr:uid="{00000000-0005-0000-0000-0000C7AA0000}"/>
    <cellStyle name="20% - Accent1 4 5 4 2 4 2 2" xfId="43904" xr:uid="{00000000-0005-0000-0000-0000C8AA0000}"/>
    <cellStyle name="20% - Accent1 4 5 4 2 4 2 2 2" xfId="43905" xr:uid="{00000000-0005-0000-0000-0000C9AA0000}"/>
    <cellStyle name="20% - Accent1 4 5 4 2 4 2 3" xfId="43906" xr:uid="{00000000-0005-0000-0000-0000CAAA0000}"/>
    <cellStyle name="20% - Accent1 4 5 4 2 4 3" xfId="43907" xr:uid="{00000000-0005-0000-0000-0000CBAA0000}"/>
    <cellStyle name="20% - Accent1 4 5 4 2 4 3 2" xfId="43908" xr:uid="{00000000-0005-0000-0000-0000CCAA0000}"/>
    <cellStyle name="20% - Accent1 4 5 4 2 4 4" xfId="43909" xr:uid="{00000000-0005-0000-0000-0000CDAA0000}"/>
    <cellStyle name="20% - Accent1 4 5 4 2 5" xfId="43910" xr:uid="{00000000-0005-0000-0000-0000CEAA0000}"/>
    <cellStyle name="20% - Accent1 4 5 4 2 5 2" xfId="43911" xr:uid="{00000000-0005-0000-0000-0000CFAA0000}"/>
    <cellStyle name="20% - Accent1 4 5 4 2 5 2 2" xfId="43912" xr:uid="{00000000-0005-0000-0000-0000D0AA0000}"/>
    <cellStyle name="20% - Accent1 4 5 4 2 5 3" xfId="43913" xr:uid="{00000000-0005-0000-0000-0000D1AA0000}"/>
    <cellStyle name="20% - Accent1 4 5 4 2 6" xfId="43914" xr:uid="{00000000-0005-0000-0000-0000D2AA0000}"/>
    <cellStyle name="20% - Accent1 4 5 4 2 6 2" xfId="43915" xr:uid="{00000000-0005-0000-0000-0000D3AA0000}"/>
    <cellStyle name="20% - Accent1 4 5 4 2 6 2 2" xfId="43916" xr:uid="{00000000-0005-0000-0000-0000D4AA0000}"/>
    <cellStyle name="20% - Accent1 4 5 4 2 6 3" xfId="43917" xr:uid="{00000000-0005-0000-0000-0000D5AA0000}"/>
    <cellStyle name="20% - Accent1 4 5 4 2 7" xfId="43918" xr:uid="{00000000-0005-0000-0000-0000D6AA0000}"/>
    <cellStyle name="20% - Accent1 4 5 4 2 7 2" xfId="43919" xr:uid="{00000000-0005-0000-0000-0000D7AA0000}"/>
    <cellStyle name="20% - Accent1 4 5 4 2 8" xfId="43920" xr:uid="{00000000-0005-0000-0000-0000D8AA0000}"/>
    <cellStyle name="20% - Accent1 4 5 4 2 8 2" xfId="43921" xr:uid="{00000000-0005-0000-0000-0000D9AA0000}"/>
    <cellStyle name="20% - Accent1 4 5 4 2 9" xfId="43922" xr:uid="{00000000-0005-0000-0000-0000DAAA0000}"/>
    <cellStyle name="20% - Accent1 4 5 4 3" xfId="43923" xr:uid="{00000000-0005-0000-0000-0000DBAA0000}"/>
    <cellStyle name="20% - Accent1 4 5 4 3 2" xfId="43924" xr:uid="{00000000-0005-0000-0000-0000DCAA0000}"/>
    <cellStyle name="20% - Accent1 4 5 4 3 2 2" xfId="43925" xr:uid="{00000000-0005-0000-0000-0000DDAA0000}"/>
    <cellStyle name="20% - Accent1 4 5 4 3 2 2 2" xfId="43926" xr:uid="{00000000-0005-0000-0000-0000DEAA0000}"/>
    <cellStyle name="20% - Accent1 4 5 4 3 2 2 2 2" xfId="43927" xr:uid="{00000000-0005-0000-0000-0000DFAA0000}"/>
    <cellStyle name="20% - Accent1 4 5 4 3 2 2 3" xfId="43928" xr:uid="{00000000-0005-0000-0000-0000E0AA0000}"/>
    <cellStyle name="20% - Accent1 4 5 4 3 2 3" xfId="43929" xr:uid="{00000000-0005-0000-0000-0000E1AA0000}"/>
    <cellStyle name="20% - Accent1 4 5 4 3 2 3 2" xfId="43930" xr:uid="{00000000-0005-0000-0000-0000E2AA0000}"/>
    <cellStyle name="20% - Accent1 4 5 4 3 2 4" xfId="43931" xr:uid="{00000000-0005-0000-0000-0000E3AA0000}"/>
    <cellStyle name="20% - Accent1 4 5 4 3 3" xfId="43932" xr:uid="{00000000-0005-0000-0000-0000E4AA0000}"/>
    <cellStyle name="20% - Accent1 4 5 4 3 3 2" xfId="43933" xr:uid="{00000000-0005-0000-0000-0000E5AA0000}"/>
    <cellStyle name="20% - Accent1 4 5 4 3 3 2 2" xfId="43934" xr:uid="{00000000-0005-0000-0000-0000E6AA0000}"/>
    <cellStyle name="20% - Accent1 4 5 4 3 3 2 2 2" xfId="43935" xr:uid="{00000000-0005-0000-0000-0000E7AA0000}"/>
    <cellStyle name="20% - Accent1 4 5 4 3 3 2 3" xfId="43936" xr:uid="{00000000-0005-0000-0000-0000E8AA0000}"/>
    <cellStyle name="20% - Accent1 4 5 4 3 3 3" xfId="43937" xr:uid="{00000000-0005-0000-0000-0000E9AA0000}"/>
    <cellStyle name="20% - Accent1 4 5 4 3 3 3 2" xfId="43938" xr:uid="{00000000-0005-0000-0000-0000EAAA0000}"/>
    <cellStyle name="20% - Accent1 4 5 4 3 3 4" xfId="43939" xr:uid="{00000000-0005-0000-0000-0000EBAA0000}"/>
    <cellStyle name="20% - Accent1 4 5 4 3 4" xfId="43940" xr:uid="{00000000-0005-0000-0000-0000ECAA0000}"/>
    <cellStyle name="20% - Accent1 4 5 4 3 4 2" xfId="43941" xr:uid="{00000000-0005-0000-0000-0000EDAA0000}"/>
    <cellStyle name="20% - Accent1 4 5 4 3 4 2 2" xfId="43942" xr:uid="{00000000-0005-0000-0000-0000EEAA0000}"/>
    <cellStyle name="20% - Accent1 4 5 4 3 4 2 2 2" xfId="43943" xr:uid="{00000000-0005-0000-0000-0000EFAA0000}"/>
    <cellStyle name="20% - Accent1 4 5 4 3 4 2 3" xfId="43944" xr:uid="{00000000-0005-0000-0000-0000F0AA0000}"/>
    <cellStyle name="20% - Accent1 4 5 4 3 4 3" xfId="43945" xr:uid="{00000000-0005-0000-0000-0000F1AA0000}"/>
    <cellStyle name="20% - Accent1 4 5 4 3 4 3 2" xfId="43946" xr:uid="{00000000-0005-0000-0000-0000F2AA0000}"/>
    <cellStyle name="20% - Accent1 4 5 4 3 4 4" xfId="43947" xr:uid="{00000000-0005-0000-0000-0000F3AA0000}"/>
    <cellStyle name="20% - Accent1 4 5 4 3 5" xfId="43948" xr:uid="{00000000-0005-0000-0000-0000F4AA0000}"/>
    <cellStyle name="20% - Accent1 4 5 4 3 5 2" xfId="43949" xr:uid="{00000000-0005-0000-0000-0000F5AA0000}"/>
    <cellStyle name="20% - Accent1 4 5 4 3 5 2 2" xfId="43950" xr:uid="{00000000-0005-0000-0000-0000F6AA0000}"/>
    <cellStyle name="20% - Accent1 4 5 4 3 5 3" xfId="43951" xr:uid="{00000000-0005-0000-0000-0000F7AA0000}"/>
    <cellStyle name="20% - Accent1 4 5 4 3 6" xfId="43952" xr:uid="{00000000-0005-0000-0000-0000F8AA0000}"/>
    <cellStyle name="20% - Accent1 4 5 4 3 6 2" xfId="43953" xr:uid="{00000000-0005-0000-0000-0000F9AA0000}"/>
    <cellStyle name="20% - Accent1 4 5 4 3 6 2 2" xfId="43954" xr:uid="{00000000-0005-0000-0000-0000FAAA0000}"/>
    <cellStyle name="20% - Accent1 4 5 4 3 6 3" xfId="43955" xr:uid="{00000000-0005-0000-0000-0000FBAA0000}"/>
    <cellStyle name="20% - Accent1 4 5 4 3 7" xfId="43956" xr:uid="{00000000-0005-0000-0000-0000FCAA0000}"/>
    <cellStyle name="20% - Accent1 4 5 4 3 7 2" xfId="43957" xr:uid="{00000000-0005-0000-0000-0000FDAA0000}"/>
    <cellStyle name="20% - Accent1 4 5 4 3 8" xfId="43958" xr:uid="{00000000-0005-0000-0000-0000FEAA0000}"/>
    <cellStyle name="20% - Accent1 4 5 4 3 8 2" xfId="43959" xr:uid="{00000000-0005-0000-0000-0000FFAA0000}"/>
    <cellStyle name="20% - Accent1 4 5 4 3 9" xfId="43960" xr:uid="{00000000-0005-0000-0000-000000AB0000}"/>
    <cellStyle name="20% - Accent1 4 5 4 4" xfId="43961" xr:uid="{00000000-0005-0000-0000-000001AB0000}"/>
    <cellStyle name="20% - Accent1 4 5 4 4 2" xfId="43962" xr:uid="{00000000-0005-0000-0000-000002AB0000}"/>
    <cellStyle name="20% - Accent1 4 5 4 4 2 2" xfId="43963" xr:uid="{00000000-0005-0000-0000-000003AB0000}"/>
    <cellStyle name="20% - Accent1 4 5 4 4 2 2 2" xfId="43964" xr:uid="{00000000-0005-0000-0000-000004AB0000}"/>
    <cellStyle name="20% - Accent1 4 5 4 4 2 3" xfId="43965" xr:uid="{00000000-0005-0000-0000-000005AB0000}"/>
    <cellStyle name="20% - Accent1 4 5 4 4 3" xfId="43966" xr:uid="{00000000-0005-0000-0000-000006AB0000}"/>
    <cellStyle name="20% - Accent1 4 5 4 4 3 2" xfId="43967" xr:uid="{00000000-0005-0000-0000-000007AB0000}"/>
    <cellStyle name="20% - Accent1 4 5 4 4 4" xfId="43968" xr:uid="{00000000-0005-0000-0000-000008AB0000}"/>
    <cellStyle name="20% - Accent1 4 5 4 5" xfId="43969" xr:uid="{00000000-0005-0000-0000-000009AB0000}"/>
    <cellStyle name="20% - Accent1 4 5 4 5 2" xfId="43970" xr:uid="{00000000-0005-0000-0000-00000AAB0000}"/>
    <cellStyle name="20% - Accent1 4 5 4 5 2 2" xfId="43971" xr:uid="{00000000-0005-0000-0000-00000BAB0000}"/>
    <cellStyle name="20% - Accent1 4 5 4 5 2 2 2" xfId="43972" xr:uid="{00000000-0005-0000-0000-00000CAB0000}"/>
    <cellStyle name="20% - Accent1 4 5 4 5 2 3" xfId="43973" xr:uid="{00000000-0005-0000-0000-00000DAB0000}"/>
    <cellStyle name="20% - Accent1 4 5 4 5 3" xfId="43974" xr:uid="{00000000-0005-0000-0000-00000EAB0000}"/>
    <cellStyle name="20% - Accent1 4 5 4 5 3 2" xfId="43975" xr:uid="{00000000-0005-0000-0000-00000FAB0000}"/>
    <cellStyle name="20% - Accent1 4 5 4 5 4" xfId="43976" xr:uid="{00000000-0005-0000-0000-000010AB0000}"/>
    <cellStyle name="20% - Accent1 4 5 4 6" xfId="43977" xr:uid="{00000000-0005-0000-0000-000011AB0000}"/>
    <cellStyle name="20% - Accent1 4 5 4 6 2" xfId="43978" xr:uid="{00000000-0005-0000-0000-000012AB0000}"/>
    <cellStyle name="20% - Accent1 4 5 4 6 2 2" xfId="43979" xr:uid="{00000000-0005-0000-0000-000013AB0000}"/>
    <cellStyle name="20% - Accent1 4 5 4 6 2 2 2" xfId="43980" xr:uid="{00000000-0005-0000-0000-000014AB0000}"/>
    <cellStyle name="20% - Accent1 4 5 4 6 2 3" xfId="43981" xr:uid="{00000000-0005-0000-0000-000015AB0000}"/>
    <cellStyle name="20% - Accent1 4 5 4 6 3" xfId="43982" xr:uid="{00000000-0005-0000-0000-000016AB0000}"/>
    <cellStyle name="20% - Accent1 4 5 4 6 3 2" xfId="43983" xr:uid="{00000000-0005-0000-0000-000017AB0000}"/>
    <cellStyle name="20% - Accent1 4 5 4 6 4" xfId="43984" xr:uid="{00000000-0005-0000-0000-000018AB0000}"/>
    <cellStyle name="20% - Accent1 4 5 4 7" xfId="43985" xr:uid="{00000000-0005-0000-0000-000019AB0000}"/>
    <cellStyle name="20% - Accent1 4 5 4 7 2" xfId="43986" xr:uid="{00000000-0005-0000-0000-00001AAB0000}"/>
    <cellStyle name="20% - Accent1 4 5 4 7 2 2" xfId="43987" xr:uid="{00000000-0005-0000-0000-00001BAB0000}"/>
    <cellStyle name="20% - Accent1 4 5 4 7 3" xfId="43988" xr:uid="{00000000-0005-0000-0000-00001CAB0000}"/>
    <cellStyle name="20% - Accent1 4 5 4 8" xfId="43989" xr:uid="{00000000-0005-0000-0000-00001DAB0000}"/>
    <cellStyle name="20% - Accent1 4 5 4 8 2" xfId="43990" xr:uid="{00000000-0005-0000-0000-00001EAB0000}"/>
    <cellStyle name="20% - Accent1 4 5 4 8 2 2" xfId="43991" xr:uid="{00000000-0005-0000-0000-00001FAB0000}"/>
    <cellStyle name="20% - Accent1 4 5 4 8 3" xfId="43992" xr:uid="{00000000-0005-0000-0000-000020AB0000}"/>
    <cellStyle name="20% - Accent1 4 5 4 9" xfId="43993" xr:uid="{00000000-0005-0000-0000-000021AB0000}"/>
    <cellStyle name="20% - Accent1 4 5 4 9 2" xfId="43994" xr:uid="{00000000-0005-0000-0000-000022AB0000}"/>
    <cellStyle name="20% - Accent1 4 5 5" xfId="43995" xr:uid="{00000000-0005-0000-0000-000023AB0000}"/>
    <cellStyle name="20% - Accent1 4 5 5 10" xfId="43996" xr:uid="{00000000-0005-0000-0000-000024AB0000}"/>
    <cellStyle name="20% - Accent1 4 5 5 10 2" xfId="43997" xr:uid="{00000000-0005-0000-0000-000025AB0000}"/>
    <cellStyle name="20% - Accent1 4 5 5 11" xfId="43998" xr:uid="{00000000-0005-0000-0000-000026AB0000}"/>
    <cellStyle name="20% - Accent1 4 5 5 2" xfId="43999" xr:uid="{00000000-0005-0000-0000-000027AB0000}"/>
    <cellStyle name="20% - Accent1 4 5 5 2 2" xfId="44000" xr:uid="{00000000-0005-0000-0000-000028AB0000}"/>
    <cellStyle name="20% - Accent1 4 5 5 2 2 2" xfId="44001" xr:uid="{00000000-0005-0000-0000-000029AB0000}"/>
    <cellStyle name="20% - Accent1 4 5 5 2 2 2 2" xfId="44002" xr:uid="{00000000-0005-0000-0000-00002AAB0000}"/>
    <cellStyle name="20% - Accent1 4 5 5 2 2 2 2 2" xfId="44003" xr:uid="{00000000-0005-0000-0000-00002BAB0000}"/>
    <cellStyle name="20% - Accent1 4 5 5 2 2 2 3" xfId="44004" xr:uid="{00000000-0005-0000-0000-00002CAB0000}"/>
    <cellStyle name="20% - Accent1 4 5 5 2 2 3" xfId="44005" xr:uid="{00000000-0005-0000-0000-00002DAB0000}"/>
    <cellStyle name="20% - Accent1 4 5 5 2 2 3 2" xfId="44006" xr:uid="{00000000-0005-0000-0000-00002EAB0000}"/>
    <cellStyle name="20% - Accent1 4 5 5 2 2 4" xfId="44007" xr:uid="{00000000-0005-0000-0000-00002FAB0000}"/>
    <cellStyle name="20% - Accent1 4 5 5 2 3" xfId="44008" xr:uid="{00000000-0005-0000-0000-000030AB0000}"/>
    <cellStyle name="20% - Accent1 4 5 5 2 3 2" xfId="44009" xr:uid="{00000000-0005-0000-0000-000031AB0000}"/>
    <cellStyle name="20% - Accent1 4 5 5 2 3 2 2" xfId="44010" xr:uid="{00000000-0005-0000-0000-000032AB0000}"/>
    <cellStyle name="20% - Accent1 4 5 5 2 3 2 2 2" xfId="44011" xr:uid="{00000000-0005-0000-0000-000033AB0000}"/>
    <cellStyle name="20% - Accent1 4 5 5 2 3 2 3" xfId="44012" xr:uid="{00000000-0005-0000-0000-000034AB0000}"/>
    <cellStyle name="20% - Accent1 4 5 5 2 3 3" xfId="44013" xr:uid="{00000000-0005-0000-0000-000035AB0000}"/>
    <cellStyle name="20% - Accent1 4 5 5 2 3 3 2" xfId="44014" xr:uid="{00000000-0005-0000-0000-000036AB0000}"/>
    <cellStyle name="20% - Accent1 4 5 5 2 3 4" xfId="44015" xr:uid="{00000000-0005-0000-0000-000037AB0000}"/>
    <cellStyle name="20% - Accent1 4 5 5 2 4" xfId="44016" xr:uid="{00000000-0005-0000-0000-000038AB0000}"/>
    <cellStyle name="20% - Accent1 4 5 5 2 4 2" xfId="44017" xr:uid="{00000000-0005-0000-0000-000039AB0000}"/>
    <cellStyle name="20% - Accent1 4 5 5 2 4 2 2" xfId="44018" xr:uid="{00000000-0005-0000-0000-00003AAB0000}"/>
    <cellStyle name="20% - Accent1 4 5 5 2 4 2 2 2" xfId="44019" xr:uid="{00000000-0005-0000-0000-00003BAB0000}"/>
    <cellStyle name="20% - Accent1 4 5 5 2 4 2 3" xfId="44020" xr:uid="{00000000-0005-0000-0000-00003CAB0000}"/>
    <cellStyle name="20% - Accent1 4 5 5 2 4 3" xfId="44021" xr:uid="{00000000-0005-0000-0000-00003DAB0000}"/>
    <cellStyle name="20% - Accent1 4 5 5 2 4 3 2" xfId="44022" xr:uid="{00000000-0005-0000-0000-00003EAB0000}"/>
    <cellStyle name="20% - Accent1 4 5 5 2 4 4" xfId="44023" xr:uid="{00000000-0005-0000-0000-00003FAB0000}"/>
    <cellStyle name="20% - Accent1 4 5 5 2 5" xfId="44024" xr:uid="{00000000-0005-0000-0000-000040AB0000}"/>
    <cellStyle name="20% - Accent1 4 5 5 2 5 2" xfId="44025" xr:uid="{00000000-0005-0000-0000-000041AB0000}"/>
    <cellStyle name="20% - Accent1 4 5 5 2 5 2 2" xfId="44026" xr:uid="{00000000-0005-0000-0000-000042AB0000}"/>
    <cellStyle name="20% - Accent1 4 5 5 2 5 3" xfId="44027" xr:uid="{00000000-0005-0000-0000-000043AB0000}"/>
    <cellStyle name="20% - Accent1 4 5 5 2 6" xfId="44028" xr:uid="{00000000-0005-0000-0000-000044AB0000}"/>
    <cellStyle name="20% - Accent1 4 5 5 2 6 2" xfId="44029" xr:uid="{00000000-0005-0000-0000-000045AB0000}"/>
    <cellStyle name="20% - Accent1 4 5 5 2 6 2 2" xfId="44030" xr:uid="{00000000-0005-0000-0000-000046AB0000}"/>
    <cellStyle name="20% - Accent1 4 5 5 2 6 3" xfId="44031" xr:uid="{00000000-0005-0000-0000-000047AB0000}"/>
    <cellStyle name="20% - Accent1 4 5 5 2 7" xfId="44032" xr:uid="{00000000-0005-0000-0000-000048AB0000}"/>
    <cellStyle name="20% - Accent1 4 5 5 2 7 2" xfId="44033" xr:uid="{00000000-0005-0000-0000-000049AB0000}"/>
    <cellStyle name="20% - Accent1 4 5 5 2 8" xfId="44034" xr:uid="{00000000-0005-0000-0000-00004AAB0000}"/>
    <cellStyle name="20% - Accent1 4 5 5 2 8 2" xfId="44035" xr:uid="{00000000-0005-0000-0000-00004BAB0000}"/>
    <cellStyle name="20% - Accent1 4 5 5 2 9" xfId="44036" xr:uid="{00000000-0005-0000-0000-00004CAB0000}"/>
    <cellStyle name="20% - Accent1 4 5 5 3" xfId="44037" xr:uid="{00000000-0005-0000-0000-00004DAB0000}"/>
    <cellStyle name="20% - Accent1 4 5 5 3 2" xfId="44038" xr:uid="{00000000-0005-0000-0000-00004EAB0000}"/>
    <cellStyle name="20% - Accent1 4 5 5 3 2 2" xfId="44039" xr:uid="{00000000-0005-0000-0000-00004FAB0000}"/>
    <cellStyle name="20% - Accent1 4 5 5 3 2 2 2" xfId="44040" xr:uid="{00000000-0005-0000-0000-000050AB0000}"/>
    <cellStyle name="20% - Accent1 4 5 5 3 2 2 2 2" xfId="44041" xr:uid="{00000000-0005-0000-0000-000051AB0000}"/>
    <cellStyle name="20% - Accent1 4 5 5 3 2 2 3" xfId="44042" xr:uid="{00000000-0005-0000-0000-000052AB0000}"/>
    <cellStyle name="20% - Accent1 4 5 5 3 2 3" xfId="44043" xr:uid="{00000000-0005-0000-0000-000053AB0000}"/>
    <cellStyle name="20% - Accent1 4 5 5 3 2 3 2" xfId="44044" xr:uid="{00000000-0005-0000-0000-000054AB0000}"/>
    <cellStyle name="20% - Accent1 4 5 5 3 2 4" xfId="44045" xr:uid="{00000000-0005-0000-0000-000055AB0000}"/>
    <cellStyle name="20% - Accent1 4 5 5 3 3" xfId="44046" xr:uid="{00000000-0005-0000-0000-000056AB0000}"/>
    <cellStyle name="20% - Accent1 4 5 5 3 3 2" xfId="44047" xr:uid="{00000000-0005-0000-0000-000057AB0000}"/>
    <cellStyle name="20% - Accent1 4 5 5 3 3 2 2" xfId="44048" xr:uid="{00000000-0005-0000-0000-000058AB0000}"/>
    <cellStyle name="20% - Accent1 4 5 5 3 3 2 2 2" xfId="44049" xr:uid="{00000000-0005-0000-0000-000059AB0000}"/>
    <cellStyle name="20% - Accent1 4 5 5 3 3 2 3" xfId="44050" xr:uid="{00000000-0005-0000-0000-00005AAB0000}"/>
    <cellStyle name="20% - Accent1 4 5 5 3 3 3" xfId="44051" xr:uid="{00000000-0005-0000-0000-00005BAB0000}"/>
    <cellStyle name="20% - Accent1 4 5 5 3 3 3 2" xfId="44052" xr:uid="{00000000-0005-0000-0000-00005CAB0000}"/>
    <cellStyle name="20% - Accent1 4 5 5 3 3 4" xfId="44053" xr:uid="{00000000-0005-0000-0000-00005DAB0000}"/>
    <cellStyle name="20% - Accent1 4 5 5 3 4" xfId="44054" xr:uid="{00000000-0005-0000-0000-00005EAB0000}"/>
    <cellStyle name="20% - Accent1 4 5 5 3 4 2" xfId="44055" xr:uid="{00000000-0005-0000-0000-00005FAB0000}"/>
    <cellStyle name="20% - Accent1 4 5 5 3 4 2 2" xfId="44056" xr:uid="{00000000-0005-0000-0000-000060AB0000}"/>
    <cellStyle name="20% - Accent1 4 5 5 3 4 2 2 2" xfId="44057" xr:uid="{00000000-0005-0000-0000-000061AB0000}"/>
    <cellStyle name="20% - Accent1 4 5 5 3 4 2 3" xfId="44058" xr:uid="{00000000-0005-0000-0000-000062AB0000}"/>
    <cellStyle name="20% - Accent1 4 5 5 3 4 3" xfId="44059" xr:uid="{00000000-0005-0000-0000-000063AB0000}"/>
    <cellStyle name="20% - Accent1 4 5 5 3 4 3 2" xfId="44060" xr:uid="{00000000-0005-0000-0000-000064AB0000}"/>
    <cellStyle name="20% - Accent1 4 5 5 3 4 4" xfId="44061" xr:uid="{00000000-0005-0000-0000-000065AB0000}"/>
    <cellStyle name="20% - Accent1 4 5 5 3 5" xfId="44062" xr:uid="{00000000-0005-0000-0000-000066AB0000}"/>
    <cellStyle name="20% - Accent1 4 5 5 3 5 2" xfId="44063" xr:uid="{00000000-0005-0000-0000-000067AB0000}"/>
    <cellStyle name="20% - Accent1 4 5 5 3 5 2 2" xfId="44064" xr:uid="{00000000-0005-0000-0000-000068AB0000}"/>
    <cellStyle name="20% - Accent1 4 5 5 3 5 3" xfId="44065" xr:uid="{00000000-0005-0000-0000-000069AB0000}"/>
    <cellStyle name="20% - Accent1 4 5 5 3 6" xfId="44066" xr:uid="{00000000-0005-0000-0000-00006AAB0000}"/>
    <cellStyle name="20% - Accent1 4 5 5 3 6 2" xfId="44067" xr:uid="{00000000-0005-0000-0000-00006BAB0000}"/>
    <cellStyle name="20% - Accent1 4 5 5 3 6 2 2" xfId="44068" xr:uid="{00000000-0005-0000-0000-00006CAB0000}"/>
    <cellStyle name="20% - Accent1 4 5 5 3 6 3" xfId="44069" xr:uid="{00000000-0005-0000-0000-00006DAB0000}"/>
    <cellStyle name="20% - Accent1 4 5 5 3 7" xfId="44070" xr:uid="{00000000-0005-0000-0000-00006EAB0000}"/>
    <cellStyle name="20% - Accent1 4 5 5 3 7 2" xfId="44071" xr:uid="{00000000-0005-0000-0000-00006FAB0000}"/>
    <cellStyle name="20% - Accent1 4 5 5 3 8" xfId="44072" xr:uid="{00000000-0005-0000-0000-000070AB0000}"/>
    <cellStyle name="20% - Accent1 4 5 5 3 8 2" xfId="44073" xr:uid="{00000000-0005-0000-0000-000071AB0000}"/>
    <cellStyle name="20% - Accent1 4 5 5 3 9" xfId="44074" xr:uid="{00000000-0005-0000-0000-000072AB0000}"/>
    <cellStyle name="20% - Accent1 4 5 5 4" xfId="44075" xr:uid="{00000000-0005-0000-0000-000073AB0000}"/>
    <cellStyle name="20% - Accent1 4 5 5 4 2" xfId="44076" xr:uid="{00000000-0005-0000-0000-000074AB0000}"/>
    <cellStyle name="20% - Accent1 4 5 5 4 2 2" xfId="44077" xr:uid="{00000000-0005-0000-0000-000075AB0000}"/>
    <cellStyle name="20% - Accent1 4 5 5 4 2 2 2" xfId="44078" xr:uid="{00000000-0005-0000-0000-000076AB0000}"/>
    <cellStyle name="20% - Accent1 4 5 5 4 2 3" xfId="44079" xr:uid="{00000000-0005-0000-0000-000077AB0000}"/>
    <cellStyle name="20% - Accent1 4 5 5 4 3" xfId="44080" xr:uid="{00000000-0005-0000-0000-000078AB0000}"/>
    <cellStyle name="20% - Accent1 4 5 5 4 3 2" xfId="44081" xr:uid="{00000000-0005-0000-0000-000079AB0000}"/>
    <cellStyle name="20% - Accent1 4 5 5 4 4" xfId="44082" xr:uid="{00000000-0005-0000-0000-00007AAB0000}"/>
    <cellStyle name="20% - Accent1 4 5 5 5" xfId="44083" xr:uid="{00000000-0005-0000-0000-00007BAB0000}"/>
    <cellStyle name="20% - Accent1 4 5 5 5 2" xfId="44084" xr:uid="{00000000-0005-0000-0000-00007CAB0000}"/>
    <cellStyle name="20% - Accent1 4 5 5 5 2 2" xfId="44085" xr:uid="{00000000-0005-0000-0000-00007DAB0000}"/>
    <cellStyle name="20% - Accent1 4 5 5 5 2 2 2" xfId="44086" xr:uid="{00000000-0005-0000-0000-00007EAB0000}"/>
    <cellStyle name="20% - Accent1 4 5 5 5 2 3" xfId="44087" xr:uid="{00000000-0005-0000-0000-00007FAB0000}"/>
    <cellStyle name="20% - Accent1 4 5 5 5 3" xfId="44088" xr:uid="{00000000-0005-0000-0000-000080AB0000}"/>
    <cellStyle name="20% - Accent1 4 5 5 5 3 2" xfId="44089" xr:uid="{00000000-0005-0000-0000-000081AB0000}"/>
    <cellStyle name="20% - Accent1 4 5 5 5 4" xfId="44090" xr:uid="{00000000-0005-0000-0000-000082AB0000}"/>
    <cellStyle name="20% - Accent1 4 5 5 6" xfId="44091" xr:uid="{00000000-0005-0000-0000-000083AB0000}"/>
    <cellStyle name="20% - Accent1 4 5 5 6 2" xfId="44092" xr:uid="{00000000-0005-0000-0000-000084AB0000}"/>
    <cellStyle name="20% - Accent1 4 5 5 6 2 2" xfId="44093" xr:uid="{00000000-0005-0000-0000-000085AB0000}"/>
    <cellStyle name="20% - Accent1 4 5 5 6 2 2 2" xfId="44094" xr:uid="{00000000-0005-0000-0000-000086AB0000}"/>
    <cellStyle name="20% - Accent1 4 5 5 6 2 3" xfId="44095" xr:uid="{00000000-0005-0000-0000-000087AB0000}"/>
    <cellStyle name="20% - Accent1 4 5 5 6 3" xfId="44096" xr:uid="{00000000-0005-0000-0000-000088AB0000}"/>
    <cellStyle name="20% - Accent1 4 5 5 6 3 2" xfId="44097" xr:uid="{00000000-0005-0000-0000-000089AB0000}"/>
    <cellStyle name="20% - Accent1 4 5 5 6 4" xfId="44098" xr:uid="{00000000-0005-0000-0000-00008AAB0000}"/>
    <cellStyle name="20% - Accent1 4 5 5 7" xfId="44099" xr:uid="{00000000-0005-0000-0000-00008BAB0000}"/>
    <cellStyle name="20% - Accent1 4 5 5 7 2" xfId="44100" xr:uid="{00000000-0005-0000-0000-00008CAB0000}"/>
    <cellStyle name="20% - Accent1 4 5 5 7 2 2" xfId="44101" xr:uid="{00000000-0005-0000-0000-00008DAB0000}"/>
    <cellStyle name="20% - Accent1 4 5 5 7 3" xfId="44102" xr:uid="{00000000-0005-0000-0000-00008EAB0000}"/>
    <cellStyle name="20% - Accent1 4 5 5 8" xfId="44103" xr:uid="{00000000-0005-0000-0000-00008FAB0000}"/>
    <cellStyle name="20% - Accent1 4 5 5 8 2" xfId="44104" xr:uid="{00000000-0005-0000-0000-000090AB0000}"/>
    <cellStyle name="20% - Accent1 4 5 5 8 2 2" xfId="44105" xr:uid="{00000000-0005-0000-0000-000091AB0000}"/>
    <cellStyle name="20% - Accent1 4 5 5 8 3" xfId="44106" xr:uid="{00000000-0005-0000-0000-000092AB0000}"/>
    <cellStyle name="20% - Accent1 4 5 5 9" xfId="44107" xr:uid="{00000000-0005-0000-0000-000093AB0000}"/>
    <cellStyle name="20% - Accent1 4 5 5 9 2" xfId="44108" xr:uid="{00000000-0005-0000-0000-000094AB0000}"/>
    <cellStyle name="20% - Accent1 4 5 6" xfId="44109" xr:uid="{00000000-0005-0000-0000-000095AB0000}"/>
    <cellStyle name="20% - Accent1 4 5 6 10" xfId="44110" xr:uid="{00000000-0005-0000-0000-000096AB0000}"/>
    <cellStyle name="20% - Accent1 4 5 6 10 2" xfId="44111" xr:uid="{00000000-0005-0000-0000-000097AB0000}"/>
    <cellStyle name="20% - Accent1 4 5 6 11" xfId="44112" xr:uid="{00000000-0005-0000-0000-000098AB0000}"/>
    <cellStyle name="20% - Accent1 4 5 6 2" xfId="44113" xr:uid="{00000000-0005-0000-0000-000099AB0000}"/>
    <cellStyle name="20% - Accent1 4 5 6 2 2" xfId="44114" xr:uid="{00000000-0005-0000-0000-00009AAB0000}"/>
    <cellStyle name="20% - Accent1 4 5 6 2 2 2" xfId="44115" xr:uid="{00000000-0005-0000-0000-00009BAB0000}"/>
    <cellStyle name="20% - Accent1 4 5 6 2 2 2 2" xfId="44116" xr:uid="{00000000-0005-0000-0000-00009CAB0000}"/>
    <cellStyle name="20% - Accent1 4 5 6 2 2 2 2 2" xfId="44117" xr:uid="{00000000-0005-0000-0000-00009DAB0000}"/>
    <cellStyle name="20% - Accent1 4 5 6 2 2 2 3" xfId="44118" xr:uid="{00000000-0005-0000-0000-00009EAB0000}"/>
    <cellStyle name="20% - Accent1 4 5 6 2 2 3" xfId="44119" xr:uid="{00000000-0005-0000-0000-00009FAB0000}"/>
    <cellStyle name="20% - Accent1 4 5 6 2 2 3 2" xfId="44120" xr:uid="{00000000-0005-0000-0000-0000A0AB0000}"/>
    <cellStyle name="20% - Accent1 4 5 6 2 2 4" xfId="44121" xr:uid="{00000000-0005-0000-0000-0000A1AB0000}"/>
    <cellStyle name="20% - Accent1 4 5 6 2 3" xfId="44122" xr:uid="{00000000-0005-0000-0000-0000A2AB0000}"/>
    <cellStyle name="20% - Accent1 4 5 6 2 3 2" xfId="44123" xr:uid="{00000000-0005-0000-0000-0000A3AB0000}"/>
    <cellStyle name="20% - Accent1 4 5 6 2 3 2 2" xfId="44124" xr:uid="{00000000-0005-0000-0000-0000A4AB0000}"/>
    <cellStyle name="20% - Accent1 4 5 6 2 3 2 2 2" xfId="44125" xr:uid="{00000000-0005-0000-0000-0000A5AB0000}"/>
    <cellStyle name="20% - Accent1 4 5 6 2 3 2 3" xfId="44126" xr:uid="{00000000-0005-0000-0000-0000A6AB0000}"/>
    <cellStyle name="20% - Accent1 4 5 6 2 3 3" xfId="44127" xr:uid="{00000000-0005-0000-0000-0000A7AB0000}"/>
    <cellStyle name="20% - Accent1 4 5 6 2 3 3 2" xfId="44128" xr:uid="{00000000-0005-0000-0000-0000A8AB0000}"/>
    <cellStyle name="20% - Accent1 4 5 6 2 3 4" xfId="44129" xr:uid="{00000000-0005-0000-0000-0000A9AB0000}"/>
    <cellStyle name="20% - Accent1 4 5 6 2 4" xfId="44130" xr:uid="{00000000-0005-0000-0000-0000AAAB0000}"/>
    <cellStyle name="20% - Accent1 4 5 6 2 4 2" xfId="44131" xr:uid="{00000000-0005-0000-0000-0000ABAB0000}"/>
    <cellStyle name="20% - Accent1 4 5 6 2 4 2 2" xfId="44132" xr:uid="{00000000-0005-0000-0000-0000ACAB0000}"/>
    <cellStyle name="20% - Accent1 4 5 6 2 4 2 2 2" xfId="44133" xr:uid="{00000000-0005-0000-0000-0000ADAB0000}"/>
    <cellStyle name="20% - Accent1 4 5 6 2 4 2 3" xfId="44134" xr:uid="{00000000-0005-0000-0000-0000AEAB0000}"/>
    <cellStyle name="20% - Accent1 4 5 6 2 4 3" xfId="44135" xr:uid="{00000000-0005-0000-0000-0000AFAB0000}"/>
    <cellStyle name="20% - Accent1 4 5 6 2 4 3 2" xfId="44136" xr:uid="{00000000-0005-0000-0000-0000B0AB0000}"/>
    <cellStyle name="20% - Accent1 4 5 6 2 4 4" xfId="44137" xr:uid="{00000000-0005-0000-0000-0000B1AB0000}"/>
    <cellStyle name="20% - Accent1 4 5 6 2 5" xfId="44138" xr:uid="{00000000-0005-0000-0000-0000B2AB0000}"/>
    <cellStyle name="20% - Accent1 4 5 6 2 5 2" xfId="44139" xr:uid="{00000000-0005-0000-0000-0000B3AB0000}"/>
    <cellStyle name="20% - Accent1 4 5 6 2 5 2 2" xfId="44140" xr:uid="{00000000-0005-0000-0000-0000B4AB0000}"/>
    <cellStyle name="20% - Accent1 4 5 6 2 5 3" xfId="44141" xr:uid="{00000000-0005-0000-0000-0000B5AB0000}"/>
    <cellStyle name="20% - Accent1 4 5 6 2 6" xfId="44142" xr:uid="{00000000-0005-0000-0000-0000B6AB0000}"/>
    <cellStyle name="20% - Accent1 4 5 6 2 6 2" xfId="44143" xr:uid="{00000000-0005-0000-0000-0000B7AB0000}"/>
    <cellStyle name="20% - Accent1 4 5 6 2 6 2 2" xfId="44144" xr:uid="{00000000-0005-0000-0000-0000B8AB0000}"/>
    <cellStyle name="20% - Accent1 4 5 6 2 6 3" xfId="44145" xr:uid="{00000000-0005-0000-0000-0000B9AB0000}"/>
    <cellStyle name="20% - Accent1 4 5 6 2 7" xfId="44146" xr:uid="{00000000-0005-0000-0000-0000BAAB0000}"/>
    <cellStyle name="20% - Accent1 4 5 6 2 7 2" xfId="44147" xr:uid="{00000000-0005-0000-0000-0000BBAB0000}"/>
    <cellStyle name="20% - Accent1 4 5 6 2 8" xfId="44148" xr:uid="{00000000-0005-0000-0000-0000BCAB0000}"/>
    <cellStyle name="20% - Accent1 4 5 6 2 8 2" xfId="44149" xr:uid="{00000000-0005-0000-0000-0000BDAB0000}"/>
    <cellStyle name="20% - Accent1 4 5 6 2 9" xfId="44150" xr:uid="{00000000-0005-0000-0000-0000BEAB0000}"/>
    <cellStyle name="20% - Accent1 4 5 6 3" xfId="44151" xr:uid="{00000000-0005-0000-0000-0000BFAB0000}"/>
    <cellStyle name="20% - Accent1 4 5 6 3 2" xfId="44152" xr:uid="{00000000-0005-0000-0000-0000C0AB0000}"/>
    <cellStyle name="20% - Accent1 4 5 6 3 2 2" xfId="44153" xr:uid="{00000000-0005-0000-0000-0000C1AB0000}"/>
    <cellStyle name="20% - Accent1 4 5 6 3 2 2 2" xfId="44154" xr:uid="{00000000-0005-0000-0000-0000C2AB0000}"/>
    <cellStyle name="20% - Accent1 4 5 6 3 2 2 2 2" xfId="44155" xr:uid="{00000000-0005-0000-0000-0000C3AB0000}"/>
    <cellStyle name="20% - Accent1 4 5 6 3 2 2 3" xfId="44156" xr:uid="{00000000-0005-0000-0000-0000C4AB0000}"/>
    <cellStyle name="20% - Accent1 4 5 6 3 2 3" xfId="44157" xr:uid="{00000000-0005-0000-0000-0000C5AB0000}"/>
    <cellStyle name="20% - Accent1 4 5 6 3 2 3 2" xfId="44158" xr:uid="{00000000-0005-0000-0000-0000C6AB0000}"/>
    <cellStyle name="20% - Accent1 4 5 6 3 2 4" xfId="44159" xr:uid="{00000000-0005-0000-0000-0000C7AB0000}"/>
    <cellStyle name="20% - Accent1 4 5 6 3 3" xfId="44160" xr:uid="{00000000-0005-0000-0000-0000C8AB0000}"/>
    <cellStyle name="20% - Accent1 4 5 6 3 3 2" xfId="44161" xr:uid="{00000000-0005-0000-0000-0000C9AB0000}"/>
    <cellStyle name="20% - Accent1 4 5 6 3 3 2 2" xfId="44162" xr:uid="{00000000-0005-0000-0000-0000CAAB0000}"/>
    <cellStyle name="20% - Accent1 4 5 6 3 3 2 2 2" xfId="44163" xr:uid="{00000000-0005-0000-0000-0000CBAB0000}"/>
    <cellStyle name="20% - Accent1 4 5 6 3 3 2 3" xfId="44164" xr:uid="{00000000-0005-0000-0000-0000CCAB0000}"/>
    <cellStyle name="20% - Accent1 4 5 6 3 3 3" xfId="44165" xr:uid="{00000000-0005-0000-0000-0000CDAB0000}"/>
    <cellStyle name="20% - Accent1 4 5 6 3 3 3 2" xfId="44166" xr:uid="{00000000-0005-0000-0000-0000CEAB0000}"/>
    <cellStyle name="20% - Accent1 4 5 6 3 3 4" xfId="44167" xr:uid="{00000000-0005-0000-0000-0000CFAB0000}"/>
    <cellStyle name="20% - Accent1 4 5 6 3 4" xfId="44168" xr:uid="{00000000-0005-0000-0000-0000D0AB0000}"/>
    <cellStyle name="20% - Accent1 4 5 6 3 4 2" xfId="44169" xr:uid="{00000000-0005-0000-0000-0000D1AB0000}"/>
    <cellStyle name="20% - Accent1 4 5 6 3 4 2 2" xfId="44170" xr:uid="{00000000-0005-0000-0000-0000D2AB0000}"/>
    <cellStyle name="20% - Accent1 4 5 6 3 4 2 2 2" xfId="44171" xr:uid="{00000000-0005-0000-0000-0000D3AB0000}"/>
    <cellStyle name="20% - Accent1 4 5 6 3 4 2 3" xfId="44172" xr:uid="{00000000-0005-0000-0000-0000D4AB0000}"/>
    <cellStyle name="20% - Accent1 4 5 6 3 4 3" xfId="44173" xr:uid="{00000000-0005-0000-0000-0000D5AB0000}"/>
    <cellStyle name="20% - Accent1 4 5 6 3 4 3 2" xfId="44174" xr:uid="{00000000-0005-0000-0000-0000D6AB0000}"/>
    <cellStyle name="20% - Accent1 4 5 6 3 4 4" xfId="44175" xr:uid="{00000000-0005-0000-0000-0000D7AB0000}"/>
    <cellStyle name="20% - Accent1 4 5 6 3 5" xfId="44176" xr:uid="{00000000-0005-0000-0000-0000D8AB0000}"/>
    <cellStyle name="20% - Accent1 4 5 6 3 5 2" xfId="44177" xr:uid="{00000000-0005-0000-0000-0000D9AB0000}"/>
    <cellStyle name="20% - Accent1 4 5 6 3 5 2 2" xfId="44178" xr:uid="{00000000-0005-0000-0000-0000DAAB0000}"/>
    <cellStyle name="20% - Accent1 4 5 6 3 5 3" xfId="44179" xr:uid="{00000000-0005-0000-0000-0000DBAB0000}"/>
    <cellStyle name="20% - Accent1 4 5 6 3 6" xfId="44180" xr:uid="{00000000-0005-0000-0000-0000DCAB0000}"/>
    <cellStyle name="20% - Accent1 4 5 6 3 6 2" xfId="44181" xr:uid="{00000000-0005-0000-0000-0000DDAB0000}"/>
    <cellStyle name="20% - Accent1 4 5 6 3 6 2 2" xfId="44182" xr:uid="{00000000-0005-0000-0000-0000DEAB0000}"/>
    <cellStyle name="20% - Accent1 4 5 6 3 6 3" xfId="44183" xr:uid="{00000000-0005-0000-0000-0000DFAB0000}"/>
    <cellStyle name="20% - Accent1 4 5 6 3 7" xfId="44184" xr:uid="{00000000-0005-0000-0000-0000E0AB0000}"/>
    <cellStyle name="20% - Accent1 4 5 6 3 7 2" xfId="44185" xr:uid="{00000000-0005-0000-0000-0000E1AB0000}"/>
    <cellStyle name="20% - Accent1 4 5 6 3 8" xfId="44186" xr:uid="{00000000-0005-0000-0000-0000E2AB0000}"/>
    <cellStyle name="20% - Accent1 4 5 6 3 8 2" xfId="44187" xr:uid="{00000000-0005-0000-0000-0000E3AB0000}"/>
    <cellStyle name="20% - Accent1 4 5 6 3 9" xfId="44188" xr:uid="{00000000-0005-0000-0000-0000E4AB0000}"/>
    <cellStyle name="20% - Accent1 4 5 6 4" xfId="44189" xr:uid="{00000000-0005-0000-0000-0000E5AB0000}"/>
    <cellStyle name="20% - Accent1 4 5 6 4 2" xfId="44190" xr:uid="{00000000-0005-0000-0000-0000E6AB0000}"/>
    <cellStyle name="20% - Accent1 4 5 6 4 2 2" xfId="44191" xr:uid="{00000000-0005-0000-0000-0000E7AB0000}"/>
    <cellStyle name="20% - Accent1 4 5 6 4 2 2 2" xfId="44192" xr:uid="{00000000-0005-0000-0000-0000E8AB0000}"/>
    <cellStyle name="20% - Accent1 4 5 6 4 2 3" xfId="44193" xr:uid="{00000000-0005-0000-0000-0000E9AB0000}"/>
    <cellStyle name="20% - Accent1 4 5 6 4 3" xfId="44194" xr:uid="{00000000-0005-0000-0000-0000EAAB0000}"/>
    <cellStyle name="20% - Accent1 4 5 6 4 3 2" xfId="44195" xr:uid="{00000000-0005-0000-0000-0000EBAB0000}"/>
    <cellStyle name="20% - Accent1 4 5 6 4 4" xfId="44196" xr:uid="{00000000-0005-0000-0000-0000ECAB0000}"/>
    <cellStyle name="20% - Accent1 4 5 6 5" xfId="44197" xr:uid="{00000000-0005-0000-0000-0000EDAB0000}"/>
    <cellStyle name="20% - Accent1 4 5 6 5 2" xfId="44198" xr:uid="{00000000-0005-0000-0000-0000EEAB0000}"/>
    <cellStyle name="20% - Accent1 4 5 6 5 2 2" xfId="44199" xr:uid="{00000000-0005-0000-0000-0000EFAB0000}"/>
    <cellStyle name="20% - Accent1 4 5 6 5 2 2 2" xfId="44200" xr:uid="{00000000-0005-0000-0000-0000F0AB0000}"/>
    <cellStyle name="20% - Accent1 4 5 6 5 2 3" xfId="44201" xr:uid="{00000000-0005-0000-0000-0000F1AB0000}"/>
    <cellStyle name="20% - Accent1 4 5 6 5 3" xfId="44202" xr:uid="{00000000-0005-0000-0000-0000F2AB0000}"/>
    <cellStyle name="20% - Accent1 4 5 6 5 3 2" xfId="44203" xr:uid="{00000000-0005-0000-0000-0000F3AB0000}"/>
    <cellStyle name="20% - Accent1 4 5 6 5 4" xfId="44204" xr:uid="{00000000-0005-0000-0000-0000F4AB0000}"/>
    <cellStyle name="20% - Accent1 4 5 6 6" xfId="44205" xr:uid="{00000000-0005-0000-0000-0000F5AB0000}"/>
    <cellStyle name="20% - Accent1 4 5 6 6 2" xfId="44206" xr:uid="{00000000-0005-0000-0000-0000F6AB0000}"/>
    <cellStyle name="20% - Accent1 4 5 6 6 2 2" xfId="44207" xr:uid="{00000000-0005-0000-0000-0000F7AB0000}"/>
    <cellStyle name="20% - Accent1 4 5 6 6 2 2 2" xfId="44208" xr:uid="{00000000-0005-0000-0000-0000F8AB0000}"/>
    <cellStyle name="20% - Accent1 4 5 6 6 2 3" xfId="44209" xr:uid="{00000000-0005-0000-0000-0000F9AB0000}"/>
    <cellStyle name="20% - Accent1 4 5 6 6 3" xfId="44210" xr:uid="{00000000-0005-0000-0000-0000FAAB0000}"/>
    <cellStyle name="20% - Accent1 4 5 6 6 3 2" xfId="44211" xr:uid="{00000000-0005-0000-0000-0000FBAB0000}"/>
    <cellStyle name="20% - Accent1 4 5 6 6 4" xfId="44212" xr:uid="{00000000-0005-0000-0000-0000FCAB0000}"/>
    <cellStyle name="20% - Accent1 4 5 6 7" xfId="44213" xr:uid="{00000000-0005-0000-0000-0000FDAB0000}"/>
    <cellStyle name="20% - Accent1 4 5 6 7 2" xfId="44214" xr:uid="{00000000-0005-0000-0000-0000FEAB0000}"/>
    <cellStyle name="20% - Accent1 4 5 6 7 2 2" xfId="44215" xr:uid="{00000000-0005-0000-0000-0000FFAB0000}"/>
    <cellStyle name="20% - Accent1 4 5 6 7 3" xfId="44216" xr:uid="{00000000-0005-0000-0000-000000AC0000}"/>
    <cellStyle name="20% - Accent1 4 5 6 8" xfId="44217" xr:uid="{00000000-0005-0000-0000-000001AC0000}"/>
    <cellStyle name="20% - Accent1 4 5 6 8 2" xfId="44218" xr:uid="{00000000-0005-0000-0000-000002AC0000}"/>
    <cellStyle name="20% - Accent1 4 5 6 8 2 2" xfId="44219" xr:uid="{00000000-0005-0000-0000-000003AC0000}"/>
    <cellStyle name="20% - Accent1 4 5 6 8 3" xfId="44220" xr:uid="{00000000-0005-0000-0000-000004AC0000}"/>
    <cellStyle name="20% - Accent1 4 5 6 9" xfId="44221" xr:uid="{00000000-0005-0000-0000-000005AC0000}"/>
    <cellStyle name="20% - Accent1 4 5 6 9 2" xfId="44222" xr:uid="{00000000-0005-0000-0000-000006AC0000}"/>
    <cellStyle name="20% - Accent1 4 5 7" xfId="44223" xr:uid="{00000000-0005-0000-0000-000007AC0000}"/>
    <cellStyle name="20% - Accent1 4 5 7 2" xfId="44224" xr:uid="{00000000-0005-0000-0000-000008AC0000}"/>
    <cellStyle name="20% - Accent1 4 5 7 2 2" xfId="44225" xr:uid="{00000000-0005-0000-0000-000009AC0000}"/>
    <cellStyle name="20% - Accent1 4 5 7 2 2 2" xfId="44226" xr:uid="{00000000-0005-0000-0000-00000AAC0000}"/>
    <cellStyle name="20% - Accent1 4 5 7 2 2 2 2" xfId="44227" xr:uid="{00000000-0005-0000-0000-00000BAC0000}"/>
    <cellStyle name="20% - Accent1 4 5 7 2 2 3" xfId="44228" xr:uid="{00000000-0005-0000-0000-00000CAC0000}"/>
    <cellStyle name="20% - Accent1 4 5 7 2 3" xfId="44229" xr:uid="{00000000-0005-0000-0000-00000DAC0000}"/>
    <cellStyle name="20% - Accent1 4 5 7 2 3 2" xfId="44230" xr:uid="{00000000-0005-0000-0000-00000EAC0000}"/>
    <cellStyle name="20% - Accent1 4 5 7 2 4" xfId="44231" xr:uid="{00000000-0005-0000-0000-00000FAC0000}"/>
    <cellStyle name="20% - Accent1 4 5 7 3" xfId="44232" xr:uid="{00000000-0005-0000-0000-000010AC0000}"/>
    <cellStyle name="20% - Accent1 4 5 7 3 2" xfId="44233" xr:uid="{00000000-0005-0000-0000-000011AC0000}"/>
    <cellStyle name="20% - Accent1 4 5 7 3 2 2" xfId="44234" xr:uid="{00000000-0005-0000-0000-000012AC0000}"/>
    <cellStyle name="20% - Accent1 4 5 7 3 2 2 2" xfId="44235" xr:uid="{00000000-0005-0000-0000-000013AC0000}"/>
    <cellStyle name="20% - Accent1 4 5 7 3 2 3" xfId="44236" xr:uid="{00000000-0005-0000-0000-000014AC0000}"/>
    <cellStyle name="20% - Accent1 4 5 7 3 3" xfId="44237" xr:uid="{00000000-0005-0000-0000-000015AC0000}"/>
    <cellStyle name="20% - Accent1 4 5 7 3 3 2" xfId="44238" xr:uid="{00000000-0005-0000-0000-000016AC0000}"/>
    <cellStyle name="20% - Accent1 4 5 7 3 4" xfId="44239" xr:uid="{00000000-0005-0000-0000-000017AC0000}"/>
    <cellStyle name="20% - Accent1 4 5 7 4" xfId="44240" xr:uid="{00000000-0005-0000-0000-000018AC0000}"/>
    <cellStyle name="20% - Accent1 4 5 7 4 2" xfId="44241" xr:uid="{00000000-0005-0000-0000-000019AC0000}"/>
    <cellStyle name="20% - Accent1 4 5 7 4 2 2" xfId="44242" xr:uid="{00000000-0005-0000-0000-00001AAC0000}"/>
    <cellStyle name="20% - Accent1 4 5 7 4 2 2 2" xfId="44243" xr:uid="{00000000-0005-0000-0000-00001BAC0000}"/>
    <cellStyle name="20% - Accent1 4 5 7 4 2 3" xfId="44244" xr:uid="{00000000-0005-0000-0000-00001CAC0000}"/>
    <cellStyle name="20% - Accent1 4 5 7 4 3" xfId="44245" xr:uid="{00000000-0005-0000-0000-00001DAC0000}"/>
    <cellStyle name="20% - Accent1 4 5 7 4 3 2" xfId="44246" xr:uid="{00000000-0005-0000-0000-00001EAC0000}"/>
    <cellStyle name="20% - Accent1 4 5 7 4 4" xfId="44247" xr:uid="{00000000-0005-0000-0000-00001FAC0000}"/>
    <cellStyle name="20% - Accent1 4 5 7 5" xfId="44248" xr:uid="{00000000-0005-0000-0000-000020AC0000}"/>
    <cellStyle name="20% - Accent1 4 5 7 5 2" xfId="44249" xr:uid="{00000000-0005-0000-0000-000021AC0000}"/>
    <cellStyle name="20% - Accent1 4 5 7 5 2 2" xfId="44250" xr:uid="{00000000-0005-0000-0000-000022AC0000}"/>
    <cellStyle name="20% - Accent1 4 5 7 5 3" xfId="44251" xr:uid="{00000000-0005-0000-0000-000023AC0000}"/>
    <cellStyle name="20% - Accent1 4 5 7 6" xfId="44252" xr:uid="{00000000-0005-0000-0000-000024AC0000}"/>
    <cellStyle name="20% - Accent1 4 5 7 6 2" xfId="44253" xr:uid="{00000000-0005-0000-0000-000025AC0000}"/>
    <cellStyle name="20% - Accent1 4 5 7 6 2 2" xfId="44254" xr:uid="{00000000-0005-0000-0000-000026AC0000}"/>
    <cellStyle name="20% - Accent1 4 5 7 6 3" xfId="44255" xr:uid="{00000000-0005-0000-0000-000027AC0000}"/>
    <cellStyle name="20% - Accent1 4 5 7 7" xfId="44256" xr:uid="{00000000-0005-0000-0000-000028AC0000}"/>
    <cellStyle name="20% - Accent1 4 5 7 7 2" xfId="44257" xr:uid="{00000000-0005-0000-0000-000029AC0000}"/>
    <cellStyle name="20% - Accent1 4 5 7 8" xfId="44258" xr:uid="{00000000-0005-0000-0000-00002AAC0000}"/>
    <cellStyle name="20% - Accent1 4 5 7 8 2" xfId="44259" xr:uid="{00000000-0005-0000-0000-00002BAC0000}"/>
    <cellStyle name="20% - Accent1 4 5 7 9" xfId="44260" xr:uid="{00000000-0005-0000-0000-00002CAC0000}"/>
    <cellStyle name="20% - Accent1 4 5 8" xfId="44261" xr:uid="{00000000-0005-0000-0000-00002DAC0000}"/>
    <cellStyle name="20% - Accent1 4 5 8 2" xfId="44262" xr:uid="{00000000-0005-0000-0000-00002EAC0000}"/>
    <cellStyle name="20% - Accent1 4 5 8 2 2" xfId="44263" xr:uid="{00000000-0005-0000-0000-00002FAC0000}"/>
    <cellStyle name="20% - Accent1 4 5 8 2 2 2" xfId="44264" xr:uid="{00000000-0005-0000-0000-000030AC0000}"/>
    <cellStyle name="20% - Accent1 4 5 8 2 2 2 2" xfId="44265" xr:uid="{00000000-0005-0000-0000-000031AC0000}"/>
    <cellStyle name="20% - Accent1 4 5 8 2 2 3" xfId="44266" xr:uid="{00000000-0005-0000-0000-000032AC0000}"/>
    <cellStyle name="20% - Accent1 4 5 8 2 3" xfId="44267" xr:uid="{00000000-0005-0000-0000-000033AC0000}"/>
    <cellStyle name="20% - Accent1 4 5 8 2 3 2" xfId="44268" xr:uid="{00000000-0005-0000-0000-000034AC0000}"/>
    <cellStyle name="20% - Accent1 4 5 8 2 4" xfId="44269" xr:uid="{00000000-0005-0000-0000-000035AC0000}"/>
    <cellStyle name="20% - Accent1 4 5 8 3" xfId="44270" xr:uid="{00000000-0005-0000-0000-000036AC0000}"/>
    <cellStyle name="20% - Accent1 4 5 8 3 2" xfId="44271" xr:uid="{00000000-0005-0000-0000-000037AC0000}"/>
    <cellStyle name="20% - Accent1 4 5 8 3 2 2" xfId="44272" xr:uid="{00000000-0005-0000-0000-000038AC0000}"/>
    <cellStyle name="20% - Accent1 4 5 8 3 2 2 2" xfId="44273" xr:uid="{00000000-0005-0000-0000-000039AC0000}"/>
    <cellStyle name="20% - Accent1 4 5 8 3 2 3" xfId="44274" xr:uid="{00000000-0005-0000-0000-00003AAC0000}"/>
    <cellStyle name="20% - Accent1 4 5 8 3 3" xfId="44275" xr:uid="{00000000-0005-0000-0000-00003BAC0000}"/>
    <cellStyle name="20% - Accent1 4 5 8 3 3 2" xfId="44276" xr:uid="{00000000-0005-0000-0000-00003CAC0000}"/>
    <cellStyle name="20% - Accent1 4 5 8 3 4" xfId="44277" xr:uid="{00000000-0005-0000-0000-00003DAC0000}"/>
    <cellStyle name="20% - Accent1 4 5 8 4" xfId="44278" xr:uid="{00000000-0005-0000-0000-00003EAC0000}"/>
    <cellStyle name="20% - Accent1 4 5 8 4 2" xfId="44279" xr:uid="{00000000-0005-0000-0000-00003FAC0000}"/>
    <cellStyle name="20% - Accent1 4 5 8 4 2 2" xfId="44280" xr:uid="{00000000-0005-0000-0000-000040AC0000}"/>
    <cellStyle name="20% - Accent1 4 5 8 4 2 2 2" xfId="44281" xr:uid="{00000000-0005-0000-0000-000041AC0000}"/>
    <cellStyle name="20% - Accent1 4 5 8 4 2 3" xfId="44282" xr:uid="{00000000-0005-0000-0000-000042AC0000}"/>
    <cellStyle name="20% - Accent1 4 5 8 4 3" xfId="44283" xr:uid="{00000000-0005-0000-0000-000043AC0000}"/>
    <cellStyle name="20% - Accent1 4 5 8 4 3 2" xfId="44284" xr:uid="{00000000-0005-0000-0000-000044AC0000}"/>
    <cellStyle name="20% - Accent1 4 5 8 4 4" xfId="44285" xr:uid="{00000000-0005-0000-0000-000045AC0000}"/>
    <cellStyle name="20% - Accent1 4 5 8 5" xfId="44286" xr:uid="{00000000-0005-0000-0000-000046AC0000}"/>
    <cellStyle name="20% - Accent1 4 5 8 5 2" xfId="44287" xr:uid="{00000000-0005-0000-0000-000047AC0000}"/>
    <cellStyle name="20% - Accent1 4 5 8 5 2 2" xfId="44288" xr:uid="{00000000-0005-0000-0000-000048AC0000}"/>
    <cellStyle name="20% - Accent1 4 5 8 5 3" xfId="44289" xr:uid="{00000000-0005-0000-0000-000049AC0000}"/>
    <cellStyle name="20% - Accent1 4 5 8 6" xfId="44290" xr:uid="{00000000-0005-0000-0000-00004AAC0000}"/>
    <cellStyle name="20% - Accent1 4 5 8 6 2" xfId="44291" xr:uid="{00000000-0005-0000-0000-00004BAC0000}"/>
    <cellStyle name="20% - Accent1 4 5 8 6 2 2" xfId="44292" xr:uid="{00000000-0005-0000-0000-00004CAC0000}"/>
    <cellStyle name="20% - Accent1 4 5 8 6 3" xfId="44293" xr:uid="{00000000-0005-0000-0000-00004DAC0000}"/>
    <cellStyle name="20% - Accent1 4 5 8 7" xfId="44294" xr:uid="{00000000-0005-0000-0000-00004EAC0000}"/>
    <cellStyle name="20% - Accent1 4 5 8 7 2" xfId="44295" xr:uid="{00000000-0005-0000-0000-00004FAC0000}"/>
    <cellStyle name="20% - Accent1 4 5 8 8" xfId="44296" xr:uid="{00000000-0005-0000-0000-000050AC0000}"/>
    <cellStyle name="20% - Accent1 4 5 8 8 2" xfId="44297" xr:uid="{00000000-0005-0000-0000-000051AC0000}"/>
    <cellStyle name="20% - Accent1 4 5 8 9" xfId="44298" xr:uid="{00000000-0005-0000-0000-000052AC0000}"/>
    <cellStyle name="20% - Accent1 4 5 9" xfId="44299" xr:uid="{00000000-0005-0000-0000-000053AC0000}"/>
    <cellStyle name="20% - Accent1 4 5 9 2" xfId="44300" xr:uid="{00000000-0005-0000-0000-000054AC0000}"/>
    <cellStyle name="20% - Accent1 4 5 9 2 2" xfId="44301" xr:uid="{00000000-0005-0000-0000-000055AC0000}"/>
    <cellStyle name="20% - Accent1 4 5 9 2 2 2" xfId="44302" xr:uid="{00000000-0005-0000-0000-000056AC0000}"/>
    <cellStyle name="20% - Accent1 4 5 9 2 3" xfId="44303" xr:uid="{00000000-0005-0000-0000-000057AC0000}"/>
    <cellStyle name="20% - Accent1 4 5 9 3" xfId="44304" xr:uid="{00000000-0005-0000-0000-000058AC0000}"/>
    <cellStyle name="20% - Accent1 4 5 9 3 2" xfId="44305" xr:uid="{00000000-0005-0000-0000-000059AC0000}"/>
    <cellStyle name="20% - Accent1 4 5 9 4" xfId="44306" xr:uid="{00000000-0005-0000-0000-00005AAC0000}"/>
    <cellStyle name="20% - Accent1 4 6" xfId="44307" xr:uid="{00000000-0005-0000-0000-00005BAC0000}"/>
    <cellStyle name="20% - Accent1 4 6 10" xfId="44308" xr:uid="{00000000-0005-0000-0000-00005CAC0000}"/>
    <cellStyle name="20% - Accent1 4 6 10 2" xfId="44309" xr:uid="{00000000-0005-0000-0000-00005DAC0000}"/>
    <cellStyle name="20% - Accent1 4 6 10 2 2" xfId="44310" xr:uid="{00000000-0005-0000-0000-00005EAC0000}"/>
    <cellStyle name="20% - Accent1 4 6 10 2 2 2" xfId="44311" xr:uid="{00000000-0005-0000-0000-00005FAC0000}"/>
    <cellStyle name="20% - Accent1 4 6 10 2 3" xfId="44312" xr:uid="{00000000-0005-0000-0000-000060AC0000}"/>
    <cellStyle name="20% - Accent1 4 6 10 3" xfId="44313" xr:uid="{00000000-0005-0000-0000-000061AC0000}"/>
    <cellStyle name="20% - Accent1 4 6 10 3 2" xfId="44314" xr:uid="{00000000-0005-0000-0000-000062AC0000}"/>
    <cellStyle name="20% - Accent1 4 6 10 4" xfId="44315" xr:uid="{00000000-0005-0000-0000-000063AC0000}"/>
    <cellStyle name="20% - Accent1 4 6 11" xfId="44316" xr:uid="{00000000-0005-0000-0000-000064AC0000}"/>
    <cellStyle name="20% - Accent1 4 6 11 2" xfId="44317" xr:uid="{00000000-0005-0000-0000-000065AC0000}"/>
    <cellStyle name="20% - Accent1 4 6 11 2 2" xfId="44318" xr:uid="{00000000-0005-0000-0000-000066AC0000}"/>
    <cellStyle name="20% - Accent1 4 6 11 3" xfId="44319" xr:uid="{00000000-0005-0000-0000-000067AC0000}"/>
    <cellStyle name="20% - Accent1 4 6 12" xfId="44320" xr:uid="{00000000-0005-0000-0000-000068AC0000}"/>
    <cellStyle name="20% - Accent1 4 6 12 2" xfId="44321" xr:uid="{00000000-0005-0000-0000-000069AC0000}"/>
    <cellStyle name="20% - Accent1 4 6 12 2 2" xfId="44322" xr:uid="{00000000-0005-0000-0000-00006AAC0000}"/>
    <cellStyle name="20% - Accent1 4 6 12 3" xfId="44323" xr:uid="{00000000-0005-0000-0000-00006BAC0000}"/>
    <cellStyle name="20% - Accent1 4 6 13" xfId="44324" xr:uid="{00000000-0005-0000-0000-00006CAC0000}"/>
    <cellStyle name="20% - Accent1 4 6 13 2" xfId="44325" xr:uid="{00000000-0005-0000-0000-00006DAC0000}"/>
    <cellStyle name="20% - Accent1 4 6 14" xfId="44326" xr:uid="{00000000-0005-0000-0000-00006EAC0000}"/>
    <cellStyle name="20% - Accent1 4 6 14 2" xfId="44327" xr:uid="{00000000-0005-0000-0000-00006FAC0000}"/>
    <cellStyle name="20% - Accent1 4 6 15" xfId="44328" xr:uid="{00000000-0005-0000-0000-000070AC0000}"/>
    <cellStyle name="20% - Accent1 4 6 2" xfId="44329" xr:uid="{00000000-0005-0000-0000-000071AC0000}"/>
    <cellStyle name="20% - Accent1 4 6 2 10" xfId="44330" xr:uid="{00000000-0005-0000-0000-000072AC0000}"/>
    <cellStyle name="20% - Accent1 4 6 2 10 2" xfId="44331" xr:uid="{00000000-0005-0000-0000-000073AC0000}"/>
    <cellStyle name="20% - Accent1 4 6 2 10 2 2" xfId="44332" xr:uid="{00000000-0005-0000-0000-000074AC0000}"/>
    <cellStyle name="20% - Accent1 4 6 2 10 3" xfId="44333" xr:uid="{00000000-0005-0000-0000-000075AC0000}"/>
    <cellStyle name="20% - Accent1 4 6 2 11" xfId="44334" xr:uid="{00000000-0005-0000-0000-000076AC0000}"/>
    <cellStyle name="20% - Accent1 4 6 2 11 2" xfId="44335" xr:uid="{00000000-0005-0000-0000-000077AC0000}"/>
    <cellStyle name="20% - Accent1 4 6 2 11 2 2" xfId="44336" xr:uid="{00000000-0005-0000-0000-000078AC0000}"/>
    <cellStyle name="20% - Accent1 4 6 2 11 3" xfId="44337" xr:uid="{00000000-0005-0000-0000-000079AC0000}"/>
    <cellStyle name="20% - Accent1 4 6 2 12" xfId="44338" xr:uid="{00000000-0005-0000-0000-00007AAC0000}"/>
    <cellStyle name="20% - Accent1 4 6 2 12 2" xfId="44339" xr:uid="{00000000-0005-0000-0000-00007BAC0000}"/>
    <cellStyle name="20% - Accent1 4 6 2 13" xfId="44340" xr:uid="{00000000-0005-0000-0000-00007CAC0000}"/>
    <cellStyle name="20% - Accent1 4 6 2 13 2" xfId="44341" xr:uid="{00000000-0005-0000-0000-00007DAC0000}"/>
    <cellStyle name="20% - Accent1 4 6 2 14" xfId="44342" xr:uid="{00000000-0005-0000-0000-00007EAC0000}"/>
    <cellStyle name="20% - Accent1 4 6 2 2" xfId="44343" xr:uid="{00000000-0005-0000-0000-00007FAC0000}"/>
    <cellStyle name="20% - Accent1 4 6 2 2 10" xfId="44344" xr:uid="{00000000-0005-0000-0000-000080AC0000}"/>
    <cellStyle name="20% - Accent1 4 6 2 2 10 2" xfId="44345" xr:uid="{00000000-0005-0000-0000-000081AC0000}"/>
    <cellStyle name="20% - Accent1 4 6 2 2 11" xfId="44346" xr:uid="{00000000-0005-0000-0000-000082AC0000}"/>
    <cellStyle name="20% - Accent1 4 6 2 2 2" xfId="44347" xr:uid="{00000000-0005-0000-0000-000083AC0000}"/>
    <cellStyle name="20% - Accent1 4 6 2 2 2 2" xfId="44348" xr:uid="{00000000-0005-0000-0000-000084AC0000}"/>
    <cellStyle name="20% - Accent1 4 6 2 2 2 2 2" xfId="44349" xr:uid="{00000000-0005-0000-0000-000085AC0000}"/>
    <cellStyle name="20% - Accent1 4 6 2 2 2 2 2 2" xfId="44350" xr:uid="{00000000-0005-0000-0000-000086AC0000}"/>
    <cellStyle name="20% - Accent1 4 6 2 2 2 2 2 2 2" xfId="44351" xr:uid="{00000000-0005-0000-0000-000087AC0000}"/>
    <cellStyle name="20% - Accent1 4 6 2 2 2 2 2 3" xfId="44352" xr:uid="{00000000-0005-0000-0000-000088AC0000}"/>
    <cellStyle name="20% - Accent1 4 6 2 2 2 2 3" xfId="44353" xr:uid="{00000000-0005-0000-0000-000089AC0000}"/>
    <cellStyle name="20% - Accent1 4 6 2 2 2 2 3 2" xfId="44354" xr:uid="{00000000-0005-0000-0000-00008AAC0000}"/>
    <cellStyle name="20% - Accent1 4 6 2 2 2 2 4" xfId="44355" xr:uid="{00000000-0005-0000-0000-00008BAC0000}"/>
    <cellStyle name="20% - Accent1 4 6 2 2 2 3" xfId="44356" xr:uid="{00000000-0005-0000-0000-00008CAC0000}"/>
    <cellStyle name="20% - Accent1 4 6 2 2 2 3 2" xfId="44357" xr:uid="{00000000-0005-0000-0000-00008DAC0000}"/>
    <cellStyle name="20% - Accent1 4 6 2 2 2 3 2 2" xfId="44358" xr:uid="{00000000-0005-0000-0000-00008EAC0000}"/>
    <cellStyle name="20% - Accent1 4 6 2 2 2 3 2 2 2" xfId="44359" xr:uid="{00000000-0005-0000-0000-00008FAC0000}"/>
    <cellStyle name="20% - Accent1 4 6 2 2 2 3 2 3" xfId="44360" xr:uid="{00000000-0005-0000-0000-000090AC0000}"/>
    <cellStyle name="20% - Accent1 4 6 2 2 2 3 3" xfId="44361" xr:uid="{00000000-0005-0000-0000-000091AC0000}"/>
    <cellStyle name="20% - Accent1 4 6 2 2 2 3 3 2" xfId="44362" xr:uid="{00000000-0005-0000-0000-000092AC0000}"/>
    <cellStyle name="20% - Accent1 4 6 2 2 2 3 4" xfId="44363" xr:uid="{00000000-0005-0000-0000-000093AC0000}"/>
    <cellStyle name="20% - Accent1 4 6 2 2 2 4" xfId="44364" xr:uid="{00000000-0005-0000-0000-000094AC0000}"/>
    <cellStyle name="20% - Accent1 4 6 2 2 2 4 2" xfId="44365" xr:uid="{00000000-0005-0000-0000-000095AC0000}"/>
    <cellStyle name="20% - Accent1 4 6 2 2 2 4 2 2" xfId="44366" xr:uid="{00000000-0005-0000-0000-000096AC0000}"/>
    <cellStyle name="20% - Accent1 4 6 2 2 2 4 2 2 2" xfId="44367" xr:uid="{00000000-0005-0000-0000-000097AC0000}"/>
    <cellStyle name="20% - Accent1 4 6 2 2 2 4 2 3" xfId="44368" xr:uid="{00000000-0005-0000-0000-000098AC0000}"/>
    <cellStyle name="20% - Accent1 4 6 2 2 2 4 3" xfId="44369" xr:uid="{00000000-0005-0000-0000-000099AC0000}"/>
    <cellStyle name="20% - Accent1 4 6 2 2 2 4 3 2" xfId="44370" xr:uid="{00000000-0005-0000-0000-00009AAC0000}"/>
    <cellStyle name="20% - Accent1 4 6 2 2 2 4 4" xfId="44371" xr:uid="{00000000-0005-0000-0000-00009BAC0000}"/>
    <cellStyle name="20% - Accent1 4 6 2 2 2 5" xfId="44372" xr:uid="{00000000-0005-0000-0000-00009CAC0000}"/>
    <cellStyle name="20% - Accent1 4 6 2 2 2 5 2" xfId="44373" xr:uid="{00000000-0005-0000-0000-00009DAC0000}"/>
    <cellStyle name="20% - Accent1 4 6 2 2 2 5 2 2" xfId="44374" xr:uid="{00000000-0005-0000-0000-00009EAC0000}"/>
    <cellStyle name="20% - Accent1 4 6 2 2 2 5 3" xfId="44375" xr:uid="{00000000-0005-0000-0000-00009FAC0000}"/>
    <cellStyle name="20% - Accent1 4 6 2 2 2 6" xfId="44376" xr:uid="{00000000-0005-0000-0000-0000A0AC0000}"/>
    <cellStyle name="20% - Accent1 4 6 2 2 2 6 2" xfId="44377" xr:uid="{00000000-0005-0000-0000-0000A1AC0000}"/>
    <cellStyle name="20% - Accent1 4 6 2 2 2 6 2 2" xfId="44378" xr:uid="{00000000-0005-0000-0000-0000A2AC0000}"/>
    <cellStyle name="20% - Accent1 4 6 2 2 2 6 3" xfId="44379" xr:uid="{00000000-0005-0000-0000-0000A3AC0000}"/>
    <cellStyle name="20% - Accent1 4 6 2 2 2 7" xfId="44380" xr:uid="{00000000-0005-0000-0000-0000A4AC0000}"/>
    <cellStyle name="20% - Accent1 4 6 2 2 2 7 2" xfId="44381" xr:uid="{00000000-0005-0000-0000-0000A5AC0000}"/>
    <cellStyle name="20% - Accent1 4 6 2 2 2 8" xfId="44382" xr:uid="{00000000-0005-0000-0000-0000A6AC0000}"/>
    <cellStyle name="20% - Accent1 4 6 2 2 2 8 2" xfId="44383" xr:uid="{00000000-0005-0000-0000-0000A7AC0000}"/>
    <cellStyle name="20% - Accent1 4 6 2 2 2 9" xfId="44384" xr:uid="{00000000-0005-0000-0000-0000A8AC0000}"/>
    <cellStyle name="20% - Accent1 4 6 2 2 3" xfId="44385" xr:uid="{00000000-0005-0000-0000-0000A9AC0000}"/>
    <cellStyle name="20% - Accent1 4 6 2 2 3 2" xfId="44386" xr:uid="{00000000-0005-0000-0000-0000AAAC0000}"/>
    <cellStyle name="20% - Accent1 4 6 2 2 3 2 2" xfId="44387" xr:uid="{00000000-0005-0000-0000-0000ABAC0000}"/>
    <cellStyle name="20% - Accent1 4 6 2 2 3 2 2 2" xfId="44388" xr:uid="{00000000-0005-0000-0000-0000ACAC0000}"/>
    <cellStyle name="20% - Accent1 4 6 2 2 3 2 2 2 2" xfId="44389" xr:uid="{00000000-0005-0000-0000-0000ADAC0000}"/>
    <cellStyle name="20% - Accent1 4 6 2 2 3 2 2 3" xfId="44390" xr:uid="{00000000-0005-0000-0000-0000AEAC0000}"/>
    <cellStyle name="20% - Accent1 4 6 2 2 3 2 3" xfId="44391" xr:uid="{00000000-0005-0000-0000-0000AFAC0000}"/>
    <cellStyle name="20% - Accent1 4 6 2 2 3 2 3 2" xfId="44392" xr:uid="{00000000-0005-0000-0000-0000B0AC0000}"/>
    <cellStyle name="20% - Accent1 4 6 2 2 3 2 4" xfId="44393" xr:uid="{00000000-0005-0000-0000-0000B1AC0000}"/>
    <cellStyle name="20% - Accent1 4 6 2 2 3 3" xfId="44394" xr:uid="{00000000-0005-0000-0000-0000B2AC0000}"/>
    <cellStyle name="20% - Accent1 4 6 2 2 3 3 2" xfId="44395" xr:uid="{00000000-0005-0000-0000-0000B3AC0000}"/>
    <cellStyle name="20% - Accent1 4 6 2 2 3 3 2 2" xfId="44396" xr:uid="{00000000-0005-0000-0000-0000B4AC0000}"/>
    <cellStyle name="20% - Accent1 4 6 2 2 3 3 2 2 2" xfId="44397" xr:uid="{00000000-0005-0000-0000-0000B5AC0000}"/>
    <cellStyle name="20% - Accent1 4 6 2 2 3 3 2 3" xfId="44398" xr:uid="{00000000-0005-0000-0000-0000B6AC0000}"/>
    <cellStyle name="20% - Accent1 4 6 2 2 3 3 3" xfId="44399" xr:uid="{00000000-0005-0000-0000-0000B7AC0000}"/>
    <cellStyle name="20% - Accent1 4 6 2 2 3 3 3 2" xfId="44400" xr:uid="{00000000-0005-0000-0000-0000B8AC0000}"/>
    <cellStyle name="20% - Accent1 4 6 2 2 3 3 4" xfId="44401" xr:uid="{00000000-0005-0000-0000-0000B9AC0000}"/>
    <cellStyle name="20% - Accent1 4 6 2 2 3 4" xfId="44402" xr:uid="{00000000-0005-0000-0000-0000BAAC0000}"/>
    <cellStyle name="20% - Accent1 4 6 2 2 3 4 2" xfId="44403" xr:uid="{00000000-0005-0000-0000-0000BBAC0000}"/>
    <cellStyle name="20% - Accent1 4 6 2 2 3 4 2 2" xfId="44404" xr:uid="{00000000-0005-0000-0000-0000BCAC0000}"/>
    <cellStyle name="20% - Accent1 4 6 2 2 3 4 2 2 2" xfId="44405" xr:uid="{00000000-0005-0000-0000-0000BDAC0000}"/>
    <cellStyle name="20% - Accent1 4 6 2 2 3 4 2 3" xfId="44406" xr:uid="{00000000-0005-0000-0000-0000BEAC0000}"/>
    <cellStyle name="20% - Accent1 4 6 2 2 3 4 3" xfId="44407" xr:uid="{00000000-0005-0000-0000-0000BFAC0000}"/>
    <cellStyle name="20% - Accent1 4 6 2 2 3 4 3 2" xfId="44408" xr:uid="{00000000-0005-0000-0000-0000C0AC0000}"/>
    <cellStyle name="20% - Accent1 4 6 2 2 3 4 4" xfId="44409" xr:uid="{00000000-0005-0000-0000-0000C1AC0000}"/>
    <cellStyle name="20% - Accent1 4 6 2 2 3 5" xfId="44410" xr:uid="{00000000-0005-0000-0000-0000C2AC0000}"/>
    <cellStyle name="20% - Accent1 4 6 2 2 3 5 2" xfId="44411" xr:uid="{00000000-0005-0000-0000-0000C3AC0000}"/>
    <cellStyle name="20% - Accent1 4 6 2 2 3 5 2 2" xfId="44412" xr:uid="{00000000-0005-0000-0000-0000C4AC0000}"/>
    <cellStyle name="20% - Accent1 4 6 2 2 3 5 3" xfId="44413" xr:uid="{00000000-0005-0000-0000-0000C5AC0000}"/>
    <cellStyle name="20% - Accent1 4 6 2 2 3 6" xfId="44414" xr:uid="{00000000-0005-0000-0000-0000C6AC0000}"/>
    <cellStyle name="20% - Accent1 4 6 2 2 3 6 2" xfId="44415" xr:uid="{00000000-0005-0000-0000-0000C7AC0000}"/>
    <cellStyle name="20% - Accent1 4 6 2 2 3 6 2 2" xfId="44416" xr:uid="{00000000-0005-0000-0000-0000C8AC0000}"/>
    <cellStyle name="20% - Accent1 4 6 2 2 3 6 3" xfId="44417" xr:uid="{00000000-0005-0000-0000-0000C9AC0000}"/>
    <cellStyle name="20% - Accent1 4 6 2 2 3 7" xfId="44418" xr:uid="{00000000-0005-0000-0000-0000CAAC0000}"/>
    <cellStyle name="20% - Accent1 4 6 2 2 3 7 2" xfId="44419" xr:uid="{00000000-0005-0000-0000-0000CBAC0000}"/>
    <cellStyle name="20% - Accent1 4 6 2 2 3 8" xfId="44420" xr:uid="{00000000-0005-0000-0000-0000CCAC0000}"/>
    <cellStyle name="20% - Accent1 4 6 2 2 3 8 2" xfId="44421" xr:uid="{00000000-0005-0000-0000-0000CDAC0000}"/>
    <cellStyle name="20% - Accent1 4 6 2 2 3 9" xfId="44422" xr:uid="{00000000-0005-0000-0000-0000CEAC0000}"/>
    <cellStyle name="20% - Accent1 4 6 2 2 4" xfId="44423" xr:uid="{00000000-0005-0000-0000-0000CFAC0000}"/>
    <cellStyle name="20% - Accent1 4 6 2 2 4 2" xfId="44424" xr:uid="{00000000-0005-0000-0000-0000D0AC0000}"/>
    <cellStyle name="20% - Accent1 4 6 2 2 4 2 2" xfId="44425" xr:uid="{00000000-0005-0000-0000-0000D1AC0000}"/>
    <cellStyle name="20% - Accent1 4 6 2 2 4 2 2 2" xfId="44426" xr:uid="{00000000-0005-0000-0000-0000D2AC0000}"/>
    <cellStyle name="20% - Accent1 4 6 2 2 4 2 3" xfId="44427" xr:uid="{00000000-0005-0000-0000-0000D3AC0000}"/>
    <cellStyle name="20% - Accent1 4 6 2 2 4 3" xfId="44428" xr:uid="{00000000-0005-0000-0000-0000D4AC0000}"/>
    <cellStyle name="20% - Accent1 4 6 2 2 4 3 2" xfId="44429" xr:uid="{00000000-0005-0000-0000-0000D5AC0000}"/>
    <cellStyle name="20% - Accent1 4 6 2 2 4 4" xfId="44430" xr:uid="{00000000-0005-0000-0000-0000D6AC0000}"/>
    <cellStyle name="20% - Accent1 4 6 2 2 5" xfId="44431" xr:uid="{00000000-0005-0000-0000-0000D7AC0000}"/>
    <cellStyle name="20% - Accent1 4 6 2 2 5 2" xfId="44432" xr:uid="{00000000-0005-0000-0000-0000D8AC0000}"/>
    <cellStyle name="20% - Accent1 4 6 2 2 5 2 2" xfId="44433" xr:uid="{00000000-0005-0000-0000-0000D9AC0000}"/>
    <cellStyle name="20% - Accent1 4 6 2 2 5 2 2 2" xfId="44434" xr:uid="{00000000-0005-0000-0000-0000DAAC0000}"/>
    <cellStyle name="20% - Accent1 4 6 2 2 5 2 3" xfId="44435" xr:uid="{00000000-0005-0000-0000-0000DBAC0000}"/>
    <cellStyle name="20% - Accent1 4 6 2 2 5 3" xfId="44436" xr:uid="{00000000-0005-0000-0000-0000DCAC0000}"/>
    <cellStyle name="20% - Accent1 4 6 2 2 5 3 2" xfId="44437" xr:uid="{00000000-0005-0000-0000-0000DDAC0000}"/>
    <cellStyle name="20% - Accent1 4 6 2 2 5 4" xfId="44438" xr:uid="{00000000-0005-0000-0000-0000DEAC0000}"/>
    <cellStyle name="20% - Accent1 4 6 2 2 6" xfId="44439" xr:uid="{00000000-0005-0000-0000-0000DFAC0000}"/>
    <cellStyle name="20% - Accent1 4 6 2 2 6 2" xfId="44440" xr:uid="{00000000-0005-0000-0000-0000E0AC0000}"/>
    <cellStyle name="20% - Accent1 4 6 2 2 6 2 2" xfId="44441" xr:uid="{00000000-0005-0000-0000-0000E1AC0000}"/>
    <cellStyle name="20% - Accent1 4 6 2 2 6 2 2 2" xfId="44442" xr:uid="{00000000-0005-0000-0000-0000E2AC0000}"/>
    <cellStyle name="20% - Accent1 4 6 2 2 6 2 3" xfId="44443" xr:uid="{00000000-0005-0000-0000-0000E3AC0000}"/>
    <cellStyle name="20% - Accent1 4 6 2 2 6 3" xfId="44444" xr:uid="{00000000-0005-0000-0000-0000E4AC0000}"/>
    <cellStyle name="20% - Accent1 4 6 2 2 6 3 2" xfId="44445" xr:uid="{00000000-0005-0000-0000-0000E5AC0000}"/>
    <cellStyle name="20% - Accent1 4 6 2 2 6 4" xfId="44446" xr:uid="{00000000-0005-0000-0000-0000E6AC0000}"/>
    <cellStyle name="20% - Accent1 4 6 2 2 7" xfId="44447" xr:uid="{00000000-0005-0000-0000-0000E7AC0000}"/>
    <cellStyle name="20% - Accent1 4 6 2 2 7 2" xfId="44448" xr:uid="{00000000-0005-0000-0000-0000E8AC0000}"/>
    <cellStyle name="20% - Accent1 4 6 2 2 7 2 2" xfId="44449" xr:uid="{00000000-0005-0000-0000-0000E9AC0000}"/>
    <cellStyle name="20% - Accent1 4 6 2 2 7 3" xfId="44450" xr:uid="{00000000-0005-0000-0000-0000EAAC0000}"/>
    <cellStyle name="20% - Accent1 4 6 2 2 8" xfId="44451" xr:uid="{00000000-0005-0000-0000-0000EBAC0000}"/>
    <cellStyle name="20% - Accent1 4 6 2 2 8 2" xfId="44452" xr:uid="{00000000-0005-0000-0000-0000ECAC0000}"/>
    <cellStyle name="20% - Accent1 4 6 2 2 8 2 2" xfId="44453" xr:uid="{00000000-0005-0000-0000-0000EDAC0000}"/>
    <cellStyle name="20% - Accent1 4 6 2 2 8 3" xfId="44454" xr:uid="{00000000-0005-0000-0000-0000EEAC0000}"/>
    <cellStyle name="20% - Accent1 4 6 2 2 9" xfId="44455" xr:uid="{00000000-0005-0000-0000-0000EFAC0000}"/>
    <cellStyle name="20% - Accent1 4 6 2 2 9 2" xfId="44456" xr:uid="{00000000-0005-0000-0000-0000F0AC0000}"/>
    <cellStyle name="20% - Accent1 4 6 2 3" xfId="44457" xr:uid="{00000000-0005-0000-0000-0000F1AC0000}"/>
    <cellStyle name="20% - Accent1 4 6 2 3 10" xfId="44458" xr:uid="{00000000-0005-0000-0000-0000F2AC0000}"/>
    <cellStyle name="20% - Accent1 4 6 2 3 10 2" xfId="44459" xr:uid="{00000000-0005-0000-0000-0000F3AC0000}"/>
    <cellStyle name="20% - Accent1 4 6 2 3 11" xfId="44460" xr:uid="{00000000-0005-0000-0000-0000F4AC0000}"/>
    <cellStyle name="20% - Accent1 4 6 2 3 2" xfId="44461" xr:uid="{00000000-0005-0000-0000-0000F5AC0000}"/>
    <cellStyle name="20% - Accent1 4 6 2 3 2 2" xfId="44462" xr:uid="{00000000-0005-0000-0000-0000F6AC0000}"/>
    <cellStyle name="20% - Accent1 4 6 2 3 2 2 2" xfId="44463" xr:uid="{00000000-0005-0000-0000-0000F7AC0000}"/>
    <cellStyle name="20% - Accent1 4 6 2 3 2 2 2 2" xfId="44464" xr:uid="{00000000-0005-0000-0000-0000F8AC0000}"/>
    <cellStyle name="20% - Accent1 4 6 2 3 2 2 2 2 2" xfId="44465" xr:uid="{00000000-0005-0000-0000-0000F9AC0000}"/>
    <cellStyle name="20% - Accent1 4 6 2 3 2 2 2 3" xfId="44466" xr:uid="{00000000-0005-0000-0000-0000FAAC0000}"/>
    <cellStyle name="20% - Accent1 4 6 2 3 2 2 3" xfId="44467" xr:uid="{00000000-0005-0000-0000-0000FBAC0000}"/>
    <cellStyle name="20% - Accent1 4 6 2 3 2 2 3 2" xfId="44468" xr:uid="{00000000-0005-0000-0000-0000FCAC0000}"/>
    <cellStyle name="20% - Accent1 4 6 2 3 2 2 4" xfId="44469" xr:uid="{00000000-0005-0000-0000-0000FDAC0000}"/>
    <cellStyle name="20% - Accent1 4 6 2 3 2 3" xfId="44470" xr:uid="{00000000-0005-0000-0000-0000FEAC0000}"/>
    <cellStyle name="20% - Accent1 4 6 2 3 2 3 2" xfId="44471" xr:uid="{00000000-0005-0000-0000-0000FFAC0000}"/>
    <cellStyle name="20% - Accent1 4 6 2 3 2 3 2 2" xfId="44472" xr:uid="{00000000-0005-0000-0000-000000AD0000}"/>
    <cellStyle name="20% - Accent1 4 6 2 3 2 3 2 2 2" xfId="44473" xr:uid="{00000000-0005-0000-0000-000001AD0000}"/>
    <cellStyle name="20% - Accent1 4 6 2 3 2 3 2 3" xfId="44474" xr:uid="{00000000-0005-0000-0000-000002AD0000}"/>
    <cellStyle name="20% - Accent1 4 6 2 3 2 3 3" xfId="44475" xr:uid="{00000000-0005-0000-0000-000003AD0000}"/>
    <cellStyle name="20% - Accent1 4 6 2 3 2 3 3 2" xfId="44476" xr:uid="{00000000-0005-0000-0000-000004AD0000}"/>
    <cellStyle name="20% - Accent1 4 6 2 3 2 3 4" xfId="44477" xr:uid="{00000000-0005-0000-0000-000005AD0000}"/>
    <cellStyle name="20% - Accent1 4 6 2 3 2 4" xfId="44478" xr:uid="{00000000-0005-0000-0000-000006AD0000}"/>
    <cellStyle name="20% - Accent1 4 6 2 3 2 4 2" xfId="44479" xr:uid="{00000000-0005-0000-0000-000007AD0000}"/>
    <cellStyle name="20% - Accent1 4 6 2 3 2 4 2 2" xfId="44480" xr:uid="{00000000-0005-0000-0000-000008AD0000}"/>
    <cellStyle name="20% - Accent1 4 6 2 3 2 4 2 2 2" xfId="44481" xr:uid="{00000000-0005-0000-0000-000009AD0000}"/>
    <cellStyle name="20% - Accent1 4 6 2 3 2 4 2 3" xfId="44482" xr:uid="{00000000-0005-0000-0000-00000AAD0000}"/>
    <cellStyle name="20% - Accent1 4 6 2 3 2 4 3" xfId="44483" xr:uid="{00000000-0005-0000-0000-00000BAD0000}"/>
    <cellStyle name="20% - Accent1 4 6 2 3 2 4 3 2" xfId="44484" xr:uid="{00000000-0005-0000-0000-00000CAD0000}"/>
    <cellStyle name="20% - Accent1 4 6 2 3 2 4 4" xfId="44485" xr:uid="{00000000-0005-0000-0000-00000DAD0000}"/>
    <cellStyle name="20% - Accent1 4 6 2 3 2 5" xfId="44486" xr:uid="{00000000-0005-0000-0000-00000EAD0000}"/>
    <cellStyle name="20% - Accent1 4 6 2 3 2 5 2" xfId="44487" xr:uid="{00000000-0005-0000-0000-00000FAD0000}"/>
    <cellStyle name="20% - Accent1 4 6 2 3 2 5 2 2" xfId="44488" xr:uid="{00000000-0005-0000-0000-000010AD0000}"/>
    <cellStyle name="20% - Accent1 4 6 2 3 2 5 3" xfId="44489" xr:uid="{00000000-0005-0000-0000-000011AD0000}"/>
    <cellStyle name="20% - Accent1 4 6 2 3 2 6" xfId="44490" xr:uid="{00000000-0005-0000-0000-000012AD0000}"/>
    <cellStyle name="20% - Accent1 4 6 2 3 2 6 2" xfId="44491" xr:uid="{00000000-0005-0000-0000-000013AD0000}"/>
    <cellStyle name="20% - Accent1 4 6 2 3 2 6 2 2" xfId="44492" xr:uid="{00000000-0005-0000-0000-000014AD0000}"/>
    <cellStyle name="20% - Accent1 4 6 2 3 2 6 3" xfId="44493" xr:uid="{00000000-0005-0000-0000-000015AD0000}"/>
    <cellStyle name="20% - Accent1 4 6 2 3 2 7" xfId="44494" xr:uid="{00000000-0005-0000-0000-000016AD0000}"/>
    <cellStyle name="20% - Accent1 4 6 2 3 2 7 2" xfId="44495" xr:uid="{00000000-0005-0000-0000-000017AD0000}"/>
    <cellStyle name="20% - Accent1 4 6 2 3 2 8" xfId="44496" xr:uid="{00000000-0005-0000-0000-000018AD0000}"/>
    <cellStyle name="20% - Accent1 4 6 2 3 2 8 2" xfId="44497" xr:uid="{00000000-0005-0000-0000-000019AD0000}"/>
    <cellStyle name="20% - Accent1 4 6 2 3 2 9" xfId="44498" xr:uid="{00000000-0005-0000-0000-00001AAD0000}"/>
    <cellStyle name="20% - Accent1 4 6 2 3 3" xfId="44499" xr:uid="{00000000-0005-0000-0000-00001BAD0000}"/>
    <cellStyle name="20% - Accent1 4 6 2 3 3 2" xfId="44500" xr:uid="{00000000-0005-0000-0000-00001CAD0000}"/>
    <cellStyle name="20% - Accent1 4 6 2 3 3 2 2" xfId="44501" xr:uid="{00000000-0005-0000-0000-00001DAD0000}"/>
    <cellStyle name="20% - Accent1 4 6 2 3 3 2 2 2" xfId="44502" xr:uid="{00000000-0005-0000-0000-00001EAD0000}"/>
    <cellStyle name="20% - Accent1 4 6 2 3 3 2 2 2 2" xfId="44503" xr:uid="{00000000-0005-0000-0000-00001FAD0000}"/>
    <cellStyle name="20% - Accent1 4 6 2 3 3 2 2 3" xfId="44504" xr:uid="{00000000-0005-0000-0000-000020AD0000}"/>
    <cellStyle name="20% - Accent1 4 6 2 3 3 2 3" xfId="44505" xr:uid="{00000000-0005-0000-0000-000021AD0000}"/>
    <cellStyle name="20% - Accent1 4 6 2 3 3 2 3 2" xfId="44506" xr:uid="{00000000-0005-0000-0000-000022AD0000}"/>
    <cellStyle name="20% - Accent1 4 6 2 3 3 2 4" xfId="44507" xr:uid="{00000000-0005-0000-0000-000023AD0000}"/>
    <cellStyle name="20% - Accent1 4 6 2 3 3 3" xfId="44508" xr:uid="{00000000-0005-0000-0000-000024AD0000}"/>
    <cellStyle name="20% - Accent1 4 6 2 3 3 3 2" xfId="44509" xr:uid="{00000000-0005-0000-0000-000025AD0000}"/>
    <cellStyle name="20% - Accent1 4 6 2 3 3 3 2 2" xfId="44510" xr:uid="{00000000-0005-0000-0000-000026AD0000}"/>
    <cellStyle name="20% - Accent1 4 6 2 3 3 3 2 2 2" xfId="44511" xr:uid="{00000000-0005-0000-0000-000027AD0000}"/>
    <cellStyle name="20% - Accent1 4 6 2 3 3 3 2 3" xfId="44512" xr:uid="{00000000-0005-0000-0000-000028AD0000}"/>
    <cellStyle name="20% - Accent1 4 6 2 3 3 3 3" xfId="44513" xr:uid="{00000000-0005-0000-0000-000029AD0000}"/>
    <cellStyle name="20% - Accent1 4 6 2 3 3 3 3 2" xfId="44514" xr:uid="{00000000-0005-0000-0000-00002AAD0000}"/>
    <cellStyle name="20% - Accent1 4 6 2 3 3 3 4" xfId="44515" xr:uid="{00000000-0005-0000-0000-00002BAD0000}"/>
    <cellStyle name="20% - Accent1 4 6 2 3 3 4" xfId="44516" xr:uid="{00000000-0005-0000-0000-00002CAD0000}"/>
    <cellStyle name="20% - Accent1 4 6 2 3 3 4 2" xfId="44517" xr:uid="{00000000-0005-0000-0000-00002DAD0000}"/>
    <cellStyle name="20% - Accent1 4 6 2 3 3 4 2 2" xfId="44518" xr:uid="{00000000-0005-0000-0000-00002EAD0000}"/>
    <cellStyle name="20% - Accent1 4 6 2 3 3 4 2 2 2" xfId="44519" xr:uid="{00000000-0005-0000-0000-00002FAD0000}"/>
    <cellStyle name="20% - Accent1 4 6 2 3 3 4 2 3" xfId="44520" xr:uid="{00000000-0005-0000-0000-000030AD0000}"/>
    <cellStyle name="20% - Accent1 4 6 2 3 3 4 3" xfId="44521" xr:uid="{00000000-0005-0000-0000-000031AD0000}"/>
    <cellStyle name="20% - Accent1 4 6 2 3 3 4 3 2" xfId="44522" xr:uid="{00000000-0005-0000-0000-000032AD0000}"/>
    <cellStyle name="20% - Accent1 4 6 2 3 3 4 4" xfId="44523" xr:uid="{00000000-0005-0000-0000-000033AD0000}"/>
    <cellStyle name="20% - Accent1 4 6 2 3 3 5" xfId="44524" xr:uid="{00000000-0005-0000-0000-000034AD0000}"/>
    <cellStyle name="20% - Accent1 4 6 2 3 3 5 2" xfId="44525" xr:uid="{00000000-0005-0000-0000-000035AD0000}"/>
    <cellStyle name="20% - Accent1 4 6 2 3 3 5 2 2" xfId="44526" xr:uid="{00000000-0005-0000-0000-000036AD0000}"/>
    <cellStyle name="20% - Accent1 4 6 2 3 3 5 3" xfId="44527" xr:uid="{00000000-0005-0000-0000-000037AD0000}"/>
    <cellStyle name="20% - Accent1 4 6 2 3 3 6" xfId="44528" xr:uid="{00000000-0005-0000-0000-000038AD0000}"/>
    <cellStyle name="20% - Accent1 4 6 2 3 3 6 2" xfId="44529" xr:uid="{00000000-0005-0000-0000-000039AD0000}"/>
    <cellStyle name="20% - Accent1 4 6 2 3 3 6 2 2" xfId="44530" xr:uid="{00000000-0005-0000-0000-00003AAD0000}"/>
    <cellStyle name="20% - Accent1 4 6 2 3 3 6 3" xfId="44531" xr:uid="{00000000-0005-0000-0000-00003BAD0000}"/>
    <cellStyle name="20% - Accent1 4 6 2 3 3 7" xfId="44532" xr:uid="{00000000-0005-0000-0000-00003CAD0000}"/>
    <cellStyle name="20% - Accent1 4 6 2 3 3 7 2" xfId="44533" xr:uid="{00000000-0005-0000-0000-00003DAD0000}"/>
    <cellStyle name="20% - Accent1 4 6 2 3 3 8" xfId="44534" xr:uid="{00000000-0005-0000-0000-00003EAD0000}"/>
    <cellStyle name="20% - Accent1 4 6 2 3 3 8 2" xfId="44535" xr:uid="{00000000-0005-0000-0000-00003FAD0000}"/>
    <cellStyle name="20% - Accent1 4 6 2 3 3 9" xfId="44536" xr:uid="{00000000-0005-0000-0000-000040AD0000}"/>
    <cellStyle name="20% - Accent1 4 6 2 3 4" xfId="44537" xr:uid="{00000000-0005-0000-0000-000041AD0000}"/>
    <cellStyle name="20% - Accent1 4 6 2 3 4 2" xfId="44538" xr:uid="{00000000-0005-0000-0000-000042AD0000}"/>
    <cellStyle name="20% - Accent1 4 6 2 3 4 2 2" xfId="44539" xr:uid="{00000000-0005-0000-0000-000043AD0000}"/>
    <cellStyle name="20% - Accent1 4 6 2 3 4 2 2 2" xfId="44540" xr:uid="{00000000-0005-0000-0000-000044AD0000}"/>
    <cellStyle name="20% - Accent1 4 6 2 3 4 2 3" xfId="44541" xr:uid="{00000000-0005-0000-0000-000045AD0000}"/>
    <cellStyle name="20% - Accent1 4 6 2 3 4 3" xfId="44542" xr:uid="{00000000-0005-0000-0000-000046AD0000}"/>
    <cellStyle name="20% - Accent1 4 6 2 3 4 3 2" xfId="44543" xr:uid="{00000000-0005-0000-0000-000047AD0000}"/>
    <cellStyle name="20% - Accent1 4 6 2 3 4 4" xfId="44544" xr:uid="{00000000-0005-0000-0000-000048AD0000}"/>
    <cellStyle name="20% - Accent1 4 6 2 3 5" xfId="44545" xr:uid="{00000000-0005-0000-0000-000049AD0000}"/>
    <cellStyle name="20% - Accent1 4 6 2 3 5 2" xfId="44546" xr:uid="{00000000-0005-0000-0000-00004AAD0000}"/>
    <cellStyle name="20% - Accent1 4 6 2 3 5 2 2" xfId="44547" xr:uid="{00000000-0005-0000-0000-00004BAD0000}"/>
    <cellStyle name="20% - Accent1 4 6 2 3 5 2 2 2" xfId="44548" xr:uid="{00000000-0005-0000-0000-00004CAD0000}"/>
    <cellStyle name="20% - Accent1 4 6 2 3 5 2 3" xfId="44549" xr:uid="{00000000-0005-0000-0000-00004DAD0000}"/>
    <cellStyle name="20% - Accent1 4 6 2 3 5 3" xfId="44550" xr:uid="{00000000-0005-0000-0000-00004EAD0000}"/>
    <cellStyle name="20% - Accent1 4 6 2 3 5 3 2" xfId="44551" xr:uid="{00000000-0005-0000-0000-00004FAD0000}"/>
    <cellStyle name="20% - Accent1 4 6 2 3 5 4" xfId="44552" xr:uid="{00000000-0005-0000-0000-000050AD0000}"/>
    <cellStyle name="20% - Accent1 4 6 2 3 6" xfId="44553" xr:uid="{00000000-0005-0000-0000-000051AD0000}"/>
    <cellStyle name="20% - Accent1 4 6 2 3 6 2" xfId="44554" xr:uid="{00000000-0005-0000-0000-000052AD0000}"/>
    <cellStyle name="20% - Accent1 4 6 2 3 6 2 2" xfId="44555" xr:uid="{00000000-0005-0000-0000-000053AD0000}"/>
    <cellStyle name="20% - Accent1 4 6 2 3 6 2 2 2" xfId="44556" xr:uid="{00000000-0005-0000-0000-000054AD0000}"/>
    <cellStyle name="20% - Accent1 4 6 2 3 6 2 3" xfId="44557" xr:uid="{00000000-0005-0000-0000-000055AD0000}"/>
    <cellStyle name="20% - Accent1 4 6 2 3 6 3" xfId="44558" xr:uid="{00000000-0005-0000-0000-000056AD0000}"/>
    <cellStyle name="20% - Accent1 4 6 2 3 6 3 2" xfId="44559" xr:uid="{00000000-0005-0000-0000-000057AD0000}"/>
    <cellStyle name="20% - Accent1 4 6 2 3 6 4" xfId="44560" xr:uid="{00000000-0005-0000-0000-000058AD0000}"/>
    <cellStyle name="20% - Accent1 4 6 2 3 7" xfId="44561" xr:uid="{00000000-0005-0000-0000-000059AD0000}"/>
    <cellStyle name="20% - Accent1 4 6 2 3 7 2" xfId="44562" xr:uid="{00000000-0005-0000-0000-00005AAD0000}"/>
    <cellStyle name="20% - Accent1 4 6 2 3 7 2 2" xfId="44563" xr:uid="{00000000-0005-0000-0000-00005BAD0000}"/>
    <cellStyle name="20% - Accent1 4 6 2 3 7 3" xfId="44564" xr:uid="{00000000-0005-0000-0000-00005CAD0000}"/>
    <cellStyle name="20% - Accent1 4 6 2 3 8" xfId="44565" xr:uid="{00000000-0005-0000-0000-00005DAD0000}"/>
    <cellStyle name="20% - Accent1 4 6 2 3 8 2" xfId="44566" xr:uid="{00000000-0005-0000-0000-00005EAD0000}"/>
    <cellStyle name="20% - Accent1 4 6 2 3 8 2 2" xfId="44567" xr:uid="{00000000-0005-0000-0000-00005FAD0000}"/>
    <cellStyle name="20% - Accent1 4 6 2 3 8 3" xfId="44568" xr:uid="{00000000-0005-0000-0000-000060AD0000}"/>
    <cellStyle name="20% - Accent1 4 6 2 3 9" xfId="44569" xr:uid="{00000000-0005-0000-0000-000061AD0000}"/>
    <cellStyle name="20% - Accent1 4 6 2 3 9 2" xfId="44570" xr:uid="{00000000-0005-0000-0000-000062AD0000}"/>
    <cellStyle name="20% - Accent1 4 6 2 4" xfId="44571" xr:uid="{00000000-0005-0000-0000-000063AD0000}"/>
    <cellStyle name="20% - Accent1 4 6 2 4 10" xfId="44572" xr:uid="{00000000-0005-0000-0000-000064AD0000}"/>
    <cellStyle name="20% - Accent1 4 6 2 4 10 2" xfId="44573" xr:uid="{00000000-0005-0000-0000-000065AD0000}"/>
    <cellStyle name="20% - Accent1 4 6 2 4 11" xfId="44574" xr:uid="{00000000-0005-0000-0000-000066AD0000}"/>
    <cellStyle name="20% - Accent1 4 6 2 4 2" xfId="44575" xr:uid="{00000000-0005-0000-0000-000067AD0000}"/>
    <cellStyle name="20% - Accent1 4 6 2 4 2 2" xfId="44576" xr:uid="{00000000-0005-0000-0000-000068AD0000}"/>
    <cellStyle name="20% - Accent1 4 6 2 4 2 2 2" xfId="44577" xr:uid="{00000000-0005-0000-0000-000069AD0000}"/>
    <cellStyle name="20% - Accent1 4 6 2 4 2 2 2 2" xfId="44578" xr:uid="{00000000-0005-0000-0000-00006AAD0000}"/>
    <cellStyle name="20% - Accent1 4 6 2 4 2 2 2 2 2" xfId="44579" xr:uid="{00000000-0005-0000-0000-00006BAD0000}"/>
    <cellStyle name="20% - Accent1 4 6 2 4 2 2 2 3" xfId="44580" xr:uid="{00000000-0005-0000-0000-00006CAD0000}"/>
    <cellStyle name="20% - Accent1 4 6 2 4 2 2 3" xfId="44581" xr:uid="{00000000-0005-0000-0000-00006DAD0000}"/>
    <cellStyle name="20% - Accent1 4 6 2 4 2 2 3 2" xfId="44582" xr:uid="{00000000-0005-0000-0000-00006EAD0000}"/>
    <cellStyle name="20% - Accent1 4 6 2 4 2 2 4" xfId="44583" xr:uid="{00000000-0005-0000-0000-00006FAD0000}"/>
    <cellStyle name="20% - Accent1 4 6 2 4 2 3" xfId="44584" xr:uid="{00000000-0005-0000-0000-000070AD0000}"/>
    <cellStyle name="20% - Accent1 4 6 2 4 2 3 2" xfId="44585" xr:uid="{00000000-0005-0000-0000-000071AD0000}"/>
    <cellStyle name="20% - Accent1 4 6 2 4 2 3 2 2" xfId="44586" xr:uid="{00000000-0005-0000-0000-000072AD0000}"/>
    <cellStyle name="20% - Accent1 4 6 2 4 2 3 2 2 2" xfId="44587" xr:uid="{00000000-0005-0000-0000-000073AD0000}"/>
    <cellStyle name="20% - Accent1 4 6 2 4 2 3 2 3" xfId="44588" xr:uid="{00000000-0005-0000-0000-000074AD0000}"/>
    <cellStyle name="20% - Accent1 4 6 2 4 2 3 3" xfId="44589" xr:uid="{00000000-0005-0000-0000-000075AD0000}"/>
    <cellStyle name="20% - Accent1 4 6 2 4 2 3 3 2" xfId="44590" xr:uid="{00000000-0005-0000-0000-000076AD0000}"/>
    <cellStyle name="20% - Accent1 4 6 2 4 2 3 4" xfId="44591" xr:uid="{00000000-0005-0000-0000-000077AD0000}"/>
    <cellStyle name="20% - Accent1 4 6 2 4 2 4" xfId="44592" xr:uid="{00000000-0005-0000-0000-000078AD0000}"/>
    <cellStyle name="20% - Accent1 4 6 2 4 2 4 2" xfId="44593" xr:uid="{00000000-0005-0000-0000-000079AD0000}"/>
    <cellStyle name="20% - Accent1 4 6 2 4 2 4 2 2" xfId="44594" xr:uid="{00000000-0005-0000-0000-00007AAD0000}"/>
    <cellStyle name="20% - Accent1 4 6 2 4 2 4 2 2 2" xfId="44595" xr:uid="{00000000-0005-0000-0000-00007BAD0000}"/>
    <cellStyle name="20% - Accent1 4 6 2 4 2 4 2 3" xfId="44596" xr:uid="{00000000-0005-0000-0000-00007CAD0000}"/>
    <cellStyle name="20% - Accent1 4 6 2 4 2 4 3" xfId="44597" xr:uid="{00000000-0005-0000-0000-00007DAD0000}"/>
    <cellStyle name="20% - Accent1 4 6 2 4 2 4 3 2" xfId="44598" xr:uid="{00000000-0005-0000-0000-00007EAD0000}"/>
    <cellStyle name="20% - Accent1 4 6 2 4 2 4 4" xfId="44599" xr:uid="{00000000-0005-0000-0000-00007FAD0000}"/>
    <cellStyle name="20% - Accent1 4 6 2 4 2 5" xfId="44600" xr:uid="{00000000-0005-0000-0000-000080AD0000}"/>
    <cellStyle name="20% - Accent1 4 6 2 4 2 5 2" xfId="44601" xr:uid="{00000000-0005-0000-0000-000081AD0000}"/>
    <cellStyle name="20% - Accent1 4 6 2 4 2 5 2 2" xfId="44602" xr:uid="{00000000-0005-0000-0000-000082AD0000}"/>
    <cellStyle name="20% - Accent1 4 6 2 4 2 5 3" xfId="44603" xr:uid="{00000000-0005-0000-0000-000083AD0000}"/>
    <cellStyle name="20% - Accent1 4 6 2 4 2 6" xfId="44604" xr:uid="{00000000-0005-0000-0000-000084AD0000}"/>
    <cellStyle name="20% - Accent1 4 6 2 4 2 6 2" xfId="44605" xr:uid="{00000000-0005-0000-0000-000085AD0000}"/>
    <cellStyle name="20% - Accent1 4 6 2 4 2 6 2 2" xfId="44606" xr:uid="{00000000-0005-0000-0000-000086AD0000}"/>
    <cellStyle name="20% - Accent1 4 6 2 4 2 6 3" xfId="44607" xr:uid="{00000000-0005-0000-0000-000087AD0000}"/>
    <cellStyle name="20% - Accent1 4 6 2 4 2 7" xfId="44608" xr:uid="{00000000-0005-0000-0000-000088AD0000}"/>
    <cellStyle name="20% - Accent1 4 6 2 4 2 7 2" xfId="44609" xr:uid="{00000000-0005-0000-0000-000089AD0000}"/>
    <cellStyle name="20% - Accent1 4 6 2 4 2 8" xfId="44610" xr:uid="{00000000-0005-0000-0000-00008AAD0000}"/>
    <cellStyle name="20% - Accent1 4 6 2 4 2 8 2" xfId="44611" xr:uid="{00000000-0005-0000-0000-00008BAD0000}"/>
    <cellStyle name="20% - Accent1 4 6 2 4 2 9" xfId="44612" xr:uid="{00000000-0005-0000-0000-00008CAD0000}"/>
    <cellStyle name="20% - Accent1 4 6 2 4 3" xfId="44613" xr:uid="{00000000-0005-0000-0000-00008DAD0000}"/>
    <cellStyle name="20% - Accent1 4 6 2 4 3 2" xfId="44614" xr:uid="{00000000-0005-0000-0000-00008EAD0000}"/>
    <cellStyle name="20% - Accent1 4 6 2 4 3 2 2" xfId="44615" xr:uid="{00000000-0005-0000-0000-00008FAD0000}"/>
    <cellStyle name="20% - Accent1 4 6 2 4 3 2 2 2" xfId="44616" xr:uid="{00000000-0005-0000-0000-000090AD0000}"/>
    <cellStyle name="20% - Accent1 4 6 2 4 3 2 2 2 2" xfId="44617" xr:uid="{00000000-0005-0000-0000-000091AD0000}"/>
    <cellStyle name="20% - Accent1 4 6 2 4 3 2 2 3" xfId="44618" xr:uid="{00000000-0005-0000-0000-000092AD0000}"/>
    <cellStyle name="20% - Accent1 4 6 2 4 3 2 3" xfId="44619" xr:uid="{00000000-0005-0000-0000-000093AD0000}"/>
    <cellStyle name="20% - Accent1 4 6 2 4 3 2 3 2" xfId="44620" xr:uid="{00000000-0005-0000-0000-000094AD0000}"/>
    <cellStyle name="20% - Accent1 4 6 2 4 3 2 4" xfId="44621" xr:uid="{00000000-0005-0000-0000-000095AD0000}"/>
    <cellStyle name="20% - Accent1 4 6 2 4 3 3" xfId="44622" xr:uid="{00000000-0005-0000-0000-000096AD0000}"/>
    <cellStyle name="20% - Accent1 4 6 2 4 3 3 2" xfId="44623" xr:uid="{00000000-0005-0000-0000-000097AD0000}"/>
    <cellStyle name="20% - Accent1 4 6 2 4 3 3 2 2" xfId="44624" xr:uid="{00000000-0005-0000-0000-000098AD0000}"/>
    <cellStyle name="20% - Accent1 4 6 2 4 3 3 2 2 2" xfId="44625" xr:uid="{00000000-0005-0000-0000-000099AD0000}"/>
    <cellStyle name="20% - Accent1 4 6 2 4 3 3 2 3" xfId="44626" xr:uid="{00000000-0005-0000-0000-00009AAD0000}"/>
    <cellStyle name="20% - Accent1 4 6 2 4 3 3 3" xfId="44627" xr:uid="{00000000-0005-0000-0000-00009BAD0000}"/>
    <cellStyle name="20% - Accent1 4 6 2 4 3 3 3 2" xfId="44628" xr:uid="{00000000-0005-0000-0000-00009CAD0000}"/>
    <cellStyle name="20% - Accent1 4 6 2 4 3 3 4" xfId="44629" xr:uid="{00000000-0005-0000-0000-00009DAD0000}"/>
    <cellStyle name="20% - Accent1 4 6 2 4 3 4" xfId="44630" xr:uid="{00000000-0005-0000-0000-00009EAD0000}"/>
    <cellStyle name="20% - Accent1 4 6 2 4 3 4 2" xfId="44631" xr:uid="{00000000-0005-0000-0000-00009FAD0000}"/>
    <cellStyle name="20% - Accent1 4 6 2 4 3 4 2 2" xfId="44632" xr:uid="{00000000-0005-0000-0000-0000A0AD0000}"/>
    <cellStyle name="20% - Accent1 4 6 2 4 3 4 2 2 2" xfId="44633" xr:uid="{00000000-0005-0000-0000-0000A1AD0000}"/>
    <cellStyle name="20% - Accent1 4 6 2 4 3 4 2 3" xfId="44634" xr:uid="{00000000-0005-0000-0000-0000A2AD0000}"/>
    <cellStyle name="20% - Accent1 4 6 2 4 3 4 3" xfId="44635" xr:uid="{00000000-0005-0000-0000-0000A3AD0000}"/>
    <cellStyle name="20% - Accent1 4 6 2 4 3 4 3 2" xfId="44636" xr:uid="{00000000-0005-0000-0000-0000A4AD0000}"/>
    <cellStyle name="20% - Accent1 4 6 2 4 3 4 4" xfId="44637" xr:uid="{00000000-0005-0000-0000-0000A5AD0000}"/>
    <cellStyle name="20% - Accent1 4 6 2 4 3 5" xfId="44638" xr:uid="{00000000-0005-0000-0000-0000A6AD0000}"/>
    <cellStyle name="20% - Accent1 4 6 2 4 3 5 2" xfId="44639" xr:uid="{00000000-0005-0000-0000-0000A7AD0000}"/>
    <cellStyle name="20% - Accent1 4 6 2 4 3 5 2 2" xfId="44640" xr:uid="{00000000-0005-0000-0000-0000A8AD0000}"/>
    <cellStyle name="20% - Accent1 4 6 2 4 3 5 3" xfId="44641" xr:uid="{00000000-0005-0000-0000-0000A9AD0000}"/>
    <cellStyle name="20% - Accent1 4 6 2 4 3 6" xfId="44642" xr:uid="{00000000-0005-0000-0000-0000AAAD0000}"/>
    <cellStyle name="20% - Accent1 4 6 2 4 3 6 2" xfId="44643" xr:uid="{00000000-0005-0000-0000-0000ABAD0000}"/>
    <cellStyle name="20% - Accent1 4 6 2 4 3 6 2 2" xfId="44644" xr:uid="{00000000-0005-0000-0000-0000ACAD0000}"/>
    <cellStyle name="20% - Accent1 4 6 2 4 3 6 3" xfId="44645" xr:uid="{00000000-0005-0000-0000-0000ADAD0000}"/>
    <cellStyle name="20% - Accent1 4 6 2 4 3 7" xfId="44646" xr:uid="{00000000-0005-0000-0000-0000AEAD0000}"/>
    <cellStyle name="20% - Accent1 4 6 2 4 3 7 2" xfId="44647" xr:uid="{00000000-0005-0000-0000-0000AFAD0000}"/>
    <cellStyle name="20% - Accent1 4 6 2 4 3 8" xfId="44648" xr:uid="{00000000-0005-0000-0000-0000B0AD0000}"/>
    <cellStyle name="20% - Accent1 4 6 2 4 3 8 2" xfId="44649" xr:uid="{00000000-0005-0000-0000-0000B1AD0000}"/>
    <cellStyle name="20% - Accent1 4 6 2 4 3 9" xfId="44650" xr:uid="{00000000-0005-0000-0000-0000B2AD0000}"/>
    <cellStyle name="20% - Accent1 4 6 2 4 4" xfId="44651" xr:uid="{00000000-0005-0000-0000-0000B3AD0000}"/>
    <cellStyle name="20% - Accent1 4 6 2 4 4 2" xfId="44652" xr:uid="{00000000-0005-0000-0000-0000B4AD0000}"/>
    <cellStyle name="20% - Accent1 4 6 2 4 4 2 2" xfId="44653" xr:uid="{00000000-0005-0000-0000-0000B5AD0000}"/>
    <cellStyle name="20% - Accent1 4 6 2 4 4 2 2 2" xfId="44654" xr:uid="{00000000-0005-0000-0000-0000B6AD0000}"/>
    <cellStyle name="20% - Accent1 4 6 2 4 4 2 3" xfId="44655" xr:uid="{00000000-0005-0000-0000-0000B7AD0000}"/>
    <cellStyle name="20% - Accent1 4 6 2 4 4 3" xfId="44656" xr:uid="{00000000-0005-0000-0000-0000B8AD0000}"/>
    <cellStyle name="20% - Accent1 4 6 2 4 4 3 2" xfId="44657" xr:uid="{00000000-0005-0000-0000-0000B9AD0000}"/>
    <cellStyle name="20% - Accent1 4 6 2 4 4 4" xfId="44658" xr:uid="{00000000-0005-0000-0000-0000BAAD0000}"/>
    <cellStyle name="20% - Accent1 4 6 2 4 5" xfId="44659" xr:uid="{00000000-0005-0000-0000-0000BBAD0000}"/>
    <cellStyle name="20% - Accent1 4 6 2 4 5 2" xfId="44660" xr:uid="{00000000-0005-0000-0000-0000BCAD0000}"/>
    <cellStyle name="20% - Accent1 4 6 2 4 5 2 2" xfId="44661" xr:uid="{00000000-0005-0000-0000-0000BDAD0000}"/>
    <cellStyle name="20% - Accent1 4 6 2 4 5 2 2 2" xfId="44662" xr:uid="{00000000-0005-0000-0000-0000BEAD0000}"/>
    <cellStyle name="20% - Accent1 4 6 2 4 5 2 3" xfId="44663" xr:uid="{00000000-0005-0000-0000-0000BFAD0000}"/>
    <cellStyle name="20% - Accent1 4 6 2 4 5 3" xfId="44664" xr:uid="{00000000-0005-0000-0000-0000C0AD0000}"/>
    <cellStyle name="20% - Accent1 4 6 2 4 5 3 2" xfId="44665" xr:uid="{00000000-0005-0000-0000-0000C1AD0000}"/>
    <cellStyle name="20% - Accent1 4 6 2 4 5 4" xfId="44666" xr:uid="{00000000-0005-0000-0000-0000C2AD0000}"/>
    <cellStyle name="20% - Accent1 4 6 2 4 6" xfId="44667" xr:uid="{00000000-0005-0000-0000-0000C3AD0000}"/>
    <cellStyle name="20% - Accent1 4 6 2 4 6 2" xfId="44668" xr:uid="{00000000-0005-0000-0000-0000C4AD0000}"/>
    <cellStyle name="20% - Accent1 4 6 2 4 6 2 2" xfId="44669" xr:uid="{00000000-0005-0000-0000-0000C5AD0000}"/>
    <cellStyle name="20% - Accent1 4 6 2 4 6 2 2 2" xfId="44670" xr:uid="{00000000-0005-0000-0000-0000C6AD0000}"/>
    <cellStyle name="20% - Accent1 4 6 2 4 6 2 3" xfId="44671" xr:uid="{00000000-0005-0000-0000-0000C7AD0000}"/>
    <cellStyle name="20% - Accent1 4 6 2 4 6 3" xfId="44672" xr:uid="{00000000-0005-0000-0000-0000C8AD0000}"/>
    <cellStyle name="20% - Accent1 4 6 2 4 6 3 2" xfId="44673" xr:uid="{00000000-0005-0000-0000-0000C9AD0000}"/>
    <cellStyle name="20% - Accent1 4 6 2 4 6 4" xfId="44674" xr:uid="{00000000-0005-0000-0000-0000CAAD0000}"/>
    <cellStyle name="20% - Accent1 4 6 2 4 7" xfId="44675" xr:uid="{00000000-0005-0000-0000-0000CBAD0000}"/>
    <cellStyle name="20% - Accent1 4 6 2 4 7 2" xfId="44676" xr:uid="{00000000-0005-0000-0000-0000CCAD0000}"/>
    <cellStyle name="20% - Accent1 4 6 2 4 7 2 2" xfId="44677" xr:uid="{00000000-0005-0000-0000-0000CDAD0000}"/>
    <cellStyle name="20% - Accent1 4 6 2 4 7 3" xfId="44678" xr:uid="{00000000-0005-0000-0000-0000CEAD0000}"/>
    <cellStyle name="20% - Accent1 4 6 2 4 8" xfId="44679" xr:uid="{00000000-0005-0000-0000-0000CFAD0000}"/>
    <cellStyle name="20% - Accent1 4 6 2 4 8 2" xfId="44680" xr:uid="{00000000-0005-0000-0000-0000D0AD0000}"/>
    <cellStyle name="20% - Accent1 4 6 2 4 8 2 2" xfId="44681" xr:uid="{00000000-0005-0000-0000-0000D1AD0000}"/>
    <cellStyle name="20% - Accent1 4 6 2 4 8 3" xfId="44682" xr:uid="{00000000-0005-0000-0000-0000D2AD0000}"/>
    <cellStyle name="20% - Accent1 4 6 2 4 9" xfId="44683" xr:uid="{00000000-0005-0000-0000-0000D3AD0000}"/>
    <cellStyle name="20% - Accent1 4 6 2 4 9 2" xfId="44684" xr:uid="{00000000-0005-0000-0000-0000D4AD0000}"/>
    <cellStyle name="20% - Accent1 4 6 2 5" xfId="44685" xr:uid="{00000000-0005-0000-0000-0000D5AD0000}"/>
    <cellStyle name="20% - Accent1 4 6 2 5 2" xfId="44686" xr:uid="{00000000-0005-0000-0000-0000D6AD0000}"/>
    <cellStyle name="20% - Accent1 4 6 2 5 2 2" xfId="44687" xr:uid="{00000000-0005-0000-0000-0000D7AD0000}"/>
    <cellStyle name="20% - Accent1 4 6 2 5 2 2 2" xfId="44688" xr:uid="{00000000-0005-0000-0000-0000D8AD0000}"/>
    <cellStyle name="20% - Accent1 4 6 2 5 2 2 2 2" xfId="44689" xr:uid="{00000000-0005-0000-0000-0000D9AD0000}"/>
    <cellStyle name="20% - Accent1 4 6 2 5 2 2 3" xfId="44690" xr:uid="{00000000-0005-0000-0000-0000DAAD0000}"/>
    <cellStyle name="20% - Accent1 4 6 2 5 2 3" xfId="44691" xr:uid="{00000000-0005-0000-0000-0000DBAD0000}"/>
    <cellStyle name="20% - Accent1 4 6 2 5 2 3 2" xfId="44692" xr:uid="{00000000-0005-0000-0000-0000DCAD0000}"/>
    <cellStyle name="20% - Accent1 4 6 2 5 2 4" xfId="44693" xr:uid="{00000000-0005-0000-0000-0000DDAD0000}"/>
    <cellStyle name="20% - Accent1 4 6 2 5 3" xfId="44694" xr:uid="{00000000-0005-0000-0000-0000DEAD0000}"/>
    <cellStyle name="20% - Accent1 4 6 2 5 3 2" xfId="44695" xr:uid="{00000000-0005-0000-0000-0000DFAD0000}"/>
    <cellStyle name="20% - Accent1 4 6 2 5 3 2 2" xfId="44696" xr:uid="{00000000-0005-0000-0000-0000E0AD0000}"/>
    <cellStyle name="20% - Accent1 4 6 2 5 3 2 2 2" xfId="44697" xr:uid="{00000000-0005-0000-0000-0000E1AD0000}"/>
    <cellStyle name="20% - Accent1 4 6 2 5 3 2 3" xfId="44698" xr:uid="{00000000-0005-0000-0000-0000E2AD0000}"/>
    <cellStyle name="20% - Accent1 4 6 2 5 3 3" xfId="44699" xr:uid="{00000000-0005-0000-0000-0000E3AD0000}"/>
    <cellStyle name="20% - Accent1 4 6 2 5 3 3 2" xfId="44700" xr:uid="{00000000-0005-0000-0000-0000E4AD0000}"/>
    <cellStyle name="20% - Accent1 4 6 2 5 3 4" xfId="44701" xr:uid="{00000000-0005-0000-0000-0000E5AD0000}"/>
    <cellStyle name="20% - Accent1 4 6 2 5 4" xfId="44702" xr:uid="{00000000-0005-0000-0000-0000E6AD0000}"/>
    <cellStyle name="20% - Accent1 4 6 2 5 4 2" xfId="44703" xr:uid="{00000000-0005-0000-0000-0000E7AD0000}"/>
    <cellStyle name="20% - Accent1 4 6 2 5 4 2 2" xfId="44704" xr:uid="{00000000-0005-0000-0000-0000E8AD0000}"/>
    <cellStyle name="20% - Accent1 4 6 2 5 4 2 2 2" xfId="44705" xr:uid="{00000000-0005-0000-0000-0000E9AD0000}"/>
    <cellStyle name="20% - Accent1 4 6 2 5 4 2 3" xfId="44706" xr:uid="{00000000-0005-0000-0000-0000EAAD0000}"/>
    <cellStyle name="20% - Accent1 4 6 2 5 4 3" xfId="44707" xr:uid="{00000000-0005-0000-0000-0000EBAD0000}"/>
    <cellStyle name="20% - Accent1 4 6 2 5 4 3 2" xfId="44708" xr:uid="{00000000-0005-0000-0000-0000ECAD0000}"/>
    <cellStyle name="20% - Accent1 4 6 2 5 4 4" xfId="44709" xr:uid="{00000000-0005-0000-0000-0000EDAD0000}"/>
    <cellStyle name="20% - Accent1 4 6 2 5 5" xfId="44710" xr:uid="{00000000-0005-0000-0000-0000EEAD0000}"/>
    <cellStyle name="20% - Accent1 4 6 2 5 5 2" xfId="44711" xr:uid="{00000000-0005-0000-0000-0000EFAD0000}"/>
    <cellStyle name="20% - Accent1 4 6 2 5 5 2 2" xfId="44712" xr:uid="{00000000-0005-0000-0000-0000F0AD0000}"/>
    <cellStyle name="20% - Accent1 4 6 2 5 5 3" xfId="44713" xr:uid="{00000000-0005-0000-0000-0000F1AD0000}"/>
    <cellStyle name="20% - Accent1 4 6 2 5 6" xfId="44714" xr:uid="{00000000-0005-0000-0000-0000F2AD0000}"/>
    <cellStyle name="20% - Accent1 4 6 2 5 6 2" xfId="44715" xr:uid="{00000000-0005-0000-0000-0000F3AD0000}"/>
    <cellStyle name="20% - Accent1 4 6 2 5 6 2 2" xfId="44716" xr:uid="{00000000-0005-0000-0000-0000F4AD0000}"/>
    <cellStyle name="20% - Accent1 4 6 2 5 6 3" xfId="44717" xr:uid="{00000000-0005-0000-0000-0000F5AD0000}"/>
    <cellStyle name="20% - Accent1 4 6 2 5 7" xfId="44718" xr:uid="{00000000-0005-0000-0000-0000F6AD0000}"/>
    <cellStyle name="20% - Accent1 4 6 2 5 7 2" xfId="44719" xr:uid="{00000000-0005-0000-0000-0000F7AD0000}"/>
    <cellStyle name="20% - Accent1 4 6 2 5 8" xfId="44720" xr:uid="{00000000-0005-0000-0000-0000F8AD0000}"/>
    <cellStyle name="20% - Accent1 4 6 2 5 8 2" xfId="44721" xr:uid="{00000000-0005-0000-0000-0000F9AD0000}"/>
    <cellStyle name="20% - Accent1 4 6 2 5 9" xfId="44722" xr:uid="{00000000-0005-0000-0000-0000FAAD0000}"/>
    <cellStyle name="20% - Accent1 4 6 2 6" xfId="44723" xr:uid="{00000000-0005-0000-0000-0000FBAD0000}"/>
    <cellStyle name="20% - Accent1 4 6 2 6 2" xfId="44724" xr:uid="{00000000-0005-0000-0000-0000FCAD0000}"/>
    <cellStyle name="20% - Accent1 4 6 2 6 2 2" xfId="44725" xr:uid="{00000000-0005-0000-0000-0000FDAD0000}"/>
    <cellStyle name="20% - Accent1 4 6 2 6 2 2 2" xfId="44726" xr:uid="{00000000-0005-0000-0000-0000FEAD0000}"/>
    <cellStyle name="20% - Accent1 4 6 2 6 2 2 2 2" xfId="44727" xr:uid="{00000000-0005-0000-0000-0000FFAD0000}"/>
    <cellStyle name="20% - Accent1 4 6 2 6 2 2 3" xfId="44728" xr:uid="{00000000-0005-0000-0000-000000AE0000}"/>
    <cellStyle name="20% - Accent1 4 6 2 6 2 3" xfId="44729" xr:uid="{00000000-0005-0000-0000-000001AE0000}"/>
    <cellStyle name="20% - Accent1 4 6 2 6 2 3 2" xfId="44730" xr:uid="{00000000-0005-0000-0000-000002AE0000}"/>
    <cellStyle name="20% - Accent1 4 6 2 6 2 4" xfId="44731" xr:uid="{00000000-0005-0000-0000-000003AE0000}"/>
    <cellStyle name="20% - Accent1 4 6 2 6 3" xfId="44732" xr:uid="{00000000-0005-0000-0000-000004AE0000}"/>
    <cellStyle name="20% - Accent1 4 6 2 6 3 2" xfId="44733" xr:uid="{00000000-0005-0000-0000-000005AE0000}"/>
    <cellStyle name="20% - Accent1 4 6 2 6 3 2 2" xfId="44734" xr:uid="{00000000-0005-0000-0000-000006AE0000}"/>
    <cellStyle name="20% - Accent1 4 6 2 6 3 2 2 2" xfId="44735" xr:uid="{00000000-0005-0000-0000-000007AE0000}"/>
    <cellStyle name="20% - Accent1 4 6 2 6 3 2 3" xfId="44736" xr:uid="{00000000-0005-0000-0000-000008AE0000}"/>
    <cellStyle name="20% - Accent1 4 6 2 6 3 3" xfId="44737" xr:uid="{00000000-0005-0000-0000-000009AE0000}"/>
    <cellStyle name="20% - Accent1 4 6 2 6 3 3 2" xfId="44738" xr:uid="{00000000-0005-0000-0000-00000AAE0000}"/>
    <cellStyle name="20% - Accent1 4 6 2 6 3 4" xfId="44739" xr:uid="{00000000-0005-0000-0000-00000BAE0000}"/>
    <cellStyle name="20% - Accent1 4 6 2 6 4" xfId="44740" xr:uid="{00000000-0005-0000-0000-00000CAE0000}"/>
    <cellStyle name="20% - Accent1 4 6 2 6 4 2" xfId="44741" xr:uid="{00000000-0005-0000-0000-00000DAE0000}"/>
    <cellStyle name="20% - Accent1 4 6 2 6 4 2 2" xfId="44742" xr:uid="{00000000-0005-0000-0000-00000EAE0000}"/>
    <cellStyle name="20% - Accent1 4 6 2 6 4 2 2 2" xfId="44743" xr:uid="{00000000-0005-0000-0000-00000FAE0000}"/>
    <cellStyle name="20% - Accent1 4 6 2 6 4 2 3" xfId="44744" xr:uid="{00000000-0005-0000-0000-000010AE0000}"/>
    <cellStyle name="20% - Accent1 4 6 2 6 4 3" xfId="44745" xr:uid="{00000000-0005-0000-0000-000011AE0000}"/>
    <cellStyle name="20% - Accent1 4 6 2 6 4 3 2" xfId="44746" xr:uid="{00000000-0005-0000-0000-000012AE0000}"/>
    <cellStyle name="20% - Accent1 4 6 2 6 4 4" xfId="44747" xr:uid="{00000000-0005-0000-0000-000013AE0000}"/>
    <cellStyle name="20% - Accent1 4 6 2 6 5" xfId="44748" xr:uid="{00000000-0005-0000-0000-000014AE0000}"/>
    <cellStyle name="20% - Accent1 4 6 2 6 5 2" xfId="44749" xr:uid="{00000000-0005-0000-0000-000015AE0000}"/>
    <cellStyle name="20% - Accent1 4 6 2 6 5 2 2" xfId="44750" xr:uid="{00000000-0005-0000-0000-000016AE0000}"/>
    <cellStyle name="20% - Accent1 4 6 2 6 5 3" xfId="44751" xr:uid="{00000000-0005-0000-0000-000017AE0000}"/>
    <cellStyle name="20% - Accent1 4 6 2 6 6" xfId="44752" xr:uid="{00000000-0005-0000-0000-000018AE0000}"/>
    <cellStyle name="20% - Accent1 4 6 2 6 6 2" xfId="44753" xr:uid="{00000000-0005-0000-0000-000019AE0000}"/>
    <cellStyle name="20% - Accent1 4 6 2 6 6 2 2" xfId="44754" xr:uid="{00000000-0005-0000-0000-00001AAE0000}"/>
    <cellStyle name="20% - Accent1 4 6 2 6 6 3" xfId="44755" xr:uid="{00000000-0005-0000-0000-00001BAE0000}"/>
    <cellStyle name="20% - Accent1 4 6 2 6 7" xfId="44756" xr:uid="{00000000-0005-0000-0000-00001CAE0000}"/>
    <cellStyle name="20% - Accent1 4 6 2 6 7 2" xfId="44757" xr:uid="{00000000-0005-0000-0000-00001DAE0000}"/>
    <cellStyle name="20% - Accent1 4 6 2 6 8" xfId="44758" xr:uid="{00000000-0005-0000-0000-00001EAE0000}"/>
    <cellStyle name="20% - Accent1 4 6 2 6 8 2" xfId="44759" xr:uid="{00000000-0005-0000-0000-00001FAE0000}"/>
    <cellStyle name="20% - Accent1 4 6 2 6 9" xfId="44760" xr:uid="{00000000-0005-0000-0000-000020AE0000}"/>
    <cellStyle name="20% - Accent1 4 6 2 7" xfId="44761" xr:uid="{00000000-0005-0000-0000-000021AE0000}"/>
    <cellStyle name="20% - Accent1 4 6 2 7 2" xfId="44762" xr:uid="{00000000-0005-0000-0000-000022AE0000}"/>
    <cellStyle name="20% - Accent1 4 6 2 7 2 2" xfId="44763" xr:uid="{00000000-0005-0000-0000-000023AE0000}"/>
    <cellStyle name="20% - Accent1 4 6 2 7 2 2 2" xfId="44764" xr:uid="{00000000-0005-0000-0000-000024AE0000}"/>
    <cellStyle name="20% - Accent1 4 6 2 7 2 3" xfId="44765" xr:uid="{00000000-0005-0000-0000-000025AE0000}"/>
    <cellStyle name="20% - Accent1 4 6 2 7 3" xfId="44766" xr:uid="{00000000-0005-0000-0000-000026AE0000}"/>
    <cellStyle name="20% - Accent1 4 6 2 7 3 2" xfId="44767" xr:uid="{00000000-0005-0000-0000-000027AE0000}"/>
    <cellStyle name="20% - Accent1 4 6 2 7 4" xfId="44768" xr:uid="{00000000-0005-0000-0000-000028AE0000}"/>
    <cellStyle name="20% - Accent1 4 6 2 8" xfId="44769" xr:uid="{00000000-0005-0000-0000-000029AE0000}"/>
    <cellStyle name="20% - Accent1 4 6 2 8 2" xfId="44770" xr:uid="{00000000-0005-0000-0000-00002AAE0000}"/>
    <cellStyle name="20% - Accent1 4 6 2 8 2 2" xfId="44771" xr:uid="{00000000-0005-0000-0000-00002BAE0000}"/>
    <cellStyle name="20% - Accent1 4 6 2 8 2 2 2" xfId="44772" xr:uid="{00000000-0005-0000-0000-00002CAE0000}"/>
    <cellStyle name="20% - Accent1 4 6 2 8 2 3" xfId="44773" xr:uid="{00000000-0005-0000-0000-00002DAE0000}"/>
    <cellStyle name="20% - Accent1 4 6 2 8 3" xfId="44774" xr:uid="{00000000-0005-0000-0000-00002EAE0000}"/>
    <cellStyle name="20% - Accent1 4 6 2 8 3 2" xfId="44775" xr:uid="{00000000-0005-0000-0000-00002FAE0000}"/>
    <cellStyle name="20% - Accent1 4 6 2 8 4" xfId="44776" xr:uid="{00000000-0005-0000-0000-000030AE0000}"/>
    <cellStyle name="20% - Accent1 4 6 2 9" xfId="44777" xr:uid="{00000000-0005-0000-0000-000031AE0000}"/>
    <cellStyle name="20% - Accent1 4 6 2 9 2" xfId="44778" xr:uid="{00000000-0005-0000-0000-000032AE0000}"/>
    <cellStyle name="20% - Accent1 4 6 2 9 2 2" xfId="44779" xr:uid="{00000000-0005-0000-0000-000033AE0000}"/>
    <cellStyle name="20% - Accent1 4 6 2 9 2 2 2" xfId="44780" xr:uid="{00000000-0005-0000-0000-000034AE0000}"/>
    <cellStyle name="20% - Accent1 4 6 2 9 2 3" xfId="44781" xr:uid="{00000000-0005-0000-0000-000035AE0000}"/>
    <cellStyle name="20% - Accent1 4 6 2 9 3" xfId="44782" xr:uid="{00000000-0005-0000-0000-000036AE0000}"/>
    <cellStyle name="20% - Accent1 4 6 2 9 3 2" xfId="44783" xr:uid="{00000000-0005-0000-0000-000037AE0000}"/>
    <cellStyle name="20% - Accent1 4 6 2 9 4" xfId="44784" xr:uid="{00000000-0005-0000-0000-000038AE0000}"/>
    <cellStyle name="20% - Accent1 4 6 3" xfId="44785" xr:uid="{00000000-0005-0000-0000-000039AE0000}"/>
    <cellStyle name="20% - Accent1 4 6 3 10" xfId="44786" xr:uid="{00000000-0005-0000-0000-00003AAE0000}"/>
    <cellStyle name="20% - Accent1 4 6 3 10 2" xfId="44787" xr:uid="{00000000-0005-0000-0000-00003BAE0000}"/>
    <cellStyle name="20% - Accent1 4 6 3 11" xfId="44788" xr:uid="{00000000-0005-0000-0000-00003CAE0000}"/>
    <cellStyle name="20% - Accent1 4 6 3 2" xfId="44789" xr:uid="{00000000-0005-0000-0000-00003DAE0000}"/>
    <cellStyle name="20% - Accent1 4 6 3 2 2" xfId="44790" xr:uid="{00000000-0005-0000-0000-00003EAE0000}"/>
    <cellStyle name="20% - Accent1 4 6 3 2 2 2" xfId="44791" xr:uid="{00000000-0005-0000-0000-00003FAE0000}"/>
    <cellStyle name="20% - Accent1 4 6 3 2 2 2 2" xfId="44792" xr:uid="{00000000-0005-0000-0000-000040AE0000}"/>
    <cellStyle name="20% - Accent1 4 6 3 2 2 2 2 2" xfId="44793" xr:uid="{00000000-0005-0000-0000-000041AE0000}"/>
    <cellStyle name="20% - Accent1 4 6 3 2 2 2 3" xfId="44794" xr:uid="{00000000-0005-0000-0000-000042AE0000}"/>
    <cellStyle name="20% - Accent1 4 6 3 2 2 3" xfId="44795" xr:uid="{00000000-0005-0000-0000-000043AE0000}"/>
    <cellStyle name="20% - Accent1 4 6 3 2 2 3 2" xfId="44796" xr:uid="{00000000-0005-0000-0000-000044AE0000}"/>
    <cellStyle name="20% - Accent1 4 6 3 2 2 4" xfId="44797" xr:uid="{00000000-0005-0000-0000-000045AE0000}"/>
    <cellStyle name="20% - Accent1 4 6 3 2 3" xfId="44798" xr:uid="{00000000-0005-0000-0000-000046AE0000}"/>
    <cellStyle name="20% - Accent1 4 6 3 2 3 2" xfId="44799" xr:uid="{00000000-0005-0000-0000-000047AE0000}"/>
    <cellStyle name="20% - Accent1 4 6 3 2 3 2 2" xfId="44800" xr:uid="{00000000-0005-0000-0000-000048AE0000}"/>
    <cellStyle name="20% - Accent1 4 6 3 2 3 2 2 2" xfId="44801" xr:uid="{00000000-0005-0000-0000-000049AE0000}"/>
    <cellStyle name="20% - Accent1 4 6 3 2 3 2 3" xfId="44802" xr:uid="{00000000-0005-0000-0000-00004AAE0000}"/>
    <cellStyle name="20% - Accent1 4 6 3 2 3 3" xfId="44803" xr:uid="{00000000-0005-0000-0000-00004BAE0000}"/>
    <cellStyle name="20% - Accent1 4 6 3 2 3 3 2" xfId="44804" xr:uid="{00000000-0005-0000-0000-00004CAE0000}"/>
    <cellStyle name="20% - Accent1 4 6 3 2 3 4" xfId="44805" xr:uid="{00000000-0005-0000-0000-00004DAE0000}"/>
    <cellStyle name="20% - Accent1 4 6 3 2 4" xfId="44806" xr:uid="{00000000-0005-0000-0000-00004EAE0000}"/>
    <cellStyle name="20% - Accent1 4 6 3 2 4 2" xfId="44807" xr:uid="{00000000-0005-0000-0000-00004FAE0000}"/>
    <cellStyle name="20% - Accent1 4 6 3 2 4 2 2" xfId="44808" xr:uid="{00000000-0005-0000-0000-000050AE0000}"/>
    <cellStyle name="20% - Accent1 4 6 3 2 4 2 2 2" xfId="44809" xr:uid="{00000000-0005-0000-0000-000051AE0000}"/>
    <cellStyle name="20% - Accent1 4 6 3 2 4 2 3" xfId="44810" xr:uid="{00000000-0005-0000-0000-000052AE0000}"/>
    <cellStyle name="20% - Accent1 4 6 3 2 4 3" xfId="44811" xr:uid="{00000000-0005-0000-0000-000053AE0000}"/>
    <cellStyle name="20% - Accent1 4 6 3 2 4 3 2" xfId="44812" xr:uid="{00000000-0005-0000-0000-000054AE0000}"/>
    <cellStyle name="20% - Accent1 4 6 3 2 4 4" xfId="44813" xr:uid="{00000000-0005-0000-0000-000055AE0000}"/>
    <cellStyle name="20% - Accent1 4 6 3 2 5" xfId="44814" xr:uid="{00000000-0005-0000-0000-000056AE0000}"/>
    <cellStyle name="20% - Accent1 4 6 3 2 5 2" xfId="44815" xr:uid="{00000000-0005-0000-0000-000057AE0000}"/>
    <cellStyle name="20% - Accent1 4 6 3 2 5 2 2" xfId="44816" xr:uid="{00000000-0005-0000-0000-000058AE0000}"/>
    <cellStyle name="20% - Accent1 4 6 3 2 5 3" xfId="44817" xr:uid="{00000000-0005-0000-0000-000059AE0000}"/>
    <cellStyle name="20% - Accent1 4 6 3 2 6" xfId="44818" xr:uid="{00000000-0005-0000-0000-00005AAE0000}"/>
    <cellStyle name="20% - Accent1 4 6 3 2 6 2" xfId="44819" xr:uid="{00000000-0005-0000-0000-00005BAE0000}"/>
    <cellStyle name="20% - Accent1 4 6 3 2 6 2 2" xfId="44820" xr:uid="{00000000-0005-0000-0000-00005CAE0000}"/>
    <cellStyle name="20% - Accent1 4 6 3 2 6 3" xfId="44821" xr:uid="{00000000-0005-0000-0000-00005DAE0000}"/>
    <cellStyle name="20% - Accent1 4 6 3 2 7" xfId="44822" xr:uid="{00000000-0005-0000-0000-00005EAE0000}"/>
    <cellStyle name="20% - Accent1 4 6 3 2 7 2" xfId="44823" xr:uid="{00000000-0005-0000-0000-00005FAE0000}"/>
    <cellStyle name="20% - Accent1 4 6 3 2 8" xfId="44824" xr:uid="{00000000-0005-0000-0000-000060AE0000}"/>
    <cellStyle name="20% - Accent1 4 6 3 2 8 2" xfId="44825" xr:uid="{00000000-0005-0000-0000-000061AE0000}"/>
    <cellStyle name="20% - Accent1 4 6 3 2 9" xfId="44826" xr:uid="{00000000-0005-0000-0000-000062AE0000}"/>
    <cellStyle name="20% - Accent1 4 6 3 3" xfId="44827" xr:uid="{00000000-0005-0000-0000-000063AE0000}"/>
    <cellStyle name="20% - Accent1 4 6 3 3 2" xfId="44828" xr:uid="{00000000-0005-0000-0000-000064AE0000}"/>
    <cellStyle name="20% - Accent1 4 6 3 3 2 2" xfId="44829" xr:uid="{00000000-0005-0000-0000-000065AE0000}"/>
    <cellStyle name="20% - Accent1 4 6 3 3 2 2 2" xfId="44830" xr:uid="{00000000-0005-0000-0000-000066AE0000}"/>
    <cellStyle name="20% - Accent1 4 6 3 3 2 2 2 2" xfId="44831" xr:uid="{00000000-0005-0000-0000-000067AE0000}"/>
    <cellStyle name="20% - Accent1 4 6 3 3 2 2 3" xfId="44832" xr:uid="{00000000-0005-0000-0000-000068AE0000}"/>
    <cellStyle name="20% - Accent1 4 6 3 3 2 3" xfId="44833" xr:uid="{00000000-0005-0000-0000-000069AE0000}"/>
    <cellStyle name="20% - Accent1 4 6 3 3 2 3 2" xfId="44834" xr:uid="{00000000-0005-0000-0000-00006AAE0000}"/>
    <cellStyle name="20% - Accent1 4 6 3 3 2 4" xfId="44835" xr:uid="{00000000-0005-0000-0000-00006BAE0000}"/>
    <cellStyle name="20% - Accent1 4 6 3 3 3" xfId="44836" xr:uid="{00000000-0005-0000-0000-00006CAE0000}"/>
    <cellStyle name="20% - Accent1 4 6 3 3 3 2" xfId="44837" xr:uid="{00000000-0005-0000-0000-00006DAE0000}"/>
    <cellStyle name="20% - Accent1 4 6 3 3 3 2 2" xfId="44838" xr:uid="{00000000-0005-0000-0000-00006EAE0000}"/>
    <cellStyle name="20% - Accent1 4 6 3 3 3 2 2 2" xfId="44839" xr:uid="{00000000-0005-0000-0000-00006FAE0000}"/>
    <cellStyle name="20% - Accent1 4 6 3 3 3 2 3" xfId="44840" xr:uid="{00000000-0005-0000-0000-000070AE0000}"/>
    <cellStyle name="20% - Accent1 4 6 3 3 3 3" xfId="44841" xr:uid="{00000000-0005-0000-0000-000071AE0000}"/>
    <cellStyle name="20% - Accent1 4 6 3 3 3 3 2" xfId="44842" xr:uid="{00000000-0005-0000-0000-000072AE0000}"/>
    <cellStyle name="20% - Accent1 4 6 3 3 3 4" xfId="44843" xr:uid="{00000000-0005-0000-0000-000073AE0000}"/>
    <cellStyle name="20% - Accent1 4 6 3 3 4" xfId="44844" xr:uid="{00000000-0005-0000-0000-000074AE0000}"/>
    <cellStyle name="20% - Accent1 4 6 3 3 4 2" xfId="44845" xr:uid="{00000000-0005-0000-0000-000075AE0000}"/>
    <cellStyle name="20% - Accent1 4 6 3 3 4 2 2" xfId="44846" xr:uid="{00000000-0005-0000-0000-000076AE0000}"/>
    <cellStyle name="20% - Accent1 4 6 3 3 4 2 2 2" xfId="44847" xr:uid="{00000000-0005-0000-0000-000077AE0000}"/>
    <cellStyle name="20% - Accent1 4 6 3 3 4 2 3" xfId="44848" xr:uid="{00000000-0005-0000-0000-000078AE0000}"/>
    <cellStyle name="20% - Accent1 4 6 3 3 4 3" xfId="44849" xr:uid="{00000000-0005-0000-0000-000079AE0000}"/>
    <cellStyle name="20% - Accent1 4 6 3 3 4 3 2" xfId="44850" xr:uid="{00000000-0005-0000-0000-00007AAE0000}"/>
    <cellStyle name="20% - Accent1 4 6 3 3 4 4" xfId="44851" xr:uid="{00000000-0005-0000-0000-00007BAE0000}"/>
    <cellStyle name="20% - Accent1 4 6 3 3 5" xfId="44852" xr:uid="{00000000-0005-0000-0000-00007CAE0000}"/>
    <cellStyle name="20% - Accent1 4 6 3 3 5 2" xfId="44853" xr:uid="{00000000-0005-0000-0000-00007DAE0000}"/>
    <cellStyle name="20% - Accent1 4 6 3 3 5 2 2" xfId="44854" xr:uid="{00000000-0005-0000-0000-00007EAE0000}"/>
    <cellStyle name="20% - Accent1 4 6 3 3 5 3" xfId="44855" xr:uid="{00000000-0005-0000-0000-00007FAE0000}"/>
    <cellStyle name="20% - Accent1 4 6 3 3 6" xfId="44856" xr:uid="{00000000-0005-0000-0000-000080AE0000}"/>
    <cellStyle name="20% - Accent1 4 6 3 3 6 2" xfId="44857" xr:uid="{00000000-0005-0000-0000-000081AE0000}"/>
    <cellStyle name="20% - Accent1 4 6 3 3 6 2 2" xfId="44858" xr:uid="{00000000-0005-0000-0000-000082AE0000}"/>
    <cellStyle name="20% - Accent1 4 6 3 3 6 3" xfId="44859" xr:uid="{00000000-0005-0000-0000-000083AE0000}"/>
    <cellStyle name="20% - Accent1 4 6 3 3 7" xfId="44860" xr:uid="{00000000-0005-0000-0000-000084AE0000}"/>
    <cellStyle name="20% - Accent1 4 6 3 3 7 2" xfId="44861" xr:uid="{00000000-0005-0000-0000-000085AE0000}"/>
    <cellStyle name="20% - Accent1 4 6 3 3 8" xfId="44862" xr:uid="{00000000-0005-0000-0000-000086AE0000}"/>
    <cellStyle name="20% - Accent1 4 6 3 3 8 2" xfId="44863" xr:uid="{00000000-0005-0000-0000-000087AE0000}"/>
    <cellStyle name="20% - Accent1 4 6 3 3 9" xfId="44864" xr:uid="{00000000-0005-0000-0000-000088AE0000}"/>
    <cellStyle name="20% - Accent1 4 6 3 4" xfId="44865" xr:uid="{00000000-0005-0000-0000-000089AE0000}"/>
    <cellStyle name="20% - Accent1 4 6 3 4 2" xfId="44866" xr:uid="{00000000-0005-0000-0000-00008AAE0000}"/>
    <cellStyle name="20% - Accent1 4 6 3 4 2 2" xfId="44867" xr:uid="{00000000-0005-0000-0000-00008BAE0000}"/>
    <cellStyle name="20% - Accent1 4 6 3 4 2 2 2" xfId="44868" xr:uid="{00000000-0005-0000-0000-00008CAE0000}"/>
    <cellStyle name="20% - Accent1 4 6 3 4 2 3" xfId="44869" xr:uid="{00000000-0005-0000-0000-00008DAE0000}"/>
    <cellStyle name="20% - Accent1 4 6 3 4 3" xfId="44870" xr:uid="{00000000-0005-0000-0000-00008EAE0000}"/>
    <cellStyle name="20% - Accent1 4 6 3 4 3 2" xfId="44871" xr:uid="{00000000-0005-0000-0000-00008FAE0000}"/>
    <cellStyle name="20% - Accent1 4 6 3 4 4" xfId="44872" xr:uid="{00000000-0005-0000-0000-000090AE0000}"/>
    <cellStyle name="20% - Accent1 4 6 3 5" xfId="44873" xr:uid="{00000000-0005-0000-0000-000091AE0000}"/>
    <cellStyle name="20% - Accent1 4 6 3 5 2" xfId="44874" xr:uid="{00000000-0005-0000-0000-000092AE0000}"/>
    <cellStyle name="20% - Accent1 4 6 3 5 2 2" xfId="44875" xr:uid="{00000000-0005-0000-0000-000093AE0000}"/>
    <cellStyle name="20% - Accent1 4 6 3 5 2 2 2" xfId="44876" xr:uid="{00000000-0005-0000-0000-000094AE0000}"/>
    <cellStyle name="20% - Accent1 4 6 3 5 2 3" xfId="44877" xr:uid="{00000000-0005-0000-0000-000095AE0000}"/>
    <cellStyle name="20% - Accent1 4 6 3 5 3" xfId="44878" xr:uid="{00000000-0005-0000-0000-000096AE0000}"/>
    <cellStyle name="20% - Accent1 4 6 3 5 3 2" xfId="44879" xr:uid="{00000000-0005-0000-0000-000097AE0000}"/>
    <cellStyle name="20% - Accent1 4 6 3 5 4" xfId="44880" xr:uid="{00000000-0005-0000-0000-000098AE0000}"/>
    <cellStyle name="20% - Accent1 4 6 3 6" xfId="44881" xr:uid="{00000000-0005-0000-0000-000099AE0000}"/>
    <cellStyle name="20% - Accent1 4 6 3 6 2" xfId="44882" xr:uid="{00000000-0005-0000-0000-00009AAE0000}"/>
    <cellStyle name="20% - Accent1 4 6 3 6 2 2" xfId="44883" xr:uid="{00000000-0005-0000-0000-00009BAE0000}"/>
    <cellStyle name="20% - Accent1 4 6 3 6 2 2 2" xfId="44884" xr:uid="{00000000-0005-0000-0000-00009CAE0000}"/>
    <cellStyle name="20% - Accent1 4 6 3 6 2 3" xfId="44885" xr:uid="{00000000-0005-0000-0000-00009DAE0000}"/>
    <cellStyle name="20% - Accent1 4 6 3 6 3" xfId="44886" xr:uid="{00000000-0005-0000-0000-00009EAE0000}"/>
    <cellStyle name="20% - Accent1 4 6 3 6 3 2" xfId="44887" xr:uid="{00000000-0005-0000-0000-00009FAE0000}"/>
    <cellStyle name="20% - Accent1 4 6 3 6 4" xfId="44888" xr:uid="{00000000-0005-0000-0000-0000A0AE0000}"/>
    <cellStyle name="20% - Accent1 4 6 3 7" xfId="44889" xr:uid="{00000000-0005-0000-0000-0000A1AE0000}"/>
    <cellStyle name="20% - Accent1 4 6 3 7 2" xfId="44890" xr:uid="{00000000-0005-0000-0000-0000A2AE0000}"/>
    <cellStyle name="20% - Accent1 4 6 3 7 2 2" xfId="44891" xr:uid="{00000000-0005-0000-0000-0000A3AE0000}"/>
    <cellStyle name="20% - Accent1 4 6 3 7 3" xfId="44892" xr:uid="{00000000-0005-0000-0000-0000A4AE0000}"/>
    <cellStyle name="20% - Accent1 4 6 3 8" xfId="44893" xr:uid="{00000000-0005-0000-0000-0000A5AE0000}"/>
    <cellStyle name="20% - Accent1 4 6 3 8 2" xfId="44894" xr:uid="{00000000-0005-0000-0000-0000A6AE0000}"/>
    <cellStyle name="20% - Accent1 4 6 3 8 2 2" xfId="44895" xr:uid="{00000000-0005-0000-0000-0000A7AE0000}"/>
    <cellStyle name="20% - Accent1 4 6 3 8 3" xfId="44896" xr:uid="{00000000-0005-0000-0000-0000A8AE0000}"/>
    <cellStyle name="20% - Accent1 4 6 3 9" xfId="44897" xr:uid="{00000000-0005-0000-0000-0000A9AE0000}"/>
    <cellStyle name="20% - Accent1 4 6 3 9 2" xfId="44898" xr:uid="{00000000-0005-0000-0000-0000AAAE0000}"/>
    <cellStyle name="20% - Accent1 4 6 4" xfId="44899" xr:uid="{00000000-0005-0000-0000-0000ABAE0000}"/>
    <cellStyle name="20% - Accent1 4 6 4 10" xfId="44900" xr:uid="{00000000-0005-0000-0000-0000ACAE0000}"/>
    <cellStyle name="20% - Accent1 4 6 4 10 2" xfId="44901" xr:uid="{00000000-0005-0000-0000-0000ADAE0000}"/>
    <cellStyle name="20% - Accent1 4 6 4 11" xfId="44902" xr:uid="{00000000-0005-0000-0000-0000AEAE0000}"/>
    <cellStyle name="20% - Accent1 4 6 4 2" xfId="44903" xr:uid="{00000000-0005-0000-0000-0000AFAE0000}"/>
    <cellStyle name="20% - Accent1 4 6 4 2 2" xfId="44904" xr:uid="{00000000-0005-0000-0000-0000B0AE0000}"/>
    <cellStyle name="20% - Accent1 4 6 4 2 2 2" xfId="44905" xr:uid="{00000000-0005-0000-0000-0000B1AE0000}"/>
    <cellStyle name="20% - Accent1 4 6 4 2 2 2 2" xfId="44906" xr:uid="{00000000-0005-0000-0000-0000B2AE0000}"/>
    <cellStyle name="20% - Accent1 4 6 4 2 2 2 2 2" xfId="44907" xr:uid="{00000000-0005-0000-0000-0000B3AE0000}"/>
    <cellStyle name="20% - Accent1 4 6 4 2 2 2 3" xfId="44908" xr:uid="{00000000-0005-0000-0000-0000B4AE0000}"/>
    <cellStyle name="20% - Accent1 4 6 4 2 2 3" xfId="44909" xr:uid="{00000000-0005-0000-0000-0000B5AE0000}"/>
    <cellStyle name="20% - Accent1 4 6 4 2 2 3 2" xfId="44910" xr:uid="{00000000-0005-0000-0000-0000B6AE0000}"/>
    <cellStyle name="20% - Accent1 4 6 4 2 2 4" xfId="44911" xr:uid="{00000000-0005-0000-0000-0000B7AE0000}"/>
    <cellStyle name="20% - Accent1 4 6 4 2 3" xfId="44912" xr:uid="{00000000-0005-0000-0000-0000B8AE0000}"/>
    <cellStyle name="20% - Accent1 4 6 4 2 3 2" xfId="44913" xr:uid="{00000000-0005-0000-0000-0000B9AE0000}"/>
    <cellStyle name="20% - Accent1 4 6 4 2 3 2 2" xfId="44914" xr:uid="{00000000-0005-0000-0000-0000BAAE0000}"/>
    <cellStyle name="20% - Accent1 4 6 4 2 3 2 2 2" xfId="44915" xr:uid="{00000000-0005-0000-0000-0000BBAE0000}"/>
    <cellStyle name="20% - Accent1 4 6 4 2 3 2 3" xfId="44916" xr:uid="{00000000-0005-0000-0000-0000BCAE0000}"/>
    <cellStyle name="20% - Accent1 4 6 4 2 3 3" xfId="44917" xr:uid="{00000000-0005-0000-0000-0000BDAE0000}"/>
    <cellStyle name="20% - Accent1 4 6 4 2 3 3 2" xfId="44918" xr:uid="{00000000-0005-0000-0000-0000BEAE0000}"/>
    <cellStyle name="20% - Accent1 4 6 4 2 3 4" xfId="44919" xr:uid="{00000000-0005-0000-0000-0000BFAE0000}"/>
    <cellStyle name="20% - Accent1 4 6 4 2 4" xfId="44920" xr:uid="{00000000-0005-0000-0000-0000C0AE0000}"/>
    <cellStyle name="20% - Accent1 4 6 4 2 4 2" xfId="44921" xr:uid="{00000000-0005-0000-0000-0000C1AE0000}"/>
    <cellStyle name="20% - Accent1 4 6 4 2 4 2 2" xfId="44922" xr:uid="{00000000-0005-0000-0000-0000C2AE0000}"/>
    <cellStyle name="20% - Accent1 4 6 4 2 4 2 2 2" xfId="44923" xr:uid="{00000000-0005-0000-0000-0000C3AE0000}"/>
    <cellStyle name="20% - Accent1 4 6 4 2 4 2 3" xfId="44924" xr:uid="{00000000-0005-0000-0000-0000C4AE0000}"/>
    <cellStyle name="20% - Accent1 4 6 4 2 4 3" xfId="44925" xr:uid="{00000000-0005-0000-0000-0000C5AE0000}"/>
    <cellStyle name="20% - Accent1 4 6 4 2 4 3 2" xfId="44926" xr:uid="{00000000-0005-0000-0000-0000C6AE0000}"/>
    <cellStyle name="20% - Accent1 4 6 4 2 4 4" xfId="44927" xr:uid="{00000000-0005-0000-0000-0000C7AE0000}"/>
    <cellStyle name="20% - Accent1 4 6 4 2 5" xfId="44928" xr:uid="{00000000-0005-0000-0000-0000C8AE0000}"/>
    <cellStyle name="20% - Accent1 4 6 4 2 5 2" xfId="44929" xr:uid="{00000000-0005-0000-0000-0000C9AE0000}"/>
    <cellStyle name="20% - Accent1 4 6 4 2 5 2 2" xfId="44930" xr:uid="{00000000-0005-0000-0000-0000CAAE0000}"/>
    <cellStyle name="20% - Accent1 4 6 4 2 5 3" xfId="44931" xr:uid="{00000000-0005-0000-0000-0000CBAE0000}"/>
    <cellStyle name="20% - Accent1 4 6 4 2 6" xfId="44932" xr:uid="{00000000-0005-0000-0000-0000CCAE0000}"/>
    <cellStyle name="20% - Accent1 4 6 4 2 6 2" xfId="44933" xr:uid="{00000000-0005-0000-0000-0000CDAE0000}"/>
    <cellStyle name="20% - Accent1 4 6 4 2 6 2 2" xfId="44934" xr:uid="{00000000-0005-0000-0000-0000CEAE0000}"/>
    <cellStyle name="20% - Accent1 4 6 4 2 6 3" xfId="44935" xr:uid="{00000000-0005-0000-0000-0000CFAE0000}"/>
    <cellStyle name="20% - Accent1 4 6 4 2 7" xfId="44936" xr:uid="{00000000-0005-0000-0000-0000D0AE0000}"/>
    <cellStyle name="20% - Accent1 4 6 4 2 7 2" xfId="44937" xr:uid="{00000000-0005-0000-0000-0000D1AE0000}"/>
    <cellStyle name="20% - Accent1 4 6 4 2 8" xfId="44938" xr:uid="{00000000-0005-0000-0000-0000D2AE0000}"/>
    <cellStyle name="20% - Accent1 4 6 4 2 8 2" xfId="44939" xr:uid="{00000000-0005-0000-0000-0000D3AE0000}"/>
    <cellStyle name="20% - Accent1 4 6 4 2 9" xfId="44940" xr:uid="{00000000-0005-0000-0000-0000D4AE0000}"/>
    <cellStyle name="20% - Accent1 4 6 4 3" xfId="44941" xr:uid="{00000000-0005-0000-0000-0000D5AE0000}"/>
    <cellStyle name="20% - Accent1 4 6 4 3 2" xfId="44942" xr:uid="{00000000-0005-0000-0000-0000D6AE0000}"/>
    <cellStyle name="20% - Accent1 4 6 4 3 2 2" xfId="44943" xr:uid="{00000000-0005-0000-0000-0000D7AE0000}"/>
    <cellStyle name="20% - Accent1 4 6 4 3 2 2 2" xfId="44944" xr:uid="{00000000-0005-0000-0000-0000D8AE0000}"/>
    <cellStyle name="20% - Accent1 4 6 4 3 2 2 2 2" xfId="44945" xr:uid="{00000000-0005-0000-0000-0000D9AE0000}"/>
    <cellStyle name="20% - Accent1 4 6 4 3 2 2 3" xfId="44946" xr:uid="{00000000-0005-0000-0000-0000DAAE0000}"/>
    <cellStyle name="20% - Accent1 4 6 4 3 2 3" xfId="44947" xr:uid="{00000000-0005-0000-0000-0000DBAE0000}"/>
    <cellStyle name="20% - Accent1 4 6 4 3 2 3 2" xfId="44948" xr:uid="{00000000-0005-0000-0000-0000DCAE0000}"/>
    <cellStyle name="20% - Accent1 4 6 4 3 2 4" xfId="44949" xr:uid="{00000000-0005-0000-0000-0000DDAE0000}"/>
    <cellStyle name="20% - Accent1 4 6 4 3 3" xfId="44950" xr:uid="{00000000-0005-0000-0000-0000DEAE0000}"/>
    <cellStyle name="20% - Accent1 4 6 4 3 3 2" xfId="44951" xr:uid="{00000000-0005-0000-0000-0000DFAE0000}"/>
    <cellStyle name="20% - Accent1 4 6 4 3 3 2 2" xfId="44952" xr:uid="{00000000-0005-0000-0000-0000E0AE0000}"/>
    <cellStyle name="20% - Accent1 4 6 4 3 3 2 2 2" xfId="44953" xr:uid="{00000000-0005-0000-0000-0000E1AE0000}"/>
    <cellStyle name="20% - Accent1 4 6 4 3 3 2 3" xfId="44954" xr:uid="{00000000-0005-0000-0000-0000E2AE0000}"/>
    <cellStyle name="20% - Accent1 4 6 4 3 3 3" xfId="44955" xr:uid="{00000000-0005-0000-0000-0000E3AE0000}"/>
    <cellStyle name="20% - Accent1 4 6 4 3 3 3 2" xfId="44956" xr:uid="{00000000-0005-0000-0000-0000E4AE0000}"/>
    <cellStyle name="20% - Accent1 4 6 4 3 3 4" xfId="44957" xr:uid="{00000000-0005-0000-0000-0000E5AE0000}"/>
    <cellStyle name="20% - Accent1 4 6 4 3 4" xfId="44958" xr:uid="{00000000-0005-0000-0000-0000E6AE0000}"/>
    <cellStyle name="20% - Accent1 4 6 4 3 4 2" xfId="44959" xr:uid="{00000000-0005-0000-0000-0000E7AE0000}"/>
    <cellStyle name="20% - Accent1 4 6 4 3 4 2 2" xfId="44960" xr:uid="{00000000-0005-0000-0000-0000E8AE0000}"/>
    <cellStyle name="20% - Accent1 4 6 4 3 4 2 2 2" xfId="44961" xr:uid="{00000000-0005-0000-0000-0000E9AE0000}"/>
    <cellStyle name="20% - Accent1 4 6 4 3 4 2 3" xfId="44962" xr:uid="{00000000-0005-0000-0000-0000EAAE0000}"/>
    <cellStyle name="20% - Accent1 4 6 4 3 4 3" xfId="44963" xr:uid="{00000000-0005-0000-0000-0000EBAE0000}"/>
    <cellStyle name="20% - Accent1 4 6 4 3 4 3 2" xfId="44964" xr:uid="{00000000-0005-0000-0000-0000ECAE0000}"/>
    <cellStyle name="20% - Accent1 4 6 4 3 4 4" xfId="44965" xr:uid="{00000000-0005-0000-0000-0000EDAE0000}"/>
    <cellStyle name="20% - Accent1 4 6 4 3 5" xfId="44966" xr:uid="{00000000-0005-0000-0000-0000EEAE0000}"/>
    <cellStyle name="20% - Accent1 4 6 4 3 5 2" xfId="44967" xr:uid="{00000000-0005-0000-0000-0000EFAE0000}"/>
    <cellStyle name="20% - Accent1 4 6 4 3 5 2 2" xfId="44968" xr:uid="{00000000-0005-0000-0000-0000F0AE0000}"/>
    <cellStyle name="20% - Accent1 4 6 4 3 5 3" xfId="44969" xr:uid="{00000000-0005-0000-0000-0000F1AE0000}"/>
    <cellStyle name="20% - Accent1 4 6 4 3 6" xfId="44970" xr:uid="{00000000-0005-0000-0000-0000F2AE0000}"/>
    <cellStyle name="20% - Accent1 4 6 4 3 6 2" xfId="44971" xr:uid="{00000000-0005-0000-0000-0000F3AE0000}"/>
    <cellStyle name="20% - Accent1 4 6 4 3 6 2 2" xfId="44972" xr:uid="{00000000-0005-0000-0000-0000F4AE0000}"/>
    <cellStyle name="20% - Accent1 4 6 4 3 6 3" xfId="44973" xr:uid="{00000000-0005-0000-0000-0000F5AE0000}"/>
    <cellStyle name="20% - Accent1 4 6 4 3 7" xfId="44974" xr:uid="{00000000-0005-0000-0000-0000F6AE0000}"/>
    <cellStyle name="20% - Accent1 4 6 4 3 7 2" xfId="44975" xr:uid="{00000000-0005-0000-0000-0000F7AE0000}"/>
    <cellStyle name="20% - Accent1 4 6 4 3 8" xfId="44976" xr:uid="{00000000-0005-0000-0000-0000F8AE0000}"/>
    <cellStyle name="20% - Accent1 4 6 4 3 8 2" xfId="44977" xr:uid="{00000000-0005-0000-0000-0000F9AE0000}"/>
    <cellStyle name="20% - Accent1 4 6 4 3 9" xfId="44978" xr:uid="{00000000-0005-0000-0000-0000FAAE0000}"/>
    <cellStyle name="20% - Accent1 4 6 4 4" xfId="44979" xr:uid="{00000000-0005-0000-0000-0000FBAE0000}"/>
    <cellStyle name="20% - Accent1 4 6 4 4 2" xfId="44980" xr:uid="{00000000-0005-0000-0000-0000FCAE0000}"/>
    <cellStyle name="20% - Accent1 4 6 4 4 2 2" xfId="44981" xr:uid="{00000000-0005-0000-0000-0000FDAE0000}"/>
    <cellStyle name="20% - Accent1 4 6 4 4 2 2 2" xfId="44982" xr:uid="{00000000-0005-0000-0000-0000FEAE0000}"/>
    <cellStyle name="20% - Accent1 4 6 4 4 2 3" xfId="44983" xr:uid="{00000000-0005-0000-0000-0000FFAE0000}"/>
    <cellStyle name="20% - Accent1 4 6 4 4 3" xfId="44984" xr:uid="{00000000-0005-0000-0000-000000AF0000}"/>
    <cellStyle name="20% - Accent1 4 6 4 4 3 2" xfId="44985" xr:uid="{00000000-0005-0000-0000-000001AF0000}"/>
    <cellStyle name="20% - Accent1 4 6 4 4 4" xfId="44986" xr:uid="{00000000-0005-0000-0000-000002AF0000}"/>
    <cellStyle name="20% - Accent1 4 6 4 5" xfId="44987" xr:uid="{00000000-0005-0000-0000-000003AF0000}"/>
    <cellStyle name="20% - Accent1 4 6 4 5 2" xfId="44988" xr:uid="{00000000-0005-0000-0000-000004AF0000}"/>
    <cellStyle name="20% - Accent1 4 6 4 5 2 2" xfId="44989" xr:uid="{00000000-0005-0000-0000-000005AF0000}"/>
    <cellStyle name="20% - Accent1 4 6 4 5 2 2 2" xfId="44990" xr:uid="{00000000-0005-0000-0000-000006AF0000}"/>
    <cellStyle name="20% - Accent1 4 6 4 5 2 3" xfId="44991" xr:uid="{00000000-0005-0000-0000-000007AF0000}"/>
    <cellStyle name="20% - Accent1 4 6 4 5 3" xfId="44992" xr:uid="{00000000-0005-0000-0000-000008AF0000}"/>
    <cellStyle name="20% - Accent1 4 6 4 5 3 2" xfId="44993" xr:uid="{00000000-0005-0000-0000-000009AF0000}"/>
    <cellStyle name="20% - Accent1 4 6 4 5 4" xfId="44994" xr:uid="{00000000-0005-0000-0000-00000AAF0000}"/>
    <cellStyle name="20% - Accent1 4 6 4 6" xfId="44995" xr:uid="{00000000-0005-0000-0000-00000BAF0000}"/>
    <cellStyle name="20% - Accent1 4 6 4 6 2" xfId="44996" xr:uid="{00000000-0005-0000-0000-00000CAF0000}"/>
    <cellStyle name="20% - Accent1 4 6 4 6 2 2" xfId="44997" xr:uid="{00000000-0005-0000-0000-00000DAF0000}"/>
    <cellStyle name="20% - Accent1 4 6 4 6 2 2 2" xfId="44998" xr:uid="{00000000-0005-0000-0000-00000EAF0000}"/>
    <cellStyle name="20% - Accent1 4 6 4 6 2 3" xfId="44999" xr:uid="{00000000-0005-0000-0000-00000FAF0000}"/>
    <cellStyle name="20% - Accent1 4 6 4 6 3" xfId="45000" xr:uid="{00000000-0005-0000-0000-000010AF0000}"/>
    <cellStyle name="20% - Accent1 4 6 4 6 3 2" xfId="45001" xr:uid="{00000000-0005-0000-0000-000011AF0000}"/>
    <cellStyle name="20% - Accent1 4 6 4 6 4" xfId="45002" xr:uid="{00000000-0005-0000-0000-000012AF0000}"/>
    <cellStyle name="20% - Accent1 4 6 4 7" xfId="45003" xr:uid="{00000000-0005-0000-0000-000013AF0000}"/>
    <cellStyle name="20% - Accent1 4 6 4 7 2" xfId="45004" xr:uid="{00000000-0005-0000-0000-000014AF0000}"/>
    <cellStyle name="20% - Accent1 4 6 4 7 2 2" xfId="45005" xr:uid="{00000000-0005-0000-0000-000015AF0000}"/>
    <cellStyle name="20% - Accent1 4 6 4 7 3" xfId="45006" xr:uid="{00000000-0005-0000-0000-000016AF0000}"/>
    <cellStyle name="20% - Accent1 4 6 4 8" xfId="45007" xr:uid="{00000000-0005-0000-0000-000017AF0000}"/>
    <cellStyle name="20% - Accent1 4 6 4 8 2" xfId="45008" xr:uid="{00000000-0005-0000-0000-000018AF0000}"/>
    <cellStyle name="20% - Accent1 4 6 4 8 2 2" xfId="45009" xr:uid="{00000000-0005-0000-0000-000019AF0000}"/>
    <cellStyle name="20% - Accent1 4 6 4 8 3" xfId="45010" xr:uid="{00000000-0005-0000-0000-00001AAF0000}"/>
    <cellStyle name="20% - Accent1 4 6 4 9" xfId="45011" xr:uid="{00000000-0005-0000-0000-00001BAF0000}"/>
    <cellStyle name="20% - Accent1 4 6 4 9 2" xfId="45012" xr:uid="{00000000-0005-0000-0000-00001CAF0000}"/>
    <cellStyle name="20% - Accent1 4 6 5" xfId="45013" xr:uid="{00000000-0005-0000-0000-00001DAF0000}"/>
    <cellStyle name="20% - Accent1 4 6 5 10" xfId="45014" xr:uid="{00000000-0005-0000-0000-00001EAF0000}"/>
    <cellStyle name="20% - Accent1 4 6 5 10 2" xfId="45015" xr:uid="{00000000-0005-0000-0000-00001FAF0000}"/>
    <cellStyle name="20% - Accent1 4 6 5 11" xfId="45016" xr:uid="{00000000-0005-0000-0000-000020AF0000}"/>
    <cellStyle name="20% - Accent1 4 6 5 2" xfId="45017" xr:uid="{00000000-0005-0000-0000-000021AF0000}"/>
    <cellStyle name="20% - Accent1 4 6 5 2 2" xfId="45018" xr:uid="{00000000-0005-0000-0000-000022AF0000}"/>
    <cellStyle name="20% - Accent1 4 6 5 2 2 2" xfId="45019" xr:uid="{00000000-0005-0000-0000-000023AF0000}"/>
    <cellStyle name="20% - Accent1 4 6 5 2 2 2 2" xfId="45020" xr:uid="{00000000-0005-0000-0000-000024AF0000}"/>
    <cellStyle name="20% - Accent1 4 6 5 2 2 2 2 2" xfId="45021" xr:uid="{00000000-0005-0000-0000-000025AF0000}"/>
    <cellStyle name="20% - Accent1 4 6 5 2 2 2 3" xfId="45022" xr:uid="{00000000-0005-0000-0000-000026AF0000}"/>
    <cellStyle name="20% - Accent1 4 6 5 2 2 3" xfId="45023" xr:uid="{00000000-0005-0000-0000-000027AF0000}"/>
    <cellStyle name="20% - Accent1 4 6 5 2 2 3 2" xfId="45024" xr:uid="{00000000-0005-0000-0000-000028AF0000}"/>
    <cellStyle name="20% - Accent1 4 6 5 2 2 4" xfId="45025" xr:uid="{00000000-0005-0000-0000-000029AF0000}"/>
    <cellStyle name="20% - Accent1 4 6 5 2 3" xfId="45026" xr:uid="{00000000-0005-0000-0000-00002AAF0000}"/>
    <cellStyle name="20% - Accent1 4 6 5 2 3 2" xfId="45027" xr:uid="{00000000-0005-0000-0000-00002BAF0000}"/>
    <cellStyle name="20% - Accent1 4 6 5 2 3 2 2" xfId="45028" xr:uid="{00000000-0005-0000-0000-00002CAF0000}"/>
    <cellStyle name="20% - Accent1 4 6 5 2 3 2 2 2" xfId="45029" xr:uid="{00000000-0005-0000-0000-00002DAF0000}"/>
    <cellStyle name="20% - Accent1 4 6 5 2 3 2 3" xfId="45030" xr:uid="{00000000-0005-0000-0000-00002EAF0000}"/>
    <cellStyle name="20% - Accent1 4 6 5 2 3 3" xfId="45031" xr:uid="{00000000-0005-0000-0000-00002FAF0000}"/>
    <cellStyle name="20% - Accent1 4 6 5 2 3 3 2" xfId="45032" xr:uid="{00000000-0005-0000-0000-000030AF0000}"/>
    <cellStyle name="20% - Accent1 4 6 5 2 3 4" xfId="45033" xr:uid="{00000000-0005-0000-0000-000031AF0000}"/>
    <cellStyle name="20% - Accent1 4 6 5 2 4" xfId="45034" xr:uid="{00000000-0005-0000-0000-000032AF0000}"/>
    <cellStyle name="20% - Accent1 4 6 5 2 4 2" xfId="45035" xr:uid="{00000000-0005-0000-0000-000033AF0000}"/>
    <cellStyle name="20% - Accent1 4 6 5 2 4 2 2" xfId="45036" xr:uid="{00000000-0005-0000-0000-000034AF0000}"/>
    <cellStyle name="20% - Accent1 4 6 5 2 4 2 2 2" xfId="45037" xr:uid="{00000000-0005-0000-0000-000035AF0000}"/>
    <cellStyle name="20% - Accent1 4 6 5 2 4 2 3" xfId="45038" xr:uid="{00000000-0005-0000-0000-000036AF0000}"/>
    <cellStyle name="20% - Accent1 4 6 5 2 4 3" xfId="45039" xr:uid="{00000000-0005-0000-0000-000037AF0000}"/>
    <cellStyle name="20% - Accent1 4 6 5 2 4 3 2" xfId="45040" xr:uid="{00000000-0005-0000-0000-000038AF0000}"/>
    <cellStyle name="20% - Accent1 4 6 5 2 4 4" xfId="45041" xr:uid="{00000000-0005-0000-0000-000039AF0000}"/>
    <cellStyle name="20% - Accent1 4 6 5 2 5" xfId="45042" xr:uid="{00000000-0005-0000-0000-00003AAF0000}"/>
    <cellStyle name="20% - Accent1 4 6 5 2 5 2" xfId="45043" xr:uid="{00000000-0005-0000-0000-00003BAF0000}"/>
    <cellStyle name="20% - Accent1 4 6 5 2 5 2 2" xfId="45044" xr:uid="{00000000-0005-0000-0000-00003CAF0000}"/>
    <cellStyle name="20% - Accent1 4 6 5 2 5 3" xfId="45045" xr:uid="{00000000-0005-0000-0000-00003DAF0000}"/>
    <cellStyle name="20% - Accent1 4 6 5 2 6" xfId="45046" xr:uid="{00000000-0005-0000-0000-00003EAF0000}"/>
    <cellStyle name="20% - Accent1 4 6 5 2 6 2" xfId="45047" xr:uid="{00000000-0005-0000-0000-00003FAF0000}"/>
    <cellStyle name="20% - Accent1 4 6 5 2 6 2 2" xfId="45048" xr:uid="{00000000-0005-0000-0000-000040AF0000}"/>
    <cellStyle name="20% - Accent1 4 6 5 2 6 3" xfId="45049" xr:uid="{00000000-0005-0000-0000-000041AF0000}"/>
    <cellStyle name="20% - Accent1 4 6 5 2 7" xfId="45050" xr:uid="{00000000-0005-0000-0000-000042AF0000}"/>
    <cellStyle name="20% - Accent1 4 6 5 2 7 2" xfId="45051" xr:uid="{00000000-0005-0000-0000-000043AF0000}"/>
    <cellStyle name="20% - Accent1 4 6 5 2 8" xfId="45052" xr:uid="{00000000-0005-0000-0000-000044AF0000}"/>
    <cellStyle name="20% - Accent1 4 6 5 2 8 2" xfId="45053" xr:uid="{00000000-0005-0000-0000-000045AF0000}"/>
    <cellStyle name="20% - Accent1 4 6 5 2 9" xfId="45054" xr:uid="{00000000-0005-0000-0000-000046AF0000}"/>
    <cellStyle name="20% - Accent1 4 6 5 3" xfId="45055" xr:uid="{00000000-0005-0000-0000-000047AF0000}"/>
    <cellStyle name="20% - Accent1 4 6 5 3 2" xfId="45056" xr:uid="{00000000-0005-0000-0000-000048AF0000}"/>
    <cellStyle name="20% - Accent1 4 6 5 3 2 2" xfId="45057" xr:uid="{00000000-0005-0000-0000-000049AF0000}"/>
    <cellStyle name="20% - Accent1 4 6 5 3 2 2 2" xfId="45058" xr:uid="{00000000-0005-0000-0000-00004AAF0000}"/>
    <cellStyle name="20% - Accent1 4 6 5 3 2 2 2 2" xfId="45059" xr:uid="{00000000-0005-0000-0000-00004BAF0000}"/>
    <cellStyle name="20% - Accent1 4 6 5 3 2 2 3" xfId="45060" xr:uid="{00000000-0005-0000-0000-00004CAF0000}"/>
    <cellStyle name="20% - Accent1 4 6 5 3 2 3" xfId="45061" xr:uid="{00000000-0005-0000-0000-00004DAF0000}"/>
    <cellStyle name="20% - Accent1 4 6 5 3 2 3 2" xfId="45062" xr:uid="{00000000-0005-0000-0000-00004EAF0000}"/>
    <cellStyle name="20% - Accent1 4 6 5 3 2 4" xfId="45063" xr:uid="{00000000-0005-0000-0000-00004FAF0000}"/>
    <cellStyle name="20% - Accent1 4 6 5 3 3" xfId="45064" xr:uid="{00000000-0005-0000-0000-000050AF0000}"/>
    <cellStyle name="20% - Accent1 4 6 5 3 3 2" xfId="45065" xr:uid="{00000000-0005-0000-0000-000051AF0000}"/>
    <cellStyle name="20% - Accent1 4 6 5 3 3 2 2" xfId="45066" xr:uid="{00000000-0005-0000-0000-000052AF0000}"/>
    <cellStyle name="20% - Accent1 4 6 5 3 3 2 2 2" xfId="45067" xr:uid="{00000000-0005-0000-0000-000053AF0000}"/>
    <cellStyle name="20% - Accent1 4 6 5 3 3 2 3" xfId="45068" xr:uid="{00000000-0005-0000-0000-000054AF0000}"/>
    <cellStyle name="20% - Accent1 4 6 5 3 3 3" xfId="45069" xr:uid="{00000000-0005-0000-0000-000055AF0000}"/>
    <cellStyle name="20% - Accent1 4 6 5 3 3 3 2" xfId="45070" xr:uid="{00000000-0005-0000-0000-000056AF0000}"/>
    <cellStyle name="20% - Accent1 4 6 5 3 3 4" xfId="45071" xr:uid="{00000000-0005-0000-0000-000057AF0000}"/>
    <cellStyle name="20% - Accent1 4 6 5 3 4" xfId="45072" xr:uid="{00000000-0005-0000-0000-000058AF0000}"/>
    <cellStyle name="20% - Accent1 4 6 5 3 4 2" xfId="45073" xr:uid="{00000000-0005-0000-0000-000059AF0000}"/>
    <cellStyle name="20% - Accent1 4 6 5 3 4 2 2" xfId="45074" xr:uid="{00000000-0005-0000-0000-00005AAF0000}"/>
    <cellStyle name="20% - Accent1 4 6 5 3 4 2 2 2" xfId="45075" xr:uid="{00000000-0005-0000-0000-00005BAF0000}"/>
    <cellStyle name="20% - Accent1 4 6 5 3 4 2 3" xfId="45076" xr:uid="{00000000-0005-0000-0000-00005CAF0000}"/>
    <cellStyle name="20% - Accent1 4 6 5 3 4 3" xfId="45077" xr:uid="{00000000-0005-0000-0000-00005DAF0000}"/>
    <cellStyle name="20% - Accent1 4 6 5 3 4 3 2" xfId="45078" xr:uid="{00000000-0005-0000-0000-00005EAF0000}"/>
    <cellStyle name="20% - Accent1 4 6 5 3 4 4" xfId="45079" xr:uid="{00000000-0005-0000-0000-00005FAF0000}"/>
    <cellStyle name="20% - Accent1 4 6 5 3 5" xfId="45080" xr:uid="{00000000-0005-0000-0000-000060AF0000}"/>
    <cellStyle name="20% - Accent1 4 6 5 3 5 2" xfId="45081" xr:uid="{00000000-0005-0000-0000-000061AF0000}"/>
    <cellStyle name="20% - Accent1 4 6 5 3 5 2 2" xfId="45082" xr:uid="{00000000-0005-0000-0000-000062AF0000}"/>
    <cellStyle name="20% - Accent1 4 6 5 3 5 3" xfId="45083" xr:uid="{00000000-0005-0000-0000-000063AF0000}"/>
    <cellStyle name="20% - Accent1 4 6 5 3 6" xfId="45084" xr:uid="{00000000-0005-0000-0000-000064AF0000}"/>
    <cellStyle name="20% - Accent1 4 6 5 3 6 2" xfId="45085" xr:uid="{00000000-0005-0000-0000-000065AF0000}"/>
    <cellStyle name="20% - Accent1 4 6 5 3 6 2 2" xfId="45086" xr:uid="{00000000-0005-0000-0000-000066AF0000}"/>
    <cellStyle name="20% - Accent1 4 6 5 3 6 3" xfId="45087" xr:uid="{00000000-0005-0000-0000-000067AF0000}"/>
    <cellStyle name="20% - Accent1 4 6 5 3 7" xfId="45088" xr:uid="{00000000-0005-0000-0000-000068AF0000}"/>
    <cellStyle name="20% - Accent1 4 6 5 3 7 2" xfId="45089" xr:uid="{00000000-0005-0000-0000-000069AF0000}"/>
    <cellStyle name="20% - Accent1 4 6 5 3 8" xfId="45090" xr:uid="{00000000-0005-0000-0000-00006AAF0000}"/>
    <cellStyle name="20% - Accent1 4 6 5 3 8 2" xfId="45091" xr:uid="{00000000-0005-0000-0000-00006BAF0000}"/>
    <cellStyle name="20% - Accent1 4 6 5 3 9" xfId="45092" xr:uid="{00000000-0005-0000-0000-00006CAF0000}"/>
    <cellStyle name="20% - Accent1 4 6 5 4" xfId="45093" xr:uid="{00000000-0005-0000-0000-00006DAF0000}"/>
    <cellStyle name="20% - Accent1 4 6 5 4 2" xfId="45094" xr:uid="{00000000-0005-0000-0000-00006EAF0000}"/>
    <cellStyle name="20% - Accent1 4 6 5 4 2 2" xfId="45095" xr:uid="{00000000-0005-0000-0000-00006FAF0000}"/>
    <cellStyle name="20% - Accent1 4 6 5 4 2 2 2" xfId="45096" xr:uid="{00000000-0005-0000-0000-000070AF0000}"/>
    <cellStyle name="20% - Accent1 4 6 5 4 2 3" xfId="45097" xr:uid="{00000000-0005-0000-0000-000071AF0000}"/>
    <cellStyle name="20% - Accent1 4 6 5 4 3" xfId="45098" xr:uid="{00000000-0005-0000-0000-000072AF0000}"/>
    <cellStyle name="20% - Accent1 4 6 5 4 3 2" xfId="45099" xr:uid="{00000000-0005-0000-0000-000073AF0000}"/>
    <cellStyle name="20% - Accent1 4 6 5 4 4" xfId="45100" xr:uid="{00000000-0005-0000-0000-000074AF0000}"/>
    <cellStyle name="20% - Accent1 4 6 5 5" xfId="45101" xr:uid="{00000000-0005-0000-0000-000075AF0000}"/>
    <cellStyle name="20% - Accent1 4 6 5 5 2" xfId="45102" xr:uid="{00000000-0005-0000-0000-000076AF0000}"/>
    <cellStyle name="20% - Accent1 4 6 5 5 2 2" xfId="45103" xr:uid="{00000000-0005-0000-0000-000077AF0000}"/>
    <cellStyle name="20% - Accent1 4 6 5 5 2 2 2" xfId="45104" xr:uid="{00000000-0005-0000-0000-000078AF0000}"/>
    <cellStyle name="20% - Accent1 4 6 5 5 2 3" xfId="45105" xr:uid="{00000000-0005-0000-0000-000079AF0000}"/>
    <cellStyle name="20% - Accent1 4 6 5 5 3" xfId="45106" xr:uid="{00000000-0005-0000-0000-00007AAF0000}"/>
    <cellStyle name="20% - Accent1 4 6 5 5 3 2" xfId="45107" xr:uid="{00000000-0005-0000-0000-00007BAF0000}"/>
    <cellStyle name="20% - Accent1 4 6 5 5 4" xfId="45108" xr:uid="{00000000-0005-0000-0000-00007CAF0000}"/>
    <cellStyle name="20% - Accent1 4 6 5 6" xfId="45109" xr:uid="{00000000-0005-0000-0000-00007DAF0000}"/>
    <cellStyle name="20% - Accent1 4 6 5 6 2" xfId="45110" xr:uid="{00000000-0005-0000-0000-00007EAF0000}"/>
    <cellStyle name="20% - Accent1 4 6 5 6 2 2" xfId="45111" xr:uid="{00000000-0005-0000-0000-00007FAF0000}"/>
    <cellStyle name="20% - Accent1 4 6 5 6 2 2 2" xfId="45112" xr:uid="{00000000-0005-0000-0000-000080AF0000}"/>
    <cellStyle name="20% - Accent1 4 6 5 6 2 3" xfId="45113" xr:uid="{00000000-0005-0000-0000-000081AF0000}"/>
    <cellStyle name="20% - Accent1 4 6 5 6 3" xfId="45114" xr:uid="{00000000-0005-0000-0000-000082AF0000}"/>
    <cellStyle name="20% - Accent1 4 6 5 6 3 2" xfId="45115" xr:uid="{00000000-0005-0000-0000-000083AF0000}"/>
    <cellStyle name="20% - Accent1 4 6 5 6 4" xfId="45116" xr:uid="{00000000-0005-0000-0000-000084AF0000}"/>
    <cellStyle name="20% - Accent1 4 6 5 7" xfId="45117" xr:uid="{00000000-0005-0000-0000-000085AF0000}"/>
    <cellStyle name="20% - Accent1 4 6 5 7 2" xfId="45118" xr:uid="{00000000-0005-0000-0000-000086AF0000}"/>
    <cellStyle name="20% - Accent1 4 6 5 7 2 2" xfId="45119" xr:uid="{00000000-0005-0000-0000-000087AF0000}"/>
    <cellStyle name="20% - Accent1 4 6 5 7 3" xfId="45120" xr:uid="{00000000-0005-0000-0000-000088AF0000}"/>
    <cellStyle name="20% - Accent1 4 6 5 8" xfId="45121" xr:uid="{00000000-0005-0000-0000-000089AF0000}"/>
    <cellStyle name="20% - Accent1 4 6 5 8 2" xfId="45122" xr:uid="{00000000-0005-0000-0000-00008AAF0000}"/>
    <cellStyle name="20% - Accent1 4 6 5 8 2 2" xfId="45123" xr:uid="{00000000-0005-0000-0000-00008BAF0000}"/>
    <cellStyle name="20% - Accent1 4 6 5 8 3" xfId="45124" xr:uid="{00000000-0005-0000-0000-00008CAF0000}"/>
    <cellStyle name="20% - Accent1 4 6 5 9" xfId="45125" xr:uid="{00000000-0005-0000-0000-00008DAF0000}"/>
    <cellStyle name="20% - Accent1 4 6 5 9 2" xfId="45126" xr:uid="{00000000-0005-0000-0000-00008EAF0000}"/>
    <cellStyle name="20% - Accent1 4 6 6" xfId="45127" xr:uid="{00000000-0005-0000-0000-00008FAF0000}"/>
    <cellStyle name="20% - Accent1 4 6 6 2" xfId="45128" xr:uid="{00000000-0005-0000-0000-000090AF0000}"/>
    <cellStyle name="20% - Accent1 4 6 6 2 2" xfId="45129" xr:uid="{00000000-0005-0000-0000-000091AF0000}"/>
    <cellStyle name="20% - Accent1 4 6 6 2 2 2" xfId="45130" xr:uid="{00000000-0005-0000-0000-000092AF0000}"/>
    <cellStyle name="20% - Accent1 4 6 6 2 2 2 2" xfId="45131" xr:uid="{00000000-0005-0000-0000-000093AF0000}"/>
    <cellStyle name="20% - Accent1 4 6 6 2 2 3" xfId="45132" xr:uid="{00000000-0005-0000-0000-000094AF0000}"/>
    <cellStyle name="20% - Accent1 4 6 6 2 3" xfId="45133" xr:uid="{00000000-0005-0000-0000-000095AF0000}"/>
    <cellStyle name="20% - Accent1 4 6 6 2 3 2" xfId="45134" xr:uid="{00000000-0005-0000-0000-000096AF0000}"/>
    <cellStyle name="20% - Accent1 4 6 6 2 4" xfId="45135" xr:uid="{00000000-0005-0000-0000-000097AF0000}"/>
    <cellStyle name="20% - Accent1 4 6 6 3" xfId="45136" xr:uid="{00000000-0005-0000-0000-000098AF0000}"/>
    <cellStyle name="20% - Accent1 4 6 6 3 2" xfId="45137" xr:uid="{00000000-0005-0000-0000-000099AF0000}"/>
    <cellStyle name="20% - Accent1 4 6 6 3 2 2" xfId="45138" xr:uid="{00000000-0005-0000-0000-00009AAF0000}"/>
    <cellStyle name="20% - Accent1 4 6 6 3 2 2 2" xfId="45139" xr:uid="{00000000-0005-0000-0000-00009BAF0000}"/>
    <cellStyle name="20% - Accent1 4 6 6 3 2 3" xfId="45140" xr:uid="{00000000-0005-0000-0000-00009CAF0000}"/>
    <cellStyle name="20% - Accent1 4 6 6 3 3" xfId="45141" xr:uid="{00000000-0005-0000-0000-00009DAF0000}"/>
    <cellStyle name="20% - Accent1 4 6 6 3 3 2" xfId="45142" xr:uid="{00000000-0005-0000-0000-00009EAF0000}"/>
    <cellStyle name="20% - Accent1 4 6 6 3 4" xfId="45143" xr:uid="{00000000-0005-0000-0000-00009FAF0000}"/>
    <cellStyle name="20% - Accent1 4 6 6 4" xfId="45144" xr:uid="{00000000-0005-0000-0000-0000A0AF0000}"/>
    <cellStyle name="20% - Accent1 4 6 6 4 2" xfId="45145" xr:uid="{00000000-0005-0000-0000-0000A1AF0000}"/>
    <cellStyle name="20% - Accent1 4 6 6 4 2 2" xfId="45146" xr:uid="{00000000-0005-0000-0000-0000A2AF0000}"/>
    <cellStyle name="20% - Accent1 4 6 6 4 2 2 2" xfId="45147" xr:uid="{00000000-0005-0000-0000-0000A3AF0000}"/>
    <cellStyle name="20% - Accent1 4 6 6 4 2 3" xfId="45148" xr:uid="{00000000-0005-0000-0000-0000A4AF0000}"/>
    <cellStyle name="20% - Accent1 4 6 6 4 3" xfId="45149" xr:uid="{00000000-0005-0000-0000-0000A5AF0000}"/>
    <cellStyle name="20% - Accent1 4 6 6 4 3 2" xfId="45150" xr:uid="{00000000-0005-0000-0000-0000A6AF0000}"/>
    <cellStyle name="20% - Accent1 4 6 6 4 4" xfId="45151" xr:uid="{00000000-0005-0000-0000-0000A7AF0000}"/>
    <cellStyle name="20% - Accent1 4 6 6 5" xfId="45152" xr:uid="{00000000-0005-0000-0000-0000A8AF0000}"/>
    <cellStyle name="20% - Accent1 4 6 6 5 2" xfId="45153" xr:uid="{00000000-0005-0000-0000-0000A9AF0000}"/>
    <cellStyle name="20% - Accent1 4 6 6 5 2 2" xfId="45154" xr:uid="{00000000-0005-0000-0000-0000AAAF0000}"/>
    <cellStyle name="20% - Accent1 4 6 6 5 3" xfId="45155" xr:uid="{00000000-0005-0000-0000-0000ABAF0000}"/>
    <cellStyle name="20% - Accent1 4 6 6 6" xfId="45156" xr:uid="{00000000-0005-0000-0000-0000ACAF0000}"/>
    <cellStyle name="20% - Accent1 4 6 6 6 2" xfId="45157" xr:uid="{00000000-0005-0000-0000-0000ADAF0000}"/>
    <cellStyle name="20% - Accent1 4 6 6 6 2 2" xfId="45158" xr:uid="{00000000-0005-0000-0000-0000AEAF0000}"/>
    <cellStyle name="20% - Accent1 4 6 6 6 3" xfId="45159" xr:uid="{00000000-0005-0000-0000-0000AFAF0000}"/>
    <cellStyle name="20% - Accent1 4 6 6 7" xfId="45160" xr:uid="{00000000-0005-0000-0000-0000B0AF0000}"/>
    <cellStyle name="20% - Accent1 4 6 6 7 2" xfId="45161" xr:uid="{00000000-0005-0000-0000-0000B1AF0000}"/>
    <cellStyle name="20% - Accent1 4 6 6 8" xfId="45162" xr:uid="{00000000-0005-0000-0000-0000B2AF0000}"/>
    <cellStyle name="20% - Accent1 4 6 6 8 2" xfId="45163" xr:uid="{00000000-0005-0000-0000-0000B3AF0000}"/>
    <cellStyle name="20% - Accent1 4 6 6 9" xfId="45164" xr:uid="{00000000-0005-0000-0000-0000B4AF0000}"/>
    <cellStyle name="20% - Accent1 4 6 7" xfId="45165" xr:uid="{00000000-0005-0000-0000-0000B5AF0000}"/>
    <cellStyle name="20% - Accent1 4 6 7 2" xfId="45166" xr:uid="{00000000-0005-0000-0000-0000B6AF0000}"/>
    <cellStyle name="20% - Accent1 4 6 7 2 2" xfId="45167" xr:uid="{00000000-0005-0000-0000-0000B7AF0000}"/>
    <cellStyle name="20% - Accent1 4 6 7 2 2 2" xfId="45168" xr:uid="{00000000-0005-0000-0000-0000B8AF0000}"/>
    <cellStyle name="20% - Accent1 4 6 7 2 2 2 2" xfId="45169" xr:uid="{00000000-0005-0000-0000-0000B9AF0000}"/>
    <cellStyle name="20% - Accent1 4 6 7 2 2 3" xfId="45170" xr:uid="{00000000-0005-0000-0000-0000BAAF0000}"/>
    <cellStyle name="20% - Accent1 4 6 7 2 3" xfId="45171" xr:uid="{00000000-0005-0000-0000-0000BBAF0000}"/>
    <cellStyle name="20% - Accent1 4 6 7 2 3 2" xfId="45172" xr:uid="{00000000-0005-0000-0000-0000BCAF0000}"/>
    <cellStyle name="20% - Accent1 4 6 7 2 4" xfId="45173" xr:uid="{00000000-0005-0000-0000-0000BDAF0000}"/>
    <cellStyle name="20% - Accent1 4 6 7 3" xfId="45174" xr:uid="{00000000-0005-0000-0000-0000BEAF0000}"/>
    <cellStyle name="20% - Accent1 4 6 7 3 2" xfId="45175" xr:uid="{00000000-0005-0000-0000-0000BFAF0000}"/>
    <cellStyle name="20% - Accent1 4 6 7 3 2 2" xfId="45176" xr:uid="{00000000-0005-0000-0000-0000C0AF0000}"/>
    <cellStyle name="20% - Accent1 4 6 7 3 2 2 2" xfId="45177" xr:uid="{00000000-0005-0000-0000-0000C1AF0000}"/>
    <cellStyle name="20% - Accent1 4 6 7 3 2 3" xfId="45178" xr:uid="{00000000-0005-0000-0000-0000C2AF0000}"/>
    <cellStyle name="20% - Accent1 4 6 7 3 3" xfId="45179" xr:uid="{00000000-0005-0000-0000-0000C3AF0000}"/>
    <cellStyle name="20% - Accent1 4 6 7 3 3 2" xfId="45180" xr:uid="{00000000-0005-0000-0000-0000C4AF0000}"/>
    <cellStyle name="20% - Accent1 4 6 7 3 4" xfId="45181" xr:uid="{00000000-0005-0000-0000-0000C5AF0000}"/>
    <cellStyle name="20% - Accent1 4 6 7 4" xfId="45182" xr:uid="{00000000-0005-0000-0000-0000C6AF0000}"/>
    <cellStyle name="20% - Accent1 4 6 7 4 2" xfId="45183" xr:uid="{00000000-0005-0000-0000-0000C7AF0000}"/>
    <cellStyle name="20% - Accent1 4 6 7 4 2 2" xfId="45184" xr:uid="{00000000-0005-0000-0000-0000C8AF0000}"/>
    <cellStyle name="20% - Accent1 4 6 7 4 2 2 2" xfId="45185" xr:uid="{00000000-0005-0000-0000-0000C9AF0000}"/>
    <cellStyle name="20% - Accent1 4 6 7 4 2 3" xfId="45186" xr:uid="{00000000-0005-0000-0000-0000CAAF0000}"/>
    <cellStyle name="20% - Accent1 4 6 7 4 3" xfId="45187" xr:uid="{00000000-0005-0000-0000-0000CBAF0000}"/>
    <cellStyle name="20% - Accent1 4 6 7 4 3 2" xfId="45188" xr:uid="{00000000-0005-0000-0000-0000CCAF0000}"/>
    <cellStyle name="20% - Accent1 4 6 7 4 4" xfId="45189" xr:uid="{00000000-0005-0000-0000-0000CDAF0000}"/>
    <cellStyle name="20% - Accent1 4 6 7 5" xfId="45190" xr:uid="{00000000-0005-0000-0000-0000CEAF0000}"/>
    <cellStyle name="20% - Accent1 4 6 7 5 2" xfId="45191" xr:uid="{00000000-0005-0000-0000-0000CFAF0000}"/>
    <cellStyle name="20% - Accent1 4 6 7 5 2 2" xfId="45192" xr:uid="{00000000-0005-0000-0000-0000D0AF0000}"/>
    <cellStyle name="20% - Accent1 4 6 7 5 3" xfId="45193" xr:uid="{00000000-0005-0000-0000-0000D1AF0000}"/>
    <cellStyle name="20% - Accent1 4 6 7 6" xfId="45194" xr:uid="{00000000-0005-0000-0000-0000D2AF0000}"/>
    <cellStyle name="20% - Accent1 4 6 7 6 2" xfId="45195" xr:uid="{00000000-0005-0000-0000-0000D3AF0000}"/>
    <cellStyle name="20% - Accent1 4 6 7 6 2 2" xfId="45196" xr:uid="{00000000-0005-0000-0000-0000D4AF0000}"/>
    <cellStyle name="20% - Accent1 4 6 7 6 3" xfId="45197" xr:uid="{00000000-0005-0000-0000-0000D5AF0000}"/>
    <cellStyle name="20% - Accent1 4 6 7 7" xfId="45198" xr:uid="{00000000-0005-0000-0000-0000D6AF0000}"/>
    <cellStyle name="20% - Accent1 4 6 7 7 2" xfId="45199" xr:uid="{00000000-0005-0000-0000-0000D7AF0000}"/>
    <cellStyle name="20% - Accent1 4 6 7 8" xfId="45200" xr:uid="{00000000-0005-0000-0000-0000D8AF0000}"/>
    <cellStyle name="20% - Accent1 4 6 7 8 2" xfId="45201" xr:uid="{00000000-0005-0000-0000-0000D9AF0000}"/>
    <cellStyle name="20% - Accent1 4 6 7 9" xfId="45202" xr:uid="{00000000-0005-0000-0000-0000DAAF0000}"/>
    <cellStyle name="20% - Accent1 4 6 8" xfId="45203" xr:uid="{00000000-0005-0000-0000-0000DBAF0000}"/>
    <cellStyle name="20% - Accent1 4 6 8 2" xfId="45204" xr:uid="{00000000-0005-0000-0000-0000DCAF0000}"/>
    <cellStyle name="20% - Accent1 4 6 8 2 2" xfId="45205" xr:uid="{00000000-0005-0000-0000-0000DDAF0000}"/>
    <cellStyle name="20% - Accent1 4 6 8 2 2 2" xfId="45206" xr:uid="{00000000-0005-0000-0000-0000DEAF0000}"/>
    <cellStyle name="20% - Accent1 4 6 8 2 3" xfId="45207" xr:uid="{00000000-0005-0000-0000-0000DFAF0000}"/>
    <cellStyle name="20% - Accent1 4 6 8 3" xfId="45208" xr:uid="{00000000-0005-0000-0000-0000E0AF0000}"/>
    <cellStyle name="20% - Accent1 4 6 8 3 2" xfId="45209" xr:uid="{00000000-0005-0000-0000-0000E1AF0000}"/>
    <cellStyle name="20% - Accent1 4 6 8 4" xfId="45210" xr:uid="{00000000-0005-0000-0000-0000E2AF0000}"/>
    <cellStyle name="20% - Accent1 4 6 9" xfId="45211" xr:uid="{00000000-0005-0000-0000-0000E3AF0000}"/>
    <cellStyle name="20% - Accent1 4 6 9 2" xfId="45212" xr:uid="{00000000-0005-0000-0000-0000E4AF0000}"/>
    <cellStyle name="20% - Accent1 4 6 9 2 2" xfId="45213" xr:uid="{00000000-0005-0000-0000-0000E5AF0000}"/>
    <cellStyle name="20% - Accent1 4 6 9 2 2 2" xfId="45214" xr:uid="{00000000-0005-0000-0000-0000E6AF0000}"/>
    <cellStyle name="20% - Accent1 4 6 9 2 3" xfId="45215" xr:uid="{00000000-0005-0000-0000-0000E7AF0000}"/>
    <cellStyle name="20% - Accent1 4 6 9 3" xfId="45216" xr:uid="{00000000-0005-0000-0000-0000E8AF0000}"/>
    <cellStyle name="20% - Accent1 4 6 9 3 2" xfId="45217" xr:uid="{00000000-0005-0000-0000-0000E9AF0000}"/>
    <cellStyle name="20% - Accent1 4 6 9 4" xfId="45218" xr:uid="{00000000-0005-0000-0000-0000EAAF0000}"/>
    <cellStyle name="20% - Accent1 4 7" xfId="45219" xr:uid="{00000000-0005-0000-0000-0000EBAF0000}"/>
    <cellStyle name="20% - Accent1 4 7 10" xfId="45220" xr:uid="{00000000-0005-0000-0000-0000ECAF0000}"/>
    <cellStyle name="20% - Accent1 4 7 10 2" xfId="45221" xr:uid="{00000000-0005-0000-0000-0000EDAF0000}"/>
    <cellStyle name="20% - Accent1 4 7 10 2 2" xfId="45222" xr:uid="{00000000-0005-0000-0000-0000EEAF0000}"/>
    <cellStyle name="20% - Accent1 4 7 10 3" xfId="45223" xr:uid="{00000000-0005-0000-0000-0000EFAF0000}"/>
    <cellStyle name="20% - Accent1 4 7 11" xfId="45224" xr:uid="{00000000-0005-0000-0000-0000F0AF0000}"/>
    <cellStyle name="20% - Accent1 4 7 11 2" xfId="45225" xr:uid="{00000000-0005-0000-0000-0000F1AF0000}"/>
    <cellStyle name="20% - Accent1 4 7 11 2 2" xfId="45226" xr:uid="{00000000-0005-0000-0000-0000F2AF0000}"/>
    <cellStyle name="20% - Accent1 4 7 11 3" xfId="45227" xr:uid="{00000000-0005-0000-0000-0000F3AF0000}"/>
    <cellStyle name="20% - Accent1 4 7 12" xfId="45228" xr:uid="{00000000-0005-0000-0000-0000F4AF0000}"/>
    <cellStyle name="20% - Accent1 4 7 12 2" xfId="45229" xr:uid="{00000000-0005-0000-0000-0000F5AF0000}"/>
    <cellStyle name="20% - Accent1 4 7 13" xfId="45230" xr:uid="{00000000-0005-0000-0000-0000F6AF0000}"/>
    <cellStyle name="20% - Accent1 4 7 13 2" xfId="45231" xr:uid="{00000000-0005-0000-0000-0000F7AF0000}"/>
    <cellStyle name="20% - Accent1 4 7 14" xfId="45232" xr:uid="{00000000-0005-0000-0000-0000F8AF0000}"/>
    <cellStyle name="20% - Accent1 4 7 2" xfId="45233" xr:uid="{00000000-0005-0000-0000-0000F9AF0000}"/>
    <cellStyle name="20% - Accent1 4 7 2 10" xfId="45234" xr:uid="{00000000-0005-0000-0000-0000FAAF0000}"/>
    <cellStyle name="20% - Accent1 4 7 2 10 2" xfId="45235" xr:uid="{00000000-0005-0000-0000-0000FBAF0000}"/>
    <cellStyle name="20% - Accent1 4 7 2 11" xfId="45236" xr:uid="{00000000-0005-0000-0000-0000FCAF0000}"/>
    <cellStyle name="20% - Accent1 4 7 2 2" xfId="45237" xr:uid="{00000000-0005-0000-0000-0000FDAF0000}"/>
    <cellStyle name="20% - Accent1 4 7 2 2 2" xfId="45238" xr:uid="{00000000-0005-0000-0000-0000FEAF0000}"/>
    <cellStyle name="20% - Accent1 4 7 2 2 2 2" xfId="45239" xr:uid="{00000000-0005-0000-0000-0000FFAF0000}"/>
    <cellStyle name="20% - Accent1 4 7 2 2 2 2 2" xfId="45240" xr:uid="{00000000-0005-0000-0000-000000B00000}"/>
    <cellStyle name="20% - Accent1 4 7 2 2 2 2 2 2" xfId="45241" xr:uid="{00000000-0005-0000-0000-000001B00000}"/>
    <cellStyle name="20% - Accent1 4 7 2 2 2 2 3" xfId="45242" xr:uid="{00000000-0005-0000-0000-000002B00000}"/>
    <cellStyle name="20% - Accent1 4 7 2 2 2 3" xfId="45243" xr:uid="{00000000-0005-0000-0000-000003B00000}"/>
    <cellStyle name="20% - Accent1 4 7 2 2 2 3 2" xfId="45244" xr:uid="{00000000-0005-0000-0000-000004B00000}"/>
    <cellStyle name="20% - Accent1 4 7 2 2 2 4" xfId="45245" xr:uid="{00000000-0005-0000-0000-000005B00000}"/>
    <cellStyle name="20% - Accent1 4 7 2 2 3" xfId="45246" xr:uid="{00000000-0005-0000-0000-000006B00000}"/>
    <cellStyle name="20% - Accent1 4 7 2 2 3 2" xfId="45247" xr:uid="{00000000-0005-0000-0000-000007B00000}"/>
    <cellStyle name="20% - Accent1 4 7 2 2 3 2 2" xfId="45248" xr:uid="{00000000-0005-0000-0000-000008B00000}"/>
    <cellStyle name="20% - Accent1 4 7 2 2 3 2 2 2" xfId="45249" xr:uid="{00000000-0005-0000-0000-000009B00000}"/>
    <cellStyle name="20% - Accent1 4 7 2 2 3 2 3" xfId="45250" xr:uid="{00000000-0005-0000-0000-00000AB00000}"/>
    <cellStyle name="20% - Accent1 4 7 2 2 3 3" xfId="45251" xr:uid="{00000000-0005-0000-0000-00000BB00000}"/>
    <cellStyle name="20% - Accent1 4 7 2 2 3 3 2" xfId="45252" xr:uid="{00000000-0005-0000-0000-00000CB00000}"/>
    <cellStyle name="20% - Accent1 4 7 2 2 3 4" xfId="45253" xr:uid="{00000000-0005-0000-0000-00000DB00000}"/>
    <cellStyle name="20% - Accent1 4 7 2 2 4" xfId="45254" xr:uid="{00000000-0005-0000-0000-00000EB00000}"/>
    <cellStyle name="20% - Accent1 4 7 2 2 4 2" xfId="45255" xr:uid="{00000000-0005-0000-0000-00000FB00000}"/>
    <cellStyle name="20% - Accent1 4 7 2 2 4 2 2" xfId="45256" xr:uid="{00000000-0005-0000-0000-000010B00000}"/>
    <cellStyle name="20% - Accent1 4 7 2 2 4 2 2 2" xfId="45257" xr:uid="{00000000-0005-0000-0000-000011B00000}"/>
    <cellStyle name="20% - Accent1 4 7 2 2 4 2 3" xfId="45258" xr:uid="{00000000-0005-0000-0000-000012B00000}"/>
    <cellStyle name="20% - Accent1 4 7 2 2 4 3" xfId="45259" xr:uid="{00000000-0005-0000-0000-000013B00000}"/>
    <cellStyle name="20% - Accent1 4 7 2 2 4 3 2" xfId="45260" xr:uid="{00000000-0005-0000-0000-000014B00000}"/>
    <cellStyle name="20% - Accent1 4 7 2 2 4 4" xfId="45261" xr:uid="{00000000-0005-0000-0000-000015B00000}"/>
    <cellStyle name="20% - Accent1 4 7 2 2 5" xfId="45262" xr:uid="{00000000-0005-0000-0000-000016B00000}"/>
    <cellStyle name="20% - Accent1 4 7 2 2 5 2" xfId="45263" xr:uid="{00000000-0005-0000-0000-000017B00000}"/>
    <cellStyle name="20% - Accent1 4 7 2 2 5 2 2" xfId="45264" xr:uid="{00000000-0005-0000-0000-000018B00000}"/>
    <cellStyle name="20% - Accent1 4 7 2 2 5 3" xfId="45265" xr:uid="{00000000-0005-0000-0000-000019B00000}"/>
    <cellStyle name="20% - Accent1 4 7 2 2 6" xfId="45266" xr:uid="{00000000-0005-0000-0000-00001AB00000}"/>
    <cellStyle name="20% - Accent1 4 7 2 2 6 2" xfId="45267" xr:uid="{00000000-0005-0000-0000-00001BB00000}"/>
    <cellStyle name="20% - Accent1 4 7 2 2 6 2 2" xfId="45268" xr:uid="{00000000-0005-0000-0000-00001CB00000}"/>
    <cellStyle name="20% - Accent1 4 7 2 2 6 3" xfId="45269" xr:uid="{00000000-0005-0000-0000-00001DB00000}"/>
    <cellStyle name="20% - Accent1 4 7 2 2 7" xfId="45270" xr:uid="{00000000-0005-0000-0000-00001EB00000}"/>
    <cellStyle name="20% - Accent1 4 7 2 2 7 2" xfId="45271" xr:uid="{00000000-0005-0000-0000-00001FB00000}"/>
    <cellStyle name="20% - Accent1 4 7 2 2 8" xfId="45272" xr:uid="{00000000-0005-0000-0000-000020B00000}"/>
    <cellStyle name="20% - Accent1 4 7 2 2 8 2" xfId="45273" xr:uid="{00000000-0005-0000-0000-000021B00000}"/>
    <cellStyle name="20% - Accent1 4 7 2 2 9" xfId="45274" xr:uid="{00000000-0005-0000-0000-000022B00000}"/>
    <cellStyle name="20% - Accent1 4 7 2 3" xfId="45275" xr:uid="{00000000-0005-0000-0000-000023B00000}"/>
    <cellStyle name="20% - Accent1 4 7 2 3 2" xfId="45276" xr:uid="{00000000-0005-0000-0000-000024B00000}"/>
    <cellStyle name="20% - Accent1 4 7 2 3 2 2" xfId="45277" xr:uid="{00000000-0005-0000-0000-000025B00000}"/>
    <cellStyle name="20% - Accent1 4 7 2 3 2 2 2" xfId="45278" xr:uid="{00000000-0005-0000-0000-000026B00000}"/>
    <cellStyle name="20% - Accent1 4 7 2 3 2 2 2 2" xfId="45279" xr:uid="{00000000-0005-0000-0000-000027B00000}"/>
    <cellStyle name="20% - Accent1 4 7 2 3 2 2 3" xfId="45280" xr:uid="{00000000-0005-0000-0000-000028B00000}"/>
    <cellStyle name="20% - Accent1 4 7 2 3 2 3" xfId="45281" xr:uid="{00000000-0005-0000-0000-000029B00000}"/>
    <cellStyle name="20% - Accent1 4 7 2 3 2 3 2" xfId="45282" xr:uid="{00000000-0005-0000-0000-00002AB00000}"/>
    <cellStyle name="20% - Accent1 4 7 2 3 2 4" xfId="45283" xr:uid="{00000000-0005-0000-0000-00002BB00000}"/>
    <cellStyle name="20% - Accent1 4 7 2 3 3" xfId="45284" xr:uid="{00000000-0005-0000-0000-00002CB00000}"/>
    <cellStyle name="20% - Accent1 4 7 2 3 3 2" xfId="45285" xr:uid="{00000000-0005-0000-0000-00002DB00000}"/>
    <cellStyle name="20% - Accent1 4 7 2 3 3 2 2" xfId="45286" xr:uid="{00000000-0005-0000-0000-00002EB00000}"/>
    <cellStyle name="20% - Accent1 4 7 2 3 3 2 2 2" xfId="45287" xr:uid="{00000000-0005-0000-0000-00002FB00000}"/>
    <cellStyle name="20% - Accent1 4 7 2 3 3 2 3" xfId="45288" xr:uid="{00000000-0005-0000-0000-000030B00000}"/>
    <cellStyle name="20% - Accent1 4 7 2 3 3 3" xfId="45289" xr:uid="{00000000-0005-0000-0000-000031B00000}"/>
    <cellStyle name="20% - Accent1 4 7 2 3 3 3 2" xfId="45290" xr:uid="{00000000-0005-0000-0000-000032B00000}"/>
    <cellStyle name="20% - Accent1 4 7 2 3 3 4" xfId="45291" xr:uid="{00000000-0005-0000-0000-000033B00000}"/>
    <cellStyle name="20% - Accent1 4 7 2 3 4" xfId="45292" xr:uid="{00000000-0005-0000-0000-000034B00000}"/>
    <cellStyle name="20% - Accent1 4 7 2 3 4 2" xfId="45293" xr:uid="{00000000-0005-0000-0000-000035B00000}"/>
    <cellStyle name="20% - Accent1 4 7 2 3 4 2 2" xfId="45294" xr:uid="{00000000-0005-0000-0000-000036B00000}"/>
    <cellStyle name="20% - Accent1 4 7 2 3 4 2 2 2" xfId="45295" xr:uid="{00000000-0005-0000-0000-000037B00000}"/>
    <cellStyle name="20% - Accent1 4 7 2 3 4 2 3" xfId="45296" xr:uid="{00000000-0005-0000-0000-000038B00000}"/>
    <cellStyle name="20% - Accent1 4 7 2 3 4 3" xfId="45297" xr:uid="{00000000-0005-0000-0000-000039B00000}"/>
    <cellStyle name="20% - Accent1 4 7 2 3 4 3 2" xfId="45298" xr:uid="{00000000-0005-0000-0000-00003AB00000}"/>
    <cellStyle name="20% - Accent1 4 7 2 3 4 4" xfId="45299" xr:uid="{00000000-0005-0000-0000-00003BB00000}"/>
    <cellStyle name="20% - Accent1 4 7 2 3 5" xfId="45300" xr:uid="{00000000-0005-0000-0000-00003CB00000}"/>
    <cellStyle name="20% - Accent1 4 7 2 3 5 2" xfId="45301" xr:uid="{00000000-0005-0000-0000-00003DB00000}"/>
    <cellStyle name="20% - Accent1 4 7 2 3 5 2 2" xfId="45302" xr:uid="{00000000-0005-0000-0000-00003EB00000}"/>
    <cellStyle name="20% - Accent1 4 7 2 3 5 3" xfId="45303" xr:uid="{00000000-0005-0000-0000-00003FB00000}"/>
    <cellStyle name="20% - Accent1 4 7 2 3 6" xfId="45304" xr:uid="{00000000-0005-0000-0000-000040B00000}"/>
    <cellStyle name="20% - Accent1 4 7 2 3 6 2" xfId="45305" xr:uid="{00000000-0005-0000-0000-000041B00000}"/>
    <cellStyle name="20% - Accent1 4 7 2 3 6 2 2" xfId="45306" xr:uid="{00000000-0005-0000-0000-000042B00000}"/>
    <cellStyle name="20% - Accent1 4 7 2 3 6 3" xfId="45307" xr:uid="{00000000-0005-0000-0000-000043B00000}"/>
    <cellStyle name="20% - Accent1 4 7 2 3 7" xfId="45308" xr:uid="{00000000-0005-0000-0000-000044B00000}"/>
    <cellStyle name="20% - Accent1 4 7 2 3 7 2" xfId="45309" xr:uid="{00000000-0005-0000-0000-000045B00000}"/>
    <cellStyle name="20% - Accent1 4 7 2 3 8" xfId="45310" xr:uid="{00000000-0005-0000-0000-000046B00000}"/>
    <cellStyle name="20% - Accent1 4 7 2 3 8 2" xfId="45311" xr:uid="{00000000-0005-0000-0000-000047B00000}"/>
    <cellStyle name="20% - Accent1 4 7 2 3 9" xfId="45312" xr:uid="{00000000-0005-0000-0000-000048B00000}"/>
    <cellStyle name="20% - Accent1 4 7 2 4" xfId="45313" xr:uid="{00000000-0005-0000-0000-000049B00000}"/>
    <cellStyle name="20% - Accent1 4 7 2 4 2" xfId="45314" xr:uid="{00000000-0005-0000-0000-00004AB00000}"/>
    <cellStyle name="20% - Accent1 4 7 2 4 2 2" xfId="45315" xr:uid="{00000000-0005-0000-0000-00004BB00000}"/>
    <cellStyle name="20% - Accent1 4 7 2 4 2 2 2" xfId="45316" xr:uid="{00000000-0005-0000-0000-00004CB00000}"/>
    <cellStyle name="20% - Accent1 4 7 2 4 2 3" xfId="45317" xr:uid="{00000000-0005-0000-0000-00004DB00000}"/>
    <cellStyle name="20% - Accent1 4 7 2 4 3" xfId="45318" xr:uid="{00000000-0005-0000-0000-00004EB00000}"/>
    <cellStyle name="20% - Accent1 4 7 2 4 3 2" xfId="45319" xr:uid="{00000000-0005-0000-0000-00004FB00000}"/>
    <cellStyle name="20% - Accent1 4 7 2 4 4" xfId="45320" xr:uid="{00000000-0005-0000-0000-000050B00000}"/>
    <cellStyle name="20% - Accent1 4 7 2 5" xfId="45321" xr:uid="{00000000-0005-0000-0000-000051B00000}"/>
    <cellStyle name="20% - Accent1 4 7 2 5 2" xfId="45322" xr:uid="{00000000-0005-0000-0000-000052B00000}"/>
    <cellStyle name="20% - Accent1 4 7 2 5 2 2" xfId="45323" xr:uid="{00000000-0005-0000-0000-000053B00000}"/>
    <cellStyle name="20% - Accent1 4 7 2 5 2 2 2" xfId="45324" xr:uid="{00000000-0005-0000-0000-000054B00000}"/>
    <cellStyle name="20% - Accent1 4 7 2 5 2 3" xfId="45325" xr:uid="{00000000-0005-0000-0000-000055B00000}"/>
    <cellStyle name="20% - Accent1 4 7 2 5 3" xfId="45326" xr:uid="{00000000-0005-0000-0000-000056B00000}"/>
    <cellStyle name="20% - Accent1 4 7 2 5 3 2" xfId="45327" xr:uid="{00000000-0005-0000-0000-000057B00000}"/>
    <cellStyle name="20% - Accent1 4 7 2 5 4" xfId="45328" xr:uid="{00000000-0005-0000-0000-000058B00000}"/>
    <cellStyle name="20% - Accent1 4 7 2 6" xfId="45329" xr:uid="{00000000-0005-0000-0000-000059B00000}"/>
    <cellStyle name="20% - Accent1 4 7 2 6 2" xfId="45330" xr:uid="{00000000-0005-0000-0000-00005AB00000}"/>
    <cellStyle name="20% - Accent1 4 7 2 6 2 2" xfId="45331" xr:uid="{00000000-0005-0000-0000-00005BB00000}"/>
    <cellStyle name="20% - Accent1 4 7 2 6 2 2 2" xfId="45332" xr:uid="{00000000-0005-0000-0000-00005CB00000}"/>
    <cellStyle name="20% - Accent1 4 7 2 6 2 3" xfId="45333" xr:uid="{00000000-0005-0000-0000-00005DB00000}"/>
    <cellStyle name="20% - Accent1 4 7 2 6 3" xfId="45334" xr:uid="{00000000-0005-0000-0000-00005EB00000}"/>
    <cellStyle name="20% - Accent1 4 7 2 6 3 2" xfId="45335" xr:uid="{00000000-0005-0000-0000-00005FB00000}"/>
    <cellStyle name="20% - Accent1 4 7 2 6 4" xfId="45336" xr:uid="{00000000-0005-0000-0000-000060B00000}"/>
    <cellStyle name="20% - Accent1 4 7 2 7" xfId="45337" xr:uid="{00000000-0005-0000-0000-000061B00000}"/>
    <cellStyle name="20% - Accent1 4 7 2 7 2" xfId="45338" xr:uid="{00000000-0005-0000-0000-000062B00000}"/>
    <cellStyle name="20% - Accent1 4 7 2 7 2 2" xfId="45339" xr:uid="{00000000-0005-0000-0000-000063B00000}"/>
    <cellStyle name="20% - Accent1 4 7 2 7 3" xfId="45340" xr:uid="{00000000-0005-0000-0000-000064B00000}"/>
    <cellStyle name="20% - Accent1 4 7 2 8" xfId="45341" xr:uid="{00000000-0005-0000-0000-000065B00000}"/>
    <cellStyle name="20% - Accent1 4 7 2 8 2" xfId="45342" xr:uid="{00000000-0005-0000-0000-000066B00000}"/>
    <cellStyle name="20% - Accent1 4 7 2 8 2 2" xfId="45343" xr:uid="{00000000-0005-0000-0000-000067B00000}"/>
    <cellStyle name="20% - Accent1 4 7 2 8 3" xfId="45344" xr:uid="{00000000-0005-0000-0000-000068B00000}"/>
    <cellStyle name="20% - Accent1 4 7 2 9" xfId="45345" xr:uid="{00000000-0005-0000-0000-000069B00000}"/>
    <cellStyle name="20% - Accent1 4 7 2 9 2" xfId="45346" xr:uid="{00000000-0005-0000-0000-00006AB00000}"/>
    <cellStyle name="20% - Accent1 4 7 3" xfId="45347" xr:uid="{00000000-0005-0000-0000-00006BB00000}"/>
    <cellStyle name="20% - Accent1 4 7 3 10" xfId="45348" xr:uid="{00000000-0005-0000-0000-00006CB00000}"/>
    <cellStyle name="20% - Accent1 4 7 3 10 2" xfId="45349" xr:uid="{00000000-0005-0000-0000-00006DB00000}"/>
    <cellStyle name="20% - Accent1 4 7 3 11" xfId="45350" xr:uid="{00000000-0005-0000-0000-00006EB00000}"/>
    <cellStyle name="20% - Accent1 4 7 3 2" xfId="45351" xr:uid="{00000000-0005-0000-0000-00006FB00000}"/>
    <cellStyle name="20% - Accent1 4 7 3 2 2" xfId="45352" xr:uid="{00000000-0005-0000-0000-000070B00000}"/>
    <cellStyle name="20% - Accent1 4 7 3 2 2 2" xfId="45353" xr:uid="{00000000-0005-0000-0000-000071B00000}"/>
    <cellStyle name="20% - Accent1 4 7 3 2 2 2 2" xfId="45354" xr:uid="{00000000-0005-0000-0000-000072B00000}"/>
    <cellStyle name="20% - Accent1 4 7 3 2 2 2 2 2" xfId="45355" xr:uid="{00000000-0005-0000-0000-000073B00000}"/>
    <cellStyle name="20% - Accent1 4 7 3 2 2 2 3" xfId="45356" xr:uid="{00000000-0005-0000-0000-000074B00000}"/>
    <cellStyle name="20% - Accent1 4 7 3 2 2 3" xfId="45357" xr:uid="{00000000-0005-0000-0000-000075B00000}"/>
    <cellStyle name="20% - Accent1 4 7 3 2 2 3 2" xfId="45358" xr:uid="{00000000-0005-0000-0000-000076B00000}"/>
    <cellStyle name="20% - Accent1 4 7 3 2 2 4" xfId="45359" xr:uid="{00000000-0005-0000-0000-000077B00000}"/>
    <cellStyle name="20% - Accent1 4 7 3 2 3" xfId="45360" xr:uid="{00000000-0005-0000-0000-000078B00000}"/>
    <cellStyle name="20% - Accent1 4 7 3 2 3 2" xfId="45361" xr:uid="{00000000-0005-0000-0000-000079B00000}"/>
    <cellStyle name="20% - Accent1 4 7 3 2 3 2 2" xfId="45362" xr:uid="{00000000-0005-0000-0000-00007AB00000}"/>
    <cellStyle name="20% - Accent1 4 7 3 2 3 2 2 2" xfId="45363" xr:uid="{00000000-0005-0000-0000-00007BB00000}"/>
    <cellStyle name="20% - Accent1 4 7 3 2 3 2 3" xfId="45364" xr:uid="{00000000-0005-0000-0000-00007CB00000}"/>
    <cellStyle name="20% - Accent1 4 7 3 2 3 3" xfId="45365" xr:uid="{00000000-0005-0000-0000-00007DB00000}"/>
    <cellStyle name="20% - Accent1 4 7 3 2 3 3 2" xfId="45366" xr:uid="{00000000-0005-0000-0000-00007EB00000}"/>
    <cellStyle name="20% - Accent1 4 7 3 2 3 4" xfId="45367" xr:uid="{00000000-0005-0000-0000-00007FB00000}"/>
    <cellStyle name="20% - Accent1 4 7 3 2 4" xfId="45368" xr:uid="{00000000-0005-0000-0000-000080B00000}"/>
    <cellStyle name="20% - Accent1 4 7 3 2 4 2" xfId="45369" xr:uid="{00000000-0005-0000-0000-000081B00000}"/>
    <cellStyle name="20% - Accent1 4 7 3 2 4 2 2" xfId="45370" xr:uid="{00000000-0005-0000-0000-000082B00000}"/>
    <cellStyle name="20% - Accent1 4 7 3 2 4 2 2 2" xfId="45371" xr:uid="{00000000-0005-0000-0000-000083B00000}"/>
    <cellStyle name="20% - Accent1 4 7 3 2 4 2 3" xfId="45372" xr:uid="{00000000-0005-0000-0000-000084B00000}"/>
    <cellStyle name="20% - Accent1 4 7 3 2 4 3" xfId="45373" xr:uid="{00000000-0005-0000-0000-000085B00000}"/>
    <cellStyle name="20% - Accent1 4 7 3 2 4 3 2" xfId="45374" xr:uid="{00000000-0005-0000-0000-000086B00000}"/>
    <cellStyle name="20% - Accent1 4 7 3 2 4 4" xfId="45375" xr:uid="{00000000-0005-0000-0000-000087B00000}"/>
    <cellStyle name="20% - Accent1 4 7 3 2 5" xfId="45376" xr:uid="{00000000-0005-0000-0000-000088B00000}"/>
    <cellStyle name="20% - Accent1 4 7 3 2 5 2" xfId="45377" xr:uid="{00000000-0005-0000-0000-000089B00000}"/>
    <cellStyle name="20% - Accent1 4 7 3 2 5 2 2" xfId="45378" xr:uid="{00000000-0005-0000-0000-00008AB00000}"/>
    <cellStyle name="20% - Accent1 4 7 3 2 5 3" xfId="45379" xr:uid="{00000000-0005-0000-0000-00008BB00000}"/>
    <cellStyle name="20% - Accent1 4 7 3 2 6" xfId="45380" xr:uid="{00000000-0005-0000-0000-00008CB00000}"/>
    <cellStyle name="20% - Accent1 4 7 3 2 6 2" xfId="45381" xr:uid="{00000000-0005-0000-0000-00008DB00000}"/>
    <cellStyle name="20% - Accent1 4 7 3 2 6 2 2" xfId="45382" xr:uid="{00000000-0005-0000-0000-00008EB00000}"/>
    <cellStyle name="20% - Accent1 4 7 3 2 6 3" xfId="45383" xr:uid="{00000000-0005-0000-0000-00008FB00000}"/>
    <cellStyle name="20% - Accent1 4 7 3 2 7" xfId="45384" xr:uid="{00000000-0005-0000-0000-000090B00000}"/>
    <cellStyle name="20% - Accent1 4 7 3 2 7 2" xfId="45385" xr:uid="{00000000-0005-0000-0000-000091B00000}"/>
    <cellStyle name="20% - Accent1 4 7 3 2 8" xfId="45386" xr:uid="{00000000-0005-0000-0000-000092B00000}"/>
    <cellStyle name="20% - Accent1 4 7 3 2 8 2" xfId="45387" xr:uid="{00000000-0005-0000-0000-000093B00000}"/>
    <cellStyle name="20% - Accent1 4 7 3 2 9" xfId="45388" xr:uid="{00000000-0005-0000-0000-000094B00000}"/>
    <cellStyle name="20% - Accent1 4 7 3 3" xfId="45389" xr:uid="{00000000-0005-0000-0000-000095B00000}"/>
    <cellStyle name="20% - Accent1 4 7 3 3 2" xfId="45390" xr:uid="{00000000-0005-0000-0000-000096B00000}"/>
    <cellStyle name="20% - Accent1 4 7 3 3 2 2" xfId="45391" xr:uid="{00000000-0005-0000-0000-000097B00000}"/>
    <cellStyle name="20% - Accent1 4 7 3 3 2 2 2" xfId="45392" xr:uid="{00000000-0005-0000-0000-000098B00000}"/>
    <cellStyle name="20% - Accent1 4 7 3 3 2 2 2 2" xfId="45393" xr:uid="{00000000-0005-0000-0000-000099B00000}"/>
    <cellStyle name="20% - Accent1 4 7 3 3 2 2 3" xfId="45394" xr:uid="{00000000-0005-0000-0000-00009AB00000}"/>
    <cellStyle name="20% - Accent1 4 7 3 3 2 3" xfId="45395" xr:uid="{00000000-0005-0000-0000-00009BB00000}"/>
    <cellStyle name="20% - Accent1 4 7 3 3 2 3 2" xfId="45396" xr:uid="{00000000-0005-0000-0000-00009CB00000}"/>
    <cellStyle name="20% - Accent1 4 7 3 3 2 4" xfId="45397" xr:uid="{00000000-0005-0000-0000-00009DB00000}"/>
    <cellStyle name="20% - Accent1 4 7 3 3 3" xfId="45398" xr:uid="{00000000-0005-0000-0000-00009EB00000}"/>
    <cellStyle name="20% - Accent1 4 7 3 3 3 2" xfId="45399" xr:uid="{00000000-0005-0000-0000-00009FB00000}"/>
    <cellStyle name="20% - Accent1 4 7 3 3 3 2 2" xfId="45400" xr:uid="{00000000-0005-0000-0000-0000A0B00000}"/>
    <cellStyle name="20% - Accent1 4 7 3 3 3 2 2 2" xfId="45401" xr:uid="{00000000-0005-0000-0000-0000A1B00000}"/>
    <cellStyle name="20% - Accent1 4 7 3 3 3 2 3" xfId="45402" xr:uid="{00000000-0005-0000-0000-0000A2B00000}"/>
    <cellStyle name="20% - Accent1 4 7 3 3 3 3" xfId="45403" xr:uid="{00000000-0005-0000-0000-0000A3B00000}"/>
    <cellStyle name="20% - Accent1 4 7 3 3 3 3 2" xfId="45404" xr:uid="{00000000-0005-0000-0000-0000A4B00000}"/>
    <cellStyle name="20% - Accent1 4 7 3 3 3 4" xfId="45405" xr:uid="{00000000-0005-0000-0000-0000A5B00000}"/>
    <cellStyle name="20% - Accent1 4 7 3 3 4" xfId="45406" xr:uid="{00000000-0005-0000-0000-0000A6B00000}"/>
    <cellStyle name="20% - Accent1 4 7 3 3 4 2" xfId="45407" xr:uid="{00000000-0005-0000-0000-0000A7B00000}"/>
    <cellStyle name="20% - Accent1 4 7 3 3 4 2 2" xfId="45408" xr:uid="{00000000-0005-0000-0000-0000A8B00000}"/>
    <cellStyle name="20% - Accent1 4 7 3 3 4 2 2 2" xfId="45409" xr:uid="{00000000-0005-0000-0000-0000A9B00000}"/>
    <cellStyle name="20% - Accent1 4 7 3 3 4 2 3" xfId="45410" xr:uid="{00000000-0005-0000-0000-0000AAB00000}"/>
    <cellStyle name="20% - Accent1 4 7 3 3 4 3" xfId="45411" xr:uid="{00000000-0005-0000-0000-0000ABB00000}"/>
    <cellStyle name="20% - Accent1 4 7 3 3 4 3 2" xfId="45412" xr:uid="{00000000-0005-0000-0000-0000ACB00000}"/>
    <cellStyle name="20% - Accent1 4 7 3 3 4 4" xfId="45413" xr:uid="{00000000-0005-0000-0000-0000ADB00000}"/>
    <cellStyle name="20% - Accent1 4 7 3 3 5" xfId="45414" xr:uid="{00000000-0005-0000-0000-0000AEB00000}"/>
    <cellStyle name="20% - Accent1 4 7 3 3 5 2" xfId="45415" xr:uid="{00000000-0005-0000-0000-0000AFB00000}"/>
    <cellStyle name="20% - Accent1 4 7 3 3 5 2 2" xfId="45416" xr:uid="{00000000-0005-0000-0000-0000B0B00000}"/>
    <cellStyle name="20% - Accent1 4 7 3 3 5 3" xfId="45417" xr:uid="{00000000-0005-0000-0000-0000B1B00000}"/>
    <cellStyle name="20% - Accent1 4 7 3 3 6" xfId="45418" xr:uid="{00000000-0005-0000-0000-0000B2B00000}"/>
    <cellStyle name="20% - Accent1 4 7 3 3 6 2" xfId="45419" xr:uid="{00000000-0005-0000-0000-0000B3B00000}"/>
    <cellStyle name="20% - Accent1 4 7 3 3 6 2 2" xfId="45420" xr:uid="{00000000-0005-0000-0000-0000B4B00000}"/>
    <cellStyle name="20% - Accent1 4 7 3 3 6 3" xfId="45421" xr:uid="{00000000-0005-0000-0000-0000B5B00000}"/>
    <cellStyle name="20% - Accent1 4 7 3 3 7" xfId="45422" xr:uid="{00000000-0005-0000-0000-0000B6B00000}"/>
    <cellStyle name="20% - Accent1 4 7 3 3 7 2" xfId="45423" xr:uid="{00000000-0005-0000-0000-0000B7B00000}"/>
    <cellStyle name="20% - Accent1 4 7 3 3 8" xfId="45424" xr:uid="{00000000-0005-0000-0000-0000B8B00000}"/>
    <cellStyle name="20% - Accent1 4 7 3 3 8 2" xfId="45425" xr:uid="{00000000-0005-0000-0000-0000B9B00000}"/>
    <cellStyle name="20% - Accent1 4 7 3 3 9" xfId="45426" xr:uid="{00000000-0005-0000-0000-0000BAB00000}"/>
    <cellStyle name="20% - Accent1 4 7 3 4" xfId="45427" xr:uid="{00000000-0005-0000-0000-0000BBB00000}"/>
    <cellStyle name="20% - Accent1 4 7 3 4 2" xfId="45428" xr:uid="{00000000-0005-0000-0000-0000BCB00000}"/>
    <cellStyle name="20% - Accent1 4 7 3 4 2 2" xfId="45429" xr:uid="{00000000-0005-0000-0000-0000BDB00000}"/>
    <cellStyle name="20% - Accent1 4 7 3 4 2 2 2" xfId="45430" xr:uid="{00000000-0005-0000-0000-0000BEB00000}"/>
    <cellStyle name="20% - Accent1 4 7 3 4 2 3" xfId="45431" xr:uid="{00000000-0005-0000-0000-0000BFB00000}"/>
    <cellStyle name="20% - Accent1 4 7 3 4 3" xfId="45432" xr:uid="{00000000-0005-0000-0000-0000C0B00000}"/>
    <cellStyle name="20% - Accent1 4 7 3 4 3 2" xfId="45433" xr:uid="{00000000-0005-0000-0000-0000C1B00000}"/>
    <cellStyle name="20% - Accent1 4 7 3 4 4" xfId="45434" xr:uid="{00000000-0005-0000-0000-0000C2B00000}"/>
    <cellStyle name="20% - Accent1 4 7 3 5" xfId="45435" xr:uid="{00000000-0005-0000-0000-0000C3B00000}"/>
    <cellStyle name="20% - Accent1 4 7 3 5 2" xfId="45436" xr:uid="{00000000-0005-0000-0000-0000C4B00000}"/>
    <cellStyle name="20% - Accent1 4 7 3 5 2 2" xfId="45437" xr:uid="{00000000-0005-0000-0000-0000C5B00000}"/>
    <cellStyle name="20% - Accent1 4 7 3 5 2 2 2" xfId="45438" xr:uid="{00000000-0005-0000-0000-0000C6B00000}"/>
    <cellStyle name="20% - Accent1 4 7 3 5 2 3" xfId="45439" xr:uid="{00000000-0005-0000-0000-0000C7B00000}"/>
    <cellStyle name="20% - Accent1 4 7 3 5 3" xfId="45440" xr:uid="{00000000-0005-0000-0000-0000C8B00000}"/>
    <cellStyle name="20% - Accent1 4 7 3 5 3 2" xfId="45441" xr:uid="{00000000-0005-0000-0000-0000C9B00000}"/>
    <cellStyle name="20% - Accent1 4 7 3 5 4" xfId="45442" xr:uid="{00000000-0005-0000-0000-0000CAB00000}"/>
    <cellStyle name="20% - Accent1 4 7 3 6" xfId="45443" xr:uid="{00000000-0005-0000-0000-0000CBB00000}"/>
    <cellStyle name="20% - Accent1 4 7 3 6 2" xfId="45444" xr:uid="{00000000-0005-0000-0000-0000CCB00000}"/>
    <cellStyle name="20% - Accent1 4 7 3 6 2 2" xfId="45445" xr:uid="{00000000-0005-0000-0000-0000CDB00000}"/>
    <cellStyle name="20% - Accent1 4 7 3 6 2 2 2" xfId="45446" xr:uid="{00000000-0005-0000-0000-0000CEB00000}"/>
    <cellStyle name="20% - Accent1 4 7 3 6 2 3" xfId="45447" xr:uid="{00000000-0005-0000-0000-0000CFB00000}"/>
    <cellStyle name="20% - Accent1 4 7 3 6 3" xfId="45448" xr:uid="{00000000-0005-0000-0000-0000D0B00000}"/>
    <cellStyle name="20% - Accent1 4 7 3 6 3 2" xfId="45449" xr:uid="{00000000-0005-0000-0000-0000D1B00000}"/>
    <cellStyle name="20% - Accent1 4 7 3 6 4" xfId="45450" xr:uid="{00000000-0005-0000-0000-0000D2B00000}"/>
    <cellStyle name="20% - Accent1 4 7 3 7" xfId="45451" xr:uid="{00000000-0005-0000-0000-0000D3B00000}"/>
    <cellStyle name="20% - Accent1 4 7 3 7 2" xfId="45452" xr:uid="{00000000-0005-0000-0000-0000D4B00000}"/>
    <cellStyle name="20% - Accent1 4 7 3 7 2 2" xfId="45453" xr:uid="{00000000-0005-0000-0000-0000D5B00000}"/>
    <cellStyle name="20% - Accent1 4 7 3 7 3" xfId="45454" xr:uid="{00000000-0005-0000-0000-0000D6B00000}"/>
    <cellStyle name="20% - Accent1 4 7 3 8" xfId="45455" xr:uid="{00000000-0005-0000-0000-0000D7B00000}"/>
    <cellStyle name="20% - Accent1 4 7 3 8 2" xfId="45456" xr:uid="{00000000-0005-0000-0000-0000D8B00000}"/>
    <cellStyle name="20% - Accent1 4 7 3 8 2 2" xfId="45457" xr:uid="{00000000-0005-0000-0000-0000D9B00000}"/>
    <cellStyle name="20% - Accent1 4 7 3 8 3" xfId="45458" xr:uid="{00000000-0005-0000-0000-0000DAB00000}"/>
    <cellStyle name="20% - Accent1 4 7 3 9" xfId="45459" xr:uid="{00000000-0005-0000-0000-0000DBB00000}"/>
    <cellStyle name="20% - Accent1 4 7 3 9 2" xfId="45460" xr:uid="{00000000-0005-0000-0000-0000DCB00000}"/>
    <cellStyle name="20% - Accent1 4 7 4" xfId="45461" xr:uid="{00000000-0005-0000-0000-0000DDB00000}"/>
    <cellStyle name="20% - Accent1 4 7 4 10" xfId="45462" xr:uid="{00000000-0005-0000-0000-0000DEB00000}"/>
    <cellStyle name="20% - Accent1 4 7 4 10 2" xfId="45463" xr:uid="{00000000-0005-0000-0000-0000DFB00000}"/>
    <cellStyle name="20% - Accent1 4 7 4 11" xfId="45464" xr:uid="{00000000-0005-0000-0000-0000E0B00000}"/>
    <cellStyle name="20% - Accent1 4 7 4 2" xfId="45465" xr:uid="{00000000-0005-0000-0000-0000E1B00000}"/>
    <cellStyle name="20% - Accent1 4 7 4 2 2" xfId="45466" xr:uid="{00000000-0005-0000-0000-0000E2B00000}"/>
    <cellStyle name="20% - Accent1 4 7 4 2 2 2" xfId="45467" xr:uid="{00000000-0005-0000-0000-0000E3B00000}"/>
    <cellStyle name="20% - Accent1 4 7 4 2 2 2 2" xfId="45468" xr:uid="{00000000-0005-0000-0000-0000E4B00000}"/>
    <cellStyle name="20% - Accent1 4 7 4 2 2 2 2 2" xfId="45469" xr:uid="{00000000-0005-0000-0000-0000E5B00000}"/>
    <cellStyle name="20% - Accent1 4 7 4 2 2 2 3" xfId="45470" xr:uid="{00000000-0005-0000-0000-0000E6B00000}"/>
    <cellStyle name="20% - Accent1 4 7 4 2 2 3" xfId="45471" xr:uid="{00000000-0005-0000-0000-0000E7B00000}"/>
    <cellStyle name="20% - Accent1 4 7 4 2 2 3 2" xfId="45472" xr:uid="{00000000-0005-0000-0000-0000E8B00000}"/>
    <cellStyle name="20% - Accent1 4 7 4 2 2 4" xfId="45473" xr:uid="{00000000-0005-0000-0000-0000E9B00000}"/>
    <cellStyle name="20% - Accent1 4 7 4 2 3" xfId="45474" xr:uid="{00000000-0005-0000-0000-0000EAB00000}"/>
    <cellStyle name="20% - Accent1 4 7 4 2 3 2" xfId="45475" xr:uid="{00000000-0005-0000-0000-0000EBB00000}"/>
    <cellStyle name="20% - Accent1 4 7 4 2 3 2 2" xfId="45476" xr:uid="{00000000-0005-0000-0000-0000ECB00000}"/>
    <cellStyle name="20% - Accent1 4 7 4 2 3 2 2 2" xfId="45477" xr:uid="{00000000-0005-0000-0000-0000EDB00000}"/>
    <cellStyle name="20% - Accent1 4 7 4 2 3 2 3" xfId="45478" xr:uid="{00000000-0005-0000-0000-0000EEB00000}"/>
    <cellStyle name="20% - Accent1 4 7 4 2 3 3" xfId="45479" xr:uid="{00000000-0005-0000-0000-0000EFB00000}"/>
    <cellStyle name="20% - Accent1 4 7 4 2 3 3 2" xfId="45480" xr:uid="{00000000-0005-0000-0000-0000F0B00000}"/>
    <cellStyle name="20% - Accent1 4 7 4 2 3 4" xfId="45481" xr:uid="{00000000-0005-0000-0000-0000F1B00000}"/>
    <cellStyle name="20% - Accent1 4 7 4 2 4" xfId="45482" xr:uid="{00000000-0005-0000-0000-0000F2B00000}"/>
    <cellStyle name="20% - Accent1 4 7 4 2 4 2" xfId="45483" xr:uid="{00000000-0005-0000-0000-0000F3B00000}"/>
    <cellStyle name="20% - Accent1 4 7 4 2 4 2 2" xfId="45484" xr:uid="{00000000-0005-0000-0000-0000F4B00000}"/>
    <cellStyle name="20% - Accent1 4 7 4 2 4 2 2 2" xfId="45485" xr:uid="{00000000-0005-0000-0000-0000F5B00000}"/>
    <cellStyle name="20% - Accent1 4 7 4 2 4 2 3" xfId="45486" xr:uid="{00000000-0005-0000-0000-0000F6B00000}"/>
    <cellStyle name="20% - Accent1 4 7 4 2 4 3" xfId="45487" xr:uid="{00000000-0005-0000-0000-0000F7B00000}"/>
    <cellStyle name="20% - Accent1 4 7 4 2 4 3 2" xfId="45488" xr:uid="{00000000-0005-0000-0000-0000F8B00000}"/>
    <cellStyle name="20% - Accent1 4 7 4 2 4 4" xfId="45489" xr:uid="{00000000-0005-0000-0000-0000F9B00000}"/>
    <cellStyle name="20% - Accent1 4 7 4 2 5" xfId="45490" xr:uid="{00000000-0005-0000-0000-0000FAB00000}"/>
    <cellStyle name="20% - Accent1 4 7 4 2 5 2" xfId="45491" xr:uid="{00000000-0005-0000-0000-0000FBB00000}"/>
    <cellStyle name="20% - Accent1 4 7 4 2 5 2 2" xfId="45492" xr:uid="{00000000-0005-0000-0000-0000FCB00000}"/>
    <cellStyle name="20% - Accent1 4 7 4 2 5 3" xfId="45493" xr:uid="{00000000-0005-0000-0000-0000FDB00000}"/>
    <cellStyle name="20% - Accent1 4 7 4 2 6" xfId="45494" xr:uid="{00000000-0005-0000-0000-0000FEB00000}"/>
    <cellStyle name="20% - Accent1 4 7 4 2 6 2" xfId="45495" xr:uid="{00000000-0005-0000-0000-0000FFB00000}"/>
    <cellStyle name="20% - Accent1 4 7 4 2 6 2 2" xfId="45496" xr:uid="{00000000-0005-0000-0000-000000B10000}"/>
    <cellStyle name="20% - Accent1 4 7 4 2 6 3" xfId="45497" xr:uid="{00000000-0005-0000-0000-000001B10000}"/>
    <cellStyle name="20% - Accent1 4 7 4 2 7" xfId="45498" xr:uid="{00000000-0005-0000-0000-000002B10000}"/>
    <cellStyle name="20% - Accent1 4 7 4 2 7 2" xfId="45499" xr:uid="{00000000-0005-0000-0000-000003B10000}"/>
    <cellStyle name="20% - Accent1 4 7 4 2 8" xfId="45500" xr:uid="{00000000-0005-0000-0000-000004B10000}"/>
    <cellStyle name="20% - Accent1 4 7 4 2 8 2" xfId="45501" xr:uid="{00000000-0005-0000-0000-000005B10000}"/>
    <cellStyle name="20% - Accent1 4 7 4 2 9" xfId="45502" xr:uid="{00000000-0005-0000-0000-000006B10000}"/>
    <cellStyle name="20% - Accent1 4 7 4 3" xfId="45503" xr:uid="{00000000-0005-0000-0000-000007B10000}"/>
    <cellStyle name="20% - Accent1 4 7 4 3 2" xfId="45504" xr:uid="{00000000-0005-0000-0000-000008B10000}"/>
    <cellStyle name="20% - Accent1 4 7 4 3 2 2" xfId="45505" xr:uid="{00000000-0005-0000-0000-000009B10000}"/>
    <cellStyle name="20% - Accent1 4 7 4 3 2 2 2" xfId="45506" xr:uid="{00000000-0005-0000-0000-00000AB10000}"/>
    <cellStyle name="20% - Accent1 4 7 4 3 2 2 2 2" xfId="45507" xr:uid="{00000000-0005-0000-0000-00000BB10000}"/>
    <cellStyle name="20% - Accent1 4 7 4 3 2 2 3" xfId="45508" xr:uid="{00000000-0005-0000-0000-00000CB10000}"/>
    <cellStyle name="20% - Accent1 4 7 4 3 2 3" xfId="45509" xr:uid="{00000000-0005-0000-0000-00000DB10000}"/>
    <cellStyle name="20% - Accent1 4 7 4 3 2 3 2" xfId="45510" xr:uid="{00000000-0005-0000-0000-00000EB10000}"/>
    <cellStyle name="20% - Accent1 4 7 4 3 2 4" xfId="45511" xr:uid="{00000000-0005-0000-0000-00000FB10000}"/>
    <cellStyle name="20% - Accent1 4 7 4 3 3" xfId="45512" xr:uid="{00000000-0005-0000-0000-000010B10000}"/>
    <cellStyle name="20% - Accent1 4 7 4 3 3 2" xfId="45513" xr:uid="{00000000-0005-0000-0000-000011B10000}"/>
    <cellStyle name="20% - Accent1 4 7 4 3 3 2 2" xfId="45514" xr:uid="{00000000-0005-0000-0000-000012B10000}"/>
    <cellStyle name="20% - Accent1 4 7 4 3 3 2 2 2" xfId="45515" xr:uid="{00000000-0005-0000-0000-000013B10000}"/>
    <cellStyle name="20% - Accent1 4 7 4 3 3 2 3" xfId="45516" xr:uid="{00000000-0005-0000-0000-000014B10000}"/>
    <cellStyle name="20% - Accent1 4 7 4 3 3 3" xfId="45517" xr:uid="{00000000-0005-0000-0000-000015B10000}"/>
    <cellStyle name="20% - Accent1 4 7 4 3 3 3 2" xfId="45518" xr:uid="{00000000-0005-0000-0000-000016B10000}"/>
    <cellStyle name="20% - Accent1 4 7 4 3 3 4" xfId="45519" xr:uid="{00000000-0005-0000-0000-000017B10000}"/>
    <cellStyle name="20% - Accent1 4 7 4 3 4" xfId="45520" xr:uid="{00000000-0005-0000-0000-000018B10000}"/>
    <cellStyle name="20% - Accent1 4 7 4 3 4 2" xfId="45521" xr:uid="{00000000-0005-0000-0000-000019B10000}"/>
    <cellStyle name="20% - Accent1 4 7 4 3 4 2 2" xfId="45522" xr:uid="{00000000-0005-0000-0000-00001AB10000}"/>
    <cellStyle name="20% - Accent1 4 7 4 3 4 2 2 2" xfId="45523" xr:uid="{00000000-0005-0000-0000-00001BB10000}"/>
    <cellStyle name="20% - Accent1 4 7 4 3 4 2 3" xfId="45524" xr:uid="{00000000-0005-0000-0000-00001CB10000}"/>
    <cellStyle name="20% - Accent1 4 7 4 3 4 3" xfId="45525" xr:uid="{00000000-0005-0000-0000-00001DB10000}"/>
    <cellStyle name="20% - Accent1 4 7 4 3 4 3 2" xfId="45526" xr:uid="{00000000-0005-0000-0000-00001EB10000}"/>
    <cellStyle name="20% - Accent1 4 7 4 3 4 4" xfId="45527" xr:uid="{00000000-0005-0000-0000-00001FB10000}"/>
    <cellStyle name="20% - Accent1 4 7 4 3 5" xfId="45528" xr:uid="{00000000-0005-0000-0000-000020B10000}"/>
    <cellStyle name="20% - Accent1 4 7 4 3 5 2" xfId="45529" xr:uid="{00000000-0005-0000-0000-000021B10000}"/>
    <cellStyle name="20% - Accent1 4 7 4 3 5 2 2" xfId="45530" xr:uid="{00000000-0005-0000-0000-000022B10000}"/>
    <cellStyle name="20% - Accent1 4 7 4 3 5 3" xfId="45531" xr:uid="{00000000-0005-0000-0000-000023B10000}"/>
    <cellStyle name="20% - Accent1 4 7 4 3 6" xfId="45532" xr:uid="{00000000-0005-0000-0000-000024B10000}"/>
    <cellStyle name="20% - Accent1 4 7 4 3 6 2" xfId="45533" xr:uid="{00000000-0005-0000-0000-000025B10000}"/>
    <cellStyle name="20% - Accent1 4 7 4 3 6 2 2" xfId="45534" xr:uid="{00000000-0005-0000-0000-000026B10000}"/>
    <cellStyle name="20% - Accent1 4 7 4 3 6 3" xfId="45535" xr:uid="{00000000-0005-0000-0000-000027B10000}"/>
    <cellStyle name="20% - Accent1 4 7 4 3 7" xfId="45536" xr:uid="{00000000-0005-0000-0000-000028B10000}"/>
    <cellStyle name="20% - Accent1 4 7 4 3 7 2" xfId="45537" xr:uid="{00000000-0005-0000-0000-000029B10000}"/>
    <cellStyle name="20% - Accent1 4 7 4 3 8" xfId="45538" xr:uid="{00000000-0005-0000-0000-00002AB10000}"/>
    <cellStyle name="20% - Accent1 4 7 4 3 8 2" xfId="45539" xr:uid="{00000000-0005-0000-0000-00002BB10000}"/>
    <cellStyle name="20% - Accent1 4 7 4 3 9" xfId="45540" xr:uid="{00000000-0005-0000-0000-00002CB10000}"/>
    <cellStyle name="20% - Accent1 4 7 4 4" xfId="45541" xr:uid="{00000000-0005-0000-0000-00002DB10000}"/>
    <cellStyle name="20% - Accent1 4 7 4 4 2" xfId="45542" xr:uid="{00000000-0005-0000-0000-00002EB10000}"/>
    <cellStyle name="20% - Accent1 4 7 4 4 2 2" xfId="45543" xr:uid="{00000000-0005-0000-0000-00002FB10000}"/>
    <cellStyle name="20% - Accent1 4 7 4 4 2 2 2" xfId="45544" xr:uid="{00000000-0005-0000-0000-000030B10000}"/>
    <cellStyle name="20% - Accent1 4 7 4 4 2 3" xfId="45545" xr:uid="{00000000-0005-0000-0000-000031B10000}"/>
    <cellStyle name="20% - Accent1 4 7 4 4 3" xfId="45546" xr:uid="{00000000-0005-0000-0000-000032B10000}"/>
    <cellStyle name="20% - Accent1 4 7 4 4 3 2" xfId="45547" xr:uid="{00000000-0005-0000-0000-000033B10000}"/>
    <cellStyle name="20% - Accent1 4 7 4 4 4" xfId="45548" xr:uid="{00000000-0005-0000-0000-000034B10000}"/>
    <cellStyle name="20% - Accent1 4 7 4 5" xfId="45549" xr:uid="{00000000-0005-0000-0000-000035B10000}"/>
    <cellStyle name="20% - Accent1 4 7 4 5 2" xfId="45550" xr:uid="{00000000-0005-0000-0000-000036B10000}"/>
    <cellStyle name="20% - Accent1 4 7 4 5 2 2" xfId="45551" xr:uid="{00000000-0005-0000-0000-000037B10000}"/>
    <cellStyle name="20% - Accent1 4 7 4 5 2 2 2" xfId="45552" xr:uid="{00000000-0005-0000-0000-000038B10000}"/>
    <cellStyle name="20% - Accent1 4 7 4 5 2 3" xfId="45553" xr:uid="{00000000-0005-0000-0000-000039B10000}"/>
    <cellStyle name="20% - Accent1 4 7 4 5 3" xfId="45554" xr:uid="{00000000-0005-0000-0000-00003AB10000}"/>
    <cellStyle name="20% - Accent1 4 7 4 5 3 2" xfId="45555" xr:uid="{00000000-0005-0000-0000-00003BB10000}"/>
    <cellStyle name="20% - Accent1 4 7 4 5 4" xfId="45556" xr:uid="{00000000-0005-0000-0000-00003CB10000}"/>
    <cellStyle name="20% - Accent1 4 7 4 6" xfId="45557" xr:uid="{00000000-0005-0000-0000-00003DB10000}"/>
    <cellStyle name="20% - Accent1 4 7 4 6 2" xfId="45558" xr:uid="{00000000-0005-0000-0000-00003EB10000}"/>
    <cellStyle name="20% - Accent1 4 7 4 6 2 2" xfId="45559" xr:uid="{00000000-0005-0000-0000-00003FB10000}"/>
    <cellStyle name="20% - Accent1 4 7 4 6 2 2 2" xfId="45560" xr:uid="{00000000-0005-0000-0000-000040B10000}"/>
    <cellStyle name="20% - Accent1 4 7 4 6 2 3" xfId="45561" xr:uid="{00000000-0005-0000-0000-000041B10000}"/>
    <cellStyle name="20% - Accent1 4 7 4 6 3" xfId="45562" xr:uid="{00000000-0005-0000-0000-000042B10000}"/>
    <cellStyle name="20% - Accent1 4 7 4 6 3 2" xfId="45563" xr:uid="{00000000-0005-0000-0000-000043B10000}"/>
    <cellStyle name="20% - Accent1 4 7 4 6 4" xfId="45564" xr:uid="{00000000-0005-0000-0000-000044B10000}"/>
    <cellStyle name="20% - Accent1 4 7 4 7" xfId="45565" xr:uid="{00000000-0005-0000-0000-000045B10000}"/>
    <cellStyle name="20% - Accent1 4 7 4 7 2" xfId="45566" xr:uid="{00000000-0005-0000-0000-000046B10000}"/>
    <cellStyle name="20% - Accent1 4 7 4 7 2 2" xfId="45567" xr:uid="{00000000-0005-0000-0000-000047B10000}"/>
    <cellStyle name="20% - Accent1 4 7 4 7 3" xfId="45568" xr:uid="{00000000-0005-0000-0000-000048B10000}"/>
    <cellStyle name="20% - Accent1 4 7 4 8" xfId="45569" xr:uid="{00000000-0005-0000-0000-000049B10000}"/>
    <cellStyle name="20% - Accent1 4 7 4 8 2" xfId="45570" xr:uid="{00000000-0005-0000-0000-00004AB10000}"/>
    <cellStyle name="20% - Accent1 4 7 4 8 2 2" xfId="45571" xr:uid="{00000000-0005-0000-0000-00004BB10000}"/>
    <cellStyle name="20% - Accent1 4 7 4 8 3" xfId="45572" xr:uid="{00000000-0005-0000-0000-00004CB10000}"/>
    <cellStyle name="20% - Accent1 4 7 4 9" xfId="45573" xr:uid="{00000000-0005-0000-0000-00004DB10000}"/>
    <cellStyle name="20% - Accent1 4 7 4 9 2" xfId="45574" xr:uid="{00000000-0005-0000-0000-00004EB10000}"/>
    <cellStyle name="20% - Accent1 4 7 5" xfId="45575" xr:uid="{00000000-0005-0000-0000-00004FB10000}"/>
    <cellStyle name="20% - Accent1 4 7 5 2" xfId="45576" xr:uid="{00000000-0005-0000-0000-000050B10000}"/>
    <cellStyle name="20% - Accent1 4 7 5 2 2" xfId="45577" xr:uid="{00000000-0005-0000-0000-000051B10000}"/>
    <cellStyle name="20% - Accent1 4 7 5 2 2 2" xfId="45578" xr:uid="{00000000-0005-0000-0000-000052B10000}"/>
    <cellStyle name="20% - Accent1 4 7 5 2 2 2 2" xfId="45579" xr:uid="{00000000-0005-0000-0000-000053B10000}"/>
    <cellStyle name="20% - Accent1 4 7 5 2 2 3" xfId="45580" xr:uid="{00000000-0005-0000-0000-000054B10000}"/>
    <cellStyle name="20% - Accent1 4 7 5 2 3" xfId="45581" xr:uid="{00000000-0005-0000-0000-000055B10000}"/>
    <cellStyle name="20% - Accent1 4 7 5 2 3 2" xfId="45582" xr:uid="{00000000-0005-0000-0000-000056B10000}"/>
    <cellStyle name="20% - Accent1 4 7 5 2 4" xfId="45583" xr:uid="{00000000-0005-0000-0000-000057B10000}"/>
    <cellStyle name="20% - Accent1 4 7 5 3" xfId="45584" xr:uid="{00000000-0005-0000-0000-000058B10000}"/>
    <cellStyle name="20% - Accent1 4 7 5 3 2" xfId="45585" xr:uid="{00000000-0005-0000-0000-000059B10000}"/>
    <cellStyle name="20% - Accent1 4 7 5 3 2 2" xfId="45586" xr:uid="{00000000-0005-0000-0000-00005AB10000}"/>
    <cellStyle name="20% - Accent1 4 7 5 3 2 2 2" xfId="45587" xr:uid="{00000000-0005-0000-0000-00005BB10000}"/>
    <cellStyle name="20% - Accent1 4 7 5 3 2 3" xfId="45588" xr:uid="{00000000-0005-0000-0000-00005CB10000}"/>
    <cellStyle name="20% - Accent1 4 7 5 3 3" xfId="45589" xr:uid="{00000000-0005-0000-0000-00005DB10000}"/>
    <cellStyle name="20% - Accent1 4 7 5 3 3 2" xfId="45590" xr:uid="{00000000-0005-0000-0000-00005EB10000}"/>
    <cellStyle name="20% - Accent1 4 7 5 3 4" xfId="45591" xr:uid="{00000000-0005-0000-0000-00005FB10000}"/>
    <cellStyle name="20% - Accent1 4 7 5 4" xfId="45592" xr:uid="{00000000-0005-0000-0000-000060B10000}"/>
    <cellStyle name="20% - Accent1 4 7 5 4 2" xfId="45593" xr:uid="{00000000-0005-0000-0000-000061B10000}"/>
    <cellStyle name="20% - Accent1 4 7 5 4 2 2" xfId="45594" xr:uid="{00000000-0005-0000-0000-000062B10000}"/>
    <cellStyle name="20% - Accent1 4 7 5 4 2 2 2" xfId="45595" xr:uid="{00000000-0005-0000-0000-000063B10000}"/>
    <cellStyle name="20% - Accent1 4 7 5 4 2 3" xfId="45596" xr:uid="{00000000-0005-0000-0000-000064B10000}"/>
    <cellStyle name="20% - Accent1 4 7 5 4 3" xfId="45597" xr:uid="{00000000-0005-0000-0000-000065B10000}"/>
    <cellStyle name="20% - Accent1 4 7 5 4 3 2" xfId="45598" xr:uid="{00000000-0005-0000-0000-000066B10000}"/>
    <cellStyle name="20% - Accent1 4 7 5 4 4" xfId="45599" xr:uid="{00000000-0005-0000-0000-000067B10000}"/>
    <cellStyle name="20% - Accent1 4 7 5 5" xfId="45600" xr:uid="{00000000-0005-0000-0000-000068B10000}"/>
    <cellStyle name="20% - Accent1 4 7 5 5 2" xfId="45601" xr:uid="{00000000-0005-0000-0000-000069B10000}"/>
    <cellStyle name="20% - Accent1 4 7 5 5 2 2" xfId="45602" xr:uid="{00000000-0005-0000-0000-00006AB10000}"/>
    <cellStyle name="20% - Accent1 4 7 5 5 3" xfId="45603" xr:uid="{00000000-0005-0000-0000-00006BB10000}"/>
    <cellStyle name="20% - Accent1 4 7 5 6" xfId="45604" xr:uid="{00000000-0005-0000-0000-00006CB10000}"/>
    <cellStyle name="20% - Accent1 4 7 5 6 2" xfId="45605" xr:uid="{00000000-0005-0000-0000-00006DB10000}"/>
    <cellStyle name="20% - Accent1 4 7 5 6 2 2" xfId="45606" xr:uid="{00000000-0005-0000-0000-00006EB10000}"/>
    <cellStyle name="20% - Accent1 4 7 5 6 3" xfId="45607" xr:uid="{00000000-0005-0000-0000-00006FB10000}"/>
    <cellStyle name="20% - Accent1 4 7 5 7" xfId="45608" xr:uid="{00000000-0005-0000-0000-000070B10000}"/>
    <cellStyle name="20% - Accent1 4 7 5 7 2" xfId="45609" xr:uid="{00000000-0005-0000-0000-000071B10000}"/>
    <cellStyle name="20% - Accent1 4 7 5 8" xfId="45610" xr:uid="{00000000-0005-0000-0000-000072B10000}"/>
    <cellStyle name="20% - Accent1 4 7 5 8 2" xfId="45611" xr:uid="{00000000-0005-0000-0000-000073B10000}"/>
    <cellStyle name="20% - Accent1 4 7 5 9" xfId="45612" xr:uid="{00000000-0005-0000-0000-000074B10000}"/>
    <cellStyle name="20% - Accent1 4 7 6" xfId="45613" xr:uid="{00000000-0005-0000-0000-000075B10000}"/>
    <cellStyle name="20% - Accent1 4 7 6 2" xfId="45614" xr:uid="{00000000-0005-0000-0000-000076B10000}"/>
    <cellStyle name="20% - Accent1 4 7 6 2 2" xfId="45615" xr:uid="{00000000-0005-0000-0000-000077B10000}"/>
    <cellStyle name="20% - Accent1 4 7 6 2 2 2" xfId="45616" xr:uid="{00000000-0005-0000-0000-000078B10000}"/>
    <cellStyle name="20% - Accent1 4 7 6 2 2 2 2" xfId="45617" xr:uid="{00000000-0005-0000-0000-000079B10000}"/>
    <cellStyle name="20% - Accent1 4 7 6 2 2 3" xfId="45618" xr:uid="{00000000-0005-0000-0000-00007AB10000}"/>
    <cellStyle name="20% - Accent1 4 7 6 2 3" xfId="45619" xr:uid="{00000000-0005-0000-0000-00007BB10000}"/>
    <cellStyle name="20% - Accent1 4 7 6 2 3 2" xfId="45620" xr:uid="{00000000-0005-0000-0000-00007CB10000}"/>
    <cellStyle name="20% - Accent1 4 7 6 2 4" xfId="45621" xr:uid="{00000000-0005-0000-0000-00007DB10000}"/>
    <cellStyle name="20% - Accent1 4 7 6 3" xfId="45622" xr:uid="{00000000-0005-0000-0000-00007EB10000}"/>
    <cellStyle name="20% - Accent1 4 7 6 3 2" xfId="45623" xr:uid="{00000000-0005-0000-0000-00007FB10000}"/>
    <cellStyle name="20% - Accent1 4 7 6 3 2 2" xfId="45624" xr:uid="{00000000-0005-0000-0000-000080B10000}"/>
    <cellStyle name="20% - Accent1 4 7 6 3 2 2 2" xfId="45625" xr:uid="{00000000-0005-0000-0000-000081B10000}"/>
    <cellStyle name="20% - Accent1 4 7 6 3 2 3" xfId="45626" xr:uid="{00000000-0005-0000-0000-000082B10000}"/>
    <cellStyle name="20% - Accent1 4 7 6 3 3" xfId="45627" xr:uid="{00000000-0005-0000-0000-000083B10000}"/>
    <cellStyle name="20% - Accent1 4 7 6 3 3 2" xfId="45628" xr:uid="{00000000-0005-0000-0000-000084B10000}"/>
    <cellStyle name="20% - Accent1 4 7 6 3 4" xfId="45629" xr:uid="{00000000-0005-0000-0000-000085B10000}"/>
    <cellStyle name="20% - Accent1 4 7 6 4" xfId="45630" xr:uid="{00000000-0005-0000-0000-000086B10000}"/>
    <cellStyle name="20% - Accent1 4 7 6 4 2" xfId="45631" xr:uid="{00000000-0005-0000-0000-000087B10000}"/>
    <cellStyle name="20% - Accent1 4 7 6 4 2 2" xfId="45632" xr:uid="{00000000-0005-0000-0000-000088B10000}"/>
    <cellStyle name="20% - Accent1 4 7 6 4 2 2 2" xfId="45633" xr:uid="{00000000-0005-0000-0000-000089B10000}"/>
    <cellStyle name="20% - Accent1 4 7 6 4 2 3" xfId="45634" xr:uid="{00000000-0005-0000-0000-00008AB10000}"/>
    <cellStyle name="20% - Accent1 4 7 6 4 3" xfId="45635" xr:uid="{00000000-0005-0000-0000-00008BB10000}"/>
    <cellStyle name="20% - Accent1 4 7 6 4 3 2" xfId="45636" xr:uid="{00000000-0005-0000-0000-00008CB10000}"/>
    <cellStyle name="20% - Accent1 4 7 6 4 4" xfId="45637" xr:uid="{00000000-0005-0000-0000-00008DB10000}"/>
    <cellStyle name="20% - Accent1 4 7 6 5" xfId="45638" xr:uid="{00000000-0005-0000-0000-00008EB10000}"/>
    <cellStyle name="20% - Accent1 4 7 6 5 2" xfId="45639" xr:uid="{00000000-0005-0000-0000-00008FB10000}"/>
    <cellStyle name="20% - Accent1 4 7 6 5 2 2" xfId="45640" xr:uid="{00000000-0005-0000-0000-000090B10000}"/>
    <cellStyle name="20% - Accent1 4 7 6 5 3" xfId="45641" xr:uid="{00000000-0005-0000-0000-000091B10000}"/>
    <cellStyle name="20% - Accent1 4 7 6 6" xfId="45642" xr:uid="{00000000-0005-0000-0000-000092B10000}"/>
    <cellStyle name="20% - Accent1 4 7 6 6 2" xfId="45643" xr:uid="{00000000-0005-0000-0000-000093B10000}"/>
    <cellStyle name="20% - Accent1 4 7 6 6 2 2" xfId="45644" xr:uid="{00000000-0005-0000-0000-000094B10000}"/>
    <cellStyle name="20% - Accent1 4 7 6 6 3" xfId="45645" xr:uid="{00000000-0005-0000-0000-000095B10000}"/>
    <cellStyle name="20% - Accent1 4 7 6 7" xfId="45646" xr:uid="{00000000-0005-0000-0000-000096B10000}"/>
    <cellStyle name="20% - Accent1 4 7 6 7 2" xfId="45647" xr:uid="{00000000-0005-0000-0000-000097B10000}"/>
    <cellStyle name="20% - Accent1 4 7 6 8" xfId="45648" xr:uid="{00000000-0005-0000-0000-000098B10000}"/>
    <cellStyle name="20% - Accent1 4 7 6 8 2" xfId="45649" xr:uid="{00000000-0005-0000-0000-000099B10000}"/>
    <cellStyle name="20% - Accent1 4 7 6 9" xfId="45650" xr:uid="{00000000-0005-0000-0000-00009AB10000}"/>
    <cellStyle name="20% - Accent1 4 7 7" xfId="45651" xr:uid="{00000000-0005-0000-0000-00009BB10000}"/>
    <cellStyle name="20% - Accent1 4 7 7 2" xfId="45652" xr:uid="{00000000-0005-0000-0000-00009CB10000}"/>
    <cellStyle name="20% - Accent1 4 7 7 2 2" xfId="45653" xr:uid="{00000000-0005-0000-0000-00009DB10000}"/>
    <cellStyle name="20% - Accent1 4 7 7 2 2 2" xfId="45654" xr:uid="{00000000-0005-0000-0000-00009EB10000}"/>
    <cellStyle name="20% - Accent1 4 7 7 2 3" xfId="45655" xr:uid="{00000000-0005-0000-0000-00009FB10000}"/>
    <cellStyle name="20% - Accent1 4 7 7 3" xfId="45656" xr:uid="{00000000-0005-0000-0000-0000A0B10000}"/>
    <cellStyle name="20% - Accent1 4 7 7 3 2" xfId="45657" xr:uid="{00000000-0005-0000-0000-0000A1B10000}"/>
    <cellStyle name="20% - Accent1 4 7 7 4" xfId="45658" xr:uid="{00000000-0005-0000-0000-0000A2B10000}"/>
    <cellStyle name="20% - Accent1 4 7 8" xfId="45659" xr:uid="{00000000-0005-0000-0000-0000A3B10000}"/>
    <cellStyle name="20% - Accent1 4 7 8 2" xfId="45660" xr:uid="{00000000-0005-0000-0000-0000A4B10000}"/>
    <cellStyle name="20% - Accent1 4 7 8 2 2" xfId="45661" xr:uid="{00000000-0005-0000-0000-0000A5B10000}"/>
    <cellStyle name="20% - Accent1 4 7 8 2 2 2" xfId="45662" xr:uid="{00000000-0005-0000-0000-0000A6B10000}"/>
    <cellStyle name="20% - Accent1 4 7 8 2 3" xfId="45663" xr:uid="{00000000-0005-0000-0000-0000A7B10000}"/>
    <cellStyle name="20% - Accent1 4 7 8 3" xfId="45664" xr:uid="{00000000-0005-0000-0000-0000A8B10000}"/>
    <cellStyle name="20% - Accent1 4 7 8 3 2" xfId="45665" xr:uid="{00000000-0005-0000-0000-0000A9B10000}"/>
    <cellStyle name="20% - Accent1 4 7 8 4" xfId="45666" xr:uid="{00000000-0005-0000-0000-0000AAB10000}"/>
    <cellStyle name="20% - Accent1 4 7 9" xfId="45667" xr:uid="{00000000-0005-0000-0000-0000ABB10000}"/>
    <cellStyle name="20% - Accent1 4 7 9 2" xfId="45668" xr:uid="{00000000-0005-0000-0000-0000ACB10000}"/>
    <cellStyle name="20% - Accent1 4 7 9 2 2" xfId="45669" xr:uid="{00000000-0005-0000-0000-0000ADB10000}"/>
    <cellStyle name="20% - Accent1 4 7 9 2 2 2" xfId="45670" xr:uid="{00000000-0005-0000-0000-0000AEB10000}"/>
    <cellStyle name="20% - Accent1 4 7 9 2 3" xfId="45671" xr:uid="{00000000-0005-0000-0000-0000AFB10000}"/>
    <cellStyle name="20% - Accent1 4 7 9 3" xfId="45672" xr:uid="{00000000-0005-0000-0000-0000B0B10000}"/>
    <cellStyle name="20% - Accent1 4 7 9 3 2" xfId="45673" xr:uid="{00000000-0005-0000-0000-0000B1B10000}"/>
    <cellStyle name="20% - Accent1 4 7 9 4" xfId="45674" xr:uid="{00000000-0005-0000-0000-0000B2B10000}"/>
    <cellStyle name="20% - Accent1 4 8" xfId="45675" xr:uid="{00000000-0005-0000-0000-0000B3B10000}"/>
    <cellStyle name="20% - Accent1 4 8 10" xfId="45676" xr:uid="{00000000-0005-0000-0000-0000B4B10000}"/>
    <cellStyle name="20% - Accent1 4 8 10 2" xfId="45677" xr:uid="{00000000-0005-0000-0000-0000B5B10000}"/>
    <cellStyle name="20% - Accent1 4 8 11" xfId="45678" xr:uid="{00000000-0005-0000-0000-0000B6B10000}"/>
    <cellStyle name="20% - Accent1 4 8 11 2" xfId="45679" xr:uid="{00000000-0005-0000-0000-0000B7B10000}"/>
    <cellStyle name="20% - Accent1 4 8 12" xfId="45680" xr:uid="{00000000-0005-0000-0000-0000B8B10000}"/>
    <cellStyle name="20% - Accent1 4 8 2" xfId="45681" xr:uid="{00000000-0005-0000-0000-0000B9B10000}"/>
    <cellStyle name="20% - Accent1 4 8 2 10" xfId="45682" xr:uid="{00000000-0005-0000-0000-0000BAB10000}"/>
    <cellStyle name="20% - Accent1 4 8 2 10 2" xfId="45683" xr:uid="{00000000-0005-0000-0000-0000BBB10000}"/>
    <cellStyle name="20% - Accent1 4 8 2 11" xfId="45684" xr:uid="{00000000-0005-0000-0000-0000BCB10000}"/>
    <cellStyle name="20% - Accent1 4 8 2 2" xfId="45685" xr:uid="{00000000-0005-0000-0000-0000BDB10000}"/>
    <cellStyle name="20% - Accent1 4 8 2 2 2" xfId="45686" xr:uid="{00000000-0005-0000-0000-0000BEB10000}"/>
    <cellStyle name="20% - Accent1 4 8 2 2 2 2" xfId="45687" xr:uid="{00000000-0005-0000-0000-0000BFB10000}"/>
    <cellStyle name="20% - Accent1 4 8 2 2 2 2 2" xfId="45688" xr:uid="{00000000-0005-0000-0000-0000C0B10000}"/>
    <cellStyle name="20% - Accent1 4 8 2 2 2 2 2 2" xfId="45689" xr:uid="{00000000-0005-0000-0000-0000C1B10000}"/>
    <cellStyle name="20% - Accent1 4 8 2 2 2 2 3" xfId="45690" xr:uid="{00000000-0005-0000-0000-0000C2B10000}"/>
    <cellStyle name="20% - Accent1 4 8 2 2 2 3" xfId="45691" xr:uid="{00000000-0005-0000-0000-0000C3B10000}"/>
    <cellStyle name="20% - Accent1 4 8 2 2 2 3 2" xfId="45692" xr:uid="{00000000-0005-0000-0000-0000C4B10000}"/>
    <cellStyle name="20% - Accent1 4 8 2 2 2 4" xfId="45693" xr:uid="{00000000-0005-0000-0000-0000C5B10000}"/>
    <cellStyle name="20% - Accent1 4 8 2 2 3" xfId="45694" xr:uid="{00000000-0005-0000-0000-0000C6B10000}"/>
    <cellStyle name="20% - Accent1 4 8 2 2 3 2" xfId="45695" xr:uid="{00000000-0005-0000-0000-0000C7B10000}"/>
    <cellStyle name="20% - Accent1 4 8 2 2 3 2 2" xfId="45696" xr:uid="{00000000-0005-0000-0000-0000C8B10000}"/>
    <cellStyle name="20% - Accent1 4 8 2 2 3 2 2 2" xfId="45697" xr:uid="{00000000-0005-0000-0000-0000C9B10000}"/>
    <cellStyle name="20% - Accent1 4 8 2 2 3 2 3" xfId="45698" xr:uid="{00000000-0005-0000-0000-0000CAB10000}"/>
    <cellStyle name="20% - Accent1 4 8 2 2 3 3" xfId="45699" xr:uid="{00000000-0005-0000-0000-0000CBB10000}"/>
    <cellStyle name="20% - Accent1 4 8 2 2 3 3 2" xfId="45700" xr:uid="{00000000-0005-0000-0000-0000CCB10000}"/>
    <cellStyle name="20% - Accent1 4 8 2 2 3 4" xfId="45701" xr:uid="{00000000-0005-0000-0000-0000CDB10000}"/>
    <cellStyle name="20% - Accent1 4 8 2 2 4" xfId="45702" xr:uid="{00000000-0005-0000-0000-0000CEB10000}"/>
    <cellStyle name="20% - Accent1 4 8 2 2 4 2" xfId="45703" xr:uid="{00000000-0005-0000-0000-0000CFB10000}"/>
    <cellStyle name="20% - Accent1 4 8 2 2 4 2 2" xfId="45704" xr:uid="{00000000-0005-0000-0000-0000D0B10000}"/>
    <cellStyle name="20% - Accent1 4 8 2 2 4 2 2 2" xfId="45705" xr:uid="{00000000-0005-0000-0000-0000D1B10000}"/>
    <cellStyle name="20% - Accent1 4 8 2 2 4 2 3" xfId="45706" xr:uid="{00000000-0005-0000-0000-0000D2B10000}"/>
    <cellStyle name="20% - Accent1 4 8 2 2 4 3" xfId="45707" xr:uid="{00000000-0005-0000-0000-0000D3B10000}"/>
    <cellStyle name="20% - Accent1 4 8 2 2 4 3 2" xfId="45708" xr:uid="{00000000-0005-0000-0000-0000D4B10000}"/>
    <cellStyle name="20% - Accent1 4 8 2 2 4 4" xfId="45709" xr:uid="{00000000-0005-0000-0000-0000D5B10000}"/>
    <cellStyle name="20% - Accent1 4 8 2 2 5" xfId="45710" xr:uid="{00000000-0005-0000-0000-0000D6B10000}"/>
    <cellStyle name="20% - Accent1 4 8 2 2 5 2" xfId="45711" xr:uid="{00000000-0005-0000-0000-0000D7B10000}"/>
    <cellStyle name="20% - Accent1 4 8 2 2 5 2 2" xfId="45712" xr:uid="{00000000-0005-0000-0000-0000D8B10000}"/>
    <cellStyle name="20% - Accent1 4 8 2 2 5 3" xfId="45713" xr:uid="{00000000-0005-0000-0000-0000D9B10000}"/>
    <cellStyle name="20% - Accent1 4 8 2 2 6" xfId="45714" xr:uid="{00000000-0005-0000-0000-0000DAB10000}"/>
    <cellStyle name="20% - Accent1 4 8 2 2 6 2" xfId="45715" xr:uid="{00000000-0005-0000-0000-0000DBB10000}"/>
    <cellStyle name="20% - Accent1 4 8 2 2 6 2 2" xfId="45716" xr:uid="{00000000-0005-0000-0000-0000DCB10000}"/>
    <cellStyle name="20% - Accent1 4 8 2 2 6 3" xfId="45717" xr:uid="{00000000-0005-0000-0000-0000DDB10000}"/>
    <cellStyle name="20% - Accent1 4 8 2 2 7" xfId="45718" xr:uid="{00000000-0005-0000-0000-0000DEB10000}"/>
    <cellStyle name="20% - Accent1 4 8 2 2 7 2" xfId="45719" xr:uid="{00000000-0005-0000-0000-0000DFB10000}"/>
    <cellStyle name="20% - Accent1 4 8 2 2 8" xfId="45720" xr:uid="{00000000-0005-0000-0000-0000E0B10000}"/>
    <cellStyle name="20% - Accent1 4 8 2 2 8 2" xfId="45721" xr:uid="{00000000-0005-0000-0000-0000E1B10000}"/>
    <cellStyle name="20% - Accent1 4 8 2 2 9" xfId="45722" xr:uid="{00000000-0005-0000-0000-0000E2B10000}"/>
    <cellStyle name="20% - Accent1 4 8 2 3" xfId="45723" xr:uid="{00000000-0005-0000-0000-0000E3B10000}"/>
    <cellStyle name="20% - Accent1 4 8 2 3 2" xfId="45724" xr:uid="{00000000-0005-0000-0000-0000E4B10000}"/>
    <cellStyle name="20% - Accent1 4 8 2 3 2 2" xfId="45725" xr:uid="{00000000-0005-0000-0000-0000E5B10000}"/>
    <cellStyle name="20% - Accent1 4 8 2 3 2 2 2" xfId="45726" xr:uid="{00000000-0005-0000-0000-0000E6B10000}"/>
    <cellStyle name="20% - Accent1 4 8 2 3 2 2 2 2" xfId="45727" xr:uid="{00000000-0005-0000-0000-0000E7B10000}"/>
    <cellStyle name="20% - Accent1 4 8 2 3 2 2 3" xfId="45728" xr:uid="{00000000-0005-0000-0000-0000E8B10000}"/>
    <cellStyle name="20% - Accent1 4 8 2 3 2 3" xfId="45729" xr:uid="{00000000-0005-0000-0000-0000E9B10000}"/>
    <cellStyle name="20% - Accent1 4 8 2 3 2 3 2" xfId="45730" xr:uid="{00000000-0005-0000-0000-0000EAB10000}"/>
    <cellStyle name="20% - Accent1 4 8 2 3 2 4" xfId="45731" xr:uid="{00000000-0005-0000-0000-0000EBB10000}"/>
    <cellStyle name="20% - Accent1 4 8 2 3 3" xfId="45732" xr:uid="{00000000-0005-0000-0000-0000ECB10000}"/>
    <cellStyle name="20% - Accent1 4 8 2 3 3 2" xfId="45733" xr:uid="{00000000-0005-0000-0000-0000EDB10000}"/>
    <cellStyle name="20% - Accent1 4 8 2 3 3 2 2" xfId="45734" xr:uid="{00000000-0005-0000-0000-0000EEB10000}"/>
    <cellStyle name="20% - Accent1 4 8 2 3 3 2 2 2" xfId="45735" xr:uid="{00000000-0005-0000-0000-0000EFB10000}"/>
    <cellStyle name="20% - Accent1 4 8 2 3 3 2 3" xfId="45736" xr:uid="{00000000-0005-0000-0000-0000F0B10000}"/>
    <cellStyle name="20% - Accent1 4 8 2 3 3 3" xfId="45737" xr:uid="{00000000-0005-0000-0000-0000F1B10000}"/>
    <cellStyle name="20% - Accent1 4 8 2 3 3 3 2" xfId="45738" xr:uid="{00000000-0005-0000-0000-0000F2B10000}"/>
    <cellStyle name="20% - Accent1 4 8 2 3 3 4" xfId="45739" xr:uid="{00000000-0005-0000-0000-0000F3B10000}"/>
    <cellStyle name="20% - Accent1 4 8 2 3 4" xfId="45740" xr:uid="{00000000-0005-0000-0000-0000F4B10000}"/>
    <cellStyle name="20% - Accent1 4 8 2 3 4 2" xfId="45741" xr:uid="{00000000-0005-0000-0000-0000F5B10000}"/>
    <cellStyle name="20% - Accent1 4 8 2 3 4 2 2" xfId="45742" xr:uid="{00000000-0005-0000-0000-0000F6B10000}"/>
    <cellStyle name="20% - Accent1 4 8 2 3 4 2 2 2" xfId="45743" xr:uid="{00000000-0005-0000-0000-0000F7B10000}"/>
    <cellStyle name="20% - Accent1 4 8 2 3 4 2 3" xfId="45744" xr:uid="{00000000-0005-0000-0000-0000F8B10000}"/>
    <cellStyle name="20% - Accent1 4 8 2 3 4 3" xfId="45745" xr:uid="{00000000-0005-0000-0000-0000F9B10000}"/>
    <cellStyle name="20% - Accent1 4 8 2 3 4 3 2" xfId="45746" xr:uid="{00000000-0005-0000-0000-0000FAB10000}"/>
    <cellStyle name="20% - Accent1 4 8 2 3 4 4" xfId="45747" xr:uid="{00000000-0005-0000-0000-0000FBB10000}"/>
    <cellStyle name="20% - Accent1 4 8 2 3 5" xfId="45748" xr:uid="{00000000-0005-0000-0000-0000FCB10000}"/>
    <cellStyle name="20% - Accent1 4 8 2 3 5 2" xfId="45749" xr:uid="{00000000-0005-0000-0000-0000FDB10000}"/>
    <cellStyle name="20% - Accent1 4 8 2 3 5 2 2" xfId="45750" xr:uid="{00000000-0005-0000-0000-0000FEB10000}"/>
    <cellStyle name="20% - Accent1 4 8 2 3 5 3" xfId="45751" xr:uid="{00000000-0005-0000-0000-0000FFB10000}"/>
    <cellStyle name="20% - Accent1 4 8 2 3 6" xfId="45752" xr:uid="{00000000-0005-0000-0000-000000B20000}"/>
    <cellStyle name="20% - Accent1 4 8 2 3 6 2" xfId="45753" xr:uid="{00000000-0005-0000-0000-000001B20000}"/>
    <cellStyle name="20% - Accent1 4 8 2 3 6 2 2" xfId="45754" xr:uid="{00000000-0005-0000-0000-000002B20000}"/>
    <cellStyle name="20% - Accent1 4 8 2 3 6 3" xfId="45755" xr:uid="{00000000-0005-0000-0000-000003B20000}"/>
    <cellStyle name="20% - Accent1 4 8 2 3 7" xfId="45756" xr:uid="{00000000-0005-0000-0000-000004B20000}"/>
    <cellStyle name="20% - Accent1 4 8 2 3 7 2" xfId="45757" xr:uid="{00000000-0005-0000-0000-000005B20000}"/>
    <cellStyle name="20% - Accent1 4 8 2 3 8" xfId="45758" xr:uid="{00000000-0005-0000-0000-000006B20000}"/>
    <cellStyle name="20% - Accent1 4 8 2 3 8 2" xfId="45759" xr:uid="{00000000-0005-0000-0000-000007B20000}"/>
    <cellStyle name="20% - Accent1 4 8 2 3 9" xfId="45760" xr:uid="{00000000-0005-0000-0000-000008B20000}"/>
    <cellStyle name="20% - Accent1 4 8 2 4" xfId="45761" xr:uid="{00000000-0005-0000-0000-000009B20000}"/>
    <cellStyle name="20% - Accent1 4 8 2 4 2" xfId="45762" xr:uid="{00000000-0005-0000-0000-00000AB20000}"/>
    <cellStyle name="20% - Accent1 4 8 2 4 2 2" xfId="45763" xr:uid="{00000000-0005-0000-0000-00000BB20000}"/>
    <cellStyle name="20% - Accent1 4 8 2 4 2 2 2" xfId="45764" xr:uid="{00000000-0005-0000-0000-00000CB20000}"/>
    <cellStyle name="20% - Accent1 4 8 2 4 2 3" xfId="45765" xr:uid="{00000000-0005-0000-0000-00000DB20000}"/>
    <cellStyle name="20% - Accent1 4 8 2 4 3" xfId="45766" xr:uid="{00000000-0005-0000-0000-00000EB20000}"/>
    <cellStyle name="20% - Accent1 4 8 2 4 3 2" xfId="45767" xr:uid="{00000000-0005-0000-0000-00000FB20000}"/>
    <cellStyle name="20% - Accent1 4 8 2 4 4" xfId="45768" xr:uid="{00000000-0005-0000-0000-000010B20000}"/>
    <cellStyle name="20% - Accent1 4 8 2 5" xfId="45769" xr:uid="{00000000-0005-0000-0000-000011B20000}"/>
    <cellStyle name="20% - Accent1 4 8 2 5 2" xfId="45770" xr:uid="{00000000-0005-0000-0000-000012B20000}"/>
    <cellStyle name="20% - Accent1 4 8 2 5 2 2" xfId="45771" xr:uid="{00000000-0005-0000-0000-000013B20000}"/>
    <cellStyle name="20% - Accent1 4 8 2 5 2 2 2" xfId="45772" xr:uid="{00000000-0005-0000-0000-000014B20000}"/>
    <cellStyle name="20% - Accent1 4 8 2 5 2 3" xfId="45773" xr:uid="{00000000-0005-0000-0000-000015B20000}"/>
    <cellStyle name="20% - Accent1 4 8 2 5 3" xfId="45774" xr:uid="{00000000-0005-0000-0000-000016B20000}"/>
    <cellStyle name="20% - Accent1 4 8 2 5 3 2" xfId="45775" xr:uid="{00000000-0005-0000-0000-000017B20000}"/>
    <cellStyle name="20% - Accent1 4 8 2 5 4" xfId="45776" xr:uid="{00000000-0005-0000-0000-000018B20000}"/>
    <cellStyle name="20% - Accent1 4 8 2 6" xfId="45777" xr:uid="{00000000-0005-0000-0000-000019B20000}"/>
    <cellStyle name="20% - Accent1 4 8 2 6 2" xfId="45778" xr:uid="{00000000-0005-0000-0000-00001AB20000}"/>
    <cellStyle name="20% - Accent1 4 8 2 6 2 2" xfId="45779" xr:uid="{00000000-0005-0000-0000-00001BB20000}"/>
    <cellStyle name="20% - Accent1 4 8 2 6 2 2 2" xfId="45780" xr:uid="{00000000-0005-0000-0000-00001CB20000}"/>
    <cellStyle name="20% - Accent1 4 8 2 6 2 3" xfId="45781" xr:uid="{00000000-0005-0000-0000-00001DB20000}"/>
    <cellStyle name="20% - Accent1 4 8 2 6 3" xfId="45782" xr:uid="{00000000-0005-0000-0000-00001EB20000}"/>
    <cellStyle name="20% - Accent1 4 8 2 6 3 2" xfId="45783" xr:uid="{00000000-0005-0000-0000-00001FB20000}"/>
    <cellStyle name="20% - Accent1 4 8 2 6 4" xfId="45784" xr:uid="{00000000-0005-0000-0000-000020B20000}"/>
    <cellStyle name="20% - Accent1 4 8 2 7" xfId="45785" xr:uid="{00000000-0005-0000-0000-000021B20000}"/>
    <cellStyle name="20% - Accent1 4 8 2 7 2" xfId="45786" xr:uid="{00000000-0005-0000-0000-000022B20000}"/>
    <cellStyle name="20% - Accent1 4 8 2 7 2 2" xfId="45787" xr:uid="{00000000-0005-0000-0000-000023B20000}"/>
    <cellStyle name="20% - Accent1 4 8 2 7 3" xfId="45788" xr:uid="{00000000-0005-0000-0000-000024B20000}"/>
    <cellStyle name="20% - Accent1 4 8 2 8" xfId="45789" xr:uid="{00000000-0005-0000-0000-000025B20000}"/>
    <cellStyle name="20% - Accent1 4 8 2 8 2" xfId="45790" xr:uid="{00000000-0005-0000-0000-000026B20000}"/>
    <cellStyle name="20% - Accent1 4 8 2 8 2 2" xfId="45791" xr:uid="{00000000-0005-0000-0000-000027B20000}"/>
    <cellStyle name="20% - Accent1 4 8 2 8 3" xfId="45792" xr:uid="{00000000-0005-0000-0000-000028B20000}"/>
    <cellStyle name="20% - Accent1 4 8 2 9" xfId="45793" xr:uid="{00000000-0005-0000-0000-000029B20000}"/>
    <cellStyle name="20% - Accent1 4 8 2 9 2" xfId="45794" xr:uid="{00000000-0005-0000-0000-00002AB20000}"/>
    <cellStyle name="20% - Accent1 4 8 3" xfId="45795" xr:uid="{00000000-0005-0000-0000-00002BB20000}"/>
    <cellStyle name="20% - Accent1 4 8 3 2" xfId="45796" xr:uid="{00000000-0005-0000-0000-00002CB20000}"/>
    <cellStyle name="20% - Accent1 4 8 3 2 2" xfId="45797" xr:uid="{00000000-0005-0000-0000-00002DB20000}"/>
    <cellStyle name="20% - Accent1 4 8 3 2 2 2" xfId="45798" xr:uid="{00000000-0005-0000-0000-00002EB20000}"/>
    <cellStyle name="20% - Accent1 4 8 3 2 2 2 2" xfId="45799" xr:uid="{00000000-0005-0000-0000-00002FB20000}"/>
    <cellStyle name="20% - Accent1 4 8 3 2 2 3" xfId="45800" xr:uid="{00000000-0005-0000-0000-000030B20000}"/>
    <cellStyle name="20% - Accent1 4 8 3 2 3" xfId="45801" xr:uid="{00000000-0005-0000-0000-000031B20000}"/>
    <cellStyle name="20% - Accent1 4 8 3 2 3 2" xfId="45802" xr:uid="{00000000-0005-0000-0000-000032B20000}"/>
    <cellStyle name="20% - Accent1 4 8 3 2 4" xfId="45803" xr:uid="{00000000-0005-0000-0000-000033B20000}"/>
    <cellStyle name="20% - Accent1 4 8 3 3" xfId="45804" xr:uid="{00000000-0005-0000-0000-000034B20000}"/>
    <cellStyle name="20% - Accent1 4 8 3 3 2" xfId="45805" xr:uid="{00000000-0005-0000-0000-000035B20000}"/>
    <cellStyle name="20% - Accent1 4 8 3 3 2 2" xfId="45806" xr:uid="{00000000-0005-0000-0000-000036B20000}"/>
    <cellStyle name="20% - Accent1 4 8 3 3 2 2 2" xfId="45807" xr:uid="{00000000-0005-0000-0000-000037B20000}"/>
    <cellStyle name="20% - Accent1 4 8 3 3 2 3" xfId="45808" xr:uid="{00000000-0005-0000-0000-000038B20000}"/>
    <cellStyle name="20% - Accent1 4 8 3 3 3" xfId="45809" xr:uid="{00000000-0005-0000-0000-000039B20000}"/>
    <cellStyle name="20% - Accent1 4 8 3 3 3 2" xfId="45810" xr:uid="{00000000-0005-0000-0000-00003AB20000}"/>
    <cellStyle name="20% - Accent1 4 8 3 3 4" xfId="45811" xr:uid="{00000000-0005-0000-0000-00003BB20000}"/>
    <cellStyle name="20% - Accent1 4 8 3 4" xfId="45812" xr:uid="{00000000-0005-0000-0000-00003CB20000}"/>
    <cellStyle name="20% - Accent1 4 8 3 4 2" xfId="45813" xr:uid="{00000000-0005-0000-0000-00003DB20000}"/>
    <cellStyle name="20% - Accent1 4 8 3 4 2 2" xfId="45814" xr:uid="{00000000-0005-0000-0000-00003EB20000}"/>
    <cellStyle name="20% - Accent1 4 8 3 4 2 2 2" xfId="45815" xr:uid="{00000000-0005-0000-0000-00003FB20000}"/>
    <cellStyle name="20% - Accent1 4 8 3 4 2 3" xfId="45816" xr:uid="{00000000-0005-0000-0000-000040B20000}"/>
    <cellStyle name="20% - Accent1 4 8 3 4 3" xfId="45817" xr:uid="{00000000-0005-0000-0000-000041B20000}"/>
    <cellStyle name="20% - Accent1 4 8 3 4 3 2" xfId="45818" xr:uid="{00000000-0005-0000-0000-000042B20000}"/>
    <cellStyle name="20% - Accent1 4 8 3 4 4" xfId="45819" xr:uid="{00000000-0005-0000-0000-000043B20000}"/>
    <cellStyle name="20% - Accent1 4 8 3 5" xfId="45820" xr:uid="{00000000-0005-0000-0000-000044B20000}"/>
    <cellStyle name="20% - Accent1 4 8 3 5 2" xfId="45821" xr:uid="{00000000-0005-0000-0000-000045B20000}"/>
    <cellStyle name="20% - Accent1 4 8 3 5 2 2" xfId="45822" xr:uid="{00000000-0005-0000-0000-000046B20000}"/>
    <cellStyle name="20% - Accent1 4 8 3 5 3" xfId="45823" xr:uid="{00000000-0005-0000-0000-000047B20000}"/>
    <cellStyle name="20% - Accent1 4 8 3 6" xfId="45824" xr:uid="{00000000-0005-0000-0000-000048B20000}"/>
    <cellStyle name="20% - Accent1 4 8 3 6 2" xfId="45825" xr:uid="{00000000-0005-0000-0000-000049B20000}"/>
    <cellStyle name="20% - Accent1 4 8 3 6 2 2" xfId="45826" xr:uid="{00000000-0005-0000-0000-00004AB20000}"/>
    <cellStyle name="20% - Accent1 4 8 3 6 3" xfId="45827" xr:uid="{00000000-0005-0000-0000-00004BB20000}"/>
    <cellStyle name="20% - Accent1 4 8 3 7" xfId="45828" xr:uid="{00000000-0005-0000-0000-00004CB20000}"/>
    <cellStyle name="20% - Accent1 4 8 3 7 2" xfId="45829" xr:uid="{00000000-0005-0000-0000-00004DB20000}"/>
    <cellStyle name="20% - Accent1 4 8 3 8" xfId="45830" xr:uid="{00000000-0005-0000-0000-00004EB20000}"/>
    <cellStyle name="20% - Accent1 4 8 3 8 2" xfId="45831" xr:uid="{00000000-0005-0000-0000-00004FB20000}"/>
    <cellStyle name="20% - Accent1 4 8 3 9" xfId="45832" xr:uid="{00000000-0005-0000-0000-000050B20000}"/>
    <cellStyle name="20% - Accent1 4 8 4" xfId="45833" xr:uid="{00000000-0005-0000-0000-000051B20000}"/>
    <cellStyle name="20% - Accent1 4 8 4 2" xfId="45834" xr:uid="{00000000-0005-0000-0000-000052B20000}"/>
    <cellStyle name="20% - Accent1 4 8 4 2 2" xfId="45835" xr:uid="{00000000-0005-0000-0000-000053B20000}"/>
    <cellStyle name="20% - Accent1 4 8 4 2 2 2" xfId="45836" xr:uid="{00000000-0005-0000-0000-000054B20000}"/>
    <cellStyle name="20% - Accent1 4 8 4 2 2 2 2" xfId="45837" xr:uid="{00000000-0005-0000-0000-000055B20000}"/>
    <cellStyle name="20% - Accent1 4 8 4 2 2 3" xfId="45838" xr:uid="{00000000-0005-0000-0000-000056B20000}"/>
    <cellStyle name="20% - Accent1 4 8 4 2 3" xfId="45839" xr:uid="{00000000-0005-0000-0000-000057B20000}"/>
    <cellStyle name="20% - Accent1 4 8 4 2 3 2" xfId="45840" xr:uid="{00000000-0005-0000-0000-000058B20000}"/>
    <cellStyle name="20% - Accent1 4 8 4 2 4" xfId="45841" xr:uid="{00000000-0005-0000-0000-000059B20000}"/>
    <cellStyle name="20% - Accent1 4 8 4 3" xfId="45842" xr:uid="{00000000-0005-0000-0000-00005AB20000}"/>
    <cellStyle name="20% - Accent1 4 8 4 3 2" xfId="45843" xr:uid="{00000000-0005-0000-0000-00005BB20000}"/>
    <cellStyle name="20% - Accent1 4 8 4 3 2 2" xfId="45844" xr:uid="{00000000-0005-0000-0000-00005CB20000}"/>
    <cellStyle name="20% - Accent1 4 8 4 3 2 2 2" xfId="45845" xr:uid="{00000000-0005-0000-0000-00005DB20000}"/>
    <cellStyle name="20% - Accent1 4 8 4 3 2 3" xfId="45846" xr:uid="{00000000-0005-0000-0000-00005EB20000}"/>
    <cellStyle name="20% - Accent1 4 8 4 3 3" xfId="45847" xr:uid="{00000000-0005-0000-0000-00005FB20000}"/>
    <cellStyle name="20% - Accent1 4 8 4 3 3 2" xfId="45848" xr:uid="{00000000-0005-0000-0000-000060B20000}"/>
    <cellStyle name="20% - Accent1 4 8 4 3 4" xfId="45849" xr:uid="{00000000-0005-0000-0000-000061B20000}"/>
    <cellStyle name="20% - Accent1 4 8 4 4" xfId="45850" xr:uid="{00000000-0005-0000-0000-000062B20000}"/>
    <cellStyle name="20% - Accent1 4 8 4 4 2" xfId="45851" xr:uid="{00000000-0005-0000-0000-000063B20000}"/>
    <cellStyle name="20% - Accent1 4 8 4 4 2 2" xfId="45852" xr:uid="{00000000-0005-0000-0000-000064B20000}"/>
    <cellStyle name="20% - Accent1 4 8 4 4 2 2 2" xfId="45853" xr:uid="{00000000-0005-0000-0000-000065B20000}"/>
    <cellStyle name="20% - Accent1 4 8 4 4 2 3" xfId="45854" xr:uid="{00000000-0005-0000-0000-000066B20000}"/>
    <cellStyle name="20% - Accent1 4 8 4 4 3" xfId="45855" xr:uid="{00000000-0005-0000-0000-000067B20000}"/>
    <cellStyle name="20% - Accent1 4 8 4 4 3 2" xfId="45856" xr:uid="{00000000-0005-0000-0000-000068B20000}"/>
    <cellStyle name="20% - Accent1 4 8 4 4 4" xfId="45857" xr:uid="{00000000-0005-0000-0000-000069B20000}"/>
    <cellStyle name="20% - Accent1 4 8 4 5" xfId="45858" xr:uid="{00000000-0005-0000-0000-00006AB20000}"/>
    <cellStyle name="20% - Accent1 4 8 4 5 2" xfId="45859" xr:uid="{00000000-0005-0000-0000-00006BB20000}"/>
    <cellStyle name="20% - Accent1 4 8 4 5 2 2" xfId="45860" xr:uid="{00000000-0005-0000-0000-00006CB20000}"/>
    <cellStyle name="20% - Accent1 4 8 4 5 3" xfId="45861" xr:uid="{00000000-0005-0000-0000-00006DB20000}"/>
    <cellStyle name="20% - Accent1 4 8 4 6" xfId="45862" xr:uid="{00000000-0005-0000-0000-00006EB20000}"/>
    <cellStyle name="20% - Accent1 4 8 4 6 2" xfId="45863" xr:uid="{00000000-0005-0000-0000-00006FB20000}"/>
    <cellStyle name="20% - Accent1 4 8 4 6 2 2" xfId="45864" xr:uid="{00000000-0005-0000-0000-000070B20000}"/>
    <cellStyle name="20% - Accent1 4 8 4 6 3" xfId="45865" xr:uid="{00000000-0005-0000-0000-000071B20000}"/>
    <cellStyle name="20% - Accent1 4 8 4 7" xfId="45866" xr:uid="{00000000-0005-0000-0000-000072B20000}"/>
    <cellStyle name="20% - Accent1 4 8 4 7 2" xfId="45867" xr:uid="{00000000-0005-0000-0000-000073B20000}"/>
    <cellStyle name="20% - Accent1 4 8 4 8" xfId="45868" xr:uid="{00000000-0005-0000-0000-000074B20000}"/>
    <cellStyle name="20% - Accent1 4 8 4 8 2" xfId="45869" xr:uid="{00000000-0005-0000-0000-000075B20000}"/>
    <cellStyle name="20% - Accent1 4 8 4 9" xfId="45870" xr:uid="{00000000-0005-0000-0000-000076B20000}"/>
    <cellStyle name="20% - Accent1 4 8 5" xfId="45871" xr:uid="{00000000-0005-0000-0000-000077B20000}"/>
    <cellStyle name="20% - Accent1 4 8 5 2" xfId="45872" xr:uid="{00000000-0005-0000-0000-000078B20000}"/>
    <cellStyle name="20% - Accent1 4 8 5 2 2" xfId="45873" xr:uid="{00000000-0005-0000-0000-000079B20000}"/>
    <cellStyle name="20% - Accent1 4 8 5 2 2 2" xfId="45874" xr:uid="{00000000-0005-0000-0000-00007AB20000}"/>
    <cellStyle name="20% - Accent1 4 8 5 2 3" xfId="45875" xr:uid="{00000000-0005-0000-0000-00007BB20000}"/>
    <cellStyle name="20% - Accent1 4 8 5 3" xfId="45876" xr:uid="{00000000-0005-0000-0000-00007CB20000}"/>
    <cellStyle name="20% - Accent1 4 8 5 3 2" xfId="45877" xr:uid="{00000000-0005-0000-0000-00007DB20000}"/>
    <cellStyle name="20% - Accent1 4 8 5 4" xfId="45878" xr:uid="{00000000-0005-0000-0000-00007EB20000}"/>
    <cellStyle name="20% - Accent1 4 8 6" xfId="45879" xr:uid="{00000000-0005-0000-0000-00007FB20000}"/>
    <cellStyle name="20% - Accent1 4 8 6 2" xfId="45880" xr:uid="{00000000-0005-0000-0000-000080B20000}"/>
    <cellStyle name="20% - Accent1 4 8 6 2 2" xfId="45881" xr:uid="{00000000-0005-0000-0000-000081B20000}"/>
    <cellStyle name="20% - Accent1 4 8 6 2 2 2" xfId="45882" xr:uid="{00000000-0005-0000-0000-000082B20000}"/>
    <cellStyle name="20% - Accent1 4 8 6 2 3" xfId="45883" xr:uid="{00000000-0005-0000-0000-000083B20000}"/>
    <cellStyle name="20% - Accent1 4 8 6 3" xfId="45884" xr:uid="{00000000-0005-0000-0000-000084B20000}"/>
    <cellStyle name="20% - Accent1 4 8 6 3 2" xfId="45885" xr:uid="{00000000-0005-0000-0000-000085B20000}"/>
    <cellStyle name="20% - Accent1 4 8 6 4" xfId="45886" xr:uid="{00000000-0005-0000-0000-000086B20000}"/>
    <cellStyle name="20% - Accent1 4 8 7" xfId="45887" xr:uid="{00000000-0005-0000-0000-000087B20000}"/>
    <cellStyle name="20% - Accent1 4 8 7 2" xfId="45888" xr:uid="{00000000-0005-0000-0000-000088B20000}"/>
    <cellStyle name="20% - Accent1 4 8 7 2 2" xfId="45889" xr:uid="{00000000-0005-0000-0000-000089B20000}"/>
    <cellStyle name="20% - Accent1 4 8 7 2 2 2" xfId="45890" xr:uid="{00000000-0005-0000-0000-00008AB20000}"/>
    <cellStyle name="20% - Accent1 4 8 7 2 3" xfId="45891" xr:uid="{00000000-0005-0000-0000-00008BB20000}"/>
    <cellStyle name="20% - Accent1 4 8 7 3" xfId="45892" xr:uid="{00000000-0005-0000-0000-00008CB20000}"/>
    <cellStyle name="20% - Accent1 4 8 7 3 2" xfId="45893" xr:uid="{00000000-0005-0000-0000-00008DB20000}"/>
    <cellStyle name="20% - Accent1 4 8 7 4" xfId="45894" xr:uid="{00000000-0005-0000-0000-00008EB20000}"/>
    <cellStyle name="20% - Accent1 4 8 8" xfId="45895" xr:uid="{00000000-0005-0000-0000-00008FB20000}"/>
    <cellStyle name="20% - Accent1 4 8 8 2" xfId="45896" xr:uid="{00000000-0005-0000-0000-000090B20000}"/>
    <cellStyle name="20% - Accent1 4 8 8 2 2" xfId="45897" xr:uid="{00000000-0005-0000-0000-000091B20000}"/>
    <cellStyle name="20% - Accent1 4 8 8 3" xfId="45898" xr:uid="{00000000-0005-0000-0000-000092B20000}"/>
    <cellStyle name="20% - Accent1 4 8 9" xfId="45899" xr:uid="{00000000-0005-0000-0000-000093B20000}"/>
    <cellStyle name="20% - Accent1 4 8 9 2" xfId="45900" xr:uid="{00000000-0005-0000-0000-000094B20000}"/>
    <cellStyle name="20% - Accent1 4 8 9 2 2" xfId="45901" xr:uid="{00000000-0005-0000-0000-000095B20000}"/>
    <cellStyle name="20% - Accent1 4 8 9 3" xfId="45902" xr:uid="{00000000-0005-0000-0000-000096B20000}"/>
    <cellStyle name="20% - Accent1 4 9" xfId="45903" xr:uid="{00000000-0005-0000-0000-000097B20000}"/>
    <cellStyle name="20% - Accent1 4 9 10" xfId="45904" xr:uid="{00000000-0005-0000-0000-000098B20000}"/>
    <cellStyle name="20% - Accent1 4 9 10 2" xfId="45905" xr:uid="{00000000-0005-0000-0000-000099B20000}"/>
    <cellStyle name="20% - Accent1 4 9 11" xfId="45906" xr:uid="{00000000-0005-0000-0000-00009AB20000}"/>
    <cellStyle name="20% - Accent1 4 9 2" xfId="45907" xr:uid="{00000000-0005-0000-0000-00009BB20000}"/>
    <cellStyle name="20% - Accent1 4 9 2 2" xfId="45908" xr:uid="{00000000-0005-0000-0000-00009CB20000}"/>
    <cellStyle name="20% - Accent1 4 9 2 2 2" xfId="45909" xr:uid="{00000000-0005-0000-0000-00009DB20000}"/>
    <cellStyle name="20% - Accent1 4 9 2 2 2 2" xfId="45910" xr:uid="{00000000-0005-0000-0000-00009EB20000}"/>
    <cellStyle name="20% - Accent1 4 9 2 2 2 2 2" xfId="45911" xr:uid="{00000000-0005-0000-0000-00009FB20000}"/>
    <cellStyle name="20% - Accent1 4 9 2 2 2 3" xfId="45912" xr:uid="{00000000-0005-0000-0000-0000A0B20000}"/>
    <cellStyle name="20% - Accent1 4 9 2 2 3" xfId="45913" xr:uid="{00000000-0005-0000-0000-0000A1B20000}"/>
    <cellStyle name="20% - Accent1 4 9 2 2 3 2" xfId="45914" xr:uid="{00000000-0005-0000-0000-0000A2B20000}"/>
    <cellStyle name="20% - Accent1 4 9 2 2 4" xfId="45915" xr:uid="{00000000-0005-0000-0000-0000A3B20000}"/>
    <cellStyle name="20% - Accent1 4 9 2 3" xfId="45916" xr:uid="{00000000-0005-0000-0000-0000A4B20000}"/>
    <cellStyle name="20% - Accent1 4 9 2 3 2" xfId="45917" xr:uid="{00000000-0005-0000-0000-0000A5B20000}"/>
    <cellStyle name="20% - Accent1 4 9 2 3 2 2" xfId="45918" xr:uid="{00000000-0005-0000-0000-0000A6B20000}"/>
    <cellStyle name="20% - Accent1 4 9 2 3 2 2 2" xfId="45919" xr:uid="{00000000-0005-0000-0000-0000A7B20000}"/>
    <cellStyle name="20% - Accent1 4 9 2 3 2 3" xfId="45920" xr:uid="{00000000-0005-0000-0000-0000A8B20000}"/>
    <cellStyle name="20% - Accent1 4 9 2 3 3" xfId="45921" xr:uid="{00000000-0005-0000-0000-0000A9B20000}"/>
    <cellStyle name="20% - Accent1 4 9 2 3 3 2" xfId="45922" xr:uid="{00000000-0005-0000-0000-0000AAB20000}"/>
    <cellStyle name="20% - Accent1 4 9 2 3 4" xfId="45923" xr:uid="{00000000-0005-0000-0000-0000ABB20000}"/>
    <cellStyle name="20% - Accent1 4 9 2 4" xfId="45924" xr:uid="{00000000-0005-0000-0000-0000ACB20000}"/>
    <cellStyle name="20% - Accent1 4 9 2 4 2" xfId="45925" xr:uid="{00000000-0005-0000-0000-0000ADB20000}"/>
    <cellStyle name="20% - Accent1 4 9 2 4 2 2" xfId="45926" xr:uid="{00000000-0005-0000-0000-0000AEB20000}"/>
    <cellStyle name="20% - Accent1 4 9 2 4 2 2 2" xfId="45927" xr:uid="{00000000-0005-0000-0000-0000AFB20000}"/>
    <cellStyle name="20% - Accent1 4 9 2 4 2 3" xfId="45928" xr:uid="{00000000-0005-0000-0000-0000B0B20000}"/>
    <cellStyle name="20% - Accent1 4 9 2 4 3" xfId="45929" xr:uid="{00000000-0005-0000-0000-0000B1B20000}"/>
    <cellStyle name="20% - Accent1 4 9 2 4 3 2" xfId="45930" xr:uid="{00000000-0005-0000-0000-0000B2B20000}"/>
    <cellStyle name="20% - Accent1 4 9 2 4 4" xfId="45931" xr:uid="{00000000-0005-0000-0000-0000B3B20000}"/>
    <cellStyle name="20% - Accent1 4 9 2 5" xfId="45932" xr:uid="{00000000-0005-0000-0000-0000B4B20000}"/>
    <cellStyle name="20% - Accent1 4 9 2 5 2" xfId="45933" xr:uid="{00000000-0005-0000-0000-0000B5B20000}"/>
    <cellStyle name="20% - Accent1 4 9 2 5 2 2" xfId="45934" xr:uid="{00000000-0005-0000-0000-0000B6B20000}"/>
    <cellStyle name="20% - Accent1 4 9 2 5 3" xfId="45935" xr:uid="{00000000-0005-0000-0000-0000B7B20000}"/>
    <cellStyle name="20% - Accent1 4 9 2 6" xfId="45936" xr:uid="{00000000-0005-0000-0000-0000B8B20000}"/>
    <cellStyle name="20% - Accent1 4 9 2 6 2" xfId="45937" xr:uid="{00000000-0005-0000-0000-0000B9B20000}"/>
    <cellStyle name="20% - Accent1 4 9 2 6 2 2" xfId="45938" xr:uid="{00000000-0005-0000-0000-0000BAB20000}"/>
    <cellStyle name="20% - Accent1 4 9 2 6 3" xfId="45939" xr:uid="{00000000-0005-0000-0000-0000BBB20000}"/>
    <cellStyle name="20% - Accent1 4 9 2 7" xfId="45940" xr:uid="{00000000-0005-0000-0000-0000BCB20000}"/>
    <cellStyle name="20% - Accent1 4 9 2 7 2" xfId="45941" xr:uid="{00000000-0005-0000-0000-0000BDB20000}"/>
    <cellStyle name="20% - Accent1 4 9 2 8" xfId="45942" xr:uid="{00000000-0005-0000-0000-0000BEB20000}"/>
    <cellStyle name="20% - Accent1 4 9 2 8 2" xfId="45943" xr:uid="{00000000-0005-0000-0000-0000BFB20000}"/>
    <cellStyle name="20% - Accent1 4 9 2 9" xfId="45944" xr:uid="{00000000-0005-0000-0000-0000C0B20000}"/>
    <cellStyle name="20% - Accent1 4 9 3" xfId="45945" xr:uid="{00000000-0005-0000-0000-0000C1B20000}"/>
    <cellStyle name="20% - Accent1 4 9 3 2" xfId="45946" xr:uid="{00000000-0005-0000-0000-0000C2B20000}"/>
    <cellStyle name="20% - Accent1 4 9 3 2 2" xfId="45947" xr:uid="{00000000-0005-0000-0000-0000C3B20000}"/>
    <cellStyle name="20% - Accent1 4 9 3 2 2 2" xfId="45948" xr:uid="{00000000-0005-0000-0000-0000C4B20000}"/>
    <cellStyle name="20% - Accent1 4 9 3 2 2 2 2" xfId="45949" xr:uid="{00000000-0005-0000-0000-0000C5B20000}"/>
    <cellStyle name="20% - Accent1 4 9 3 2 2 3" xfId="45950" xr:uid="{00000000-0005-0000-0000-0000C6B20000}"/>
    <cellStyle name="20% - Accent1 4 9 3 2 3" xfId="45951" xr:uid="{00000000-0005-0000-0000-0000C7B20000}"/>
    <cellStyle name="20% - Accent1 4 9 3 2 3 2" xfId="45952" xr:uid="{00000000-0005-0000-0000-0000C8B20000}"/>
    <cellStyle name="20% - Accent1 4 9 3 2 4" xfId="45953" xr:uid="{00000000-0005-0000-0000-0000C9B20000}"/>
    <cellStyle name="20% - Accent1 4 9 3 3" xfId="45954" xr:uid="{00000000-0005-0000-0000-0000CAB20000}"/>
    <cellStyle name="20% - Accent1 4 9 3 3 2" xfId="45955" xr:uid="{00000000-0005-0000-0000-0000CBB20000}"/>
    <cellStyle name="20% - Accent1 4 9 3 3 2 2" xfId="45956" xr:uid="{00000000-0005-0000-0000-0000CCB20000}"/>
    <cellStyle name="20% - Accent1 4 9 3 3 2 2 2" xfId="45957" xr:uid="{00000000-0005-0000-0000-0000CDB20000}"/>
    <cellStyle name="20% - Accent1 4 9 3 3 2 3" xfId="45958" xr:uid="{00000000-0005-0000-0000-0000CEB20000}"/>
    <cellStyle name="20% - Accent1 4 9 3 3 3" xfId="45959" xr:uid="{00000000-0005-0000-0000-0000CFB20000}"/>
    <cellStyle name="20% - Accent1 4 9 3 3 3 2" xfId="45960" xr:uid="{00000000-0005-0000-0000-0000D0B20000}"/>
    <cellStyle name="20% - Accent1 4 9 3 3 4" xfId="45961" xr:uid="{00000000-0005-0000-0000-0000D1B20000}"/>
    <cellStyle name="20% - Accent1 4 9 3 4" xfId="45962" xr:uid="{00000000-0005-0000-0000-0000D2B20000}"/>
    <cellStyle name="20% - Accent1 4 9 3 4 2" xfId="45963" xr:uid="{00000000-0005-0000-0000-0000D3B20000}"/>
    <cellStyle name="20% - Accent1 4 9 3 4 2 2" xfId="45964" xr:uid="{00000000-0005-0000-0000-0000D4B20000}"/>
    <cellStyle name="20% - Accent1 4 9 3 4 2 2 2" xfId="45965" xr:uid="{00000000-0005-0000-0000-0000D5B20000}"/>
    <cellStyle name="20% - Accent1 4 9 3 4 2 3" xfId="45966" xr:uid="{00000000-0005-0000-0000-0000D6B20000}"/>
    <cellStyle name="20% - Accent1 4 9 3 4 3" xfId="45967" xr:uid="{00000000-0005-0000-0000-0000D7B20000}"/>
    <cellStyle name="20% - Accent1 4 9 3 4 3 2" xfId="45968" xr:uid="{00000000-0005-0000-0000-0000D8B20000}"/>
    <cellStyle name="20% - Accent1 4 9 3 4 4" xfId="45969" xr:uid="{00000000-0005-0000-0000-0000D9B20000}"/>
    <cellStyle name="20% - Accent1 4 9 3 5" xfId="45970" xr:uid="{00000000-0005-0000-0000-0000DAB20000}"/>
    <cellStyle name="20% - Accent1 4 9 3 5 2" xfId="45971" xr:uid="{00000000-0005-0000-0000-0000DBB20000}"/>
    <cellStyle name="20% - Accent1 4 9 3 5 2 2" xfId="45972" xr:uid="{00000000-0005-0000-0000-0000DCB20000}"/>
    <cellStyle name="20% - Accent1 4 9 3 5 3" xfId="45973" xr:uid="{00000000-0005-0000-0000-0000DDB20000}"/>
    <cellStyle name="20% - Accent1 4 9 3 6" xfId="45974" xr:uid="{00000000-0005-0000-0000-0000DEB20000}"/>
    <cellStyle name="20% - Accent1 4 9 3 6 2" xfId="45975" xr:uid="{00000000-0005-0000-0000-0000DFB20000}"/>
    <cellStyle name="20% - Accent1 4 9 3 6 2 2" xfId="45976" xr:uid="{00000000-0005-0000-0000-0000E0B20000}"/>
    <cellStyle name="20% - Accent1 4 9 3 6 3" xfId="45977" xr:uid="{00000000-0005-0000-0000-0000E1B20000}"/>
    <cellStyle name="20% - Accent1 4 9 3 7" xfId="45978" xr:uid="{00000000-0005-0000-0000-0000E2B20000}"/>
    <cellStyle name="20% - Accent1 4 9 3 7 2" xfId="45979" xr:uid="{00000000-0005-0000-0000-0000E3B20000}"/>
    <cellStyle name="20% - Accent1 4 9 3 8" xfId="45980" xr:uid="{00000000-0005-0000-0000-0000E4B20000}"/>
    <cellStyle name="20% - Accent1 4 9 3 8 2" xfId="45981" xr:uid="{00000000-0005-0000-0000-0000E5B20000}"/>
    <cellStyle name="20% - Accent1 4 9 3 9" xfId="45982" xr:uid="{00000000-0005-0000-0000-0000E6B20000}"/>
    <cellStyle name="20% - Accent1 4 9 4" xfId="45983" xr:uid="{00000000-0005-0000-0000-0000E7B20000}"/>
    <cellStyle name="20% - Accent1 4 9 4 2" xfId="45984" xr:uid="{00000000-0005-0000-0000-0000E8B20000}"/>
    <cellStyle name="20% - Accent1 4 9 4 2 2" xfId="45985" xr:uid="{00000000-0005-0000-0000-0000E9B20000}"/>
    <cellStyle name="20% - Accent1 4 9 4 2 2 2" xfId="45986" xr:uid="{00000000-0005-0000-0000-0000EAB20000}"/>
    <cellStyle name="20% - Accent1 4 9 4 2 3" xfId="45987" xr:uid="{00000000-0005-0000-0000-0000EBB20000}"/>
    <cellStyle name="20% - Accent1 4 9 4 3" xfId="45988" xr:uid="{00000000-0005-0000-0000-0000ECB20000}"/>
    <cellStyle name="20% - Accent1 4 9 4 3 2" xfId="45989" xr:uid="{00000000-0005-0000-0000-0000EDB20000}"/>
    <cellStyle name="20% - Accent1 4 9 4 4" xfId="45990" xr:uid="{00000000-0005-0000-0000-0000EEB20000}"/>
    <cellStyle name="20% - Accent1 4 9 5" xfId="45991" xr:uid="{00000000-0005-0000-0000-0000EFB20000}"/>
    <cellStyle name="20% - Accent1 4 9 5 2" xfId="45992" xr:uid="{00000000-0005-0000-0000-0000F0B20000}"/>
    <cellStyle name="20% - Accent1 4 9 5 2 2" xfId="45993" xr:uid="{00000000-0005-0000-0000-0000F1B20000}"/>
    <cellStyle name="20% - Accent1 4 9 5 2 2 2" xfId="45994" xr:uid="{00000000-0005-0000-0000-0000F2B20000}"/>
    <cellStyle name="20% - Accent1 4 9 5 2 3" xfId="45995" xr:uid="{00000000-0005-0000-0000-0000F3B20000}"/>
    <cellStyle name="20% - Accent1 4 9 5 3" xfId="45996" xr:uid="{00000000-0005-0000-0000-0000F4B20000}"/>
    <cellStyle name="20% - Accent1 4 9 5 3 2" xfId="45997" xr:uid="{00000000-0005-0000-0000-0000F5B20000}"/>
    <cellStyle name="20% - Accent1 4 9 5 4" xfId="45998" xr:uid="{00000000-0005-0000-0000-0000F6B20000}"/>
    <cellStyle name="20% - Accent1 4 9 6" xfId="45999" xr:uid="{00000000-0005-0000-0000-0000F7B20000}"/>
    <cellStyle name="20% - Accent1 4 9 6 2" xfId="46000" xr:uid="{00000000-0005-0000-0000-0000F8B20000}"/>
    <cellStyle name="20% - Accent1 4 9 6 2 2" xfId="46001" xr:uid="{00000000-0005-0000-0000-0000F9B20000}"/>
    <cellStyle name="20% - Accent1 4 9 6 2 2 2" xfId="46002" xr:uid="{00000000-0005-0000-0000-0000FAB20000}"/>
    <cellStyle name="20% - Accent1 4 9 6 2 3" xfId="46003" xr:uid="{00000000-0005-0000-0000-0000FBB20000}"/>
    <cellStyle name="20% - Accent1 4 9 6 3" xfId="46004" xr:uid="{00000000-0005-0000-0000-0000FCB20000}"/>
    <cellStyle name="20% - Accent1 4 9 6 3 2" xfId="46005" xr:uid="{00000000-0005-0000-0000-0000FDB20000}"/>
    <cellStyle name="20% - Accent1 4 9 6 4" xfId="46006" xr:uid="{00000000-0005-0000-0000-0000FEB20000}"/>
    <cellStyle name="20% - Accent1 4 9 7" xfId="46007" xr:uid="{00000000-0005-0000-0000-0000FFB20000}"/>
    <cellStyle name="20% - Accent1 4 9 7 2" xfId="46008" xr:uid="{00000000-0005-0000-0000-000000B30000}"/>
    <cellStyle name="20% - Accent1 4 9 7 2 2" xfId="46009" xr:uid="{00000000-0005-0000-0000-000001B30000}"/>
    <cellStyle name="20% - Accent1 4 9 7 3" xfId="46010" xr:uid="{00000000-0005-0000-0000-000002B30000}"/>
    <cellStyle name="20% - Accent1 4 9 8" xfId="46011" xr:uid="{00000000-0005-0000-0000-000003B30000}"/>
    <cellStyle name="20% - Accent1 4 9 8 2" xfId="46012" xr:uid="{00000000-0005-0000-0000-000004B30000}"/>
    <cellStyle name="20% - Accent1 4 9 8 2 2" xfId="46013" xr:uid="{00000000-0005-0000-0000-000005B30000}"/>
    <cellStyle name="20% - Accent1 4 9 8 3" xfId="46014" xr:uid="{00000000-0005-0000-0000-000006B30000}"/>
    <cellStyle name="20% - Accent1 4 9 9" xfId="46015" xr:uid="{00000000-0005-0000-0000-000007B30000}"/>
    <cellStyle name="20% - Accent1 4 9 9 2" xfId="46016" xr:uid="{00000000-0005-0000-0000-000008B30000}"/>
    <cellStyle name="20% - Accent1 5" xfId="46017" xr:uid="{00000000-0005-0000-0000-000009B30000}"/>
    <cellStyle name="20% - Accent1 5 10" xfId="46018" xr:uid="{00000000-0005-0000-0000-00000AB30000}"/>
    <cellStyle name="20% - Accent1 5 10 2" xfId="46019" xr:uid="{00000000-0005-0000-0000-00000BB30000}"/>
    <cellStyle name="20% - Accent1 5 10 2 2" xfId="46020" xr:uid="{00000000-0005-0000-0000-00000CB30000}"/>
    <cellStyle name="20% - Accent1 5 10 2 2 2" xfId="46021" xr:uid="{00000000-0005-0000-0000-00000DB30000}"/>
    <cellStyle name="20% - Accent1 5 10 2 3" xfId="46022" xr:uid="{00000000-0005-0000-0000-00000EB30000}"/>
    <cellStyle name="20% - Accent1 5 10 3" xfId="46023" xr:uid="{00000000-0005-0000-0000-00000FB30000}"/>
    <cellStyle name="20% - Accent1 5 10 3 2" xfId="46024" xr:uid="{00000000-0005-0000-0000-000010B30000}"/>
    <cellStyle name="20% - Accent1 5 10 4" xfId="46025" xr:uid="{00000000-0005-0000-0000-000011B30000}"/>
    <cellStyle name="20% - Accent1 5 11" xfId="46026" xr:uid="{00000000-0005-0000-0000-000012B30000}"/>
    <cellStyle name="20% - Accent1 5 11 2" xfId="46027" xr:uid="{00000000-0005-0000-0000-000013B30000}"/>
    <cellStyle name="20% - Accent1 5 11 2 2" xfId="46028" xr:uid="{00000000-0005-0000-0000-000014B30000}"/>
    <cellStyle name="20% - Accent1 5 11 2 2 2" xfId="46029" xr:uid="{00000000-0005-0000-0000-000015B30000}"/>
    <cellStyle name="20% - Accent1 5 11 2 3" xfId="46030" xr:uid="{00000000-0005-0000-0000-000016B30000}"/>
    <cellStyle name="20% - Accent1 5 11 3" xfId="46031" xr:uid="{00000000-0005-0000-0000-000017B30000}"/>
    <cellStyle name="20% - Accent1 5 11 3 2" xfId="46032" xr:uid="{00000000-0005-0000-0000-000018B30000}"/>
    <cellStyle name="20% - Accent1 5 11 4" xfId="46033" xr:uid="{00000000-0005-0000-0000-000019B30000}"/>
    <cellStyle name="20% - Accent1 5 12" xfId="46034" xr:uid="{00000000-0005-0000-0000-00001AB30000}"/>
    <cellStyle name="20% - Accent1 5 12 2" xfId="46035" xr:uid="{00000000-0005-0000-0000-00001BB30000}"/>
    <cellStyle name="20% - Accent1 5 12 2 2" xfId="46036" xr:uid="{00000000-0005-0000-0000-00001CB30000}"/>
    <cellStyle name="20% - Accent1 5 12 3" xfId="46037" xr:uid="{00000000-0005-0000-0000-00001DB30000}"/>
    <cellStyle name="20% - Accent1 5 13" xfId="46038" xr:uid="{00000000-0005-0000-0000-00001EB30000}"/>
    <cellStyle name="20% - Accent1 5 13 2" xfId="46039" xr:uid="{00000000-0005-0000-0000-00001FB30000}"/>
    <cellStyle name="20% - Accent1 5 13 2 2" xfId="46040" xr:uid="{00000000-0005-0000-0000-000020B30000}"/>
    <cellStyle name="20% - Accent1 5 13 3" xfId="46041" xr:uid="{00000000-0005-0000-0000-000021B30000}"/>
    <cellStyle name="20% - Accent1 5 14" xfId="46042" xr:uid="{00000000-0005-0000-0000-000022B30000}"/>
    <cellStyle name="20% - Accent1 5 14 2" xfId="46043" xr:uid="{00000000-0005-0000-0000-000023B30000}"/>
    <cellStyle name="20% - Accent1 5 15" xfId="46044" xr:uid="{00000000-0005-0000-0000-000024B30000}"/>
    <cellStyle name="20% - Accent1 5 15 2" xfId="46045" xr:uid="{00000000-0005-0000-0000-000025B30000}"/>
    <cellStyle name="20% - Accent1 5 16" xfId="46046" xr:uid="{00000000-0005-0000-0000-000026B30000}"/>
    <cellStyle name="20% - Accent1 5 2" xfId="46047" xr:uid="{00000000-0005-0000-0000-000027B30000}"/>
    <cellStyle name="20% - Accent1 5 2 10" xfId="46048" xr:uid="{00000000-0005-0000-0000-000028B30000}"/>
    <cellStyle name="20% - Accent1 5 2 10 2" xfId="46049" xr:uid="{00000000-0005-0000-0000-000029B30000}"/>
    <cellStyle name="20% - Accent1 5 2 10 2 2" xfId="46050" xr:uid="{00000000-0005-0000-0000-00002AB30000}"/>
    <cellStyle name="20% - Accent1 5 2 10 2 2 2" xfId="46051" xr:uid="{00000000-0005-0000-0000-00002BB30000}"/>
    <cellStyle name="20% - Accent1 5 2 10 2 3" xfId="46052" xr:uid="{00000000-0005-0000-0000-00002CB30000}"/>
    <cellStyle name="20% - Accent1 5 2 10 3" xfId="46053" xr:uid="{00000000-0005-0000-0000-00002DB30000}"/>
    <cellStyle name="20% - Accent1 5 2 10 3 2" xfId="46054" xr:uid="{00000000-0005-0000-0000-00002EB30000}"/>
    <cellStyle name="20% - Accent1 5 2 10 4" xfId="46055" xr:uid="{00000000-0005-0000-0000-00002FB30000}"/>
    <cellStyle name="20% - Accent1 5 2 11" xfId="46056" xr:uid="{00000000-0005-0000-0000-000030B30000}"/>
    <cellStyle name="20% - Accent1 5 2 11 2" xfId="46057" xr:uid="{00000000-0005-0000-0000-000031B30000}"/>
    <cellStyle name="20% - Accent1 5 2 11 2 2" xfId="46058" xr:uid="{00000000-0005-0000-0000-000032B30000}"/>
    <cellStyle name="20% - Accent1 5 2 11 3" xfId="46059" xr:uid="{00000000-0005-0000-0000-000033B30000}"/>
    <cellStyle name="20% - Accent1 5 2 12" xfId="46060" xr:uid="{00000000-0005-0000-0000-000034B30000}"/>
    <cellStyle name="20% - Accent1 5 2 12 2" xfId="46061" xr:uid="{00000000-0005-0000-0000-000035B30000}"/>
    <cellStyle name="20% - Accent1 5 2 12 2 2" xfId="46062" xr:uid="{00000000-0005-0000-0000-000036B30000}"/>
    <cellStyle name="20% - Accent1 5 2 12 3" xfId="46063" xr:uid="{00000000-0005-0000-0000-000037B30000}"/>
    <cellStyle name="20% - Accent1 5 2 13" xfId="46064" xr:uid="{00000000-0005-0000-0000-000038B30000}"/>
    <cellStyle name="20% - Accent1 5 2 13 2" xfId="46065" xr:uid="{00000000-0005-0000-0000-000039B30000}"/>
    <cellStyle name="20% - Accent1 5 2 14" xfId="46066" xr:uid="{00000000-0005-0000-0000-00003AB30000}"/>
    <cellStyle name="20% - Accent1 5 2 14 2" xfId="46067" xr:uid="{00000000-0005-0000-0000-00003BB30000}"/>
    <cellStyle name="20% - Accent1 5 2 15" xfId="46068" xr:uid="{00000000-0005-0000-0000-00003CB30000}"/>
    <cellStyle name="20% - Accent1 5 2 2" xfId="46069" xr:uid="{00000000-0005-0000-0000-00003DB30000}"/>
    <cellStyle name="20% - Accent1 5 2 2 10" xfId="46070" xr:uid="{00000000-0005-0000-0000-00003EB30000}"/>
    <cellStyle name="20% - Accent1 5 2 2 10 2" xfId="46071" xr:uid="{00000000-0005-0000-0000-00003FB30000}"/>
    <cellStyle name="20% - Accent1 5 2 2 10 2 2" xfId="46072" xr:uid="{00000000-0005-0000-0000-000040B30000}"/>
    <cellStyle name="20% - Accent1 5 2 2 10 3" xfId="46073" xr:uid="{00000000-0005-0000-0000-000041B30000}"/>
    <cellStyle name="20% - Accent1 5 2 2 11" xfId="46074" xr:uid="{00000000-0005-0000-0000-000042B30000}"/>
    <cellStyle name="20% - Accent1 5 2 2 11 2" xfId="46075" xr:uid="{00000000-0005-0000-0000-000043B30000}"/>
    <cellStyle name="20% - Accent1 5 2 2 11 2 2" xfId="46076" xr:uid="{00000000-0005-0000-0000-000044B30000}"/>
    <cellStyle name="20% - Accent1 5 2 2 11 3" xfId="46077" xr:uid="{00000000-0005-0000-0000-000045B30000}"/>
    <cellStyle name="20% - Accent1 5 2 2 12" xfId="46078" xr:uid="{00000000-0005-0000-0000-000046B30000}"/>
    <cellStyle name="20% - Accent1 5 2 2 12 2" xfId="46079" xr:uid="{00000000-0005-0000-0000-000047B30000}"/>
    <cellStyle name="20% - Accent1 5 2 2 13" xfId="46080" xr:uid="{00000000-0005-0000-0000-000048B30000}"/>
    <cellStyle name="20% - Accent1 5 2 2 13 2" xfId="46081" xr:uid="{00000000-0005-0000-0000-000049B30000}"/>
    <cellStyle name="20% - Accent1 5 2 2 14" xfId="46082" xr:uid="{00000000-0005-0000-0000-00004AB30000}"/>
    <cellStyle name="20% - Accent1 5 2 2 2" xfId="46083" xr:uid="{00000000-0005-0000-0000-00004BB30000}"/>
    <cellStyle name="20% - Accent1 5 2 2 2 10" xfId="46084" xr:uid="{00000000-0005-0000-0000-00004CB30000}"/>
    <cellStyle name="20% - Accent1 5 2 2 2 10 2" xfId="46085" xr:uid="{00000000-0005-0000-0000-00004DB30000}"/>
    <cellStyle name="20% - Accent1 5 2 2 2 11" xfId="46086" xr:uid="{00000000-0005-0000-0000-00004EB30000}"/>
    <cellStyle name="20% - Accent1 5 2 2 2 2" xfId="46087" xr:uid="{00000000-0005-0000-0000-00004FB30000}"/>
    <cellStyle name="20% - Accent1 5 2 2 2 2 2" xfId="46088" xr:uid="{00000000-0005-0000-0000-000050B30000}"/>
    <cellStyle name="20% - Accent1 5 2 2 2 2 2 2" xfId="46089" xr:uid="{00000000-0005-0000-0000-000051B30000}"/>
    <cellStyle name="20% - Accent1 5 2 2 2 2 2 2 2" xfId="46090" xr:uid="{00000000-0005-0000-0000-000052B30000}"/>
    <cellStyle name="20% - Accent1 5 2 2 2 2 2 2 2 2" xfId="46091" xr:uid="{00000000-0005-0000-0000-000053B30000}"/>
    <cellStyle name="20% - Accent1 5 2 2 2 2 2 2 3" xfId="46092" xr:uid="{00000000-0005-0000-0000-000054B30000}"/>
    <cellStyle name="20% - Accent1 5 2 2 2 2 2 3" xfId="46093" xr:uid="{00000000-0005-0000-0000-000055B30000}"/>
    <cellStyle name="20% - Accent1 5 2 2 2 2 2 3 2" xfId="46094" xr:uid="{00000000-0005-0000-0000-000056B30000}"/>
    <cellStyle name="20% - Accent1 5 2 2 2 2 2 4" xfId="46095" xr:uid="{00000000-0005-0000-0000-000057B30000}"/>
    <cellStyle name="20% - Accent1 5 2 2 2 2 3" xfId="46096" xr:uid="{00000000-0005-0000-0000-000058B30000}"/>
    <cellStyle name="20% - Accent1 5 2 2 2 2 3 2" xfId="46097" xr:uid="{00000000-0005-0000-0000-000059B30000}"/>
    <cellStyle name="20% - Accent1 5 2 2 2 2 3 2 2" xfId="46098" xr:uid="{00000000-0005-0000-0000-00005AB30000}"/>
    <cellStyle name="20% - Accent1 5 2 2 2 2 3 2 2 2" xfId="46099" xr:uid="{00000000-0005-0000-0000-00005BB30000}"/>
    <cellStyle name="20% - Accent1 5 2 2 2 2 3 2 3" xfId="46100" xr:uid="{00000000-0005-0000-0000-00005CB30000}"/>
    <cellStyle name="20% - Accent1 5 2 2 2 2 3 3" xfId="46101" xr:uid="{00000000-0005-0000-0000-00005DB30000}"/>
    <cellStyle name="20% - Accent1 5 2 2 2 2 3 3 2" xfId="46102" xr:uid="{00000000-0005-0000-0000-00005EB30000}"/>
    <cellStyle name="20% - Accent1 5 2 2 2 2 3 4" xfId="46103" xr:uid="{00000000-0005-0000-0000-00005FB30000}"/>
    <cellStyle name="20% - Accent1 5 2 2 2 2 4" xfId="46104" xr:uid="{00000000-0005-0000-0000-000060B30000}"/>
    <cellStyle name="20% - Accent1 5 2 2 2 2 4 2" xfId="46105" xr:uid="{00000000-0005-0000-0000-000061B30000}"/>
    <cellStyle name="20% - Accent1 5 2 2 2 2 4 2 2" xfId="46106" xr:uid="{00000000-0005-0000-0000-000062B30000}"/>
    <cellStyle name="20% - Accent1 5 2 2 2 2 4 2 2 2" xfId="46107" xr:uid="{00000000-0005-0000-0000-000063B30000}"/>
    <cellStyle name="20% - Accent1 5 2 2 2 2 4 2 3" xfId="46108" xr:uid="{00000000-0005-0000-0000-000064B30000}"/>
    <cellStyle name="20% - Accent1 5 2 2 2 2 4 3" xfId="46109" xr:uid="{00000000-0005-0000-0000-000065B30000}"/>
    <cellStyle name="20% - Accent1 5 2 2 2 2 4 3 2" xfId="46110" xr:uid="{00000000-0005-0000-0000-000066B30000}"/>
    <cellStyle name="20% - Accent1 5 2 2 2 2 4 4" xfId="46111" xr:uid="{00000000-0005-0000-0000-000067B30000}"/>
    <cellStyle name="20% - Accent1 5 2 2 2 2 5" xfId="46112" xr:uid="{00000000-0005-0000-0000-000068B30000}"/>
    <cellStyle name="20% - Accent1 5 2 2 2 2 5 2" xfId="46113" xr:uid="{00000000-0005-0000-0000-000069B30000}"/>
    <cellStyle name="20% - Accent1 5 2 2 2 2 5 2 2" xfId="46114" xr:uid="{00000000-0005-0000-0000-00006AB30000}"/>
    <cellStyle name="20% - Accent1 5 2 2 2 2 5 3" xfId="46115" xr:uid="{00000000-0005-0000-0000-00006BB30000}"/>
    <cellStyle name="20% - Accent1 5 2 2 2 2 6" xfId="46116" xr:uid="{00000000-0005-0000-0000-00006CB30000}"/>
    <cellStyle name="20% - Accent1 5 2 2 2 2 6 2" xfId="46117" xr:uid="{00000000-0005-0000-0000-00006DB30000}"/>
    <cellStyle name="20% - Accent1 5 2 2 2 2 6 2 2" xfId="46118" xr:uid="{00000000-0005-0000-0000-00006EB30000}"/>
    <cellStyle name="20% - Accent1 5 2 2 2 2 6 3" xfId="46119" xr:uid="{00000000-0005-0000-0000-00006FB30000}"/>
    <cellStyle name="20% - Accent1 5 2 2 2 2 7" xfId="46120" xr:uid="{00000000-0005-0000-0000-000070B30000}"/>
    <cellStyle name="20% - Accent1 5 2 2 2 2 7 2" xfId="46121" xr:uid="{00000000-0005-0000-0000-000071B30000}"/>
    <cellStyle name="20% - Accent1 5 2 2 2 2 8" xfId="46122" xr:uid="{00000000-0005-0000-0000-000072B30000}"/>
    <cellStyle name="20% - Accent1 5 2 2 2 2 8 2" xfId="46123" xr:uid="{00000000-0005-0000-0000-000073B30000}"/>
    <cellStyle name="20% - Accent1 5 2 2 2 2 9" xfId="46124" xr:uid="{00000000-0005-0000-0000-000074B30000}"/>
    <cellStyle name="20% - Accent1 5 2 2 2 3" xfId="46125" xr:uid="{00000000-0005-0000-0000-000075B30000}"/>
    <cellStyle name="20% - Accent1 5 2 2 2 3 2" xfId="46126" xr:uid="{00000000-0005-0000-0000-000076B30000}"/>
    <cellStyle name="20% - Accent1 5 2 2 2 3 2 2" xfId="46127" xr:uid="{00000000-0005-0000-0000-000077B30000}"/>
    <cellStyle name="20% - Accent1 5 2 2 2 3 2 2 2" xfId="46128" xr:uid="{00000000-0005-0000-0000-000078B30000}"/>
    <cellStyle name="20% - Accent1 5 2 2 2 3 2 2 2 2" xfId="46129" xr:uid="{00000000-0005-0000-0000-000079B30000}"/>
    <cellStyle name="20% - Accent1 5 2 2 2 3 2 2 3" xfId="46130" xr:uid="{00000000-0005-0000-0000-00007AB30000}"/>
    <cellStyle name="20% - Accent1 5 2 2 2 3 2 3" xfId="46131" xr:uid="{00000000-0005-0000-0000-00007BB30000}"/>
    <cellStyle name="20% - Accent1 5 2 2 2 3 2 3 2" xfId="46132" xr:uid="{00000000-0005-0000-0000-00007CB30000}"/>
    <cellStyle name="20% - Accent1 5 2 2 2 3 2 4" xfId="46133" xr:uid="{00000000-0005-0000-0000-00007DB30000}"/>
    <cellStyle name="20% - Accent1 5 2 2 2 3 3" xfId="46134" xr:uid="{00000000-0005-0000-0000-00007EB30000}"/>
    <cellStyle name="20% - Accent1 5 2 2 2 3 3 2" xfId="46135" xr:uid="{00000000-0005-0000-0000-00007FB30000}"/>
    <cellStyle name="20% - Accent1 5 2 2 2 3 3 2 2" xfId="46136" xr:uid="{00000000-0005-0000-0000-000080B30000}"/>
    <cellStyle name="20% - Accent1 5 2 2 2 3 3 2 2 2" xfId="46137" xr:uid="{00000000-0005-0000-0000-000081B30000}"/>
    <cellStyle name="20% - Accent1 5 2 2 2 3 3 2 3" xfId="46138" xr:uid="{00000000-0005-0000-0000-000082B30000}"/>
    <cellStyle name="20% - Accent1 5 2 2 2 3 3 3" xfId="46139" xr:uid="{00000000-0005-0000-0000-000083B30000}"/>
    <cellStyle name="20% - Accent1 5 2 2 2 3 3 3 2" xfId="46140" xr:uid="{00000000-0005-0000-0000-000084B30000}"/>
    <cellStyle name="20% - Accent1 5 2 2 2 3 3 4" xfId="46141" xr:uid="{00000000-0005-0000-0000-000085B30000}"/>
    <cellStyle name="20% - Accent1 5 2 2 2 3 4" xfId="46142" xr:uid="{00000000-0005-0000-0000-000086B30000}"/>
    <cellStyle name="20% - Accent1 5 2 2 2 3 4 2" xfId="46143" xr:uid="{00000000-0005-0000-0000-000087B30000}"/>
    <cellStyle name="20% - Accent1 5 2 2 2 3 4 2 2" xfId="46144" xr:uid="{00000000-0005-0000-0000-000088B30000}"/>
    <cellStyle name="20% - Accent1 5 2 2 2 3 4 2 2 2" xfId="46145" xr:uid="{00000000-0005-0000-0000-000089B30000}"/>
    <cellStyle name="20% - Accent1 5 2 2 2 3 4 2 3" xfId="46146" xr:uid="{00000000-0005-0000-0000-00008AB30000}"/>
    <cellStyle name="20% - Accent1 5 2 2 2 3 4 3" xfId="46147" xr:uid="{00000000-0005-0000-0000-00008BB30000}"/>
    <cellStyle name="20% - Accent1 5 2 2 2 3 4 3 2" xfId="46148" xr:uid="{00000000-0005-0000-0000-00008CB30000}"/>
    <cellStyle name="20% - Accent1 5 2 2 2 3 4 4" xfId="46149" xr:uid="{00000000-0005-0000-0000-00008DB30000}"/>
    <cellStyle name="20% - Accent1 5 2 2 2 3 5" xfId="46150" xr:uid="{00000000-0005-0000-0000-00008EB30000}"/>
    <cellStyle name="20% - Accent1 5 2 2 2 3 5 2" xfId="46151" xr:uid="{00000000-0005-0000-0000-00008FB30000}"/>
    <cellStyle name="20% - Accent1 5 2 2 2 3 5 2 2" xfId="46152" xr:uid="{00000000-0005-0000-0000-000090B30000}"/>
    <cellStyle name="20% - Accent1 5 2 2 2 3 5 3" xfId="46153" xr:uid="{00000000-0005-0000-0000-000091B30000}"/>
    <cellStyle name="20% - Accent1 5 2 2 2 3 6" xfId="46154" xr:uid="{00000000-0005-0000-0000-000092B30000}"/>
    <cellStyle name="20% - Accent1 5 2 2 2 3 6 2" xfId="46155" xr:uid="{00000000-0005-0000-0000-000093B30000}"/>
    <cellStyle name="20% - Accent1 5 2 2 2 3 6 2 2" xfId="46156" xr:uid="{00000000-0005-0000-0000-000094B30000}"/>
    <cellStyle name="20% - Accent1 5 2 2 2 3 6 3" xfId="46157" xr:uid="{00000000-0005-0000-0000-000095B30000}"/>
    <cellStyle name="20% - Accent1 5 2 2 2 3 7" xfId="46158" xr:uid="{00000000-0005-0000-0000-000096B30000}"/>
    <cellStyle name="20% - Accent1 5 2 2 2 3 7 2" xfId="46159" xr:uid="{00000000-0005-0000-0000-000097B30000}"/>
    <cellStyle name="20% - Accent1 5 2 2 2 3 8" xfId="46160" xr:uid="{00000000-0005-0000-0000-000098B30000}"/>
    <cellStyle name="20% - Accent1 5 2 2 2 3 8 2" xfId="46161" xr:uid="{00000000-0005-0000-0000-000099B30000}"/>
    <cellStyle name="20% - Accent1 5 2 2 2 3 9" xfId="46162" xr:uid="{00000000-0005-0000-0000-00009AB30000}"/>
    <cellStyle name="20% - Accent1 5 2 2 2 4" xfId="46163" xr:uid="{00000000-0005-0000-0000-00009BB30000}"/>
    <cellStyle name="20% - Accent1 5 2 2 2 4 2" xfId="46164" xr:uid="{00000000-0005-0000-0000-00009CB30000}"/>
    <cellStyle name="20% - Accent1 5 2 2 2 4 2 2" xfId="46165" xr:uid="{00000000-0005-0000-0000-00009DB30000}"/>
    <cellStyle name="20% - Accent1 5 2 2 2 4 2 2 2" xfId="46166" xr:uid="{00000000-0005-0000-0000-00009EB30000}"/>
    <cellStyle name="20% - Accent1 5 2 2 2 4 2 3" xfId="46167" xr:uid="{00000000-0005-0000-0000-00009FB30000}"/>
    <cellStyle name="20% - Accent1 5 2 2 2 4 3" xfId="46168" xr:uid="{00000000-0005-0000-0000-0000A0B30000}"/>
    <cellStyle name="20% - Accent1 5 2 2 2 4 3 2" xfId="46169" xr:uid="{00000000-0005-0000-0000-0000A1B30000}"/>
    <cellStyle name="20% - Accent1 5 2 2 2 4 4" xfId="46170" xr:uid="{00000000-0005-0000-0000-0000A2B30000}"/>
    <cellStyle name="20% - Accent1 5 2 2 2 5" xfId="46171" xr:uid="{00000000-0005-0000-0000-0000A3B30000}"/>
    <cellStyle name="20% - Accent1 5 2 2 2 5 2" xfId="46172" xr:uid="{00000000-0005-0000-0000-0000A4B30000}"/>
    <cellStyle name="20% - Accent1 5 2 2 2 5 2 2" xfId="46173" xr:uid="{00000000-0005-0000-0000-0000A5B30000}"/>
    <cellStyle name="20% - Accent1 5 2 2 2 5 2 2 2" xfId="46174" xr:uid="{00000000-0005-0000-0000-0000A6B30000}"/>
    <cellStyle name="20% - Accent1 5 2 2 2 5 2 3" xfId="46175" xr:uid="{00000000-0005-0000-0000-0000A7B30000}"/>
    <cellStyle name="20% - Accent1 5 2 2 2 5 3" xfId="46176" xr:uid="{00000000-0005-0000-0000-0000A8B30000}"/>
    <cellStyle name="20% - Accent1 5 2 2 2 5 3 2" xfId="46177" xr:uid="{00000000-0005-0000-0000-0000A9B30000}"/>
    <cellStyle name="20% - Accent1 5 2 2 2 5 4" xfId="46178" xr:uid="{00000000-0005-0000-0000-0000AAB30000}"/>
    <cellStyle name="20% - Accent1 5 2 2 2 6" xfId="46179" xr:uid="{00000000-0005-0000-0000-0000ABB30000}"/>
    <cellStyle name="20% - Accent1 5 2 2 2 6 2" xfId="46180" xr:uid="{00000000-0005-0000-0000-0000ACB30000}"/>
    <cellStyle name="20% - Accent1 5 2 2 2 6 2 2" xfId="46181" xr:uid="{00000000-0005-0000-0000-0000ADB30000}"/>
    <cellStyle name="20% - Accent1 5 2 2 2 6 2 2 2" xfId="46182" xr:uid="{00000000-0005-0000-0000-0000AEB30000}"/>
    <cellStyle name="20% - Accent1 5 2 2 2 6 2 3" xfId="46183" xr:uid="{00000000-0005-0000-0000-0000AFB30000}"/>
    <cellStyle name="20% - Accent1 5 2 2 2 6 3" xfId="46184" xr:uid="{00000000-0005-0000-0000-0000B0B30000}"/>
    <cellStyle name="20% - Accent1 5 2 2 2 6 3 2" xfId="46185" xr:uid="{00000000-0005-0000-0000-0000B1B30000}"/>
    <cellStyle name="20% - Accent1 5 2 2 2 6 4" xfId="46186" xr:uid="{00000000-0005-0000-0000-0000B2B30000}"/>
    <cellStyle name="20% - Accent1 5 2 2 2 7" xfId="46187" xr:uid="{00000000-0005-0000-0000-0000B3B30000}"/>
    <cellStyle name="20% - Accent1 5 2 2 2 7 2" xfId="46188" xr:uid="{00000000-0005-0000-0000-0000B4B30000}"/>
    <cellStyle name="20% - Accent1 5 2 2 2 7 2 2" xfId="46189" xr:uid="{00000000-0005-0000-0000-0000B5B30000}"/>
    <cellStyle name="20% - Accent1 5 2 2 2 7 3" xfId="46190" xr:uid="{00000000-0005-0000-0000-0000B6B30000}"/>
    <cellStyle name="20% - Accent1 5 2 2 2 8" xfId="46191" xr:uid="{00000000-0005-0000-0000-0000B7B30000}"/>
    <cellStyle name="20% - Accent1 5 2 2 2 8 2" xfId="46192" xr:uid="{00000000-0005-0000-0000-0000B8B30000}"/>
    <cellStyle name="20% - Accent1 5 2 2 2 8 2 2" xfId="46193" xr:uid="{00000000-0005-0000-0000-0000B9B30000}"/>
    <cellStyle name="20% - Accent1 5 2 2 2 8 3" xfId="46194" xr:uid="{00000000-0005-0000-0000-0000BAB30000}"/>
    <cellStyle name="20% - Accent1 5 2 2 2 9" xfId="46195" xr:uid="{00000000-0005-0000-0000-0000BBB30000}"/>
    <cellStyle name="20% - Accent1 5 2 2 2 9 2" xfId="46196" xr:uid="{00000000-0005-0000-0000-0000BCB30000}"/>
    <cellStyle name="20% - Accent1 5 2 2 3" xfId="46197" xr:uid="{00000000-0005-0000-0000-0000BDB30000}"/>
    <cellStyle name="20% - Accent1 5 2 2 3 10" xfId="46198" xr:uid="{00000000-0005-0000-0000-0000BEB30000}"/>
    <cellStyle name="20% - Accent1 5 2 2 3 10 2" xfId="46199" xr:uid="{00000000-0005-0000-0000-0000BFB30000}"/>
    <cellStyle name="20% - Accent1 5 2 2 3 11" xfId="46200" xr:uid="{00000000-0005-0000-0000-0000C0B30000}"/>
    <cellStyle name="20% - Accent1 5 2 2 3 2" xfId="46201" xr:uid="{00000000-0005-0000-0000-0000C1B30000}"/>
    <cellStyle name="20% - Accent1 5 2 2 3 2 2" xfId="46202" xr:uid="{00000000-0005-0000-0000-0000C2B30000}"/>
    <cellStyle name="20% - Accent1 5 2 2 3 2 2 2" xfId="46203" xr:uid="{00000000-0005-0000-0000-0000C3B30000}"/>
    <cellStyle name="20% - Accent1 5 2 2 3 2 2 2 2" xfId="46204" xr:uid="{00000000-0005-0000-0000-0000C4B30000}"/>
    <cellStyle name="20% - Accent1 5 2 2 3 2 2 2 2 2" xfId="46205" xr:uid="{00000000-0005-0000-0000-0000C5B30000}"/>
    <cellStyle name="20% - Accent1 5 2 2 3 2 2 2 3" xfId="46206" xr:uid="{00000000-0005-0000-0000-0000C6B30000}"/>
    <cellStyle name="20% - Accent1 5 2 2 3 2 2 3" xfId="46207" xr:uid="{00000000-0005-0000-0000-0000C7B30000}"/>
    <cellStyle name="20% - Accent1 5 2 2 3 2 2 3 2" xfId="46208" xr:uid="{00000000-0005-0000-0000-0000C8B30000}"/>
    <cellStyle name="20% - Accent1 5 2 2 3 2 2 4" xfId="46209" xr:uid="{00000000-0005-0000-0000-0000C9B30000}"/>
    <cellStyle name="20% - Accent1 5 2 2 3 2 3" xfId="46210" xr:uid="{00000000-0005-0000-0000-0000CAB30000}"/>
    <cellStyle name="20% - Accent1 5 2 2 3 2 3 2" xfId="46211" xr:uid="{00000000-0005-0000-0000-0000CBB30000}"/>
    <cellStyle name="20% - Accent1 5 2 2 3 2 3 2 2" xfId="46212" xr:uid="{00000000-0005-0000-0000-0000CCB30000}"/>
    <cellStyle name="20% - Accent1 5 2 2 3 2 3 2 2 2" xfId="46213" xr:uid="{00000000-0005-0000-0000-0000CDB30000}"/>
    <cellStyle name="20% - Accent1 5 2 2 3 2 3 2 3" xfId="46214" xr:uid="{00000000-0005-0000-0000-0000CEB30000}"/>
    <cellStyle name="20% - Accent1 5 2 2 3 2 3 3" xfId="46215" xr:uid="{00000000-0005-0000-0000-0000CFB30000}"/>
    <cellStyle name="20% - Accent1 5 2 2 3 2 3 3 2" xfId="46216" xr:uid="{00000000-0005-0000-0000-0000D0B30000}"/>
    <cellStyle name="20% - Accent1 5 2 2 3 2 3 4" xfId="46217" xr:uid="{00000000-0005-0000-0000-0000D1B30000}"/>
    <cellStyle name="20% - Accent1 5 2 2 3 2 4" xfId="46218" xr:uid="{00000000-0005-0000-0000-0000D2B30000}"/>
    <cellStyle name="20% - Accent1 5 2 2 3 2 4 2" xfId="46219" xr:uid="{00000000-0005-0000-0000-0000D3B30000}"/>
    <cellStyle name="20% - Accent1 5 2 2 3 2 4 2 2" xfId="46220" xr:uid="{00000000-0005-0000-0000-0000D4B30000}"/>
    <cellStyle name="20% - Accent1 5 2 2 3 2 4 2 2 2" xfId="46221" xr:uid="{00000000-0005-0000-0000-0000D5B30000}"/>
    <cellStyle name="20% - Accent1 5 2 2 3 2 4 2 3" xfId="46222" xr:uid="{00000000-0005-0000-0000-0000D6B30000}"/>
    <cellStyle name="20% - Accent1 5 2 2 3 2 4 3" xfId="46223" xr:uid="{00000000-0005-0000-0000-0000D7B30000}"/>
    <cellStyle name="20% - Accent1 5 2 2 3 2 4 3 2" xfId="46224" xr:uid="{00000000-0005-0000-0000-0000D8B30000}"/>
    <cellStyle name="20% - Accent1 5 2 2 3 2 4 4" xfId="46225" xr:uid="{00000000-0005-0000-0000-0000D9B30000}"/>
    <cellStyle name="20% - Accent1 5 2 2 3 2 5" xfId="46226" xr:uid="{00000000-0005-0000-0000-0000DAB30000}"/>
    <cellStyle name="20% - Accent1 5 2 2 3 2 5 2" xfId="46227" xr:uid="{00000000-0005-0000-0000-0000DBB30000}"/>
    <cellStyle name="20% - Accent1 5 2 2 3 2 5 2 2" xfId="46228" xr:uid="{00000000-0005-0000-0000-0000DCB30000}"/>
    <cellStyle name="20% - Accent1 5 2 2 3 2 5 3" xfId="46229" xr:uid="{00000000-0005-0000-0000-0000DDB30000}"/>
    <cellStyle name="20% - Accent1 5 2 2 3 2 6" xfId="46230" xr:uid="{00000000-0005-0000-0000-0000DEB30000}"/>
    <cellStyle name="20% - Accent1 5 2 2 3 2 6 2" xfId="46231" xr:uid="{00000000-0005-0000-0000-0000DFB30000}"/>
    <cellStyle name="20% - Accent1 5 2 2 3 2 6 2 2" xfId="46232" xr:uid="{00000000-0005-0000-0000-0000E0B30000}"/>
    <cellStyle name="20% - Accent1 5 2 2 3 2 6 3" xfId="46233" xr:uid="{00000000-0005-0000-0000-0000E1B30000}"/>
    <cellStyle name="20% - Accent1 5 2 2 3 2 7" xfId="46234" xr:uid="{00000000-0005-0000-0000-0000E2B30000}"/>
    <cellStyle name="20% - Accent1 5 2 2 3 2 7 2" xfId="46235" xr:uid="{00000000-0005-0000-0000-0000E3B30000}"/>
    <cellStyle name="20% - Accent1 5 2 2 3 2 8" xfId="46236" xr:uid="{00000000-0005-0000-0000-0000E4B30000}"/>
    <cellStyle name="20% - Accent1 5 2 2 3 2 8 2" xfId="46237" xr:uid="{00000000-0005-0000-0000-0000E5B30000}"/>
    <cellStyle name="20% - Accent1 5 2 2 3 2 9" xfId="46238" xr:uid="{00000000-0005-0000-0000-0000E6B30000}"/>
    <cellStyle name="20% - Accent1 5 2 2 3 3" xfId="46239" xr:uid="{00000000-0005-0000-0000-0000E7B30000}"/>
    <cellStyle name="20% - Accent1 5 2 2 3 3 2" xfId="46240" xr:uid="{00000000-0005-0000-0000-0000E8B30000}"/>
    <cellStyle name="20% - Accent1 5 2 2 3 3 2 2" xfId="46241" xr:uid="{00000000-0005-0000-0000-0000E9B30000}"/>
    <cellStyle name="20% - Accent1 5 2 2 3 3 2 2 2" xfId="46242" xr:uid="{00000000-0005-0000-0000-0000EAB30000}"/>
    <cellStyle name="20% - Accent1 5 2 2 3 3 2 2 2 2" xfId="46243" xr:uid="{00000000-0005-0000-0000-0000EBB30000}"/>
    <cellStyle name="20% - Accent1 5 2 2 3 3 2 2 3" xfId="46244" xr:uid="{00000000-0005-0000-0000-0000ECB30000}"/>
    <cellStyle name="20% - Accent1 5 2 2 3 3 2 3" xfId="46245" xr:uid="{00000000-0005-0000-0000-0000EDB30000}"/>
    <cellStyle name="20% - Accent1 5 2 2 3 3 2 3 2" xfId="46246" xr:uid="{00000000-0005-0000-0000-0000EEB30000}"/>
    <cellStyle name="20% - Accent1 5 2 2 3 3 2 4" xfId="46247" xr:uid="{00000000-0005-0000-0000-0000EFB30000}"/>
    <cellStyle name="20% - Accent1 5 2 2 3 3 3" xfId="46248" xr:uid="{00000000-0005-0000-0000-0000F0B30000}"/>
    <cellStyle name="20% - Accent1 5 2 2 3 3 3 2" xfId="46249" xr:uid="{00000000-0005-0000-0000-0000F1B30000}"/>
    <cellStyle name="20% - Accent1 5 2 2 3 3 3 2 2" xfId="46250" xr:uid="{00000000-0005-0000-0000-0000F2B30000}"/>
    <cellStyle name="20% - Accent1 5 2 2 3 3 3 2 2 2" xfId="46251" xr:uid="{00000000-0005-0000-0000-0000F3B30000}"/>
    <cellStyle name="20% - Accent1 5 2 2 3 3 3 2 3" xfId="46252" xr:uid="{00000000-0005-0000-0000-0000F4B30000}"/>
    <cellStyle name="20% - Accent1 5 2 2 3 3 3 3" xfId="46253" xr:uid="{00000000-0005-0000-0000-0000F5B30000}"/>
    <cellStyle name="20% - Accent1 5 2 2 3 3 3 3 2" xfId="46254" xr:uid="{00000000-0005-0000-0000-0000F6B30000}"/>
    <cellStyle name="20% - Accent1 5 2 2 3 3 3 4" xfId="46255" xr:uid="{00000000-0005-0000-0000-0000F7B30000}"/>
    <cellStyle name="20% - Accent1 5 2 2 3 3 4" xfId="46256" xr:uid="{00000000-0005-0000-0000-0000F8B30000}"/>
    <cellStyle name="20% - Accent1 5 2 2 3 3 4 2" xfId="46257" xr:uid="{00000000-0005-0000-0000-0000F9B30000}"/>
    <cellStyle name="20% - Accent1 5 2 2 3 3 4 2 2" xfId="46258" xr:uid="{00000000-0005-0000-0000-0000FAB30000}"/>
    <cellStyle name="20% - Accent1 5 2 2 3 3 4 2 2 2" xfId="46259" xr:uid="{00000000-0005-0000-0000-0000FBB30000}"/>
    <cellStyle name="20% - Accent1 5 2 2 3 3 4 2 3" xfId="46260" xr:uid="{00000000-0005-0000-0000-0000FCB30000}"/>
    <cellStyle name="20% - Accent1 5 2 2 3 3 4 3" xfId="46261" xr:uid="{00000000-0005-0000-0000-0000FDB30000}"/>
    <cellStyle name="20% - Accent1 5 2 2 3 3 4 3 2" xfId="46262" xr:uid="{00000000-0005-0000-0000-0000FEB30000}"/>
    <cellStyle name="20% - Accent1 5 2 2 3 3 4 4" xfId="46263" xr:uid="{00000000-0005-0000-0000-0000FFB30000}"/>
    <cellStyle name="20% - Accent1 5 2 2 3 3 5" xfId="46264" xr:uid="{00000000-0005-0000-0000-000000B40000}"/>
    <cellStyle name="20% - Accent1 5 2 2 3 3 5 2" xfId="46265" xr:uid="{00000000-0005-0000-0000-000001B40000}"/>
    <cellStyle name="20% - Accent1 5 2 2 3 3 5 2 2" xfId="46266" xr:uid="{00000000-0005-0000-0000-000002B40000}"/>
    <cellStyle name="20% - Accent1 5 2 2 3 3 5 3" xfId="46267" xr:uid="{00000000-0005-0000-0000-000003B40000}"/>
    <cellStyle name="20% - Accent1 5 2 2 3 3 6" xfId="46268" xr:uid="{00000000-0005-0000-0000-000004B40000}"/>
    <cellStyle name="20% - Accent1 5 2 2 3 3 6 2" xfId="46269" xr:uid="{00000000-0005-0000-0000-000005B40000}"/>
    <cellStyle name="20% - Accent1 5 2 2 3 3 6 2 2" xfId="46270" xr:uid="{00000000-0005-0000-0000-000006B40000}"/>
    <cellStyle name="20% - Accent1 5 2 2 3 3 6 3" xfId="46271" xr:uid="{00000000-0005-0000-0000-000007B40000}"/>
    <cellStyle name="20% - Accent1 5 2 2 3 3 7" xfId="46272" xr:uid="{00000000-0005-0000-0000-000008B40000}"/>
    <cellStyle name="20% - Accent1 5 2 2 3 3 7 2" xfId="46273" xr:uid="{00000000-0005-0000-0000-000009B40000}"/>
    <cellStyle name="20% - Accent1 5 2 2 3 3 8" xfId="46274" xr:uid="{00000000-0005-0000-0000-00000AB40000}"/>
    <cellStyle name="20% - Accent1 5 2 2 3 3 8 2" xfId="46275" xr:uid="{00000000-0005-0000-0000-00000BB40000}"/>
    <cellStyle name="20% - Accent1 5 2 2 3 3 9" xfId="46276" xr:uid="{00000000-0005-0000-0000-00000CB40000}"/>
    <cellStyle name="20% - Accent1 5 2 2 3 4" xfId="46277" xr:uid="{00000000-0005-0000-0000-00000DB40000}"/>
    <cellStyle name="20% - Accent1 5 2 2 3 4 2" xfId="46278" xr:uid="{00000000-0005-0000-0000-00000EB40000}"/>
    <cellStyle name="20% - Accent1 5 2 2 3 4 2 2" xfId="46279" xr:uid="{00000000-0005-0000-0000-00000FB40000}"/>
    <cellStyle name="20% - Accent1 5 2 2 3 4 2 2 2" xfId="46280" xr:uid="{00000000-0005-0000-0000-000010B40000}"/>
    <cellStyle name="20% - Accent1 5 2 2 3 4 2 3" xfId="46281" xr:uid="{00000000-0005-0000-0000-000011B40000}"/>
    <cellStyle name="20% - Accent1 5 2 2 3 4 3" xfId="46282" xr:uid="{00000000-0005-0000-0000-000012B40000}"/>
    <cellStyle name="20% - Accent1 5 2 2 3 4 3 2" xfId="46283" xr:uid="{00000000-0005-0000-0000-000013B40000}"/>
    <cellStyle name="20% - Accent1 5 2 2 3 4 4" xfId="46284" xr:uid="{00000000-0005-0000-0000-000014B40000}"/>
    <cellStyle name="20% - Accent1 5 2 2 3 5" xfId="46285" xr:uid="{00000000-0005-0000-0000-000015B40000}"/>
    <cellStyle name="20% - Accent1 5 2 2 3 5 2" xfId="46286" xr:uid="{00000000-0005-0000-0000-000016B40000}"/>
    <cellStyle name="20% - Accent1 5 2 2 3 5 2 2" xfId="46287" xr:uid="{00000000-0005-0000-0000-000017B40000}"/>
    <cellStyle name="20% - Accent1 5 2 2 3 5 2 2 2" xfId="46288" xr:uid="{00000000-0005-0000-0000-000018B40000}"/>
    <cellStyle name="20% - Accent1 5 2 2 3 5 2 3" xfId="46289" xr:uid="{00000000-0005-0000-0000-000019B40000}"/>
    <cellStyle name="20% - Accent1 5 2 2 3 5 3" xfId="46290" xr:uid="{00000000-0005-0000-0000-00001AB40000}"/>
    <cellStyle name="20% - Accent1 5 2 2 3 5 3 2" xfId="46291" xr:uid="{00000000-0005-0000-0000-00001BB40000}"/>
    <cellStyle name="20% - Accent1 5 2 2 3 5 4" xfId="46292" xr:uid="{00000000-0005-0000-0000-00001CB40000}"/>
    <cellStyle name="20% - Accent1 5 2 2 3 6" xfId="46293" xr:uid="{00000000-0005-0000-0000-00001DB40000}"/>
    <cellStyle name="20% - Accent1 5 2 2 3 6 2" xfId="46294" xr:uid="{00000000-0005-0000-0000-00001EB40000}"/>
    <cellStyle name="20% - Accent1 5 2 2 3 6 2 2" xfId="46295" xr:uid="{00000000-0005-0000-0000-00001FB40000}"/>
    <cellStyle name="20% - Accent1 5 2 2 3 6 2 2 2" xfId="46296" xr:uid="{00000000-0005-0000-0000-000020B40000}"/>
    <cellStyle name="20% - Accent1 5 2 2 3 6 2 3" xfId="46297" xr:uid="{00000000-0005-0000-0000-000021B40000}"/>
    <cellStyle name="20% - Accent1 5 2 2 3 6 3" xfId="46298" xr:uid="{00000000-0005-0000-0000-000022B40000}"/>
    <cellStyle name="20% - Accent1 5 2 2 3 6 3 2" xfId="46299" xr:uid="{00000000-0005-0000-0000-000023B40000}"/>
    <cellStyle name="20% - Accent1 5 2 2 3 6 4" xfId="46300" xr:uid="{00000000-0005-0000-0000-000024B40000}"/>
    <cellStyle name="20% - Accent1 5 2 2 3 7" xfId="46301" xr:uid="{00000000-0005-0000-0000-000025B40000}"/>
    <cellStyle name="20% - Accent1 5 2 2 3 7 2" xfId="46302" xr:uid="{00000000-0005-0000-0000-000026B40000}"/>
    <cellStyle name="20% - Accent1 5 2 2 3 7 2 2" xfId="46303" xr:uid="{00000000-0005-0000-0000-000027B40000}"/>
    <cellStyle name="20% - Accent1 5 2 2 3 7 3" xfId="46304" xr:uid="{00000000-0005-0000-0000-000028B40000}"/>
    <cellStyle name="20% - Accent1 5 2 2 3 8" xfId="46305" xr:uid="{00000000-0005-0000-0000-000029B40000}"/>
    <cellStyle name="20% - Accent1 5 2 2 3 8 2" xfId="46306" xr:uid="{00000000-0005-0000-0000-00002AB40000}"/>
    <cellStyle name="20% - Accent1 5 2 2 3 8 2 2" xfId="46307" xr:uid="{00000000-0005-0000-0000-00002BB40000}"/>
    <cellStyle name="20% - Accent1 5 2 2 3 8 3" xfId="46308" xr:uid="{00000000-0005-0000-0000-00002CB40000}"/>
    <cellStyle name="20% - Accent1 5 2 2 3 9" xfId="46309" xr:uid="{00000000-0005-0000-0000-00002DB40000}"/>
    <cellStyle name="20% - Accent1 5 2 2 3 9 2" xfId="46310" xr:uid="{00000000-0005-0000-0000-00002EB40000}"/>
    <cellStyle name="20% - Accent1 5 2 2 4" xfId="46311" xr:uid="{00000000-0005-0000-0000-00002FB40000}"/>
    <cellStyle name="20% - Accent1 5 2 2 4 10" xfId="46312" xr:uid="{00000000-0005-0000-0000-000030B40000}"/>
    <cellStyle name="20% - Accent1 5 2 2 4 10 2" xfId="46313" xr:uid="{00000000-0005-0000-0000-000031B40000}"/>
    <cellStyle name="20% - Accent1 5 2 2 4 11" xfId="46314" xr:uid="{00000000-0005-0000-0000-000032B40000}"/>
    <cellStyle name="20% - Accent1 5 2 2 4 2" xfId="46315" xr:uid="{00000000-0005-0000-0000-000033B40000}"/>
    <cellStyle name="20% - Accent1 5 2 2 4 2 2" xfId="46316" xr:uid="{00000000-0005-0000-0000-000034B40000}"/>
    <cellStyle name="20% - Accent1 5 2 2 4 2 2 2" xfId="46317" xr:uid="{00000000-0005-0000-0000-000035B40000}"/>
    <cellStyle name="20% - Accent1 5 2 2 4 2 2 2 2" xfId="46318" xr:uid="{00000000-0005-0000-0000-000036B40000}"/>
    <cellStyle name="20% - Accent1 5 2 2 4 2 2 2 2 2" xfId="46319" xr:uid="{00000000-0005-0000-0000-000037B40000}"/>
    <cellStyle name="20% - Accent1 5 2 2 4 2 2 2 3" xfId="46320" xr:uid="{00000000-0005-0000-0000-000038B40000}"/>
    <cellStyle name="20% - Accent1 5 2 2 4 2 2 3" xfId="46321" xr:uid="{00000000-0005-0000-0000-000039B40000}"/>
    <cellStyle name="20% - Accent1 5 2 2 4 2 2 3 2" xfId="46322" xr:uid="{00000000-0005-0000-0000-00003AB40000}"/>
    <cellStyle name="20% - Accent1 5 2 2 4 2 2 4" xfId="46323" xr:uid="{00000000-0005-0000-0000-00003BB40000}"/>
    <cellStyle name="20% - Accent1 5 2 2 4 2 3" xfId="46324" xr:uid="{00000000-0005-0000-0000-00003CB40000}"/>
    <cellStyle name="20% - Accent1 5 2 2 4 2 3 2" xfId="46325" xr:uid="{00000000-0005-0000-0000-00003DB40000}"/>
    <cellStyle name="20% - Accent1 5 2 2 4 2 3 2 2" xfId="46326" xr:uid="{00000000-0005-0000-0000-00003EB40000}"/>
    <cellStyle name="20% - Accent1 5 2 2 4 2 3 2 2 2" xfId="46327" xr:uid="{00000000-0005-0000-0000-00003FB40000}"/>
    <cellStyle name="20% - Accent1 5 2 2 4 2 3 2 3" xfId="46328" xr:uid="{00000000-0005-0000-0000-000040B40000}"/>
    <cellStyle name="20% - Accent1 5 2 2 4 2 3 3" xfId="46329" xr:uid="{00000000-0005-0000-0000-000041B40000}"/>
    <cellStyle name="20% - Accent1 5 2 2 4 2 3 3 2" xfId="46330" xr:uid="{00000000-0005-0000-0000-000042B40000}"/>
    <cellStyle name="20% - Accent1 5 2 2 4 2 3 4" xfId="46331" xr:uid="{00000000-0005-0000-0000-000043B40000}"/>
    <cellStyle name="20% - Accent1 5 2 2 4 2 4" xfId="46332" xr:uid="{00000000-0005-0000-0000-000044B40000}"/>
    <cellStyle name="20% - Accent1 5 2 2 4 2 4 2" xfId="46333" xr:uid="{00000000-0005-0000-0000-000045B40000}"/>
    <cellStyle name="20% - Accent1 5 2 2 4 2 4 2 2" xfId="46334" xr:uid="{00000000-0005-0000-0000-000046B40000}"/>
    <cellStyle name="20% - Accent1 5 2 2 4 2 4 2 2 2" xfId="46335" xr:uid="{00000000-0005-0000-0000-000047B40000}"/>
    <cellStyle name="20% - Accent1 5 2 2 4 2 4 2 3" xfId="46336" xr:uid="{00000000-0005-0000-0000-000048B40000}"/>
    <cellStyle name="20% - Accent1 5 2 2 4 2 4 3" xfId="46337" xr:uid="{00000000-0005-0000-0000-000049B40000}"/>
    <cellStyle name="20% - Accent1 5 2 2 4 2 4 3 2" xfId="46338" xr:uid="{00000000-0005-0000-0000-00004AB40000}"/>
    <cellStyle name="20% - Accent1 5 2 2 4 2 4 4" xfId="46339" xr:uid="{00000000-0005-0000-0000-00004BB40000}"/>
    <cellStyle name="20% - Accent1 5 2 2 4 2 5" xfId="46340" xr:uid="{00000000-0005-0000-0000-00004CB40000}"/>
    <cellStyle name="20% - Accent1 5 2 2 4 2 5 2" xfId="46341" xr:uid="{00000000-0005-0000-0000-00004DB40000}"/>
    <cellStyle name="20% - Accent1 5 2 2 4 2 5 2 2" xfId="46342" xr:uid="{00000000-0005-0000-0000-00004EB40000}"/>
    <cellStyle name="20% - Accent1 5 2 2 4 2 5 3" xfId="46343" xr:uid="{00000000-0005-0000-0000-00004FB40000}"/>
    <cellStyle name="20% - Accent1 5 2 2 4 2 6" xfId="46344" xr:uid="{00000000-0005-0000-0000-000050B40000}"/>
    <cellStyle name="20% - Accent1 5 2 2 4 2 6 2" xfId="46345" xr:uid="{00000000-0005-0000-0000-000051B40000}"/>
    <cellStyle name="20% - Accent1 5 2 2 4 2 6 2 2" xfId="46346" xr:uid="{00000000-0005-0000-0000-000052B40000}"/>
    <cellStyle name="20% - Accent1 5 2 2 4 2 6 3" xfId="46347" xr:uid="{00000000-0005-0000-0000-000053B40000}"/>
    <cellStyle name="20% - Accent1 5 2 2 4 2 7" xfId="46348" xr:uid="{00000000-0005-0000-0000-000054B40000}"/>
    <cellStyle name="20% - Accent1 5 2 2 4 2 7 2" xfId="46349" xr:uid="{00000000-0005-0000-0000-000055B40000}"/>
    <cellStyle name="20% - Accent1 5 2 2 4 2 8" xfId="46350" xr:uid="{00000000-0005-0000-0000-000056B40000}"/>
    <cellStyle name="20% - Accent1 5 2 2 4 2 8 2" xfId="46351" xr:uid="{00000000-0005-0000-0000-000057B40000}"/>
    <cellStyle name="20% - Accent1 5 2 2 4 2 9" xfId="46352" xr:uid="{00000000-0005-0000-0000-000058B40000}"/>
    <cellStyle name="20% - Accent1 5 2 2 4 3" xfId="46353" xr:uid="{00000000-0005-0000-0000-000059B40000}"/>
    <cellStyle name="20% - Accent1 5 2 2 4 3 2" xfId="46354" xr:uid="{00000000-0005-0000-0000-00005AB40000}"/>
    <cellStyle name="20% - Accent1 5 2 2 4 3 2 2" xfId="46355" xr:uid="{00000000-0005-0000-0000-00005BB40000}"/>
    <cellStyle name="20% - Accent1 5 2 2 4 3 2 2 2" xfId="46356" xr:uid="{00000000-0005-0000-0000-00005CB40000}"/>
    <cellStyle name="20% - Accent1 5 2 2 4 3 2 2 2 2" xfId="46357" xr:uid="{00000000-0005-0000-0000-00005DB40000}"/>
    <cellStyle name="20% - Accent1 5 2 2 4 3 2 2 3" xfId="46358" xr:uid="{00000000-0005-0000-0000-00005EB40000}"/>
    <cellStyle name="20% - Accent1 5 2 2 4 3 2 3" xfId="46359" xr:uid="{00000000-0005-0000-0000-00005FB40000}"/>
    <cellStyle name="20% - Accent1 5 2 2 4 3 2 3 2" xfId="46360" xr:uid="{00000000-0005-0000-0000-000060B40000}"/>
    <cellStyle name="20% - Accent1 5 2 2 4 3 2 4" xfId="46361" xr:uid="{00000000-0005-0000-0000-000061B40000}"/>
    <cellStyle name="20% - Accent1 5 2 2 4 3 3" xfId="46362" xr:uid="{00000000-0005-0000-0000-000062B40000}"/>
    <cellStyle name="20% - Accent1 5 2 2 4 3 3 2" xfId="46363" xr:uid="{00000000-0005-0000-0000-000063B40000}"/>
    <cellStyle name="20% - Accent1 5 2 2 4 3 3 2 2" xfId="46364" xr:uid="{00000000-0005-0000-0000-000064B40000}"/>
    <cellStyle name="20% - Accent1 5 2 2 4 3 3 2 2 2" xfId="46365" xr:uid="{00000000-0005-0000-0000-000065B40000}"/>
    <cellStyle name="20% - Accent1 5 2 2 4 3 3 2 3" xfId="46366" xr:uid="{00000000-0005-0000-0000-000066B40000}"/>
    <cellStyle name="20% - Accent1 5 2 2 4 3 3 3" xfId="46367" xr:uid="{00000000-0005-0000-0000-000067B40000}"/>
    <cellStyle name="20% - Accent1 5 2 2 4 3 3 3 2" xfId="46368" xr:uid="{00000000-0005-0000-0000-000068B40000}"/>
    <cellStyle name="20% - Accent1 5 2 2 4 3 3 4" xfId="46369" xr:uid="{00000000-0005-0000-0000-000069B40000}"/>
    <cellStyle name="20% - Accent1 5 2 2 4 3 4" xfId="46370" xr:uid="{00000000-0005-0000-0000-00006AB40000}"/>
    <cellStyle name="20% - Accent1 5 2 2 4 3 4 2" xfId="46371" xr:uid="{00000000-0005-0000-0000-00006BB40000}"/>
    <cellStyle name="20% - Accent1 5 2 2 4 3 4 2 2" xfId="46372" xr:uid="{00000000-0005-0000-0000-00006CB40000}"/>
    <cellStyle name="20% - Accent1 5 2 2 4 3 4 2 2 2" xfId="46373" xr:uid="{00000000-0005-0000-0000-00006DB40000}"/>
    <cellStyle name="20% - Accent1 5 2 2 4 3 4 2 3" xfId="46374" xr:uid="{00000000-0005-0000-0000-00006EB40000}"/>
    <cellStyle name="20% - Accent1 5 2 2 4 3 4 3" xfId="46375" xr:uid="{00000000-0005-0000-0000-00006FB40000}"/>
    <cellStyle name="20% - Accent1 5 2 2 4 3 4 3 2" xfId="46376" xr:uid="{00000000-0005-0000-0000-000070B40000}"/>
    <cellStyle name="20% - Accent1 5 2 2 4 3 4 4" xfId="46377" xr:uid="{00000000-0005-0000-0000-000071B40000}"/>
    <cellStyle name="20% - Accent1 5 2 2 4 3 5" xfId="46378" xr:uid="{00000000-0005-0000-0000-000072B40000}"/>
    <cellStyle name="20% - Accent1 5 2 2 4 3 5 2" xfId="46379" xr:uid="{00000000-0005-0000-0000-000073B40000}"/>
    <cellStyle name="20% - Accent1 5 2 2 4 3 5 2 2" xfId="46380" xr:uid="{00000000-0005-0000-0000-000074B40000}"/>
    <cellStyle name="20% - Accent1 5 2 2 4 3 5 3" xfId="46381" xr:uid="{00000000-0005-0000-0000-000075B40000}"/>
    <cellStyle name="20% - Accent1 5 2 2 4 3 6" xfId="46382" xr:uid="{00000000-0005-0000-0000-000076B40000}"/>
    <cellStyle name="20% - Accent1 5 2 2 4 3 6 2" xfId="46383" xr:uid="{00000000-0005-0000-0000-000077B40000}"/>
    <cellStyle name="20% - Accent1 5 2 2 4 3 6 2 2" xfId="46384" xr:uid="{00000000-0005-0000-0000-000078B40000}"/>
    <cellStyle name="20% - Accent1 5 2 2 4 3 6 3" xfId="46385" xr:uid="{00000000-0005-0000-0000-000079B40000}"/>
    <cellStyle name="20% - Accent1 5 2 2 4 3 7" xfId="46386" xr:uid="{00000000-0005-0000-0000-00007AB40000}"/>
    <cellStyle name="20% - Accent1 5 2 2 4 3 7 2" xfId="46387" xr:uid="{00000000-0005-0000-0000-00007BB40000}"/>
    <cellStyle name="20% - Accent1 5 2 2 4 3 8" xfId="46388" xr:uid="{00000000-0005-0000-0000-00007CB40000}"/>
    <cellStyle name="20% - Accent1 5 2 2 4 3 8 2" xfId="46389" xr:uid="{00000000-0005-0000-0000-00007DB40000}"/>
    <cellStyle name="20% - Accent1 5 2 2 4 3 9" xfId="46390" xr:uid="{00000000-0005-0000-0000-00007EB40000}"/>
    <cellStyle name="20% - Accent1 5 2 2 4 4" xfId="46391" xr:uid="{00000000-0005-0000-0000-00007FB40000}"/>
    <cellStyle name="20% - Accent1 5 2 2 4 4 2" xfId="46392" xr:uid="{00000000-0005-0000-0000-000080B40000}"/>
    <cellStyle name="20% - Accent1 5 2 2 4 4 2 2" xfId="46393" xr:uid="{00000000-0005-0000-0000-000081B40000}"/>
    <cellStyle name="20% - Accent1 5 2 2 4 4 2 2 2" xfId="46394" xr:uid="{00000000-0005-0000-0000-000082B40000}"/>
    <cellStyle name="20% - Accent1 5 2 2 4 4 2 3" xfId="46395" xr:uid="{00000000-0005-0000-0000-000083B40000}"/>
    <cellStyle name="20% - Accent1 5 2 2 4 4 3" xfId="46396" xr:uid="{00000000-0005-0000-0000-000084B40000}"/>
    <cellStyle name="20% - Accent1 5 2 2 4 4 3 2" xfId="46397" xr:uid="{00000000-0005-0000-0000-000085B40000}"/>
    <cellStyle name="20% - Accent1 5 2 2 4 4 4" xfId="46398" xr:uid="{00000000-0005-0000-0000-000086B40000}"/>
    <cellStyle name="20% - Accent1 5 2 2 4 5" xfId="46399" xr:uid="{00000000-0005-0000-0000-000087B40000}"/>
    <cellStyle name="20% - Accent1 5 2 2 4 5 2" xfId="46400" xr:uid="{00000000-0005-0000-0000-000088B40000}"/>
    <cellStyle name="20% - Accent1 5 2 2 4 5 2 2" xfId="46401" xr:uid="{00000000-0005-0000-0000-000089B40000}"/>
    <cellStyle name="20% - Accent1 5 2 2 4 5 2 2 2" xfId="46402" xr:uid="{00000000-0005-0000-0000-00008AB40000}"/>
    <cellStyle name="20% - Accent1 5 2 2 4 5 2 3" xfId="46403" xr:uid="{00000000-0005-0000-0000-00008BB40000}"/>
    <cellStyle name="20% - Accent1 5 2 2 4 5 3" xfId="46404" xr:uid="{00000000-0005-0000-0000-00008CB40000}"/>
    <cellStyle name="20% - Accent1 5 2 2 4 5 3 2" xfId="46405" xr:uid="{00000000-0005-0000-0000-00008DB40000}"/>
    <cellStyle name="20% - Accent1 5 2 2 4 5 4" xfId="46406" xr:uid="{00000000-0005-0000-0000-00008EB40000}"/>
    <cellStyle name="20% - Accent1 5 2 2 4 6" xfId="46407" xr:uid="{00000000-0005-0000-0000-00008FB40000}"/>
    <cellStyle name="20% - Accent1 5 2 2 4 6 2" xfId="46408" xr:uid="{00000000-0005-0000-0000-000090B40000}"/>
    <cellStyle name="20% - Accent1 5 2 2 4 6 2 2" xfId="46409" xr:uid="{00000000-0005-0000-0000-000091B40000}"/>
    <cellStyle name="20% - Accent1 5 2 2 4 6 2 2 2" xfId="46410" xr:uid="{00000000-0005-0000-0000-000092B40000}"/>
    <cellStyle name="20% - Accent1 5 2 2 4 6 2 3" xfId="46411" xr:uid="{00000000-0005-0000-0000-000093B40000}"/>
    <cellStyle name="20% - Accent1 5 2 2 4 6 3" xfId="46412" xr:uid="{00000000-0005-0000-0000-000094B40000}"/>
    <cellStyle name="20% - Accent1 5 2 2 4 6 3 2" xfId="46413" xr:uid="{00000000-0005-0000-0000-000095B40000}"/>
    <cellStyle name="20% - Accent1 5 2 2 4 6 4" xfId="46414" xr:uid="{00000000-0005-0000-0000-000096B40000}"/>
    <cellStyle name="20% - Accent1 5 2 2 4 7" xfId="46415" xr:uid="{00000000-0005-0000-0000-000097B40000}"/>
    <cellStyle name="20% - Accent1 5 2 2 4 7 2" xfId="46416" xr:uid="{00000000-0005-0000-0000-000098B40000}"/>
    <cellStyle name="20% - Accent1 5 2 2 4 7 2 2" xfId="46417" xr:uid="{00000000-0005-0000-0000-000099B40000}"/>
    <cellStyle name="20% - Accent1 5 2 2 4 7 3" xfId="46418" xr:uid="{00000000-0005-0000-0000-00009AB40000}"/>
    <cellStyle name="20% - Accent1 5 2 2 4 8" xfId="46419" xr:uid="{00000000-0005-0000-0000-00009BB40000}"/>
    <cellStyle name="20% - Accent1 5 2 2 4 8 2" xfId="46420" xr:uid="{00000000-0005-0000-0000-00009CB40000}"/>
    <cellStyle name="20% - Accent1 5 2 2 4 8 2 2" xfId="46421" xr:uid="{00000000-0005-0000-0000-00009DB40000}"/>
    <cellStyle name="20% - Accent1 5 2 2 4 8 3" xfId="46422" xr:uid="{00000000-0005-0000-0000-00009EB40000}"/>
    <cellStyle name="20% - Accent1 5 2 2 4 9" xfId="46423" xr:uid="{00000000-0005-0000-0000-00009FB40000}"/>
    <cellStyle name="20% - Accent1 5 2 2 4 9 2" xfId="46424" xr:uid="{00000000-0005-0000-0000-0000A0B40000}"/>
    <cellStyle name="20% - Accent1 5 2 2 5" xfId="46425" xr:uid="{00000000-0005-0000-0000-0000A1B40000}"/>
    <cellStyle name="20% - Accent1 5 2 2 5 2" xfId="46426" xr:uid="{00000000-0005-0000-0000-0000A2B40000}"/>
    <cellStyle name="20% - Accent1 5 2 2 5 2 2" xfId="46427" xr:uid="{00000000-0005-0000-0000-0000A3B40000}"/>
    <cellStyle name="20% - Accent1 5 2 2 5 2 2 2" xfId="46428" xr:uid="{00000000-0005-0000-0000-0000A4B40000}"/>
    <cellStyle name="20% - Accent1 5 2 2 5 2 2 2 2" xfId="46429" xr:uid="{00000000-0005-0000-0000-0000A5B40000}"/>
    <cellStyle name="20% - Accent1 5 2 2 5 2 2 3" xfId="46430" xr:uid="{00000000-0005-0000-0000-0000A6B40000}"/>
    <cellStyle name="20% - Accent1 5 2 2 5 2 3" xfId="46431" xr:uid="{00000000-0005-0000-0000-0000A7B40000}"/>
    <cellStyle name="20% - Accent1 5 2 2 5 2 3 2" xfId="46432" xr:uid="{00000000-0005-0000-0000-0000A8B40000}"/>
    <cellStyle name="20% - Accent1 5 2 2 5 2 4" xfId="46433" xr:uid="{00000000-0005-0000-0000-0000A9B40000}"/>
    <cellStyle name="20% - Accent1 5 2 2 5 3" xfId="46434" xr:uid="{00000000-0005-0000-0000-0000AAB40000}"/>
    <cellStyle name="20% - Accent1 5 2 2 5 3 2" xfId="46435" xr:uid="{00000000-0005-0000-0000-0000ABB40000}"/>
    <cellStyle name="20% - Accent1 5 2 2 5 3 2 2" xfId="46436" xr:uid="{00000000-0005-0000-0000-0000ACB40000}"/>
    <cellStyle name="20% - Accent1 5 2 2 5 3 2 2 2" xfId="46437" xr:uid="{00000000-0005-0000-0000-0000ADB40000}"/>
    <cellStyle name="20% - Accent1 5 2 2 5 3 2 3" xfId="46438" xr:uid="{00000000-0005-0000-0000-0000AEB40000}"/>
    <cellStyle name="20% - Accent1 5 2 2 5 3 3" xfId="46439" xr:uid="{00000000-0005-0000-0000-0000AFB40000}"/>
    <cellStyle name="20% - Accent1 5 2 2 5 3 3 2" xfId="46440" xr:uid="{00000000-0005-0000-0000-0000B0B40000}"/>
    <cellStyle name="20% - Accent1 5 2 2 5 3 4" xfId="46441" xr:uid="{00000000-0005-0000-0000-0000B1B40000}"/>
    <cellStyle name="20% - Accent1 5 2 2 5 4" xfId="46442" xr:uid="{00000000-0005-0000-0000-0000B2B40000}"/>
    <cellStyle name="20% - Accent1 5 2 2 5 4 2" xfId="46443" xr:uid="{00000000-0005-0000-0000-0000B3B40000}"/>
    <cellStyle name="20% - Accent1 5 2 2 5 4 2 2" xfId="46444" xr:uid="{00000000-0005-0000-0000-0000B4B40000}"/>
    <cellStyle name="20% - Accent1 5 2 2 5 4 2 2 2" xfId="46445" xr:uid="{00000000-0005-0000-0000-0000B5B40000}"/>
    <cellStyle name="20% - Accent1 5 2 2 5 4 2 3" xfId="46446" xr:uid="{00000000-0005-0000-0000-0000B6B40000}"/>
    <cellStyle name="20% - Accent1 5 2 2 5 4 3" xfId="46447" xr:uid="{00000000-0005-0000-0000-0000B7B40000}"/>
    <cellStyle name="20% - Accent1 5 2 2 5 4 3 2" xfId="46448" xr:uid="{00000000-0005-0000-0000-0000B8B40000}"/>
    <cellStyle name="20% - Accent1 5 2 2 5 4 4" xfId="46449" xr:uid="{00000000-0005-0000-0000-0000B9B40000}"/>
    <cellStyle name="20% - Accent1 5 2 2 5 5" xfId="46450" xr:uid="{00000000-0005-0000-0000-0000BAB40000}"/>
    <cellStyle name="20% - Accent1 5 2 2 5 5 2" xfId="46451" xr:uid="{00000000-0005-0000-0000-0000BBB40000}"/>
    <cellStyle name="20% - Accent1 5 2 2 5 5 2 2" xfId="46452" xr:uid="{00000000-0005-0000-0000-0000BCB40000}"/>
    <cellStyle name="20% - Accent1 5 2 2 5 5 3" xfId="46453" xr:uid="{00000000-0005-0000-0000-0000BDB40000}"/>
    <cellStyle name="20% - Accent1 5 2 2 5 6" xfId="46454" xr:uid="{00000000-0005-0000-0000-0000BEB40000}"/>
    <cellStyle name="20% - Accent1 5 2 2 5 6 2" xfId="46455" xr:uid="{00000000-0005-0000-0000-0000BFB40000}"/>
    <cellStyle name="20% - Accent1 5 2 2 5 6 2 2" xfId="46456" xr:uid="{00000000-0005-0000-0000-0000C0B40000}"/>
    <cellStyle name="20% - Accent1 5 2 2 5 6 3" xfId="46457" xr:uid="{00000000-0005-0000-0000-0000C1B40000}"/>
    <cellStyle name="20% - Accent1 5 2 2 5 7" xfId="46458" xr:uid="{00000000-0005-0000-0000-0000C2B40000}"/>
    <cellStyle name="20% - Accent1 5 2 2 5 7 2" xfId="46459" xr:uid="{00000000-0005-0000-0000-0000C3B40000}"/>
    <cellStyle name="20% - Accent1 5 2 2 5 8" xfId="46460" xr:uid="{00000000-0005-0000-0000-0000C4B40000}"/>
    <cellStyle name="20% - Accent1 5 2 2 5 8 2" xfId="46461" xr:uid="{00000000-0005-0000-0000-0000C5B40000}"/>
    <cellStyle name="20% - Accent1 5 2 2 5 9" xfId="46462" xr:uid="{00000000-0005-0000-0000-0000C6B40000}"/>
    <cellStyle name="20% - Accent1 5 2 2 6" xfId="46463" xr:uid="{00000000-0005-0000-0000-0000C7B40000}"/>
    <cellStyle name="20% - Accent1 5 2 2 6 2" xfId="46464" xr:uid="{00000000-0005-0000-0000-0000C8B40000}"/>
    <cellStyle name="20% - Accent1 5 2 2 6 2 2" xfId="46465" xr:uid="{00000000-0005-0000-0000-0000C9B40000}"/>
    <cellStyle name="20% - Accent1 5 2 2 6 2 2 2" xfId="46466" xr:uid="{00000000-0005-0000-0000-0000CAB40000}"/>
    <cellStyle name="20% - Accent1 5 2 2 6 2 2 2 2" xfId="46467" xr:uid="{00000000-0005-0000-0000-0000CBB40000}"/>
    <cellStyle name="20% - Accent1 5 2 2 6 2 2 3" xfId="46468" xr:uid="{00000000-0005-0000-0000-0000CCB40000}"/>
    <cellStyle name="20% - Accent1 5 2 2 6 2 3" xfId="46469" xr:uid="{00000000-0005-0000-0000-0000CDB40000}"/>
    <cellStyle name="20% - Accent1 5 2 2 6 2 3 2" xfId="46470" xr:uid="{00000000-0005-0000-0000-0000CEB40000}"/>
    <cellStyle name="20% - Accent1 5 2 2 6 2 4" xfId="46471" xr:uid="{00000000-0005-0000-0000-0000CFB40000}"/>
    <cellStyle name="20% - Accent1 5 2 2 6 3" xfId="46472" xr:uid="{00000000-0005-0000-0000-0000D0B40000}"/>
    <cellStyle name="20% - Accent1 5 2 2 6 3 2" xfId="46473" xr:uid="{00000000-0005-0000-0000-0000D1B40000}"/>
    <cellStyle name="20% - Accent1 5 2 2 6 3 2 2" xfId="46474" xr:uid="{00000000-0005-0000-0000-0000D2B40000}"/>
    <cellStyle name="20% - Accent1 5 2 2 6 3 2 2 2" xfId="46475" xr:uid="{00000000-0005-0000-0000-0000D3B40000}"/>
    <cellStyle name="20% - Accent1 5 2 2 6 3 2 3" xfId="46476" xr:uid="{00000000-0005-0000-0000-0000D4B40000}"/>
    <cellStyle name="20% - Accent1 5 2 2 6 3 3" xfId="46477" xr:uid="{00000000-0005-0000-0000-0000D5B40000}"/>
    <cellStyle name="20% - Accent1 5 2 2 6 3 3 2" xfId="46478" xr:uid="{00000000-0005-0000-0000-0000D6B40000}"/>
    <cellStyle name="20% - Accent1 5 2 2 6 3 4" xfId="46479" xr:uid="{00000000-0005-0000-0000-0000D7B40000}"/>
    <cellStyle name="20% - Accent1 5 2 2 6 4" xfId="46480" xr:uid="{00000000-0005-0000-0000-0000D8B40000}"/>
    <cellStyle name="20% - Accent1 5 2 2 6 4 2" xfId="46481" xr:uid="{00000000-0005-0000-0000-0000D9B40000}"/>
    <cellStyle name="20% - Accent1 5 2 2 6 4 2 2" xfId="46482" xr:uid="{00000000-0005-0000-0000-0000DAB40000}"/>
    <cellStyle name="20% - Accent1 5 2 2 6 4 2 2 2" xfId="46483" xr:uid="{00000000-0005-0000-0000-0000DBB40000}"/>
    <cellStyle name="20% - Accent1 5 2 2 6 4 2 3" xfId="46484" xr:uid="{00000000-0005-0000-0000-0000DCB40000}"/>
    <cellStyle name="20% - Accent1 5 2 2 6 4 3" xfId="46485" xr:uid="{00000000-0005-0000-0000-0000DDB40000}"/>
    <cellStyle name="20% - Accent1 5 2 2 6 4 3 2" xfId="46486" xr:uid="{00000000-0005-0000-0000-0000DEB40000}"/>
    <cellStyle name="20% - Accent1 5 2 2 6 4 4" xfId="46487" xr:uid="{00000000-0005-0000-0000-0000DFB40000}"/>
    <cellStyle name="20% - Accent1 5 2 2 6 5" xfId="46488" xr:uid="{00000000-0005-0000-0000-0000E0B40000}"/>
    <cellStyle name="20% - Accent1 5 2 2 6 5 2" xfId="46489" xr:uid="{00000000-0005-0000-0000-0000E1B40000}"/>
    <cellStyle name="20% - Accent1 5 2 2 6 5 2 2" xfId="46490" xr:uid="{00000000-0005-0000-0000-0000E2B40000}"/>
    <cellStyle name="20% - Accent1 5 2 2 6 5 3" xfId="46491" xr:uid="{00000000-0005-0000-0000-0000E3B40000}"/>
    <cellStyle name="20% - Accent1 5 2 2 6 6" xfId="46492" xr:uid="{00000000-0005-0000-0000-0000E4B40000}"/>
    <cellStyle name="20% - Accent1 5 2 2 6 6 2" xfId="46493" xr:uid="{00000000-0005-0000-0000-0000E5B40000}"/>
    <cellStyle name="20% - Accent1 5 2 2 6 6 2 2" xfId="46494" xr:uid="{00000000-0005-0000-0000-0000E6B40000}"/>
    <cellStyle name="20% - Accent1 5 2 2 6 6 3" xfId="46495" xr:uid="{00000000-0005-0000-0000-0000E7B40000}"/>
    <cellStyle name="20% - Accent1 5 2 2 6 7" xfId="46496" xr:uid="{00000000-0005-0000-0000-0000E8B40000}"/>
    <cellStyle name="20% - Accent1 5 2 2 6 7 2" xfId="46497" xr:uid="{00000000-0005-0000-0000-0000E9B40000}"/>
    <cellStyle name="20% - Accent1 5 2 2 6 8" xfId="46498" xr:uid="{00000000-0005-0000-0000-0000EAB40000}"/>
    <cellStyle name="20% - Accent1 5 2 2 6 8 2" xfId="46499" xr:uid="{00000000-0005-0000-0000-0000EBB40000}"/>
    <cellStyle name="20% - Accent1 5 2 2 6 9" xfId="46500" xr:uid="{00000000-0005-0000-0000-0000ECB40000}"/>
    <cellStyle name="20% - Accent1 5 2 2 7" xfId="46501" xr:uid="{00000000-0005-0000-0000-0000EDB40000}"/>
    <cellStyle name="20% - Accent1 5 2 2 7 2" xfId="46502" xr:uid="{00000000-0005-0000-0000-0000EEB40000}"/>
    <cellStyle name="20% - Accent1 5 2 2 7 2 2" xfId="46503" xr:uid="{00000000-0005-0000-0000-0000EFB40000}"/>
    <cellStyle name="20% - Accent1 5 2 2 7 2 2 2" xfId="46504" xr:uid="{00000000-0005-0000-0000-0000F0B40000}"/>
    <cellStyle name="20% - Accent1 5 2 2 7 2 3" xfId="46505" xr:uid="{00000000-0005-0000-0000-0000F1B40000}"/>
    <cellStyle name="20% - Accent1 5 2 2 7 3" xfId="46506" xr:uid="{00000000-0005-0000-0000-0000F2B40000}"/>
    <cellStyle name="20% - Accent1 5 2 2 7 3 2" xfId="46507" xr:uid="{00000000-0005-0000-0000-0000F3B40000}"/>
    <cellStyle name="20% - Accent1 5 2 2 7 4" xfId="46508" xr:uid="{00000000-0005-0000-0000-0000F4B40000}"/>
    <cellStyle name="20% - Accent1 5 2 2 8" xfId="46509" xr:uid="{00000000-0005-0000-0000-0000F5B40000}"/>
    <cellStyle name="20% - Accent1 5 2 2 8 2" xfId="46510" xr:uid="{00000000-0005-0000-0000-0000F6B40000}"/>
    <cellStyle name="20% - Accent1 5 2 2 8 2 2" xfId="46511" xr:uid="{00000000-0005-0000-0000-0000F7B40000}"/>
    <cellStyle name="20% - Accent1 5 2 2 8 2 2 2" xfId="46512" xr:uid="{00000000-0005-0000-0000-0000F8B40000}"/>
    <cellStyle name="20% - Accent1 5 2 2 8 2 3" xfId="46513" xr:uid="{00000000-0005-0000-0000-0000F9B40000}"/>
    <cellStyle name="20% - Accent1 5 2 2 8 3" xfId="46514" xr:uid="{00000000-0005-0000-0000-0000FAB40000}"/>
    <cellStyle name="20% - Accent1 5 2 2 8 3 2" xfId="46515" xr:uid="{00000000-0005-0000-0000-0000FBB40000}"/>
    <cellStyle name="20% - Accent1 5 2 2 8 4" xfId="46516" xr:uid="{00000000-0005-0000-0000-0000FCB40000}"/>
    <cellStyle name="20% - Accent1 5 2 2 9" xfId="46517" xr:uid="{00000000-0005-0000-0000-0000FDB40000}"/>
    <cellStyle name="20% - Accent1 5 2 2 9 2" xfId="46518" xr:uid="{00000000-0005-0000-0000-0000FEB40000}"/>
    <cellStyle name="20% - Accent1 5 2 2 9 2 2" xfId="46519" xr:uid="{00000000-0005-0000-0000-0000FFB40000}"/>
    <cellStyle name="20% - Accent1 5 2 2 9 2 2 2" xfId="46520" xr:uid="{00000000-0005-0000-0000-000000B50000}"/>
    <cellStyle name="20% - Accent1 5 2 2 9 2 3" xfId="46521" xr:uid="{00000000-0005-0000-0000-000001B50000}"/>
    <cellStyle name="20% - Accent1 5 2 2 9 3" xfId="46522" xr:uid="{00000000-0005-0000-0000-000002B50000}"/>
    <cellStyle name="20% - Accent1 5 2 2 9 3 2" xfId="46523" xr:uid="{00000000-0005-0000-0000-000003B50000}"/>
    <cellStyle name="20% - Accent1 5 2 2 9 4" xfId="46524" xr:uid="{00000000-0005-0000-0000-000004B50000}"/>
    <cellStyle name="20% - Accent1 5 2 3" xfId="46525" xr:uid="{00000000-0005-0000-0000-000005B50000}"/>
    <cellStyle name="20% - Accent1 5 2 3 10" xfId="46526" xr:uid="{00000000-0005-0000-0000-000006B50000}"/>
    <cellStyle name="20% - Accent1 5 2 3 10 2" xfId="46527" xr:uid="{00000000-0005-0000-0000-000007B50000}"/>
    <cellStyle name="20% - Accent1 5 2 3 11" xfId="46528" xr:uid="{00000000-0005-0000-0000-000008B50000}"/>
    <cellStyle name="20% - Accent1 5 2 3 2" xfId="46529" xr:uid="{00000000-0005-0000-0000-000009B50000}"/>
    <cellStyle name="20% - Accent1 5 2 3 2 2" xfId="46530" xr:uid="{00000000-0005-0000-0000-00000AB50000}"/>
    <cellStyle name="20% - Accent1 5 2 3 2 2 2" xfId="46531" xr:uid="{00000000-0005-0000-0000-00000BB50000}"/>
    <cellStyle name="20% - Accent1 5 2 3 2 2 2 2" xfId="46532" xr:uid="{00000000-0005-0000-0000-00000CB50000}"/>
    <cellStyle name="20% - Accent1 5 2 3 2 2 2 2 2" xfId="46533" xr:uid="{00000000-0005-0000-0000-00000DB50000}"/>
    <cellStyle name="20% - Accent1 5 2 3 2 2 2 3" xfId="46534" xr:uid="{00000000-0005-0000-0000-00000EB50000}"/>
    <cellStyle name="20% - Accent1 5 2 3 2 2 3" xfId="46535" xr:uid="{00000000-0005-0000-0000-00000FB50000}"/>
    <cellStyle name="20% - Accent1 5 2 3 2 2 3 2" xfId="46536" xr:uid="{00000000-0005-0000-0000-000010B50000}"/>
    <cellStyle name="20% - Accent1 5 2 3 2 2 4" xfId="46537" xr:uid="{00000000-0005-0000-0000-000011B50000}"/>
    <cellStyle name="20% - Accent1 5 2 3 2 3" xfId="46538" xr:uid="{00000000-0005-0000-0000-000012B50000}"/>
    <cellStyle name="20% - Accent1 5 2 3 2 3 2" xfId="46539" xr:uid="{00000000-0005-0000-0000-000013B50000}"/>
    <cellStyle name="20% - Accent1 5 2 3 2 3 2 2" xfId="46540" xr:uid="{00000000-0005-0000-0000-000014B50000}"/>
    <cellStyle name="20% - Accent1 5 2 3 2 3 2 2 2" xfId="46541" xr:uid="{00000000-0005-0000-0000-000015B50000}"/>
    <cellStyle name="20% - Accent1 5 2 3 2 3 2 3" xfId="46542" xr:uid="{00000000-0005-0000-0000-000016B50000}"/>
    <cellStyle name="20% - Accent1 5 2 3 2 3 3" xfId="46543" xr:uid="{00000000-0005-0000-0000-000017B50000}"/>
    <cellStyle name="20% - Accent1 5 2 3 2 3 3 2" xfId="46544" xr:uid="{00000000-0005-0000-0000-000018B50000}"/>
    <cellStyle name="20% - Accent1 5 2 3 2 3 4" xfId="46545" xr:uid="{00000000-0005-0000-0000-000019B50000}"/>
    <cellStyle name="20% - Accent1 5 2 3 2 4" xfId="46546" xr:uid="{00000000-0005-0000-0000-00001AB50000}"/>
    <cellStyle name="20% - Accent1 5 2 3 2 4 2" xfId="46547" xr:uid="{00000000-0005-0000-0000-00001BB50000}"/>
    <cellStyle name="20% - Accent1 5 2 3 2 4 2 2" xfId="46548" xr:uid="{00000000-0005-0000-0000-00001CB50000}"/>
    <cellStyle name="20% - Accent1 5 2 3 2 4 2 2 2" xfId="46549" xr:uid="{00000000-0005-0000-0000-00001DB50000}"/>
    <cellStyle name="20% - Accent1 5 2 3 2 4 2 3" xfId="46550" xr:uid="{00000000-0005-0000-0000-00001EB50000}"/>
    <cellStyle name="20% - Accent1 5 2 3 2 4 3" xfId="46551" xr:uid="{00000000-0005-0000-0000-00001FB50000}"/>
    <cellStyle name="20% - Accent1 5 2 3 2 4 3 2" xfId="46552" xr:uid="{00000000-0005-0000-0000-000020B50000}"/>
    <cellStyle name="20% - Accent1 5 2 3 2 4 4" xfId="46553" xr:uid="{00000000-0005-0000-0000-000021B50000}"/>
    <cellStyle name="20% - Accent1 5 2 3 2 5" xfId="46554" xr:uid="{00000000-0005-0000-0000-000022B50000}"/>
    <cellStyle name="20% - Accent1 5 2 3 2 5 2" xfId="46555" xr:uid="{00000000-0005-0000-0000-000023B50000}"/>
    <cellStyle name="20% - Accent1 5 2 3 2 5 2 2" xfId="46556" xr:uid="{00000000-0005-0000-0000-000024B50000}"/>
    <cellStyle name="20% - Accent1 5 2 3 2 5 3" xfId="46557" xr:uid="{00000000-0005-0000-0000-000025B50000}"/>
    <cellStyle name="20% - Accent1 5 2 3 2 6" xfId="46558" xr:uid="{00000000-0005-0000-0000-000026B50000}"/>
    <cellStyle name="20% - Accent1 5 2 3 2 6 2" xfId="46559" xr:uid="{00000000-0005-0000-0000-000027B50000}"/>
    <cellStyle name="20% - Accent1 5 2 3 2 6 2 2" xfId="46560" xr:uid="{00000000-0005-0000-0000-000028B50000}"/>
    <cellStyle name="20% - Accent1 5 2 3 2 6 3" xfId="46561" xr:uid="{00000000-0005-0000-0000-000029B50000}"/>
    <cellStyle name="20% - Accent1 5 2 3 2 7" xfId="46562" xr:uid="{00000000-0005-0000-0000-00002AB50000}"/>
    <cellStyle name="20% - Accent1 5 2 3 2 7 2" xfId="46563" xr:uid="{00000000-0005-0000-0000-00002BB50000}"/>
    <cellStyle name="20% - Accent1 5 2 3 2 8" xfId="46564" xr:uid="{00000000-0005-0000-0000-00002CB50000}"/>
    <cellStyle name="20% - Accent1 5 2 3 2 8 2" xfId="46565" xr:uid="{00000000-0005-0000-0000-00002DB50000}"/>
    <cellStyle name="20% - Accent1 5 2 3 2 9" xfId="46566" xr:uid="{00000000-0005-0000-0000-00002EB50000}"/>
    <cellStyle name="20% - Accent1 5 2 3 3" xfId="46567" xr:uid="{00000000-0005-0000-0000-00002FB50000}"/>
    <cellStyle name="20% - Accent1 5 2 3 3 2" xfId="46568" xr:uid="{00000000-0005-0000-0000-000030B50000}"/>
    <cellStyle name="20% - Accent1 5 2 3 3 2 2" xfId="46569" xr:uid="{00000000-0005-0000-0000-000031B50000}"/>
    <cellStyle name="20% - Accent1 5 2 3 3 2 2 2" xfId="46570" xr:uid="{00000000-0005-0000-0000-000032B50000}"/>
    <cellStyle name="20% - Accent1 5 2 3 3 2 2 2 2" xfId="46571" xr:uid="{00000000-0005-0000-0000-000033B50000}"/>
    <cellStyle name="20% - Accent1 5 2 3 3 2 2 3" xfId="46572" xr:uid="{00000000-0005-0000-0000-000034B50000}"/>
    <cellStyle name="20% - Accent1 5 2 3 3 2 3" xfId="46573" xr:uid="{00000000-0005-0000-0000-000035B50000}"/>
    <cellStyle name="20% - Accent1 5 2 3 3 2 3 2" xfId="46574" xr:uid="{00000000-0005-0000-0000-000036B50000}"/>
    <cellStyle name="20% - Accent1 5 2 3 3 2 4" xfId="46575" xr:uid="{00000000-0005-0000-0000-000037B50000}"/>
    <cellStyle name="20% - Accent1 5 2 3 3 3" xfId="46576" xr:uid="{00000000-0005-0000-0000-000038B50000}"/>
    <cellStyle name="20% - Accent1 5 2 3 3 3 2" xfId="46577" xr:uid="{00000000-0005-0000-0000-000039B50000}"/>
    <cellStyle name="20% - Accent1 5 2 3 3 3 2 2" xfId="46578" xr:uid="{00000000-0005-0000-0000-00003AB50000}"/>
    <cellStyle name="20% - Accent1 5 2 3 3 3 2 2 2" xfId="46579" xr:uid="{00000000-0005-0000-0000-00003BB50000}"/>
    <cellStyle name="20% - Accent1 5 2 3 3 3 2 3" xfId="46580" xr:uid="{00000000-0005-0000-0000-00003CB50000}"/>
    <cellStyle name="20% - Accent1 5 2 3 3 3 3" xfId="46581" xr:uid="{00000000-0005-0000-0000-00003DB50000}"/>
    <cellStyle name="20% - Accent1 5 2 3 3 3 3 2" xfId="46582" xr:uid="{00000000-0005-0000-0000-00003EB50000}"/>
    <cellStyle name="20% - Accent1 5 2 3 3 3 4" xfId="46583" xr:uid="{00000000-0005-0000-0000-00003FB50000}"/>
    <cellStyle name="20% - Accent1 5 2 3 3 4" xfId="46584" xr:uid="{00000000-0005-0000-0000-000040B50000}"/>
    <cellStyle name="20% - Accent1 5 2 3 3 4 2" xfId="46585" xr:uid="{00000000-0005-0000-0000-000041B50000}"/>
    <cellStyle name="20% - Accent1 5 2 3 3 4 2 2" xfId="46586" xr:uid="{00000000-0005-0000-0000-000042B50000}"/>
    <cellStyle name="20% - Accent1 5 2 3 3 4 2 2 2" xfId="46587" xr:uid="{00000000-0005-0000-0000-000043B50000}"/>
    <cellStyle name="20% - Accent1 5 2 3 3 4 2 3" xfId="46588" xr:uid="{00000000-0005-0000-0000-000044B50000}"/>
    <cellStyle name="20% - Accent1 5 2 3 3 4 3" xfId="46589" xr:uid="{00000000-0005-0000-0000-000045B50000}"/>
    <cellStyle name="20% - Accent1 5 2 3 3 4 3 2" xfId="46590" xr:uid="{00000000-0005-0000-0000-000046B50000}"/>
    <cellStyle name="20% - Accent1 5 2 3 3 4 4" xfId="46591" xr:uid="{00000000-0005-0000-0000-000047B50000}"/>
    <cellStyle name="20% - Accent1 5 2 3 3 5" xfId="46592" xr:uid="{00000000-0005-0000-0000-000048B50000}"/>
    <cellStyle name="20% - Accent1 5 2 3 3 5 2" xfId="46593" xr:uid="{00000000-0005-0000-0000-000049B50000}"/>
    <cellStyle name="20% - Accent1 5 2 3 3 5 2 2" xfId="46594" xr:uid="{00000000-0005-0000-0000-00004AB50000}"/>
    <cellStyle name="20% - Accent1 5 2 3 3 5 3" xfId="46595" xr:uid="{00000000-0005-0000-0000-00004BB50000}"/>
    <cellStyle name="20% - Accent1 5 2 3 3 6" xfId="46596" xr:uid="{00000000-0005-0000-0000-00004CB50000}"/>
    <cellStyle name="20% - Accent1 5 2 3 3 6 2" xfId="46597" xr:uid="{00000000-0005-0000-0000-00004DB50000}"/>
    <cellStyle name="20% - Accent1 5 2 3 3 6 2 2" xfId="46598" xr:uid="{00000000-0005-0000-0000-00004EB50000}"/>
    <cellStyle name="20% - Accent1 5 2 3 3 6 3" xfId="46599" xr:uid="{00000000-0005-0000-0000-00004FB50000}"/>
    <cellStyle name="20% - Accent1 5 2 3 3 7" xfId="46600" xr:uid="{00000000-0005-0000-0000-000050B50000}"/>
    <cellStyle name="20% - Accent1 5 2 3 3 7 2" xfId="46601" xr:uid="{00000000-0005-0000-0000-000051B50000}"/>
    <cellStyle name="20% - Accent1 5 2 3 3 8" xfId="46602" xr:uid="{00000000-0005-0000-0000-000052B50000}"/>
    <cellStyle name="20% - Accent1 5 2 3 3 8 2" xfId="46603" xr:uid="{00000000-0005-0000-0000-000053B50000}"/>
    <cellStyle name="20% - Accent1 5 2 3 3 9" xfId="46604" xr:uid="{00000000-0005-0000-0000-000054B50000}"/>
    <cellStyle name="20% - Accent1 5 2 3 4" xfId="46605" xr:uid="{00000000-0005-0000-0000-000055B50000}"/>
    <cellStyle name="20% - Accent1 5 2 3 4 2" xfId="46606" xr:uid="{00000000-0005-0000-0000-000056B50000}"/>
    <cellStyle name="20% - Accent1 5 2 3 4 2 2" xfId="46607" xr:uid="{00000000-0005-0000-0000-000057B50000}"/>
    <cellStyle name="20% - Accent1 5 2 3 4 2 2 2" xfId="46608" xr:uid="{00000000-0005-0000-0000-000058B50000}"/>
    <cellStyle name="20% - Accent1 5 2 3 4 2 3" xfId="46609" xr:uid="{00000000-0005-0000-0000-000059B50000}"/>
    <cellStyle name="20% - Accent1 5 2 3 4 3" xfId="46610" xr:uid="{00000000-0005-0000-0000-00005AB50000}"/>
    <cellStyle name="20% - Accent1 5 2 3 4 3 2" xfId="46611" xr:uid="{00000000-0005-0000-0000-00005BB50000}"/>
    <cellStyle name="20% - Accent1 5 2 3 4 4" xfId="46612" xr:uid="{00000000-0005-0000-0000-00005CB50000}"/>
    <cellStyle name="20% - Accent1 5 2 3 5" xfId="46613" xr:uid="{00000000-0005-0000-0000-00005DB50000}"/>
    <cellStyle name="20% - Accent1 5 2 3 5 2" xfId="46614" xr:uid="{00000000-0005-0000-0000-00005EB50000}"/>
    <cellStyle name="20% - Accent1 5 2 3 5 2 2" xfId="46615" xr:uid="{00000000-0005-0000-0000-00005FB50000}"/>
    <cellStyle name="20% - Accent1 5 2 3 5 2 2 2" xfId="46616" xr:uid="{00000000-0005-0000-0000-000060B50000}"/>
    <cellStyle name="20% - Accent1 5 2 3 5 2 3" xfId="46617" xr:uid="{00000000-0005-0000-0000-000061B50000}"/>
    <cellStyle name="20% - Accent1 5 2 3 5 3" xfId="46618" xr:uid="{00000000-0005-0000-0000-000062B50000}"/>
    <cellStyle name="20% - Accent1 5 2 3 5 3 2" xfId="46619" xr:uid="{00000000-0005-0000-0000-000063B50000}"/>
    <cellStyle name="20% - Accent1 5 2 3 5 4" xfId="46620" xr:uid="{00000000-0005-0000-0000-000064B50000}"/>
    <cellStyle name="20% - Accent1 5 2 3 6" xfId="46621" xr:uid="{00000000-0005-0000-0000-000065B50000}"/>
    <cellStyle name="20% - Accent1 5 2 3 6 2" xfId="46622" xr:uid="{00000000-0005-0000-0000-000066B50000}"/>
    <cellStyle name="20% - Accent1 5 2 3 6 2 2" xfId="46623" xr:uid="{00000000-0005-0000-0000-000067B50000}"/>
    <cellStyle name="20% - Accent1 5 2 3 6 2 2 2" xfId="46624" xr:uid="{00000000-0005-0000-0000-000068B50000}"/>
    <cellStyle name="20% - Accent1 5 2 3 6 2 3" xfId="46625" xr:uid="{00000000-0005-0000-0000-000069B50000}"/>
    <cellStyle name="20% - Accent1 5 2 3 6 3" xfId="46626" xr:uid="{00000000-0005-0000-0000-00006AB50000}"/>
    <cellStyle name="20% - Accent1 5 2 3 6 3 2" xfId="46627" xr:uid="{00000000-0005-0000-0000-00006BB50000}"/>
    <cellStyle name="20% - Accent1 5 2 3 6 4" xfId="46628" xr:uid="{00000000-0005-0000-0000-00006CB50000}"/>
    <cellStyle name="20% - Accent1 5 2 3 7" xfId="46629" xr:uid="{00000000-0005-0000-0000-00006DB50000}"/>
    <cellStyle name="20% - Accent1 5 2 3 7 2" xfId="46630" xr:uid="{00000000-0005-0000-0000-00006EB50000}"/>
    <cellStyle name="20% - Accent1 5 2 3 7 2 2" xfId="46631" xr:uid="{00000000-0005-0000-0000-00006FB50000}"/>
    <cellStyle name="20% - Accent1 5 2 3 7 3" xfId="46632" xr:uid="{00000000-0005-0000-0000-000070B50000}"/>
    <cellStyle name="20% - Accent1 5 2 3 8" xfId="46633" xr:uid="{00000000-0005-0000-0000-000071B50000}"/>
    <cellStyle name="20% - Accent1 5 2 3 8 2" xfId="46634" xr:uid="{00000000-0005-0000-0000-000072B50000}"/>
    <cellStyle name="20% - Accent1 5 2 3 8 2 2" xfId="46635" xr:uid="{00000000-0005-0000-0000-000073B50000}"/>
    <cellStyle name="20% - Accent1 5 2 3 8 3" xfId="46636" xr:uid="{00000000-0005-0000-0000-000074B50000}"/>
    <cellStyle name="20% - Accent1 5 2 3 9" xfId="46637" xr:uid="{00000000-0005-0000-0000-000075B50000}"/>
    <cellStyle name="20% - Accent1 5 2 3 9 2" xfId="46638" xr:uid="{00000000-0005-0000-0000-000076B50000}"/>
    <cellStyle name="20% - Accent1 5 2 4" xfId="46639" xr:uid="{00000000-0005-0000-0000-000077B50000}"/>
    <cellStyle name="20% - Accent1 5 2 4 10" xfId="46640" xr:uid="{00000000-0005-0000-0000-000078B50000}"/>
    <cellStyle name="20% - Accent1 5 2 4 10 2" xfId="46641" xr:uid="{00000000-0005-0000-0000-000079B50000}"/>
    <cellStyle name="20% - Accent1 5 2 4 11" xfId="46642" xr:uid="{00000000-0005-0000-0000-00007AB50000}"/>
    <cellStyle name="20% - Accent1 5 2 4 2" xfId="46643" xr:uid="{00000000-0005-0000-0000-00007BB50000}"/>
    <cellStyle name="20% - Accent1 5 2 4 2 2" xfId="46644" xr:uid="{00000000-0005-0000-0000-00007CB50000}"/>
    <cellStyle name="20% - Accent1 5 2 4 2 2 2" xfId="46645" xr:uid="{00000000-0005-0000-0000-00007DB50000}"/>
    <cellStyle name="20% - Accent1 5 2 4 2 2 2 2" xfId="46646" xr:uid="{00000000-0005-0000-0000-00007EB50000}"/>
    <cellStyle name="20% - Accent1 5 2 4 2 2 2 2 2" xfId="46647" xr:uid="{00000000-0005-0000-0000-00007FB50000}"/>
    <cellStyle name="20% - Accent1 5 2 4 2 2 2 3" xfId="46648" xr:uid="{00000000-0005-0000-0000-000080B50000}"/>
    <cellStyle name="20% - Accent1 5 2 4 2 2 3" xfId="46649" xr:uid="{00000000-0005-0000-0000-000081B50000}"/>
    <cellStyle name="20% - Accent1 5 2 4 2 2 3 2" xfId="46650" xr:uid="{00000000-0005-0000-0000-000082B50000}"/>
    <cellStyle name="20% - Accent1 5 2 4 2 2 4" xfId="46651" xr:uid="{00000000-0005-0000-0000-000083B50000}"/>
    <cellStyle name="20% - Accent1 5 2 4 2 3" xfId="46652" xr:uid="{00000000-0005-0000-0000-000084B50000}"/>
    <cellStyle name="20% - Accent1 5 2 4 2 3 2" xfId="46653" xr:uid="{00000000-0005-0000-0000-000085B50000}"/>
    <cellStyle name="20% - Accent1 5 2 4 2 3 2 2" xfId="46654" xr:uid="{00000000-0005-0000-0000-000086B50000}"/>
    <cellStyle name="20% - Accent1 5 2 4 2 3 2 2 2" xfId="46655" xr:uid="{00000000-0005-0000-0000-000087B50000}"/>
    <cellStyle name="20% - Accent1 5 2 4 2 3 2 3" xfId="46656" xr:uid="{00000000-0005-0000-0000-000088B50000}"/>
    <cellStyle name="20% - Accent1 5 2 4 2 3 3" xfId="46657" xr:uid="{00000000-0005-0000-0000-000089B50000}"/>
    <cellStyle name="20% - Accent1 5 2 4 2 3 3 2" xfId="46658" xr:uid="{00000000-0005-0000-0000-00008AB50000}"/>
    <cellStyle name="20% - Accent1 5 2 4 2 3 4" xfId="46659" xr:uid="{00000000-0005-0000-0000-00008BB50000}"/>
    <cellStyle name="20% - Accent1 5 2 4 2 4" xfId="46660" xr:uid="{00000000-0005-0000-0000-00008CB50000}"/>
    <cellStyle name="20% - Accent1 5 2 4 2 4 2" xfId="46661" xr:uid="{00000000-0005-0000-0000-00008DB50000}"/>
    <cellStyle name="20% - Accent1 5 2 4 2 4 2 2" xfId="46662" xr:uid="{00000000-0005-0000-0000-00008EB50000}"/>
    <cellStyle name="20% - Accent1 5 2 4 2 4 2 2 2" xfId="46663" xr:uid="{00000000-0005-0000-0000-00008FB50000}"/>
    <cellStyle name="20% - Accent1 5 2 4 2 4 2 3" xfId="46664" xr:uid="{00000000-0005-0000-0000-000090B50000}"/>
    <cellStyle name="20% - Accent1 5 2 4 2 4 3" xfId="46665" xr:uid="{00000000-0005-0000-0000-000091B50000}"/>
    <cellStyle name="20% - Accent1 5 2 4 2 4 3 2" xfId="46666" xr:uid="{00000000-0005-0000-0000-000092B50000}"/>
    <cellStyle name="20% - Accent1 5 2 4 2 4 4" xfId="46667" xr:uid="{00000000-0005-0000-0000-000093B50000}"/>
    <cellStyle name="20% - Accent1 5 2 4 2 5" xfId="46668" xr:uid="{00000000-0005-0000-0000-000094B50000}"/>
    <cellStyle name="20% - Accent1 5 2 4 2 5 2" xfId="46669" xr:uid="{00000000-0005-0000-0000-000095B50000}"/>
    <cellStyle name="20% - Accent1 5 2 4 2 5 2 2" xfId="46670" xr:uid="{00000000-0005-0000-0000-000096B50000}"/>
    <cellStyle name="20% - Accent1 5 2 4 2 5 3" xfId="46671" xr:uid="{00000000-0005-0000-0000-000097B50000}"/>
    <cellStyle name="20% - Accent1 5 2 4 2 6" xfId="46672" xr:uid="{00000000-0005-0000-0000-000098B50000}"/>
    <cellStyle name="20% - Accent1 5 2 4 2 6 2" xfId="46673" xr:uid="{00000000-0005-0000-0000-000099B50000}"/>
    <cellStyle name="20% - Accent1 5 2 4 2 6 2 2" xfId="46674" xr:uid="{00000000-0005-0000-0000-00009AB50000}"/>
    <cellStyle name="20% - Accent1 5 2 4 2 6 3" xfId="46675" xr:uid="{00000000-0005-0000-0000-00009BB50000}"/>
    <cellStyle name="20% - Accent1 5 2 4 2 7" xfId="46676" xr:uid="{00000000-0005-0000-0000-00009CB50000}"/>
    <cellStyle name="20% - Accent1 5 2 4 2 7 2" xfId="46677" xr:uid="{00000000-0005-0000-0000-00009DB50000}"/>
    <cellStyle name="20% - Accent1 5 2 4 2 8" xfId="46678" xr:uid="{00000000-0005-0000-0000-00009EB50000}"/>
    <cellStyle name="20% - Accent1 5 2 4 2 8 2" xfId="46679" xr:uid="{00000000-0005-0000-0000-00009FB50000}"/>
    <cellStyle name="20% - Accent1 5 2 4 2 9" xfId="46680" xr:uid="{00000000-0005-0000-0000-0000A0B50000}"/>
    <cellStyle name="20% - Accent1 5 2 4 3" xfId="46681" xr:uid="{00000000-0005-0000-0000-0000A1B50000}"/>
    <cellStyle name="20% - Accent1 5 2 4 3 2" xfId="46682" xr:uid="{00000000-0005-0000-0000-0000A2B50000}"/>
    <cellStyle name="20% - Accent1 5 2 4 3 2 2" xfId="46683" xr:uid="{00000000-0005-0000-0000-0000A3B50000}"/>
    <cellStyle name="20% - Accent1 5 2 4 3 2 2 2" xfId="46684" xr:uid="{00000000-0005-0000-0000-0000A4B50000}"/>
    <cellStyle name="20% - Accent1 5 2 4 3 2 2 2 2" xfId="46685" xr:uid="{00000000-0005-0000-0000-0000A5B50000}"/>
    <cellStyle name="20% - Accent1 5 2 4 3 2 2 3" xfId="46686" xr:uid="{00000000-0005-0000-0000-0000A6B50000}"/>
    <cellStyle name="20% - Accent1 5 2 4 3 2 3" xfId="46687" xr:uid="{00000000-0005-0000-0000-0000A7B50000}"/>
    <cellStyle name="20% - Accent1 5 2 4 3 2 3 2" xfId="46688" xr:uid="{00000000-0005-0000-0000-0000A8B50000}"/>
    <cellStyle name="20% - Accent1 5 2 4 3 2 4" xfId="46689" xr:uid="{00000000-0005-0000-0000-0000A9B50000}"/>
    <cellStyle name="20% - Accent1 5 2 4 3 3" xfId="46690" xr:uid="{00000000-0005-0000-0000-0000AAB50000}"/>
    <cellStyle name="20% - Accent1 5 2 4 3 3 2" xfId="46691" xr:uid="{00000000-0005-0000-0000-0000ABB50000}"/>
    <cellStyle name="20% - Accent1 5 2 4 3 3 2 2" xfId="46692" xr:uid="{00000000-0005-0000-0000-0000ACB50000}"/>
    <cellStyle name="20% - Accent1 5 2 4 3 3 2 2 2" xfId="46693" xr:uid="{00000000-0005-0000-0000-0000ADB50000}"/>
    <cellStyle name="20% - Accent1 5 2 4 3 3 2 3" xfId="46694" xr:uid="{00000000-0005-0000-0000-0000AEB50000}"/>
    <cellStyle name="20% - Accent1 5 2 4 3 3 3" xfId="46695" xr:uid="{00000000-0005-0000-0000-0000AFB50000}"/>
    <cellStyle name="20% - Accent1 5 2 4 3 3 3 2" xfId="46696" xr:uid="{00000000-0005-0000-0000-0000B0B50000}"/>
    <cellStyle name="20% - Accent1 5 2 4 3 3 4" xfId="46697" xr:uid="{00000000-0005-0000-0000-0000B1B50000}"/>
    <cellStyle name="20% - Accent1 5 2 4 3 4" xfId="46698" xr:uid="{00000000-0005-0000-0000-0000B2B50000}"/>
    <cellStyle name="20% - Accent1 5 2 4 3 4 2" xfId="46699" xr:uid="{00000000-0005-0000-0000-0000B3B50000}"/>
    <cellStyle name="20% - Accent1 5 2 4 3 4 2 2" xfId="46700" xr:uid="{00000000-0005-0000-0000-0000B4B50000}"/>
    <cellStyle name="20% - Accent1 5 2 4 3 4 2 2 2" xfId="46701" xr:uid="{00000000-0005-0000-0000-0000B5B50000}"/>
    <cellStyle name="20% - Accent1 5 2 4 3 4 2 3" xfId="46702" xr:uid="{00000000-0005-0000-0000-0000B6B50000}"/>
    <cellStyle name="20% - Accent1 5 2 4 3 4 3" xfId="46703" xr:uid="{00000000-0005-0000-0000-0000B7B50000}"/>
    <cellStyle name="20% - Accent1 5 2 4 3 4 3 2" xfId="46704" xr:uid="{00000000-0005-0000-0000-0000B8B50000}"/>
    <cellStyle name="20% - Accent1 5 2 4 3 4 4" xfId="46705" xr:uid="{00000000-0005-0000-0000-0000B9B50000}"/>
    <cellStyle name="20% - Accent1 5 2 4 3 5" xfId="46706" xr:uid="{00000000-0005-0000-0000-0000BAB50000}"/>
    <cellStyle name="20% - Accent1 5 2 4 3 5 2" xfId="46707" xr:uid="{00000000-0005-0000-0000-0000BBB50000}"/>
    <cellStyle name="20% - Accent1 5 2 4 3 5 2 2" xfId="46708" xr:uid="{00000000-0005-0000-0000-0000BCB50000}"/>
    <cellStyle name="20% - Accent1 5 2 4 3 5 3" xfId="46709" xr:uid="{00000000-0005-0000-0000-0000BDB50000}"/>
    <cellStyle name="20% - Accent1 5 2 4 3 6" xfId="46710" xr:uid="{00000000-0005-0000-0000-0000BEB50000}"/>
    <cellStyle name="20% - Accent1 5 2 4 3 6 2" xfId="46711" xr:uid="{00000000-0005-0000-0000-0000BFB50000}"/>
    <cellStyle name="20% - Accent1 5 2 4 3 6 2 2" xfId="46712" xr:uid="{00000000-0005-0000-0000-0000C0B50000}"/>
    <cellStyle name="20% - Accent1 5 2 4 3 6 3" xfId="46713" xr:uid="{00000000-0005-0000-0000-0000C1B50000}"/>
    <cellStyle name="20% - Accent1 5 2 4 3 7" xfId="46714" xr:uid="{00000000-0005-0000-0000-0000C2B50000}"/>
    <cellStyle name="20% - Accent1 5 2 4 3 7 2" xfId="46715" xr:uid="{00000000-0005-0000-0000-0000C3B50000}"/>
    <cellStyle name="20% - Accent1 5 2 4 3 8" xfId="46716" xr:uid="{00000000-0005-0000-0000-0000C4B50000}"/>
    <cellStyle name="20% - Accent1 5 2 4 3 8 2" xfId="46717" xr:uid="{00000000-0005-0000-0000-0000C5B50000}"/>
    <cellStyle name="20% - Accent1 5 2 4 3 9" xfId="46718" xr:uid="{00000000-0005-0000-0000-0000C6B50000}"/>
    <cellStyle name="20% - Accent1 5 2 4 4" xfId="46719" xr:uid="{00000000-0005-0000-0000-0000C7B50000}"/>
    <cellStyle name="20% - Accent1 5 2 4 4 2" xfId="46720" xr:uid="{00000000-0005-0000-0000-0000C8B50000}"/>
    <cellStyle name="20% - Accent1 5 2 4 4 2 2" xfId="46721" xr:uid="{00000000-0005-0000-0000-0000C9B50000}"/>
    <cellStyle name="20% - Accent1 5 2 4 4 2 2 2" xfId="46722" xr:uid="{00000000-0005-0000-0000-0000CAB50000}"/>
    <cellStyle name="20% - Accent1 5 2 4 4 2 3" xfId="46723" xr:uid="{00000000-0005-0000-0000-0000CBB50000}"/>
    <cellStyle name="20% - Accent1 5 2 4 4 3" xfId="46724" xr:uid="{00000000-0005-0000-0000-0000CCB50000}"/>
    <cellStyle name="20% - Accent1 5 2 4 4 3 2" xfId="46725" xr:uid="{00000000-0005-0000-0000-0000CDB50000}"/>
    <cellStyle name="20% - Accent1 5 2 4 4 4" xfId="46726" xr:uid="{00000000-0005-0000-0000-0000CEB50000}"/>
    <cellStyle name="20% - Accent1 5 2 4 5" xfId="46727" xr:uid="{00000000-0005-0000-0000-0000CFB50000}"/>
    <cellStyle name="20% - Accent1 5 2 4 5 2" xfId="46728" xr:uid="{00000000-0005-0000-0000-0000D0B50000}"/>
    <cellStyle name="20% - Accent1 5 2 4 5 2 2" xfId="46729" xr:uid="{00000000-0005-0000-0000-0000D1B50000}"/>
    <cellStyle name="20% - Accent1 5 2 4 5 2 2 2" xfId="46730" xr:uid="{00000000-0005-0000-0000-0000D2B50000}"/>
    <cellStyle name="20% - Accent1 5 2 4 5 2 3" xfId="46731" xr:uid="{00000000-0005-0000-0000-0000D3B50000}"/>
    <cellStyle name="20% - Accent1 5 2 4 5 3" xfId="46732" xr:uid="{00000000-0005-0000-0000-0000D4B50000}"/>
    <cellStyle name="20% - Accent1 5 2 4 5 3 2" xfId="46733" xr:uid="{00000000-0005-0000-0000-0000D5B50000}"/>
    <cellStyle name="20% - Accent1 5 2 4 5 4" xfId="46734" xr:uid="{00000000-0005-0000-0000-0000D6B50000}"/>
    <cellStyle name="20% - Accent1 5 2 4 6" xfId="46735" xr:uid="{00000000-0005-0000-0000-0000D7B50000}"/>
    <cellStyle name="20% - Accent1 5 2 4 6 2" xfId="46736" xr:uid="{00000000-0005-0000-0000-0000D8B50000}"/>
    <cellStyle name="20% - Accent1 5 2 4 6 2 2" xfId="46737" xr:uid="{00000000-0005-0000-0000-0000D9B50000}"/>
    <cellStyle name="20% - Accent1 5 2 4 6 2 2 2" xfId="46738" xr:uid="{00000000-0005-0000-0000-0000DAB50000}"/>
    <cellStyle name="20% - Accent1 5 2 4 6 2 3" xfId="46739" xr:uid="{00000000-0005-0000-0000-0000DBB50000}"/>
    <cellStyle name="20% - Accent1 5 2 4 6 3" xfId="46740" xr:uid="{00000000-0005-0000-0000-0000DCB50000}"/>
    <cellStyle name="20% - Accent1 5 2 4 6 3 2" xfId="46741" xr:uid="{00000000-0005-0000-0000-0000DDB50000}"/>
    <cellStyle name="20% - Accent1 5 2 4 6 4" xfId="46742" xr:uid="{00000000-0005-0000-0000-0000DEB50000}"/>
    <cellStyle name="20% - Accent1 5 2 4 7" xfId="46743" xr:uid="{00000000-0005-0000-0000-0000DFB50000}"/>
    <cellStyle name="20% - Accent1 5 2 4 7 2" xfId="46744" xr:uid="{00000000-0005-0000-0000-0000E0B50000}"/>
    <cellStyle name="20% - Accent1 5 2 4 7 2 2" xfId="46745" xr:uid="{00000000-0005-0000-0000-0000E1B50000}"/>
    <cellStyle name="20% - Accent1 5 2 4 7 3" xfId="46746" xr:uid="{00000000-0005-0000-0000-0000E2B50000}"/>
    <cellStyle name="20% - Accent1 5 2 4 8" xfId="46747" xr:uid="{00000000-0005-0000-0000-0000E3B50000}"/>
    <cellStyle name="20% - Accent1 5 2 4 8 2" xfId="46748" xr:uid="{00000000-0005-0000-0000-0000E4B50000}"/>
    <cellStyle name="20% - Accent1 5 2 4 8 2 2" xfId="46749" xr:uid="{00000000-0005-0000-0000-0000E5B50000}"/>
    <cellStyle name="20% - Accent1 5 2 4 8 3" xfId="46750" xr:uid="{00000000-0005-0000-0000-0000E6B50000}"/>
    <cellStyle name="20% - Accent1 5 2 4 9" xfId="46751" xr:uid="{00000000-0005-0000-0000-0000E7B50000}"/>
    <cellStyle name="20% - Accent1 5 2 4 9 2" xfId="46752" xr:uid="{00000000-0005-0000-0000-0000E8B50000}"/>
    <cellStyle name="20% - Accent1 5 2 5" xfId="46753" xr:uid="{00000000-0005-0000-0000-0000E9B50000}"/>
    <cellStyle name="20% - Accent1 5 2 5 10" xfId="46754" xr:uid="{00000000-0005-0000-0000-0000EAB50000}"/>
    <cellStyle name="20% - Accent1 5 2 5 10 2" xfId="46755" xr:uid="{00000000-0005-0000-0000-0000EBB50000}"/>
    <cellStyle name="20% - Accent1 5 2 5 11" xfId="46756" xr:uid="{00000000-0005-0000-0000-0000ECB50000}"/>
    <cellStyle name="20% - Accent1 5 2 5 2" xfId="46757" xr:uid="{00000000-0005-0000-0000-0000EDB50000}"/>
    <cellStyle name="20% - Accent1 5 2 5 2 2" xfId="46758" xr:uid="{00000000-0005-0000-0000-0000EEB50000}"/>
    <cellStyle name="20% - Accent1 5 2 5 2 2 2" xfId="46759" xr:uid="{00000000-0005-0000-0000-0000EFB50000}"/>
    <cellStyle name="20% - Accent1 5 2 5 2 2 2 2" xfId="46760" xr:uid="{00000000-0005-0000-0000-0000F0B50000}"/>
    <cellStyle name="20% - Accent1 5 2 5 2 2 2 2 2" xfId="46761" xr:uid="{00000000-0005-0000-0000-0000F1B50000}"/>
    <cellStyle name="20% - Accent1 5 2 5 2 2 2 3" xfId="46762" xr:uid="{00000000-0005-0000-0000-0000F2B50000}"/>
    <cellStyle name="20% - Accent1 5 2 5 2 2 3" xfId="46763" xr:uid="{00000000-0005-0000-0000-0000F3B50000}"/>
    <cellStyle name="20% - Accent1 5 2 5 2 2 3 2" xfId="46764" xr:uid="{00000000-0005-0000-0000-0000F4B50000}"/>
    <cellStyle name="20% - Accent1 5 2 5 2 2 4" xfId="46765" xr:uid="{00000000-0005-0000-0000-0000F5B50000}"/>
    <cellStyle name="20% - Accent1 5 2 5 2 3" xfId="46766" xr:uid="{00000000-0005-0000-0000-0000F6B50000}"/>
    <cellStyle name="20% - Accent1 5 2 5 2 3 2" xfId="46767" xr:uid="{00000000-0005-0000-0000-0000F7B50000}"/>
    <cellStyle name="20% - Accent1 5 2 5 2 3 2 2" xfId="46768" xr:uid="{00000000-0005-0000-0000-0000F8B50000}"/>
    <cellStyle name="20% - Accent1 5 2 5 2 3 2 2 2" xfId="46769" xr:uid="{00000000-0005-0000-0000-0000F9B50000}"/>
    <cellStyle name="20% - Accent1 5 2 5 2 3 2 3" xfId="46770" xr:uid="{00000000-0005-0000-0000-0000FAB50000}"/>
    <cellStyle name="20% - Accent1 5 2 5 2 3 3" xfId="46771" xr:uid="{00000000-0005-0000-0000-0000FBB50000}"/>
    <cellStyle name="20% - Accent1 5 2 5 2 3 3 2" xfId="46772" xr:uid="{00000000-0005-0000-0000-0000FCB50000}"/>
    <cellStyle name="20% - Accent1 5 2 5 2 3 4" xfId="46773" xr:uid="{00000000-0005-0000-0000-0000FDB50000}"/>
    <cellStyle name="20% - Accent1 5 2 5 2 4" xfId="46774" xr:uid="{00000000-0005-0000-0000-0000FEB50000}"/>
    <cellStyle name="20% - Accent1 5 2 5 2 4 2" xfId="46775" xr:uid="{00000000-0005-0000-0000-0000FFB50000}"/>
    <cellStyle name="20% - Accent1 5 2 5 2 4 2 2" xfId="46776" xr:uid="{00000000-0005-0000-0000-000000B60000}"/>
    <cellStyle name="20% - Accent1 5 2 5 2 4 2 2 2" xfId="46777" xr:uid="{00000000-0005-0000-0000-000001B60000}"/>
    <cellStyle name="20% - Accent1 5 2 5 2 4 2 3" xfId="46778" xr:uid="{00000000-0005-0000-0000-000002B60000}"/>
    <cellStyle name="20% - Accent1 5 2 5 2 4 3" xfId="46779" xr:uid="{00000000-0005-0000-0000-000003B60000}"/>
    <cellStyle name="20% - Accent1 5 2 5 2 4 3 2" xfId="46780" xr:uid="{00000000-0005-0000-0000-000004B60000}"/>
    <cellStyle name="20% - Accent1 5 2 5 2 4 4" xfId="46781" xr:uid="{00000000-0005-0000-0000-000005B60000}"/>
    <cellStyle name="20% - Accent1 5 2 5 2 5" xfId="46782" xr:uid="{00000000-0005-0000-0000-000006B60000}"/>
    <cellStyle name="20% - Accent1 5 2 5 2 5 2" xfId="46783" xr:uid="{00000000-0005-0000-0000-000007B60000}"/>
    <cellStyle name="20% - Accent1 5 2 5 2 5 2 2" xfId="46784" xr:uid="{00000000-0005-0000-0000-000008B60000}"/>
    <cellStyle name="20% - Accent1 5 2 5 2 5 3" xfId="46785" xr:uid="{00000000-0005-0000-0000-000009B60000}"/>
    <cellStyle name="20% - Accent1 5 2 5 2 6" xfId="46786" xr:uid="{00000000-0005-0000-0000-00000AB60000}"/>
    <cellStyle name="20% - Accent1 5 2 5 2 6 2" xfId="46787" xr:uid="{00000000-0005-0000-0000-00000BB60000}"/>
    <cellStyle name="20% - Accent1 5 2 5 2 6 2 2" xfId="46788" xr:uid="{00000000-0005-0000-0000-00000CB60000}"/>
    <cellStyle name="20% - Accent1 5 2 5 2 6 3" xfId="46789" xr:uid="{00000000-0005-0000-0000-00000DB60000}"/>
    <cellStyle name="20% - Accent1 5 2 5 2 7" xfId="46790" xr:uid="{00000000-0005-0000-0000-00000EB60000}"/>
    <cellStyle name="20% - Accent1 5 2 5 2 7 2" xfId="46791" xr:uid="{00000000-0005-0000-0000-00000FB60000}"/>
    <cellStyle name="20% - Accent1 5 2 5 2 8" xfId="46792" xr:uid="{00000000-0005-0000-0000-000010B60000}"/>
    <cellStyle name="20% - Accent1 5 2 5 2 8 2" xfId="46793" xr:uid="{00000000-0005-0000-0000-000011B60000}"/>
    <cellStyle name="20% - Accent1 5 2 5 2 9" xfId="46794" xr:uid="{00000000-0005-0000-0000-000012B60000}"/>
    <cellStyle name="20% - Accent1 5 2 5 3" xfId="46795" xr:uid="{00000000-0005-0000-0000-000013B60000}"/>
    <cellStyle name="20% - Accent1 5 2 5 3 2" xfId="46796" xr:uid="{00000000-0005-0000-0000-000014B60000}"/>
    <cellStyle name="20% - Accent1 5 2 5 3 2 2" xfId="46797" xr:uid="{00000000-0005-0000-0000-000015B60000}"/>
    <cellStyle name="20% - Accent1 5 2 5 3 2 2 2" xfId="46798" xr:uid="{00000000-0005-0000-0000-000016B60000}"/>
    <cellStyle name="20% - Accent1 5 2 5 3 2 2 2 2" xfId="46799" xr:uid="{00000000-0005-0000-0000-000017B60000}"/>
    <cellStyle name="20% - Accent1 5 2 5 3 2 2 3" xfId="46800" xr:uid="{00000000-0005-0000-0000-000018B60000}"/>
    <cellStyle name="20% - Accent1 5 2 5 3 2 3" xfId="46801" xr:uid="{00000000-0005-0000-0000-000019B60000}"/>
    <cellStyle name="20% - Accent1 5 2 5 3 2 3 2" xfId="46802" xr:uid="{00000000-0005-0000-0000-00001AB60000}"/>
    <cellStyle name="20% - Accent1 5 2 5 3 2 4" xfId="46803" xr:uid="{00000000-0005-0000-0000-00001BB60000}"/>
    <cellStyle name="20% - Accent1 5 2 5 3 3" xfId="46804" xr:uid="{00000000-0005-0000-0000-00001CB60000}"/>
    <cellStyle name="20% - Accent1 5 2 5 3 3 2" xfId="46805" xr:uid="{00000000-0005-0000-0000-00001DB60000}"/>
    <cellStyle name="20% - Accent1 5 2 5 3 3 2 2" xfId="46806" xr:uid="{00000000-0005-0000-0000-00001EB60000}"/>
    <cellStyle name="20% - Accent1 5 2 5 3 3 2 2 2" xfId="46807" xr:uid="{00000000-0005-0000-0000-00001FB60000}"/>
    <cellStyle name="20% - Accent1 5 2 5 3 3 2 3" xfId="46808" xr:uid="{00000000-0005-0000-0000-000020B60000}"/>
    <cellStyle name="20% - Accent1 5 2 5 3 3 3" xfId="46809" xr:uid="{00000000-0005-0000-0000-000021B60000}"/>
    <cellStyle name="20% - Accent1 5 2 5 3 3 3 2" xfId="46810" xr:uid="{00000000-0005-0000-0000-000022B60000}"/>
    <cellStyle name="20% - Accent1 5 2 5 3 3 4" xfId="46811" xr:uid="{00000000-0005-0000-0000-000023B60000}"/>
    <cellStyle name="20% - Accent1 5 2 5 3 4" xfId="46812" xr:uid="{00000000-0005-0000-0000-000024B60000}"/>
    <cellStyle name="20% - Accent1 5 2 5 3 4 2" xfId="46813" xr:uid="{00000000-0005-0000-0000-000025B60000}"/>
    <cellStyle name="20% - Accent1 5 2 5 3 4 2 2" xfId="46814" xr:uid="{00000000-0005-0000-0000-000026B60000}"/>
    <cellStyle name="20% - Accent1 5 2 5 3 4 2 2 2" xfId="46815" xr:uid="{00000000-0005-0000-0000-000027B60000}"/>
    <cellStyle name="20% - Accent1 5 2 5 3 4 2 3" xfId="46816" xr:uid="{00000000-0005-0000-0000-000028B60000}"/>
    <cellStyle name="20% - Accent1 5 2 5 3 4 3" xfId="46817" xr:uid="{00000000-0005-0000-0000-000029B60000}"/>
    <cellStyle name="20% - Accent1 5 2 5 3 4 3 2" xfId="46818" xr:uid="{00000000-0005-0000-0000-00002AB60000}"/>
    <cellStyle name="20% - Accent1 5 2 5 3 4 4" xfId="46819" xr:uid="{00000000-0005-0000-0000-00002BB60000}"/>
    <cellStyle name="20% - Accent1 5 2 5 3 5" xfId="46820" xr:uid="{00000000-0005-0000-0000-00002CB60000}"/>
    <cellStyle name="20% - Accent1 5 2 5 3 5 2" xfId="46821" xr:uid="{00000000-0005-0000-0000-00002DB60000}"/>
    <cellStyle name="20% - Accent1 5 2 5 3 5 2 2" xfId="46822" xr:uid="{00000000-0005-0000-0000-00002EB60000}"/>
    <cellStyle name="20% - Accent1 5 2 5 3 5 3" xfId="46823" xr:uid="{00000000-0005-0000-0000-00002FB60000}"/>
    <cellStyle name="20% - Accent1 5 2 5 3 6" xfId="46824" xr:uid="{00000000-0005-0000-0000-000030B60000}"/>
    <cellStyle name="20% - Accent1 5 2 5 3 6 2" xfId="46825" xr:uid="{00000000-0005-0000-0000-000031B60000}"/>
    <cellStyle name="20% - Accent1 5 2 5 3 6 2 2" xfId="46826" xr:uid="{00000000-0005-0000-0000-000032B60000}"/>
    <cellStyle name="20% - Accent1 5 2 5 3 6 3" xfId="46827" xr:uid="{00000000-0005-0000-0000-000033B60000}"/>
    <cellStyle name="20% - Accent1 5 2 5 3 7" xfId="46828" xr:uid="{00000000-0005-0000-0000-000034B60000}"/>
    <cellStyle name="20% - Accent1 5 2 5 3 7 2" xfId="46829" xr:uid="{00000000-0005-0000-0000-000035B60000}"/>
    <cellStyle name="20% - Accent1 5 2 5 3 8" xfId="46830" xr:uid="{00000000-0005-0000-0000-000036B60000}"/>
    <cellStyle name="20% - Accent1 5 2 5 3 8 2" xfId="46831" xr:uid="{00000000-0005-0000-0000-000037B60000}"/>
    <cellStyle name="20% - Accent1 5 2 5 3 9" xfId="46832" xr:uid="{00000000-0005-0000-0000-000038B60000}"/>
    <cellStyle name="20% - Accent1 5 2 5 4" xfId="46833" xr:uid="{00000000-0005-0000-0000-000039B60000}"/>
    <cellStyle name="20% - Accent1 5 2 5 4 2" xfId="46834" xr:uid="{00000000-0005-0000-0000-00003AB60000}"/>
    <cellStyle name="20% - Accent1 5 2 5 4 2 2" xfId="46835" xr:uid="{00000000-0005-0000-0000-00003BB60000}"/>
    <cellStyle name="20% - Accent1 5 2 5 4 2 2 2" xfId="46836" xr:uid="{00000000-0005-0000-0000-00003CB60000}"/>
    <cellStyle name="20% - Accent1 5 2 5 4 2 3" xfId="46837" xr:uid="{00000000-0005-0000-0000-00003DB60000}"/>
    <cellStyle name="20% - Accent1 5 2 5 4 3" xfId="46838" xr:uid="{00000000-0005-0000-0000-00003EB60000}"/>
    <cellStyle name="20% - Accent1 5 2 5 4 3 2" xfId="46839" xr:uid="{00000000-0005-0000-0000-00003FB60000}"/>
    <cellStyle name="20% - Accent1 5 2 5 4 4" xfId="46840" xr:uid="{00000000-0005-0000-0000-000040B60000}"/>
    <cellStyle name="20% - Accent1 5 2 5 5" xfId="46841" xr:uid="{00000000-0005-0000-0000-000041B60000}"/>
    <cellStyle name="20% - Accent1 5 2 5 5 2" xfId="46842" xr:uid="{00000000-0005-0000-0000-000042B60000}"/>
    <cellStyle name="20% - Accent1 5 2 5 5 2 2" xfId="46843" xr:uid="{00000000-0005-0000-0000-000043B60000}"/>
    <cellStyle name="20% - Accent1 5 2 5 5 2 2 2" xfId="46844" xr:uid="{00000000-0005-0000-0000-000044B60000}"/>
    <cellStyle name="20% - Accent1 5 2 5 5 2 3" xfId="46845" xr:uid="{00000000-0005-0000-0000-000045B60000}"/>
    <cellStyle name="20% - Accent1 5 2 5 5 3" xfId="46846" xr:uid="{00000000-0005-0000-0000-000046B60000}"/>
    <cellStyle name="20% - Accent1 5 2 5 5 3 2" xfId="46847" xr:uid="{00000000-0005-0000-0000-000047B60000}"/>
    <cellStyle name="20% - Accent1 5 2 5 5 4" xfId="46848" xr:uid="{00000000-0005-0000-0000-000048B60000}"/>
    <cellStyle name="20% - Accent1 5 2 5 6" xfId="46849" xr:uid="{00000000-0005-0000-0000-000049B60000}"/>
    <cellStyle name="20% - Accent1 5 2 5 6 2" xfId="46850" xr:uid="{00000000-0005-0000-0000-00004AB60000}"/>
    <cellStyle name="20% - Accent1 5 2 5 6 2 2" xfId="46851" xr:uid="{00000000-0005-0000-0000-00004BB60000}"/>
    <cellStyle name="20% - Accent1 5 2 5 6 2 2 2" xfId="46852" xr:uid="{00000000-0005-0000-0000-00004CB60000}"/>
    <cellStyle name="20% - Accent1 5 2 5 6 2 3" xfId="46853" xr:uid="{00000000-0005-0000-0000-00004DB60000}"/>
    <cellStyle name="20% - Accent1 5 2 5 6 3" xfId="46854" xr:uid="{00000000-0005-0000-0000-00004EB60000}"/>
    <cellStyle name="20% - Accent1 5 2 5 6 3 2" xfId="46855" xr:uid="{00000000-0005-0000-0000-00004FB60000}"/>
    <cellStyle name="20% - Accent1 5 2 5 6 4" xfId="46856" xr:uid="{00000000-0005-0000-0000-000050B60000}"/>
    <cellStyle name="20% - Accent1 5 2 5 7" xfId="46857" xr:uid="{00000000-0005-0000-0000-000051B60000}"/>
    <cellStyle name="20% - Accent1 5 2 5 7 2" xfId="46858" xr:uid="{00000000-0005-0000-0000-000052B60000}"/>
    <cellStyle name="20% - Accent1 5 2 5 7 2 2" xfId="46859" xr:uid="{00000000-0005-0000-0000-000053B60000}"/>
    <cellStyle name="20% - Accent1 5 2 5 7 3" xfId="46860" xr:uid="{00000000-0005-0000-0000-000054B60000}"/>
    <cellStyle name="20% - Accent1 5 2 5 8" xfId="46861" xr:uid="{00000000-0005-0000-0000-000055B60000}"/>
    <cellStyle name="20% - Accent1 5 2 5 8 2" xfId="46862" xr:uid="{00000000-0005-0000-0000-000056B60000}"/>
    <cellStyle name="20% - Accent1 5 2 5 8 2 2" xfId="46863" xr:uid="{00000000-0005-0000-0000-000057B60000}"/>
    <cellStyle name="20% - Accent1 5 2 5 8 3" xfId="46864" xr:uid="{00000000-0005-0000-0000-000058B60000}"/>
    <cellStyle name="20% - Accent1 5 2 5 9" xfId="46865" xr:uid="{00000000-0005-0000-0000-000059B60000}"/>
    <cellStyle name="20% - Accent1 5 2 5 9 2" xfId="46866" xr:uid="{00000000-0005-0000-0000-00005AB60000}"/>
    <cellStyle name="20% - Accent1 5 2 6" xfId="46867" xr:uid="{00000000-0005-0000-0000-00005BB60000}"/>
    <cellStyle name="20% - Accent1 5 2 6 2" xfId="46868" xr:uid="{00000000-0005-0000-0000-00005CB60000}"/>
    <cellStyle name="20% - Accent1 5 2 6 2 2" xfId="46869" xr:uid="{00000000-0005-0000-0000-00005DB60000}"/>
    <cellStyle name="20% - Accent1 5 2 6 2 2 2" xfId="46870" xr:uid="{00000000-0005-0000-0000-00005EB60000}"/>
    <cellStyle name="20% - Accent1 5 2 6 2 2 2 2" xfId="46871" xr:uid="{00000000-0005-0000-0000-00005FB60000}"/>
    <cellStyle name="20% - Accent1 5 2 6 2 2 3" xfId="46872" xr:uid="{00000000-0005-0000-0000-000060B60000}"/>
    <cellStyle name="20% - Accent1 5 2 6 2 3" xfId="46873" xr:uid="{00000000-0005-0000-0000-000061B60000}"/>
    <cellStyle name="20% - Accent1 5 2 6 2 3 2" xfId="46874" xr:uid="{00000000-0005-0000-0000-000062B60000}"/>
    <cellStyle name="20% - Accent1 5 2 6 2 4" xfId="46875" xr:uid="{00000000-0005-0000-0000-000063B60000}"/>
    <cellStyle name="20% - Accent1 5 2 6 3" xfId="46876" xr:uid="{00000000-0005-0000-0000-000064B60000}"/>
    <cellStyle name="20% - Accent1 5 2 6 3 2" xfId="46877" xr:uid="{00000000-0005-0000-0000-000065B60000}"/>
    <cellStyle name="20% - Accent1 5 2 6 3 2 2" xfId="46878" xr:uid="{00000000-0005-0000-0000-000066B60000}"/>
    <cellStyle name="20% - Accent1 5 2 6 3 2 2 2" xfId="46879" xr:uid="{00000000-0005-0000-0000-000067B60000}"/>
    <cellStyle name="20% - Accent1 5 2 6 3 2 3" xfId="46880" xr:uid="{00000000-0005-0000-0000-000068B60000}"/>
    <cellStyle name="20% - Accent1 5 2 6 3 3" xfId="46881" xr:uid="{00000000-0005-0000-0000-000069B60000}"/>
    <cellStyle name="20% - Accent1 5 2 6 3 3 2" xfId="46882" xr:uid="{00000000-0005-0000-0000-00006AB60000}"/>
    <cellStyle name="20% - Accent1 5 2 6 3 4" xfId="46883" xr:uid="{00000000-0005-0000-0000-00006BB60000}"/>
    <cellStyle name="20% - Accent1 5 2 6 4" xfId="46884" xr:uid="{00000000-0005-0000-0000-00006CB60000}"/>
    <cellStyle name="20% - Accent1 5 2 6 4 2" xfId="46885" xr:uid="{00000000-0005-0000-0000-00006DB60000}"/>
    <cellStyle name="20% - Accent1 5 2 6 4 2 2" xfId="46886" xr:uid="{00000000-0005-0000-0000-00006EB60000}"/>
    <cellStyle name="20% - Accent1 5 2 6 4 2 2 2" xfId="46887" xr:uid="{00000000-0005-0000-0000-00006FB60000}"/>
    <cellStyle name="20% - Accent1 5 2 6 4 2 3" xfId="46888" xr:uid="{00000000-0005-0000-0000-000070B60000}"/>
    <cellStyle name="20% - Accent1 5 2 6 4 3" xfId="46889" xr:uid="{00000000-0005-0000-0000-000071B60000}"/>
    <cellStyle name="20% - Accent1 5 2 6 4 3 2" xfId="46890" xr:uid="{00000000-0005-0000-0000-000072B60000}"/>
    <cellStyle name="20% - Accent1 5 2 6 4 4" xfId="46891" xr:uid="{00000000-0005-0000-0000-000073B60000}"/>
    <cellStyle name="20% - Accent1 5 2 6 5" xfId="46892" xr:uid="{00000000-0005-0000-0000-000074B60000}"/>
    <cellStyle name="20% - Accent1 5 2 6 5 2" xfId="46893" xr:uid="{00000000-0005-0000-0000-000075B60000}"/>
    <cellStyle name="20% - Accent1 5 2 6 5 2 2" xfId="46894" xr:uid="{00000000-0005-0000-0000-000076B60000}"/>
    <cellStyle name="20% - Accent1 5 2 6 5 3" xfId="46895" xr:uid="{00000000-0005-0000-0000-000077B60000}"/>
    <cellStyle name="20% - Accent1 5 2 6 6" xfId="46896" xr:uid="{00000000-0005-0000-0000-000078B60000}"/>
    <cellStyle name="20% - Accent1 5 2 6 6 2" xfId="46897" xr:uid="{00000000-0005-0000-0000-000079B60000}"/>
    <cellStyle name="20% - Accent1 5 2 6 6 2 2" xfId="46898" xr:uid="{00000000-0005-0000-0000-00007AB60000}"/>
    <cellStyle name="20% - Accent1 5 2 6 6 3" xfId="46899" xr:uid="{00000000-0005-0000-0000-00007BB60000}"/>
    <cellStyle name="20% - Accent1 5 2 6 7" xfId="46900" xr:uid="{00000000-0005-0000-0000-00007CB60000}"/>
    <cellStyle name="20% - Accent1 5 2 6 7 2" xfId="46901" xr:uid="{00000000-0005-0000-0000-00007DB60000}"/>
    <cellStyle name="20% - Accent1 5 2 6 8" xfId="46902" xr:uid="{00000000-0005-0000-0000-00007EB60000}"/>
    <cellStyle name="20% - Accent1 5 2 6 8 2" xfId="46903" xr:uid="{00000000-0005-0000-0000-00007FB60000}"/>
    <cellStyle name="20% - Accent1 5 2 6 9" xfId="46904" xr:uid="{00000000-0005-0000-0000-000080B60000}"/>
    <cellStyle name="20% - Accent1 5 2 7" xfId="46905" xr:uid="{00000000-0005-0000-0000-000081B60000}"/>
    <cellStyle name="20% - Accent1 5 2 7 2" xfId="46906" xr:uid="{00000000-0005-0000-0000-000082B60000}"/>
    <cellStyle name="20% - Accent1 5 2 7 2 2" xfId="46907" xr:uid="{00000000-0005-0000-0000-000083B60000}"/>
    <cellStyle name="20% - Accent1 5 2 7 2 2 2" xfId="46908" xr:uid="{00000000-0005-0000-0000-000084B60000}"/>
    <cellStyle name="20% - Accent1 5 2 7 2 2 2 2" xfId="46909" xr:uid="{00000000-0005-0000-0000-000085B60000}"/>
    <cellStyle name="20% - Accent1 5 2 7 2 2 3" xfId="46910" xr:uid="{00000000-0005-0000-0000-000086B60000}"/>
    <cellStyle name="20% - Accent1 5 2 7 2 3" xfId="46911" xr:uid="{00000000-0005-0000-0000-000087B60000}"/>
    <cellStyle name="20% - Accent1 5 2 7 2 3 2" xfId="46912" xr:uid="{00000000-0005-0000-0000-000088B60000}"/>
    <cellStyle name="20% - Accent1 5 2 7 2 4" xfId="46913" xr:uid="{00000000-0005-0000-0000-000089B60000}"/>
    <cellStyle name="20% - Accent1 5 2 7 3" xfId="46914" xr:uid="{00000000-0005-0000-0000-00008AB60000}"/>
    <cellStyle name="20% - Accent1 5 2 7 3 2" xfId="46915" xr:uid="{00000000-0005-0000-0000-00008BB60000}"/>
    <cellStyle name="20% - Accent1 5 2 7 3 2 2" xfId="46916" xr:uid="{00000000-0005-0000-0000-00008CB60000}"/>
    <cellStyle name="20% - Accent1 5 2 7 3 2 2 2" xfId="46917" xr:uid="{00000000-0005-0000-0000-00008DB60000}"/>
    <cellStyle name="20% - Accent1 5 2 7 3 2 3" xfId="46918" xr:uid="{00000000-0005-0000-0000-00008EB60000}"/>
    <cellStyle name="20% - Accent1 5 2 7 3 3" xfId="46919" xr:uid="{00000000-0005-0000-0000-00008FB60000}"/>
    <cellStyle name="20% - Accent1 5 2 7 3 3 2" xfId="46920" xr:uid="{00000000-0005-0000-0000-000090B60000}"/>
    <cellStyle name="20% - Accent1 5 2 7 3 4" xfId="46921" xr:uid="{00000000-0005-0000-0000-000091B60000}"/>
    <cellStyle name="20% - Accent1 5 2 7 4" xfId="46922" xr:uid="{00000000-0005-0000-0000-000092B60000}"/>
    <cellStyle name="20% - Accent1 5 2 7 4 2" xfId="46923" xr:uid="{00000000-0005-0000-0000-000093B60000}"/>
    <cellStyle name="20% - Accent1 5 2 7 4 2 2" xfId="46924" xr:uid="{00000000-0005-0000-0000-000094B60000}"/>
    <cellStyle name="20% - Accent1 5 2 7 4 2 2 2" xfId="46925" xr:uid="{00000000-0005-0000-0000-000095B60000}"/>
    <cellStyle name="20% - Accent1 5 2 7 4 2 3" xfId="46926" xr:uid="{00000000-0005-0000-0000-000096B60000}"/>
    <cellStyle name="20% - Accent1 5 2 7 4 3" xfId="46927" xr:uid="{00000000-0005-0000-0000-000097B60000}"/>
    <cellStyle name="20% - Accent1 5 2 7 4 3 2" xfId="46928" xr:uid="{00000000-0005-0000-0000-000098B60000}"/>
    <cellStyle name="20% - Accent1 5 2 7 4 4" xfId="46929" xr:uid="{00000000-0005-0000-0000-000099B60000}"/>
    <cellStyle name="20% - Accent1 5 2 7 5" xfId="46930" xr:uid="{00000000-0005-0000-0000-00009AB60000}"/>
    <cellStyle name="20% - Accent1 5 2 7 5 2" xfId="46931" xr:uid="{00000000-0005-0000-0000-00009BB60000}"/>
    <cellStyle name="20% - Accent1 5 2 7 5 2 2" xfId="46932" xr:uid="{00000000-0005-0000-0000-00009CB60000}"/>
    <cellStyle name="20% - Accent1 5 2 7 5 3" xfId="46933" xr:uid="{00000000-0005-0000-0000-00009DB60000}"/>
    <cellStyle name="20% - Accent1 5 2 7 6" xfId="46934" xr:uid="{00000000-0005-0000-0000-00009EB60000}"/>
    <cellStyle name="20% - Accent1 5 2 7 6 2" xfId="46935" xr:uid="{00000000-0005-0000-0000-00009FB60000}"/>
    <cellStyle name="20% - Accent1 5 2 7 6 2 2" xfId="46936" xr:uid="{00000000-0005-0000-0000-0000A0B60000}"/>
    <cellStyle name="20% - Accent1 5 2 7 6 3" xfId="46937" xr:uid="{00000000-0005-0000-0000-0000A1B60000}"/>
    <cellStyle name="20% - Accent1 5 2 7 7" xfId="46938" xr:uid="{00000000-0005-0000-0000-0000A2B60000}"/>
    <cellStyle name="20% - Accent1 5 2 7 7 2" xfId="46939" xr:uid="{00000000-0005-0000-0000-0000A3B60000}"/>
    <cellStyle name="20% - Accent1 5 2 7 8" xfId="46940" xr:uid="{00000000-0005-0000-0000-0000A4B60000}"/>
    <cellStyle name="20% - Accent1 5 2 7 8 2" xfId="46941" xr:uid="{00000000-0005-0000-0000-0000A5B60000}"/>
    <cellStyle name="20% - Accent1 5 2 7 9" xfId="46942" xr:uid="{00000000-0005-0000-0000-0000A6B60000}"/>
    <cellStyle name="20% - Accent1 5 2 8" xfId="46943" xr:uid="{00000000-0005-0000-0000-0000A7B60000}"/>
    <cellStyle name="20% - Accent1 5 2 8 2" xfId="46944" xr:uid="{00000000-0005-0000-0000-0000A8B60000}"/>
    <cellStyle name="20% - Accent1 5 2 8 2 2" xfId="46945" xr:uid="{00000000-0005-0000-0000-0000A9B60000}"/>
    <cellStyle name="20% - Accent1 5 2 8 2 2 2" xfId="46946" xr:uid="{00000000-0005-0000-0000-0000AAB60000}"/>
    <cellStyle name="20% - Accent1 5 2 8 2 3" xfId="46947" xr:uid="{00000000-0005-0000-0000-0000ABB60000}"/>
    <cellStyle name="20% - Accent1 5 2 8 3" xfId="46948" xr:uid="{00000000-0005-0000-0000-0000ACB60000}"/>
    <cellStyle name="20% - Accent1 5 2 8 3 2" xfId="46949" xr:uid="{00000000-0005-0000-0000-0000ADB60000}"/>
    <cellStyle name="20% - Accent1 5 2 8 4" xfId="46950" xr:uid="{00000000-0005-0000-0000-0000AEB60000}"/>
    <cellStyle name="20% - Accent1 5 2 9" xfId="46951" xr:uid="{00000000-0005-0000-0000-0000AFB60000}"/>
    <cellStyle name="20% - Accent1 5 2 9 2" xfId="46952" xr:uid="{00000000-0005-0000-0000-0000B0B60000}"/>
    <cellStyle name="20% - Accent1 5 2 9 2 2" xfId="46953" xr:uid="{00000000-0005-0000-0000-0000B1B60000}"/>
    <cellStyle name="20% - Accent1 5 2 9 2 2 2" xfId="46954" xr:uid="{00000000-0005-0000-0000-0000B2B60000}"/>
    <cellStyle name="20% - Accent1 5 2 9 2 3" xfId="46955" xr:uid="{00000000-0005-0000-0000-0000B3B60000}"/>
    <cellStyle name="20% - Accent1 5 2 9 3" xfId="46956" xr:uid="{00000000-0005-0000-0000-0000B4B60000}"/>
    <cellStyle name="20% - Accent1 5 2 9 3 2" xfId="46957" xr:uid="{00000000-0005-0000-0000-0000B5B60000}"/>
    <cellStyle name="20% - Accent1 5 2 9 4" xfId="46958" xr:uid="{00000000-0005-0000-0000-0000B6B60000}"/>
    <cellStyle name="20% - Accent1 5 3" xfId="46959" xr:uid="{00000000-0005-0000-0000-0000B7B60000}"/>
    <cellStyle name="20% - Accent1 5 3 10" xfId="46960" xr:uid="{00000000-0005-0000-0000-0000B8B60000}"/>
    <cellStyle name="20% - Accent1 5 3 10 2" xfId="46961" xr:uid="{00000000-0005-0000-0000-0000B9B60000}"/>
    <cellStyle name="20% - Accent1 5 3 10 2 2" xfId="46962" xr:uid="{00000000-0005-0000-0000-0000BAB60000}"/>
    <cellStyle name="20% - Accent1 5 3 10 3" xfId="46963" xr:uid="{00000000-0005-0000-0000-0000BBB60000}"/>
    <cellStyle name="20% - Accent1 5 3 11" xfId="46964" xr:uid="{00000000-0005-0000-0000-0000BCB60000}"/>
    <cellStyle name="20% - Accent1 5 3 11 2" xfId="46965" xr:uid="{00000000-0005-0000-0000-0000BDB60000}"/>
    <cellStyle name="20% - Accent1 5 3 11 2 2" xfId="46966" xr:uid="{00000000-0005-0000-0000-0000BEB60000}"/>
    <cellStyle name="20% - Accent1 5 3 11 3" xfId="46967" xr:uid="{00000000-0005-0000-0000-0000BFB60000}"/>
    <cellStyle name="20% - Accent1 5 3 12" xfId="46968" xr:uid="{00000000-0005-0000-0000-0000C0B60000}"/>
    <cellStyle name="20% - Accent1 5 3 12 2" xfId="46969" xr:uid="{00000000-0005-0000-0000-0000C1B60000}"/>
    <cellStyle name="20% - Accent1 5 3 13" xfId="46970" xr:uid="{00000000-0005-0000-0000-0000C2B60000}"/>
    <cellStyle name="20% - Accent1 5 3 13 2" xfId="46971" xr:uid="{00000000-0005-0000-0000-0000C3B60000}"/>
    <cellStyle name="20% - Accent1 5 3 14" xfId="46972" xr:uid="{00000000-0005-0000-0000-0000C4B60000}"/>
    <cellStyle name="20% - Accent1 5 3 2" xfId="46973" xr:uid="{00000000-0005-0000-0000-0000C5B60000}"/>
    <cellStyle name="20% - Accent1 5 3 2 10" xfId="46974" xr:uid="{00000000-0005-0000-0000-0000C6B60000}"/>
    <cellStyle name="20% - Accent1 5 3 2 10 2" xfId="46975" xr:uid="{00000000-0005-0000-0000-0000C7B60000}"/>
    <cellStyle name="20% - Accent1 5 3 2 11" xfId="46976" xr:uid="{00000000-0005-0000-0000-0000C8B60000}"/>
    <cellStyle name="20% - Accent1 5 3 2 2" xfId="46977" xr:uid="{00000000-0005-0000-0000-0000C9B60000}"/>
    <cellStyle name="20% - Accent1 5 3 2 2 2" xfId="46978" xr:uid="{00000000-0005-0000-0000-0000CAB60000}"/>
    <cellStyle name="20% - Accent1 5 3 2 2 2 2" xfId="46979" xr:uid="{00000000-0005-0000-0000-0000CBB60000}"/>
    <cellStyle name="20% - Accent1 5 3 2 2 2 2 2" xfId="46980" xr:uid="{00000000-0005-0000-0000-0000CCB60000}"/>
    <cellStyle name="20% - Accent1 5 3 2 2 2 2 2 2" xfId="46981" xr:uid="{00000000-0005-0000-0000-0000CDB60000}"/>
    <cellStyle name="20% - Accent1 5 3 2 2 2 2 3" xfId="46982" xr:uid="{00000000-0005-0000-0000-0000CEB60000}"/>
    <cellStyle name="20% - Accent1 5 3 2 2 2 3" xfId="46983" xr:uid="{00000000-0005-0000-0000-0000CFB60000}"/>
    <cellStyle name="20% - Accent1 5 3 2 2 2 3 2" xfId="46984" xr:uid="{00000000-0005-0000-0000-0000D0B60000}"/>
    <cellStyle name="20% - Accent1 5 3 2 2 2 4" xfId="46985" xr:uid="{00000000-0005-0000-0000-0000D1B60000}"/>
    <cellStyle name="20% - Accent1 5 3 2 2 3" xfId="46986" xr:uid="{00000000-0005-0000-0000-0000D2B60000}"/>
    <cellStyle name="20% - Accent1 5 3 2 2 3 2" xfId="46987" xr:uid="{00000000-0005-0000-0000-0000D3B60000}"/>
    <cellStyle name="20% - Accent1 5 3 2 2 3 2 2" xfId="46988" xr:uid="{00000000-0005-0000-0000-0000D4B60000}"/>
    <cellStyle name="20% - Accent1 5 3 2 2 3 2 2 2" xfId="46989" xr:uid="{00000000-0005-0000-0000-0000D5B60000}"/>
    <cellStyle name="20% - Accent1 5 3 2 2 3 2 3" xfId="46990" xr:uid="{00000000-0005-0000-0000-0000D6B60000}"/>
    <cellStyle name="20% - Accent1 5 3 2 2 3 3" xfId="46991" xr:uid="{00000000-0005-0000-0000-0000D7B60000}"/>
    <cellStyle name="20% - Accent1 5 3 2 2 3 3 2" xfId="46992" xr:uid="{00000000-0005-0000-0000-0000D8B60000}"/>
    <cellStyle name="20% - Accent1 5 3 2 2 3 4" xfId="46993" xr:uid="{00000000-0005-0000-0000-0000D9B60000}"/>
    <cellStyle name="20% - Accent1 5 3 2 2 4" xfId="46994" xr:uid="{00000000-0005-0000-0000-0000DAB60000}"/>
    <cellStyle name="20% - Accent1 5 3 2 2 4 2" xfId="46995" xr:uid="{00000000-0005-0000-0000-0000DBB60000}"/>
    <cellStyle name="20% - Accent1 5 3 2 2 4 2 2" xfId="46996" xr:uid="{00000000-0005-0000-0000-0000DCB60000}"/>
    <cellStyle name="20% - Accent1 5 3 2 2 4 2 2 2" xfId="46997" xr:uid="{00000000-0005-0000-0000-0000DDB60000}"/>
    <cellStyle name="20% - Accent1 5 3 2 2 4 2 3" xfId="46998" xr:uid="{00000000-0005-0000-0000-0000DEB60000}"/>
    <cellStyle name="20% - Accent1 5 3 2 2 4 3" xfId="46999" xr:uid="{00000000-0005-0000-0000-0000DFB60000}"/>
    <cellStyle name="20% - Accent1 5 3 2 2 4 3 2" xfId="47000" xr:uid="{00000000-0005-0000-0000-0000E0B60000}"/>
    <cellStyle name="20% - Accent1 5 3 2 2 4 4" xfId="47001" xr:uid="{00000000-0005-0000-0000-0000E1B60000}"/>
    <cellStyle name="20% - Accent1 5 3 2 2 5" xfId="47002" xr:uid="{00000000-0005-0000-0000-0000E2B60000}"/>
    <cellStyle name="20% - Accent1 5 3 2 2 5 2" xfId="47003" xr:uid="{00000000-0005-0000-0000-0000E3B60000}"/>
    <cellStyle name="20% - Accent1 5 3 2 2 5 2 2" xfId="47004" xr:uid="{00000000-0005-0000-0000-0000E4B60000}"/>
    <cellStyle name="20% - Accent1 5 3 2 2 5 3" xfId="47005" xr:uid="{00000000-0005-0000-0000-0000E5B60000}"/>
    <cellStyle name="20% - Accent1 5 3 2 2 6" xfId="47006" xr:uid="{00000000-0005-0000-0000-0000E6B60000}"/>
    <cellStyle name="20% - Accent1 5 3 2 2 6 2" xfId="47007" xr:uid="{00000000-0005-0000-0000-0000E7B60000}"/>
    <cellStyle name="20% - Accent1 5 3 2 2 6 2 2" xfId="47008" xr:uid="{00000000-0005-0000-0000-0000E8B60000}"/>
    <cellStyle name="20% - Accent1 5 3 2 2 6 3" xfId="47009" xr:uid="{00000000-0005-0000-0000-0000E9B60000}"/>
    <cellStyle name="20% - Accent1 5 3 2 2 7" xfId="47010" xr:uid="{00000000-0005-0000-0000-0000EAB60000}"/>
    <cellStyle name="20% - Accent1 5 3 2 2 7 2" xfId="47011" xr:uid="{00000000-0005-0000-0000-0000EBB60000}"/>
    <cellStyle name="20% - Accent1 5 3 2 2 8" xfId="47012" xr:uid="{00000000-0005-0000-0000-0000ECB60000}"/>
    <cellStyle name="20% - Accent1 5 3 2 2 8 2" xfId="47013" xr:uid="{00000000-0005-0000-0000-0000EDB60000}"/>
    <cellStyle name="20% - Accent1 5 3 2 2 9" xfId="47014" xr:uid="{00000000-0005-0000-0000-0000EEB60000}"/>
    <cellStyle name="20% - Accent1 5 3 2 3" xfId="47015" xr:uid="{00000000-0005-0000-0000-0000EFB60000}"/>
    <cellStyle name="20% - Accent1 5 3 2 3 2" xfId="47016" xr:uid="{00000000-0005-0000-0000-0000F0B60000}"/>
    <cellStyle name="20% - Accent1 5 3 2 3 2 2" xfId="47017" xr:uid="{00000000-0005-0000-0000-0000F1B60000}"/>
    <cellStyle name="20% - Accent1 5 3 2 3 2 2 2" xfId="47018" xr:uid="{00000000-0005-0000-0000-0000F2B60000}"/>
    <cellStyle name="20% - Accent1 5 3 2 3 2 2 2 2" xfId="47019" xr:uid="{00000000-0005-0000-0000-0000F3B60000}"/>
    <cellStyle name="20% - Accent1 5 3 2 3 2 2 3" xfId="47020" xr:uid="{00000000-0005-0000-0000-0000F4B60000}"/>
    <cellStyle name="20% - Accent1 5 3 2 3 2 3" xfId="47021" xr:uid="{00000000-0005-0000-0000-0000F5B60000}"/>
    <cellStyle name="20% - Accent1 5 3 2 3 2 3 2" xfId="47022" xr:uid="{00000000-0005-0000-0000-0000F6B60000}"/>
    <cellStyle name="20% - Accent1 5 3 2 3 2 4" xfId="47023" xr:uid="{00000000-0005-0000-0000-0000F7B60000}"/>
    <cellStyle name="20% - Accent1 5 3 2 3 3" xfId="47024" xr:uid="{00000000-0005-0000-0000-0000F8B60000}"/>
    <cellStyle name="20% - Accent1 5 3 2 3 3 2" xfId="47025" xr:uid="{00000000-0005-0000-0000-0000F9B60000}"/>
    <cellStyle name="20% - Accent1 5 3 2 3 3 2 2" xfId="47026" xr:uid="{00000000-0005-0000-0000-0000FAB60000}"/>
    <cellStyle name="20% - Accent1 5 3 2 3 3 2 2 2" xfId="47027" xr:uid="{00000000-0005-0000-0000-0000FBB60000}"/>
    <cellStyle name="20% - Accent1 5 3 2 3 3 2 3" xfId="47028" xr:uid="{00000000-0005-0000-0000-0000FCB60000}"/>
    <cellStyle name="20% - Accent1 5 3 2 3 3 3" xfId="47029" xr:uid="{00000000-0005-0000-0000-0000FDB60000}"/>
    <cellStyle name="20% - Accent1 5 3 2 3 3 3 2" xfId="47030" xr:uid="{00000000-0005-0000-0000-0000FEB60000}"/>
    <cellStyle name="20% - Accent1 5 3 2 3 3 4" xfId="47031" xr:uid="{00000000-0005-0000-0000-0000FFB60000}"/>
    <cellStyle name="20% - Accent1 5 3 2 3 4" xfId="47032" xr:uid="{00000000-0005-0000-0000-000000B70000}"/>
    <cellStyle name="20% - Accent1 5 3 2 3 4 2" xfId="47033" xr:uid="{00000000-0005-0000-0000-000001B70000}"/>
    <cellStyle name="20% - Accent1 5 3 2 3 4 2 2" xfId="47034" xr:uid="{00000000-0005-0000-0000-000002B70000}"/>
    <cellStyle name="20% - Accent1 5 3 2 3 4 2 2 2" xfId="47035" xr:uid="{00000000-0005-0000-0000-000003B70000}"/>
    <cellStyle name="20% - Accent1 5 3 2 3 4 2 3" xfId="47036" xr:uid="{00000000-0005-0000-0000-000004B70000}"/>
    <cellStyle name="20% - Accent1 5 3 2 3 4 3" xfId="47037" xr:uid="{00000000-0005-0000-0000-000005B70000}"/>
    <cellStyle name="20% - Accent1 5 3 2 3 4 3 2" xfId="47038" xr:uid="{00000000-0005-0000-0000-000006B70000}"/>
    <cellStyle name="20% - Accent1 5 3 2 3 4 4" xfId="47039" xr:uid="{00000000-0005-0000-0000-000007B70000}"/>
    <cellStyle name="20% - Accent1 5 3 2 3 5" xfId="47040" xr:uid="{00000000-0005-0000-0000-000008B70000}"/>
    <cellStyle name="20% - Accent1 5 3 2 3 5 2" xfId="47041" xr:uid="{00000000-0005-0000-0000-000009B70000}"/>
    <cellStyle name="20% - Accent1 5 3 2 3 5 2 2" xfId="47042" xr:uid="{00000000-0005-0000-0000-00000AB70000}"/>
    <cellStyle name="20% - Accent1 5 3 2 3 5 3" xfId="47043" xr:uid="{00000000-0005-0000-0000-00000BB70000}"/>
    <cellStyle name="20% - Accent1 5 3 2 3 6" xfId="47044" xr:uid="{00000000-0005-0000-0000-00000CB70000}"/>
    <cellStyle name="20% - Accent1 5 3 2 3 6 2" xfId="47045" xr:uid="{00000000-0005-0000-0000-00000DB70000}"/>
    <cellStyle name="20% - Accent1 5 3 2 3 6 2 2" xfId="47046" xr:uid="{00000000-0005-0000-0000-00000EB70000}"/>
    <cellStyle name="20% - Accent1 5 3 2 3 6 3" xfId="47047" xr:uid="{00000000-0005-0000-0000-00000FB70000}"/>
    <cellStyle name="20% - Accent1 5 3 2 3 7" xfId="47048" xr:uid="{00000000-0005-0000-0000-000010B70000}"/>
    <cellStyle name="20% - Accent1 5 3 2 3 7 2" xfId="47049" xr:uid="{00000000-0005-0000-0000-000011B70000}"/>
    <cellStyle name="20% - Accent1 5 3 2 3 8" xfId="47050" xr:uid="{00000000-0005-0000-0000-000012B70000}"/>
    <cellStyle name="20% - Accent1 5 3 2 3 8 2" xfId="47051" xr:uid="{00000000-0005-0000-0000-000013B70000}"/>
    <cellStyle name="20% - Accent1 5 3 2 3 9" xfId="47052" xr:uid="{00000000-0005-0000-0000-000014B70000}"/>
    <cellStyle name="20% - Accent1 5 3 2 4" xfId="47053" xr:uid="{00000000-0005-0000-0000-000015B70000}"/>
    <cellStyle name="20% - Accent1 5 3 2 4 2" xfId="47054" xr:uid="{00000000-0005-0000-0000-000016B70000}"/>
    <cellStyle name="20% - Accent1 5 3 2 4 2 2" xfId="47055" xr:uid="{00000000-0005-0000-0000-000017B70000}"/>
    <cellStyle name="20% - Accent1 5 3 2 4 2 2 2" xfId="47056" xr:uid="{00000000-0005-0000-0000-000018B70000}"/>
    <cellStyle name="20% - Accent1 5 3 2 4 2 3" xfId="47057" xr:uid="{00000000-0005-0000-0000-000019B70000}"/>
    <cellStyle name="20% - Accent1 5 3 2 4 3" xfId="47058" xr:uid="{00000000-0005-0000-0000-00001AB70000}"/>
    <cellStyle name="20% - Accent1 5 3 2 4 3 2" xfId="47059" xr:uid="{00000000-0005-0000-0000-00001BB70000}"/>
    <cellStyle name="20% - Accent1 5 3 2 4 4" xfId="47060" xr:uid="{00000000-0005-0000-0000-00001CB70000}"/>
    <cellStyle name="20% - Accent1 5 3 2 5" xfId="47061" xr:uid="{00000000-0005-0000-0000-00001DB70000}"/>
    <cellStyle name="20% - Accent1 5 3 2 5 2" xfId="47062" xr:uid="{00000000-0005-0000-0000-00001EB70000}"/>
    <cellStyle name="20% - Accent1 5 3 2 5 2 2" xfId="47063" xr:uid="{00000000-0005-0000-0000-00001FB70000}"/>
    <cellStyle name="20% - Accent1 5 3 2 5 2 2 2" xfId="47064" xr:uid="{00000000-0005-0000-0000-000020B70000}"/>
    <cellStyle name="20% - Accent1 5 3 2 5 2 3" xfId="47065" xr:uid="{00000000-0005-0000-0000-000021B70000}"/>
    <cellStyle name="20% - Accent1 5 3 2 5 3" xfId="47066" xr:uid="{00000000-0005-0000-0000-000022B70000}"/>
    <cellStyle name="20% - Accent1 5 3 2 5 3 2" xfId="47067" xr:uid="{00000000-0005-0000-0000-000023B70000}"/>
    <cellStyle name="20% - Accent1 5 3 2 5 4" xfId="47068" xr:uid="{00000000-0005-0000-0000-000024B70000}"/>
    <cellStyle name="20% - Accent1 5 3 2 6" xfId="47069" xr:uid="{00000000-0005-0000-0000-000025B70000}"/>
    <cellStyle name="20% - Accent1 5 3 2 6 2" xfId="47070" xr:uid="{00000000-0005-0000-0000-000026B70000}"/>
    <cellStyle name="20% - Accent1 5 3 2 6 2 2" xfId="47071" xr:uid="{00000000-0005-0000-0000-000027B70000}"/>
    <cellStyle name="20% - Accent1 5 3 2 6 2 2 2" xfId="47072" xr:uid="{00000000-0005-0000-0000-000028B70000}"/>
    <cellStyle name="20% - Accent1 5 3 2 6 2 3" xfId="47073" xr:uid="{00000000-0005-0000-0000-000029B70000}"/>
    <cellStyle name="20% - Accent1 5 3 2 6 3" xfId="47074" xr:uid="{00000000-0005-0000-0000-00002AB70000}"/>
    <cellStyle name="20% - Accent1 5 3 2 6 3 2" xfId="47075" xr:uid="{00000000-0005-0000-0000-00002BB70000}"/>
    <cellStyle name="20% - Accent1 5 3 2 6 4" xfId="47076" xr:uid="{00000000-0005-0000-0000-00002CB70000}"/>
    <cellStyle name="20% - Accent1 5 3 2 7" xfId="47077" xr:uid="{00000000-0005-0000-0000-00002DB70000}"/>
    <cellStyle name="20% - Accent1 5 3 2 7 2" xfId="47078" xr:uid="{00000000-0005-0000-0000-00002EB70000}"/>
    <cellStyle name="20% - Accent1 5 3 2 7 2 2" xfId="47079" xr:uid="{00000000-0005-0000-0000-00002FB70000}"/>
    <cellStyle name="20% - Accent1 5 3 2 7 3" xfId="47080" xr:uid="{00000000-0005-0000-0000-000030B70000}"/>
    <cellStyle name="20% - Accent1 5 3 2 8" xfId="47081" xr:uid="{00000000-0005-0000-0000-000031B70000}"/>
    <cellStyle name="20% - Accent1 5 3 2 8 2" xfId="47082" xr:uid="{00000000-0005-0000-0000-000032B70000}"/>
    <cellStyle name="20% - Accent1 5 3 2 8 2 2" xfId="47083" xr:uid="{00000000-0005-0000-0000-000033B70000}"/>
    <cellStyle name="20% - Accent1 5 3 2 8 3" xfId="47084" xr:uid="{00000000-0005-0000-0000-000034B70000}"/>
    <cellStyle name="20% - Accent1 5 3 2 9" xfId="47085" xr:uid="{00000000-0005-0000-0000-000035B70000}"/>
    <cellStyle name="20% - Accent1 5 3 2 9 2" xfId="47086" xr:uid="{00000000-0005-0000-0000-000036B70000}"/>
    <cellStyle name="20% - Accent1 5 3 3" xfId="47087" xr:uid="{00000000-0005-0000-0000-000037B70000}"/>
    <cellStyle name="20% - Accent1 5 3 3 10" xfId="47088" xr:uid="{00000000-0005-0000-0000-000038B70000}"/>
    <cellStyle name="20% - Accent1 5 3 3 10 2" xfId="47089" xr:uid="{00000000-0005-0000-0000-000039B70000}"/>
    <cellStyle name="20% - Accent1 5 3 3 11" xfId="47090" xr:uid="{00000000-0005-0000-0000-00003AB70000}"/>
    <cellStyle name="20% - Accent1 5 3 3 2" xfId="47091" xr:uid="{00000000-0005-0000-0000-00003BB70000}"/>
    <cellStyle name="20% - Accent1 5 3 3 2 2" xfId="47092" xr:uid="{00000000-0005-0000-0000-00003CB70000}"/>
    <cellStyle name="20% - Accent1 5 3 3 2 2 2" xfId="47093" xr:uid="{00000000-0005-0000-0000-00003DB70000}"/>
    <cellStyle name="20% - Accent1 5 3 3 2 2 2 2" xfId="47094" xr:uid="{00000000-0005-0000-0000-00003EB70000}"/>
    <cellStyle name="20% - Accent1 5 3 3 2 2 2 2 2" xfId="47095" xr:uid="{00000000-0005-0000-0000-00003FB70000}"/>
    <cellStyle name="20% - Accent1 5 3 3 2 2 2 3" xfId="47096" xr:uid="{00000000-0005-0000-0000-000040B70000}"/>
    <cellStyle name="20% - Accent1 5 3 3 2 2 3" xfId="47097" xr:uid="{00000000-0005-0000-0000-000041B70000}"/>
    <cellStyle name="20% - Accent1 5 3 3 2 2 3 2" xfId="47098" xr:uid="{00000000-0005-0000-0000-000042B70000}"/>
    <cellStyle name="20% - Accent1 5 3 3 2 2 4" xfId="47099" xr:uid="{00000000-0005-0000-0000-000043B70000}"/>
    <cellStyle name="20% - Accent1 5 3 3 2 3" xfId="47100" xr:uid="{00000000-0005-0000-0000-000044B70000}"/>
    <cellStyle name="20% - Accent1 5 3 3 2 3 2" xfId="47101" xr:uid="{00000000-0005-0000-0000-000045B70000}"/>
    <cellStyle name="20% - Accent1 5 3 3 2 3 2 2" xfId="47102" xr:uid="{00000000-0005-0000-0000-000046B70000}"/>
    <cellStyle name="20% - Accent1 5 3 3 2 3 2 2 2" xfId="47103" xr:uid="{00000000-0005-0000-0000-000047B70000}"/>
    <cellStyle name="20% - Accent1 5 3 3 2 3 2 3" xfId="47104" xr:uid="{00000000-0005-0000-0000-000048B70000}"/>
    <cellStyle name="20% - Accent1 5 3 3 2 3 3" xfId="47105" xr:uid="{00000000-0005-0000-0000-000049B70000}"/>
    <cellStyle name="20% - Accent1 5 3 3 2 3 3 2" xfId="47106" xr:uid="{00000000-0005-0000-0000-00004AB70000}"/>
    <cellStyle name="20% - Accent1 5 3 3 2 3 4" xfId="47107" xr:uid="{00000000-0005-0000-0000-00004BB70000}"/>
    <cellStyle name="20% - Accent1 5 3 3 2 4" xfId="47108" xr:uid="{00000000-0005-0000-0000-00004CB70000}"/>
    <cellStyle name="20% - Accent1 5 3 3 2 4 2" xfId="47109" xr:uid="{00000000-0005-0000-0000-00004DB70000}"/>
    <cellStyle name="20% - Accent1 5 3 3 2 4 2 2" xfId="47110" xr:uid="{00000000-0005-0000-0000-00004EB70000}"/>
    <cellStyle name="20% - Accent1 5 3 3 2 4 2 2 2" xfId="47111" xr:uid="{00000000-0005-0000-0000-00004FB70000}"/>
    <cellStyle name="20% - Accent1 5 3 3 2 4 2 3" xfId="47112" xr:uid="{00000000-0005-0000-0000-000050B70000}"/>
    <cellStyle name="20% - Accent1 5 3 3 2 4 3" xfId="47113" xr:uid="{00000000-0005-0000-0000-000051B70000}"/>
    <cellStyle name="20% - Accent1 5 3 3 2 4 3 2" xfId="47114" xr:uid="{00000000-0005-0000-0000-000052B70000}"/>
    <cellStyle name="20% - Accent1 5 3 3 2 4 4" xfId="47115" xr:uid="{00000000-0005-0000-0000-000053B70000}"/>
    <cellStyle name="20% - Accent1 5 3 3 2 5" xfId="47116" xr:uid="{00000000-0005-0000-0000-000054B70000}"/>
    <cellStyle name="20% - Accent1 5 3 3 2 5 2" xfId="47117" xr:uid="{00000000-0005-0000-0000-000055B70000}"/>
    <cellStyle name="20% - Accent1 5 3 3 2 5 2 2" xfId="47118" xr:uid="{00000000-0005-0000-0000-000056B70000}"/>
    <cellStyle name="20% - Accent1 5 3 3 2 5 3" xfId="47119" xr:uid="{00000000-0005-0000-0000-000057B70000}"/>
    <cellStyle name="20% - Accent1 5 3 3 2 6" xfId="47120" xr:uid="{00000000-0005-0000-0000-000058B70000}"/>
    <cellStyle name="20% - Accent1 5 3 3 2 6 2" xfId="47121" xr:uid="{00000000-0005-0000-0000-000059B70000}"/>
    <cellStyle name="20% - Accent1 5 3 3 2 6 2 2" xfId="47122" xr:uid="{00000000-0005-0000-0000-00005AB70000}"/>
    <cellStyle name="20% - Accent1 5 3 3 2 6 3" xfId="47123" xr:uid="{00000000-0005-0000-0000-00005BB70000}"/>
    <cellStyle name="20% - Accent1 5 3 3 2 7" xfId="47124" xr:uid="{00000000-0005-0000-0000-00005CB70000}"/>
    <cellStyle name="20% - Accent1 5 3 3 2 7 2" xfId="47125" xr:uid="{00000000-0005-0000-0000-00005DB70000}"/>
    <cellStyle name="20% - Accent1 5 3 3 2 8" xfId="47126" xr:uid="{00000000-0005-0000-0000-00005EB70000}"/>
    <cellStyle name="20% - Accent1 5 3 3 2 8 2" xfId="47127" xr:uid="{00000000-0005-0000-0000-00005FB70000}"/>
    <cellStyle name="20% - Accent1 5 3 3 2 9" xfId="47128" xr:uid="{00000000-0005-0000-0000-000060B70000}"/>
    <cellStyle name="20% - Accent1 5 3 3 3" xfId="47129" xr:uid="{00000000-0005-0000-0000-000061B70000}"/>
    <cellStyle name="20% - Accent1 5 3 3 3 2" xfId="47130" xr:uid="{00000000-0005-0000-0000-000062B70000}"/>
    <cellStyle name="20% - Accent1 5 3 3 3 2 2" xfId="47131" xr:uid="{00000000-0005-0000-0000-000063B70000}"/>
    <cellStyle name="20% - Accent1 5 3 3 3 2 2 2" xfId="47132" xr:uid="{00000000-0005-0000-0000-000064B70000}"/>
    <cellStyle name="20% - Accent1 5 3 3 3 2 2 2 2" xfId="47133" xr:uid="{00000000-0005-0000-0000-000065B70000}"/>
    <cellStyle name="20% - Accent1 5 3 3 3 2 2 3" xfId="47134" xr:uid="{00000000-0005-0000-0000-000066B70000}"/>
    <cellStyle name="20% - Accent1 5 3 3 3 2 3" xfId="47135" xr:uid="{00000000-0005-0000-0000-000067B70000}"/>
    <cellStyle name="20% - Accent1 5 3 3 3 2 3 2" xfId="47136" xr:uid="{00000000-0005-0000-0000-000068B70000}"/>
    <cellStyle name="20% - Accent1 5 3 3 3 2 4" xfId="47137" xr:uid="{00000000-0005-0000-0000-000069B70000}"/>
    <cellStyle name="20% - Accent1 5 3 3 3 3" xfId="47138" xr:uid="{00000000-0005-0000-0000-00006AB70000}"/>
    <cellStyle name="20% - Accent1 5 3 3 3 3 2" xfId="47139" xr:uid="{00000000-0005-0000-0000-00006BB70000}"/>
    <cellStyle name="20% - Accent1 5 3 3 3 3 2 2" xfId="47140" xr:uid="{00000000-0005-0000-0000-00006CB70000}"/>
    <cellStyle name="20% - Accent1 5 3 3 3 3 2 2 2" xfId="47141" xr:uid="{00000000-0005-0000-0000-00006DB70000}"/>
    <cellStyle name="20% - Accent1 5 3 3 3 3 2 3" xfId="47142" xr:uid="{00000000-0005-0000-0000-00006EB70000}"/>
    <cellStyle name="20% - Accent1 5 3 3 3 3 3" xfId="47143" xr:uid="{00000000-0005-0000-0000-00006FB70000}"/>
    <cellStyle name="20% - Accent1 5 3 3 3 3 3 2" xfId="47144" xr:uid="{00000000-0005-0000-0000-000070B70000}"/>
    <cellStyle name="20% - Accent1 5 3 3 3 3 4" xfId="47145" xr:uid="{00000000-0005-0000-0000-000071B70000}"/>
    <cellStyle name="20% - Accent1 5 3 3 3 4" xfId="47146" xr:uid="{00000000-0005-0000-0000-000072B70000}"/>
    <cellStyle name="20% - Accent1 5 3 3 3 4 2" xfId="47147" xr:uid="{00000000-0005-0000-0000-000073B70000}"/>
    <cellStyle name="20% - Accent1 5 3 3 3 4 2 2" xfId="47148" xr:uid="{00000000-0005-0000-0000-000074B70000}"/>
    <cellStyle name="20% - Accent1 5 3 3 3 4 2 2 2" xfId="47149" xr:uid="{00000000-0005-0000-0000-000075B70000}"/>
    <cellStyle name="20% - Accent1 5 3 3 3 4 2 3" xfId="47150" xr:uid="{00000000-0005-0000-0000-000076B70000}"/>
    <cellStyle name="20% - Accent1 5 3 3 3 4 3" xfId="47151" xr:uid="{00000000-0005-0000-0000-000077B70000}"/>
    <cellStyle name="20% - Accent1 5 3 3 3 4 3 2" xfId="47152" xr:uid="{00000000-0005-0000-0000-000078B70000}"/>
    <cellStyle name="20% - Accent1 5 3 3 3 4 4" xfId="47153" xr:uid="{00000000-0005-0000-0000-000079B70000}"/>
    <cellStyle name="20% - Accent1 5 3 3 3 5" xfId="47154" xr:uid="{00000000-0005-0000-0000-00007AB70000}"/>
    <cellStyle name="20% - Accent1 5 3 3 3 5 2" xfId="47155" xr:uid="{00000000-0005-0000-0000-00007BB70000}"/>
    <cellStyle name="20% - Accent1 5 3 3 3 5 2 2" xfId="47156" xr:uid="{00000000-0005-0000-0000-00007CB70000}"/>
    <cellStyle name="20% - Accent1 5 3 3 3 5 3" xfId="47157" xr:uid="{00000000-0005-0000-0000-00007DB70000}"/>
    <cellStyle name="20% - Accent1 5 3 3 3 6" xfId="47158" xr:uid="{00000000-0005-0000-0000-00007EB70000}"/>
    <cellStyle name="20% - Accent1 5 3 3 3 6 2" xfId="47159" xr:uid="{00000000-0005-0000-0000-00007FB70000}"/>
    <cellStyle name="20% - Accent1 5 3 3 3 6 2 2" xfId="47160" xr:uid="{00000000-0005-0000-0000-000080B70000}"/>
    <cellStyle name="20% - Accent1 5 3 3 3 6 3" xfId="47161" xr:uid="{00000000-0005-0000-0000-000081B70000}"/>
    <cellStyle name="20% - Accent1 5 3 3 3 7" xfId="47162" xr:uid="{00000000-0005-0000-0000-000082B70000}"/>
    <cellStyle name="20% - Accent1 5 3 3 3 7 2" xfId="47163" xr:uid="{00000000-0005-0000-0000-000083B70000}"/>
    <cellStyle name="20% - Accent1 5 3 3 3 8" xfId="47164" xr:uid="{00000000-0005-0000-0000-000084B70000}"/>
    <cellStyle name="20% - Accent1 5 3 3 3 8 2" xfId="47165" xr:uid="{00000000-0005-0000-0000-000085B70000}"/>
    <cellStyle name="20% - Accent1 5 3 3 3 9" xfId="47166" xr:uid="{00000000-0005-0000-0000-000086B70000}"/>
    <cellStyle name="20% - Accent1 5 3 3 4" xfId="47167" xr:uid="{00000000-0005-0000-0000-000087B70000}"/>
    <cellStyle name="20% - Accent1 5 3 3 4 2" xfId="47168" xr:uid="{00000000-0005-0000-0000-000088B70000}"/>
    <cellStyle name="20% - Accent1 5 3 3 4 2 2" xfId="47169" xr:uid="{00000000-0005-0000-0000-000089B70000}"/>
    <cellStyle name="20% - Accent1 5 3 3 4 2 2 2" xfId="47170" xr:uid="{00000000-0005-0000-0000-00008AB70000}"/>
    <cellStyle name="20% - Accent1 5 3 3 4 2 3" xfId="47171" xr:uid="{00000000-0005-0000-0000-00008BB70000}"/>
    <cellStyle name="20% - Accent1 5 3 3 4 3" xfId="47172" xr:uid="{00000000-0005-0000-0000-00008CB70000}"/>
    <cellStyle name="20% - Accent1 5 3 3 4 3 2" xfId="47173" xr:uid="{00000000-0005-0000-0000-00008DB70000}"/>
    <cellStyle name="20% - Accent1 5 3 3 4 4" xfId="47174" xr:uid="{00000000-0005-0000-0000-00008EB70000}"/>
    <cellStyle name="20% - Accent1 5 3 3 5" xfId="47175" xr:uid="{00000000-0005-0000-0000-00008FB70000}"/>
    <cellStyle name="20% - Accent1 5 3 3 5 2" xfId="47176" xr:uid="{00000000-0005-0000-0000-000090B70000}"/>
    <cellStyle name="20% - Accent1 5 3 3 5 2 2" xfId="47177" xr:uid="{00000000-0005-0000-0000-000091B70000}"/>
    <cellStyle name="20% - Accent1 5 3 3 5 2 2 2" xfId="47178" xr:uid="{00000000-0005-0000-0000-000092B70000}"/>
    <cellStyle name="20% - Accent1 5 3 3 5 2 3" xfId="47179" xr:uid="{00000000-0005-0000-0000-000093B70000}"/>
    <cellStyle name="20% - Accent1 5 3 3 5 3" xfId="47180" xr:uid="{00000000-0005-0000-0000-000094B70000}"/>
    <cellStyle name="20% - Accent1 5 3 3 5 3 2" xfId="47181" xr:uid="{00000000-0005-0000-0000-000095B70000}"/>
    <cellStyle name="20% - Accent1 5 3 3 5 4" xfId="47182" xr:uid="{00000000-0005-0000-0000-000096B70000}"/>
    <cellStyle name="20% - Accent1 5 3 3 6" xfId="47183" xr:uid="{00000000-0005-0000-0000-000097B70000}"/>
    <cellStyle name="20% - Accent1 5 3 3 6 2" xfId="47184" xr:uid="{00000000-0005-0000-0000-000098B70000}"/>
    <cellStyle name="20% - Accent1 5 3 3 6 2 2" xfId="47185" xr:uid="{00000000-0005-0000-0000-000099B70000}"/>
    <cellStyle name="20% - Accent1 5 3 3 6 2 2 2" xfId="47186" xr:uid="{00000000-0005-0000-0000-00009AB70000}"/>
    <cellStyle name="20% - Accent1 5 3 3 6 2 3" xfId="47187" xr:uid="{00000000-0005-0000-0000-00009BB70000}"/>
    <cellStyle name="20% - Accent1 5 3 3 6 3" xfId="47188" xr:uid="{00000000-0005-0000-0000-00009CB70000}"/>
    <cellStyle name="20% - Accent1 5 3 3 6 3 2" xfId="47189" xr:uid="{00000000-0005-0000-0000-00009DB70000}"/>
    <cellStyle name="20% - Accent1 5 3 3 6 4" xfId="47190" xr:uid="{00000000-0005-0000-0000-00009EB70000}"/>
    <cellStyle name="20% - Accent1 5 3 3 7" xfId="47191" xr:uid="{00000000-0005-0000-0000-00009FB70000}"/>
    <cellStyle name="20% - Accent1 5 3 3 7 2" xfId="47192" xr:uid="{00000000-0005-0000-0000-0000A0B70000}"/>
    <cellStyle name="20% - Accent1 5 3 3 7 2 2" xfId="47193" xr:uid="{00000000-0005-0000-0000-0000A1B70000}"/>
    <cellStyle name="20% - Accent1 5 3 3 7 3" xfId="47194" xr:uid="{00000000-0005-0000-0000-0000A2B70000}"/>
    <cellStyle name="20% - Accent1 5 3 3 8" xfId="47195" xr:uid="{00000000-0005-0000-0000-0000A3B70000}"/>
    <cellStyle name="20% - Accent1 5 3 3 8 2" xfId="47196" xr:uid="{00000000-0005-0000-0000-0000A4B70000}"/>
    <cellStyle name="20% - Accent1 5 3 3 8 2 2" xfId="47197" xr:uid="{00000000-0005-0000-0000-0000A5B70000}"/>
    <cellStyle name="20% - Accent1 5 3 3 8 3" xfId="47198" xr:uid="{00000000-0005-0000-0000-0000A6B70000}"/>
    <cellStyle name="20% - Accent1 5 3 3 9" xfId="47199" xr:uid="{00000000-0005-0000-0000-0000A7B70000}"/>
    <cellStyle name="20% - Accent1 5 3 3 9 2" xfId="47200" xr:uid="{00000000-0005-0000-0000-0000A8B70000}"/>
    <cellStyle name="20% - Accent1 5 3 4" xfId="47201" xr:uid="{00000000-0005-0000-0000-0000A9B70000}"/>
    <cellStyle name="20% - Accent1 5 3 4 10" xfId="47202" xr:uid="{00000000-0005-0000-0000-0000AAB70000}"/>
    <cellStyle name="20% - Accent1 5 3 4 10 2" xfId="47203" xr:uid="{00000000-0005-0000-0000-0000ABB70000}"/>
    <cellStyle name="20% - Accent1 5 3 4 11" xfId="47204" xr:uid="{00000000-0005-0000-0000-0000ACB70000}"/>
    <cellStyle name="20% - Accent1 5 3 4 2" xfId="47205" xr:uid="{00000000-0005-0000-0000-0000ADB70000}"/>
    <cellStyle name="20% - Accent1 5 3 4 2 2" xfId="47206" xr:uid="{00000000-0005-0000-0000-0000AEB70000}"/>
    <cellStyle name="20% - Accent1 5 3 4 2 2 2" xfId="47207" xr:uid="{00000000-0005-0000-0000-0000AFB70000}"/>
    <cellStyle name="20% - Accent1 5 3 4 2 2 2 2" xfId="47208" xr:uid="{00000000-0005-0000-0000-0000B0B70000}"/>
    <cellStyle name="20% - Accent1 5 3 4 2 2 2 2 2" xfId="47209" xr:uid="{00000000-0005-0000-0000-0000B1B70000}"/>
    <cellStyle name="20% - Accent1 5 3 4 2 2 2 3" xfId="47210" xr:uid="{00000000-0005-0000-0000-0000B2B70000}"/>
    <cellStyle name="20% - Accent1 5 3 4 2 2 3" xfId="47211" xr:uid="{00000000-0005-0000-0000-0000B3B70000}"/>
    <cellStyle name="20% - Accent1 5 3 4 2 2 3 2" xfId="47212" xr:uid="{00000000-0005-0000-0000-0000B4B70000}"/>
    <cellStyle name="20% - Accent1 5 3 4 2 2 4" xfId="47213" xr:uid="{00000000-0005-0000-0000-0000B5B70000}"/>
    <cellStyle name="20% - Accent1 5 3 4 2 3" xfId="47214" xr:uid="{00000000-0005-0000-0000-0000B6B70000}"/>
    <cellStyle name="20% - Accent1 5 3 4 2 3 2" xfId="47215" xr:uid="{00000000-0005-0000-0000-0000B7B70000}"/>
    <cellStyle name="20% - Accent1 5 3 4 2 3 2 2" xfId="47216" xr:uid="{00000000-0005-0000-0000-0000B8B70000}"/>
    <cellStyle name="20% - Accent1 5 3 4 2 3 2 2 2" xfId="47217" xr:uid="{00000000-0005-0000-0000-0000B9B70000}"/>
    <cellStyle name="20% - Accent1 5 3 4 2 3 2 3" xfId="47218" xr:uid="{00000000-0005-0000-0000-0000BAB70000}"/>
    <cellStyle name="20% - Accent1 5 3 4 2 3 3" xfId="47219" xr:uid="{00000000-0005-0000-0000-0000BBB70000}"/>
    <cellStyle name="20% - Accent1 5 3 4 2 3 3 2" xfId="47220" xr:uid="{00000000-0005-0000-0000-0000BCB70000}"/>
    <cellStyle name="20% - Accent1 5 3 4 2 3 4" xfId="47221" xr:uid="{00000000-0005-0000-0000-0000BDB70000}"/>
    <cellStyle name="20% - Accent1 5 3 4 2 4" xfId="47222" xr:uid="{00000000-0005-0000-0000-0000BEB70000}"/>
    <cellStyle name="20% - Accent1 5 3 4 2 4 2" xfId="47223" xr:uid="{00000000-0005-0000-0000-0000BFB70000}"/>
    <cellStyle name="20% - Accent1 5 3 4 2 4 2 2" xfId="47224" xr:uid="{00000000-0005-0000-0000-0000C0B70000}"/>
    <cellStyle name="20% - Accent1 5 3 4 2 4 2 2 2" xfId="47225" xr:uid="{00000000-0005-0000-0000-0000C1B70000}"/>
    <cellStyle name="20% - Accent1 5 3 4 2 4 2 3" xfId="47226" xr:uid="{00000000-0005-0000-0000-0000C2B70000}"/>
    <cellStyle name="20% - Accent1 5 3 4 2 4 3" xfId="47227" xr:uid="{00000000-0005-0000-0000-0000C3B70000}"/>
    <cellStyle name="20% - Accent1 5 3 4 2 4 3 2" xfId="47228" xr:uid="{00000000-0005-0000-0000-0000C4B70000}"/>
    <cellStyle name="20% - Accent1 5 3 4 2 4 4" xfId="47229" xr:uid="{00000000-0005-0000-0000-0000C5B70000}"/>
    <cellStyle name="20% - Accent1 5 3 4 2 5" xfId="47230" xr:uid="{00000000-0005-0000-0000-0000C6B70000}"/>
    <cellStyle name="20% - Accent1 5 3 4 2 5 2" xfId="47231" xr:uid="{00000000-0005-0000-0000-0000C7B70000}"/>
    <cellStyle name="20% - Accent1 5 3 4 2 5 2 2" xfId="47232" xr:uid="{00000000-0005-0000-0000-0000C8B70000}"/>
    <cellStyle name="20% - Accent1 5 3 4 2 5 3" xfId="47233" xr:uid="{00000000-0005-0000-0000-0000C9B70000}"/>
    <cellStyle name="20% - Accent1 5 3 4 2 6" xfId="47234" xr:uid="{00000000-0005-0000-0000-0000CAB70000}"/>
    <cellStyle name="20% - Accent1 5 3 4 2 6 2" xfId="47235" xr:uid="{00000000-0005-0000-0000-0000CBB70000}"/>
    <cellStyle name="20% - Accent1 5 3 4 2 6 2 2" xfId="47236" xr:uid="{00000000-0005-0000-0000-0000CCB70000}"/>
    <cellStyle name="20% - Accent1 5 3 4 2 6 3" xfId="47237" xr:uid="{00000000-0005-0000-0000-0000CDB70000}"/>
    <cellStyle name="20% - Accent1 5 3 4 2 7" xfId="47238" xr:uid="{00000000-0005-0000-0000-0000CEB70000}"/>
    <cellStyle name="20% - Accent1 5 3 4 2 7 2" xfId="47239" xr:uid="{00000000-0005-0000-0000-0000CFB70000}"/>
    <cellStyle name="20% - Accent1 5 3 4 2 8" xfId="47240" xr:uid="{00000000-0005-0000-0000-0000D0B70000}"/>
    <cellStyle name="20% - Accent1 5 3 4 2 8 2" xfId="47241" xr:uid="{00000000-0005-0000-0000-0000D1B70000}"/>
    <cellStyle name="20% - Accent1 5 3 4 2 9" xfId="47242" xr:uid="{00000000-0005-0000-0000-0000D2B70000}"/>
    <cellStyle name="20% - Accent1 5 3 4 3" xfId="47243" xr:uid="{00000000-0005-0000-0000-0000D3B70000}"/>
    <cellStyle name="20% - Accent1 5 3 4 3 2" xfId="47244" xr:uid="{00000000-0005-0000-0000-0000D4B70000}"/>
    <cellStyle name="20% - Accent1 5 3 4 3 2 2" xfId="47245" xr:uid="{00000000-0005-0000-0000-0000D5B70000}"/>
    <cellStyle name="20% - Accent1 5 3 4 3 2 2 2" xfId="47246" xr:uid="{00000000-0005-0000-0000-0000D6B70000}"/>
    <cellStyle name="20% - Accent1 5 3 4 3 2 2 2 2" xfId="47247" xr:uid="{00000000-0005-0000-0000-0000D7B70000}"/>
    <cellStyle name="20% - Accent1 5 3 4 3 2 2 3" xfId="47248" xr:uid="{00000000-0005-0000-0000-0000D8B70000}"/>
    <cellStyle name="20% - Accent1 5 3 4 3 2 3" xfId="47249" xr:uid="{00000000-0005-0000-0000-0000D9B70000}"/>
    <cellStyle name="20% - Accent1 5 3 4 3 2 3 2" xfId="47250" xr:uid="{00000000-0005-0000-0000-0000DAB70000}"/>
    <cellStyle name="20% - Accent1 5 3 4 3 2 4" xfId="47251" xr:uid="{00000000-0005-0000-0000-0000DBB70000}"/>
    <cellStyle name="20% - Accent1 5 3 4 3 3" xfId="47252" xr:uid="{00000000-0005-0000-0000-0000DCB70000}"/>
    <cellStyle name="20% - Accent1 5 3 4 3 3 2" xfId="47253" xr:uid="{00000000-0005-0000-0000-0000DDB70000}"/>
    <cellStyle name="20% - Accent1 5 3 4 3 3 2 2" xfId="47254" xr:uid="{00000000-0005-0000-0000-0000DEB70000}"/>
    <cellStyle name="20% - Accent1 5 3 4 3 3 2 2 2" xfId="47255" xr:uid="{00000000-0005-0000-0000-0000DFB70000}"/>
    <cellStyle name="20% - Accent1 5 3 4 3 3 2 3" xfId="47256" xr:uid="{00000000-0005-0000-0000-0000E0B70000}"/>
    <cellStyle name="20% - Accent1 5 3 4 3 3 3" xfId="47257" xr:uid="{00000000-0005-0000-0000-0000E1B70000}"/>
    <cellStyle name="20% - Accent1 5 3 4 3 3 3 2" xfId="47258" xr:uid="{00000000-0005-0000-0000-0000E2B70000}"/>
    <cellStyle name="20% - Accent1 5 3 4 3 3 4" xfId="47259" xr:uid="{00000000-0005-0000-0000-0000E3B70000}"/>
    <cellStyle name="20% - Accent1 5 3 4 3 4" xfId="47260" xr:uid="{00000000-0005-0000-0000-0000E4B70000}"/>
    <cellStyle name="20% - Accent1 5 3 4 3 4 2" xfId="47261" xr:uid="{00000000-0005-0000-0000-0000E5B70000}"/>
    <cellStyle name="20% - Accent1 5 3 4 3 4 2 2" xfId="47262" xr:uid="{00000000-0005-0000-0000-0000E6B70000}"/>
    <cellStyle name="20% - Accent1 5 3 4 3 4 2 2 2" xfId="47263" xr:uid="{00000000-0005-0000-0000-0000E7B70000}"/>
    <cellStyle name="20% - Accent1 5 3 4 3 4 2 3" xfId="47264" xr:uid="{00000000-0005-0000-0000-0000E8B70000}"/>
    <cellStyle name="20% - Accent1 5 3 4 3 4 3" xfId="47265" xr:uid="{00000000-0005-0000-0000-0000E9B70000}"/>
    <cellStyle name="20% - Accent1 5 3 4 3 4 3 2" xfId="47266" xr:uid="{00000000-0005-0000-0000-0000EAB70000}"/>
    <cellStyle name="20% - Accent1 5 3 4 3 4 4" xfId="47267" xr:uid="{00000000-0005-0000-0000-0000EBB70000}"/>
    <cellStyle name="20% - Accent1 5 3 4 3 5" xfId="47268" xr:uid="{00000000-0005-0000-0000-0000ECB70000}"/>
    <cellStyle name="20% - Accent1 5 3 4 3 5 2" xfId="47269" xr:uid="{00000000-0005-0000-0000-0000EDB70000}"/>
    <cellStyle name="20% - Accent1 5 3 4 3 5 2 2" xfId="47270" xr:uid="{00000000-0005-0000-0000-0000EEB70000}"/>
    <cellStyle name="20% - Accent1 5 3 4 3 5 3" xfId="47271" xr:uid="{00000000-0005-0000-0000-0000EFB70000}"/>
    <cellStyle name="20% - Accent1 5 3 4 3 6" xfId="47272" xr:uid="{00000000-0005-0000-0000-0000F0B70000}"/>
    <cellStyle name="20% - Accent1 5 3 4 3 6 2" xfId="47273" xr:uid="{00000000-0005-0000-0000-0000F1B70000}"/>
    <cellStyle name="20% - Accent1 5 3 4 3 6 2 2" xfId="47274" xr:uid="{00000000-0005-0000-0000-0000F2B70000}"/>
    <cellStyle name="20% - Accent1 5 3 4 3 6 3" xfId="47275" xr:uid="{00000000-0005-0000-0000-0000F3B70000}"/>
    <cellStyle name="20% - Accent1 5 3 4 3 7" xfId="47276" xr:uid="{00000000-0005-0000-0000-0000F4B70000}"/>
    <cellStyle name="20% - Accent1 5 3 4 3 7 2" xfId="47277" xr:uid="{00000000-0005-0000-0000-0000F5B70000}"/>
    <cellStyle name="20% - Accent1 5 3 4 3 8" xfId="47278" xr:uid="{00000000-0005-0000-0000-0000F6B70000}"/>
    <cellStyle name="20% - Accent1 5 3 4 3 8 2" xfId="47279" xr:uid="{00000000-0005-0000-0000-0000F7B70000}"/>
    <cellStyle name="20% - Accent1 5 3 4 3 9" xfId="47280" xr:uid="{00000000-0005-0000-0000-0000F8B70000}"/>
    <cellStyle name="20% - Accent1 5 3 4 4" xfId="47281" xr:uid="{00000000-0005-0000-0000-0000F9B70000}"/>
    <cellStyle name="20% - Accent1 5 3 4 4 2" xfId="47282" xr:uid="{00000000-0005-0000-0000-0000FAB70000}"/>
    <cellStyle name="20% - Accent1 5 3 4 4 2 2" xfId="47283" xr:uid="{00000000-0005-0000-0000-0000FBB70000}"/>
    <cellStyle name="20% - Accent1 5 3 4 4 2 2 2" xfId="47284" xr:uid="{00000000-0005-0000-0000-0000FCB70000}"/>
    <cellStyle name="20% - Accent1 5 3 4 4 2 3" xfId="47285" xr:uid="{00000000-0005-0000-0000-0000FDB70000}"/>
    <cellStyle name="20% - Accent1 5 3 4 4 3" xfId="47286" xr:uid="{00000000-0005-0000-0000-0000FEB70000}"/>
    <cellStyle name="20% - Accent1 5 3 4 4 3 2" xfId="47287" xr:uid="{00000000-0005-0000-0000-0000FFB70000}"/>
    <cellStyle name="20% - Accent1 5 3 4 4 4" xfId="47288" xr:uid="{00000000-0005-0000-0000-000000B80000}"/>
    <cellStyle name="20% - Accent1 5 3 4 5" xfId="47289" xr:uid="{00000000-0005-0000-0000-000001B80000}"/>
    <cellStyle name="20% - Accent1 5 3 4 5 2" xfId="47290" xr:uid="{00000000-0005-0000-0000-000002B80000}"/>
    <cellStyle name="20% - Accent1 5 3 4 5 2 2" xfId="47291" xr:uid="{00000000-0005-0000-0000-000003B80000}"/>
    <cellStyle name="20% - Accent1 5 3 4 5 2 2 2" xfId="47292" xr:uid="{00000000-0005-0000-0000-000004B80000}"/>
    <cellStyle name="20% - Accent1 5 3 4 5 2 3" xfId="47293" xr:uid="{00000000-0005-0000-0000-000005B80000}"/>
    <cellStyle name="20% - Accent1 5 3 4 5 3" xfId="47294" xr:uid="{00000000-0005-0000-0000-000006B80000}"/>
    <cellStyle name="20% - Accent1 5 3 4 5 3 2" xfId="47295" xr:uid="{00000000-0005-0000-0000-000007B80000}"/>
    <cellStyle name="20% - Accent1 5 3 4 5 4" xfId="47296" xr:uid="{00000000-0005-0000-0000-000008B80000}"/>
    <cellStyle name="20% - Accent1 5 3 4 6" xfId="47297" xr:uid="{00000000-0005-0000-0000-000009B80000}"/>
    <cellStyle name="20% - Accent1 5 3 4 6 2" xfId="47298" xr:uid="{00000000-0005-0000-0000-00000AB80000}"/>
    <cellStyle name="20% - Accent1 5 3 4 6 2 2" xfId="47299" xr:uid="{00000000-0005-0000-0000-00000BB80000}"/>
    <cellStyle name="20% - Accent1 5 3 4 6 2 2 2" xfId="47300" xr:uid="{00000000-0005-0000-0000-00000CB80000}"/>
    <cellStyle name="20% - Accent1 5 3 4 6 2 3" xfId="47301" xr:uid="{00000000-0005-0000-0000-00000DB80000}"/>
    <cellStyle name="20% - Accent1 5 3 4 6 3" xfId="47302" xr:uid="{00000000-0005-0000-0000-00000EB80000}"/>
    <cellStyle name="20% - Accent1 5 3 4 6 3 2" xfId="47303" xr:uid="{00000000-0005-0000-0000-00000FB80000}"/>
    <cellStyle name="20% - Accent1 5 3 4 6 4" xfId="47304" xr:uid="{00000000-0005-0000-0000-000010B80000}"/>
    <cellStyle name="20% - Accent1 5 3 4 7" xfId="47305" xr:uid="{00000000-0005-0000-0000-000011B80000}"/>
    <cellStyle name="20% - Accent1 5 3 4 7 2" xfId="47306" xr:uid="{00000000-0005-0000-0000-000012B80000}"/>
    <cellStyle name="20% - Accent1 5 3 4 7 2 2" xfId="47307" xr:uid="{00000000-0005-0000-0000-000013B80000}"/>
    <cellStyle name="20% - Accent1 5 3 4 7 3" xfId="47308" xr:uid="{00000000-0005-0000-0000-000014B80000}"/>
    <cellStyle name="20% - Accent1 5 3 4 8" xfId="47309" xr:uid="{00000000-0005-0000-0000-000015B80000}"/>
    <cellStyle name="20% - Accent1 5 3 4 8 2" xfId="47310" xr:uid="{00000000-0005-0000-0000-000016B80000}"/>
    <cellStyle name="20% - Accent1 5 3 4 8 2 2" xfId="47311" xr:uid="{00000000-0005-0000-0000-000017B80000}"/>
    <cellStyle name="20% - Accent1 5 3 4 8 3" xfId="47312" xr:uid="{00000000-0005-0000-0000-000018B80000}"/>
    <cellStyle name="20% - Accent1 5 3 4 9" xfId="47313" xr:uid="{00000000-0005-0000-0000-000019B80000}"/>
    <cellStyle name="20% - Accent1 5 3 4 9 2" xfId="47314" xr:uid="{00000000-0005-0000-0000-00001AB80000}"/>
    <cellStyle name="20% - Accent1 5 3 5" xfId="47315" xr:uid="{00000000-0005-0000-0000-00001BB80000}"/>
    <cellStyle name="20% - Accent1 5 3 5 2" xfId="47316" xr:uid="{00000000-0005-0000-0000-00001CB80000}"/>
    <cellStyle name="20% - Accent1 5 3 5 2 2" xfId="47317" xr:uid="{00000000-0005-0000-0000-00001DB80000}"/>
    <cellStyle name="20% - Accent1 5 3 5 2 2 2" xfId="47318" xr:uid="{00000000-0005-0000-0000-00001EB80000}"/>
    <cellStyle name="20% - Accent1 5 3 5 2 2 2 2" xfId="47319" xr:uid="{00000000-0005-0000-0000-00001FB80000}"/>
    <cellStyle name="20% - Accent1 5 3 5 2 2 3" xfId="47320" xr:uid="{00000000-0005-0000-0000-000020B80000}"/>
    <cellStyle name="20% - Accent1 5 3 5 2 3" xfId="47321" xr:uid="{00000000-0005-0000-0000-000021B80000}"/>
    <cellStyle name="20% - Accent1 5 3 5 2 3 2" xfId="47322" xr:uid="{00000000-0005-0000-0000-000022B80000}"/>
    <cellStyle name="20% - Accent1 5 3 5 2 4" xfId="47323" xr:uid="{00000000-0005-0000-0000-000023B80000}"/>
    <cellStyle name="20% - Accent1 5 3 5 3" xfId="47324" xr:uid="{00000000-0005-0000-0000-000024B80000}"/>
    <cellStyle name="20% - Accent1 5 3 5 3 2" xfId="47325" xr:uid="{00000000-0005-0000-0000-000025B80000}"/>
    <cellStyle name="20% - Accent1 5 3 5 3 2 2" xfId="47326" xr:uid="{00000000-0005-0000-0000-000026B80000}"/>
    <cellStyle name="20% - Accent1 5 3 5 3 2 2 2" xfId="47327" xr:uid="{00000000-0005-0000-0000-000027B80000}"/>
    <cellStyle name="20% - Accent1 5 3 5 3 2 3" xfId="47328" xr:uid="{00000000-0005-0000-0000-000028B80000}"/>
    <cellStyle name="20% - Accent1 5 3 5 3 3" xfId="47329" xr:uid="{00000000-0005-0000-0000-000029B80000}"/>
    <cellStyle name="20% - Accent1 5 3 5 3 3 2" xfId="47330" xr:uid="{00000000-0005-0000-0000-00002AB80000}"/>
    <cellStyle name="20% - Accent1 5 3 5 3 4" xfId="47331" xr:uid="{00000000-0005-0000-0000-00002BB80000}"/>
    <cellStyle name="20% - Accent1 5 3 5 4" xfId="47332" xr:uid="{00000000-0005-0000-0000-00002CB80000}"/>
    <cellStyle name="20% - Accent1 5 3 5 4 2" xfId="47333" xr:uid="{00000000-0005-0000-0000-00002DB80000}"/>
    <cellStyle name="20% - Accent1 5 3 5 4 2 2" xfId="47334" xr:uid="{00000000-0005-0000-0000-00002EB80000}"/>
    <cellStyle name="20% - Accent1 5 3 5 4 2 2 2" xfId="47335" xr:uid="{00000000-0005-0000-0000-00002FB80000}"/>
    <cellStyle name="20% - Accent1 5 3 5 4 2 3" xfId="47336" xr:uid="{00000000-0005-0000-0000-000030B80000}"/>
    <cellStyle name="20% - Accent1 5 3 5 4 3" xfId="47337" xr:uid="{00000000-0005-0000-0000-000031B80000}"/>
    <cellStyle name="20% - Accent1 5 3 5 4 3 2" xfId="47338" xr:uid="{00000000-0005-0000-0000-000032B80000}"/>
    <cellStyle name="20% - Accent1 5 3 5 4 4" xfId="47339" xr:uid="{00000000-0005-0000-0000-000033B80000}"/>
    <cellStyle name="20% - Accent1 5 3 5 5" xfId="47340" xr:uid="{00000000-0005-0000-0000-000034B80000}"/>
    <cellStyle name="20% - Accent1 5 3 5 5 2" xfId="47341" xr:uid="{00000000-0005-0000-0000-000035B80000}"/>
    <cellStyle name="20% - Accent1 5 3 5 5 2 2" xfId="47342" xr:uid="{00000000-0005-0000-0000-000036B80000}"/>
    <cellStyle name="20% - Accent1 5 3 5 5 3" xfId="47343" xr:uid="{00000000-0005-0000-0000-000037B80000}"/>
    <cellStyle name="20% - Accent1 5 3 5 6" xfId="47344" xr:uid="{00000000-0005-0000-0000-000038B80000}"/>
    <cellStyle name="20% - Accent1 5 3 5 6 2" xfId="47345" xr:uid="{00000000-0005-0000-0000-000039B80000}"/>
    <cellStyle name="20% - Accent1 5 3 5 6 2 2" xfId="47346" xr:uid="{00000000-0005-0000-0000-00003AB80000}"/>
    <cellStyle name="20% - Accent1 5 3 5 6 3" xfId="47347" xr:uid="{00000000-0005-0000-0000-00003BB80000}"/>
    <cellStyle name="20% - Accent1 5 3 5 7" xfId="47348" xr:uid="{00000000-0005-0000-0000-00003CB80000}"/>
    <cellStyle name="20% - Accent1 5 3 5 7 2" xfId="47349" xr:uid="{00000000-0005-0000-0000-00003DB80000}"/>
    <cellStyle name="20% - Accent1 5 3 5 8" xfId="47350" xr:uid="{00000000-0005-0000-0000-00003EB80000}"/>
    <cellStyle name="20% - Accent1 5 3 5 8 2" xfId="47351" xr:uid="{00000000-0005-0000-0000-00003FB80000}"/>
    <cellStyle name="20% - Accent1 5 3 5 9" xfId="47352" xr:uid="{00000000-0005-0000-0000-000040B80000}"/>
    <cellStyle name="20% - Accent1 5 3 6" xfId="47353" xr:uid="{00000000-0005-0000-0000-000041B80000}"/>
    <cellStyle name="20% - Accent1 5 3 6 2" xfId="47354" xr:uid="{00000000-0005-0000-0000-000042B80000}"/>
    <cellStyle name="20% - Accent1 5 3 6 2 2" xfId="47355" xr:uid="{00000000-0005-0000-0000-000043B80000}"/>
    <cellStyle name="20% - Accent1 5 3 6 2 2 2" xfId="47356" xr:uid="{00000000-0005-0000-0000-000044B80000}"/>
    <cellStyle name="20% - Accent1 5 3 6 2 2 2 2" xfId="47357" xr:uid="{00000000-0005-0000-0000-000045B80000}"/>
    <cellStyle name="20% - Accent1 5 3 6 2 2 3" xfId="47358" xr:uid="{00000000-0005-0000-0000-000046B80000}"/>
    <cellStyle name="20% - Accent1 5 3 6 2 3" xfId="47359" xr:uid="{00000000-0005-0000-0000-000047B80000}"/>
    <cellStyle name="20% - Accent1 5 3 6 2 3 2" xfId="47360" xr:uid="{00000000-0005-0000-0000-000048B80000}"/>
    <cellStyle name="20% - Accent1 5 3 6 2 4" xfId="47361" xr:uid="{00000000-0005-0000-0000-000049B80000}"/>
    <cellStyle name="20% - Accent1 5 3 6 3" xfId="47362" xr:uid="{00000000-0005-0000-0000-00004AB80000}"/>
    <cellStyle name="20% - Accent1 5 3 6 3 2" xfId="47363" xr:uid="{00000000-0005-0000-0000-00004BB80000}"/>
    <cellStyle name="20% - Accent1 5 3 6 3 2 2" xfId="47364" xr:uid="{00000000-0005-0000-0000-00004CB80000}"/>
    <cellStyle name="20% - Accent1 5 3 6 3 2 2 2" xfId="47365" xr:uid="{00000000-0005-0000-0000-00004DB80000}"/>
    <cellStyle name="20% - Accent1 5 3 6 3 2 3" xfId="47366" xr:uid="{00000000-0005-0000-0000-00004EB80000}"/>
    <cellStyle name="20% - Accent1 5 3 6 3 3" xfId="47367" xr:uid="{00000000-0005-0000-0000-00004FB80000}"/>
    <cellStyle name="20% - Accent1 5 3 6 3 3 2" xfId="47368" xr:uid="{00000000-0005-0000-0000-000050B80000}"/>
    <cellStyle name="20% - Accent1 5 3 6 3 4" xfId="47369" xr:uid="{00000000-0005-0000-0000-000051B80000}"/>
    <cellStyle name="20% - Accent1 5 3 6 4" xfId="47370" xr:uid="{00000000-0005-0000-0000-000052B80000}"/>
    <cellStyle name="20% - Accent1 5 3 6 4 2" xfId="47371" xr:uid="{00000000-0005-0000-0000-000053B80000}"/>
    <cellStyle name="20% - Accent1 5 3 6 4 2 2" xfId="47372" xr:uid="{00000000-0005-0000-0000-000054B80000}"/>
    <cellStyle name="20% - Accent1 5 3 6 4 2 2 2" xfId="47373" xr:uid="{00000000-0005-0000-0000-000055B80000}"/>
    <cellStyle name="20% - Accent1 5 3 6 4 2 3" xfId="47374" xr:uid="{00000000-0005-0000-0000-000056B80000}"/>
    <cellStyle name="20% - Accent1 5 3 6 4 3" xfId="47375" xr:uid="{00000000-0005-0000-0000-000057B80000}"/>
    <cellStyle name="20% - Accent1 5 3 6 4 3 2" xfId="47376" xr:uid="{00000000-0005-0000-0000-000058B80000}"/>
    <cellStyle name="20% - Accent1 5 3 6 4 4" xfId="47377" xr:uid="{00000000-0005-0000-0000-000059B80000}"/>
    <cellStyle name="20% - Accent1 5 3 6 5" xfId="47378" xr:uid="{00000000-0005-0000-0000-00005AB80000}"/>
    <cellStyle name="20% - Accent1 5 3 6 5 2" xfId="47379" xr:uid="{00000000-0005-0000-0000-00005BB80000}"/>
    <cellStyle name="20% - Accent1 5 3 6 5 2 2" xfId="47380" xr:uid="{00000000-0005-0000-0000-00005CB80000}"/>
    <cellStyle name="20% - Accent1 5 3 6 5 3" xfId="47381" xr:uid="{00000000-0005-0000-0000-00005DB80000}"/>
    <cellStyle name="20% - Accent1 5 3 6 6" xfId="47382" xr:uid="{00000000-0005-0000-0000-00005EB80000}"/>
    <cellStyle name="20% - Accent1 5 3 6 6 2" xfId="47383" xr:uid="{00000000-0005-0000-0000-00005FB80000}"/>
    <cellStyle name="20% - Accent1 5 3 6 6 2 2" xfId="47384" xr:uid="{00000000-0005-0000-0000-000060B80000}"/>
    <cellStyle name="20% - Accent1 5 3 6 6 3" xfId="47385" xr:uid="{00000000-0005-0000-0000-000061B80000}"/>
    <cellStyle name="20% - Accent1 5 3 6 7" xfId="47386" xr:uid="{00000000-0005-0000-0000-000062B80000}"/>
    <cellStyle name="20% - Accent1 5 3 6 7 2" xfId="47387" xr:uid="{00000000-0005-0000-0000-000063B80000}"/>
    <cellStyle name="20% - Accent1 5 3 6 8" xfId="47388" xr:uid="{00000000-0005-0000-0000-000064B80000}"/>
    <cellStyle name="20% - Accent1 5 3 6 8 2" xfId="47389" xr:uid="{00000000-0005-0000-0000-000065B80000}"/>
    <cellStyle name="20% - Accent1 5 3 6 9" xfId="47390" xr:uid="{00000000-0005-0000-0000-000066B80000}"/>
    <cellStyle name="20% - Accent1 5 3 7" xfId="47391" xr:uid="{00000000-0005-0000-0000-000067B80000}"/>
    <cellStyle name="20% - Accent1 5 3 7 2" xfId="47392" xr:uid="{00000000-0005-0000-0000-000068B80000}"/>
    <cellStyle name="20% - Accent1 5 3 7 2 2" xfId="47393" xr:uid="{00000000-0005-0000-0000-000069B80000}"/>
    <cellStyle name="20% - Accent1 5 3 7 2 2 2" xfId="47394" xr:uid="{00000000-0005-0000-0000-00006AB80000}"/>
    <cellStyle name="20% - Accent1 5 3 7 2 3" xfId="47395" xr:uid="{00000000-0005-0000-0000-00006BB80000}"/>
    <cellStyle name="20% - Accent1 5 3 7 3" xfId="47396" xr:uid="{00000000-0005-0000-0000-00006CB80000}"/>
    <cellStyle name="20% - Accent1 5 3 7 3 2" xfId="47397" xr:uid="{00000000-0005-0000-0000-00006DB80000}"/>
    <cellStyle name="20% - Accent1 5 3 7 4" xfId="47398" xr:uid="{00000000-0005-0000-0000-00006EB80000}"/>
    <cellStyle name="20% - Accent1 5 3 8" xfId="47399" xr:uid="{00000000-0005-0000-0000-00006FB80000}"/>
    <cellStyle name="20% - Accent1 5 3 8 2" xfId="47400" xr:uid="{00000000-0005-0000-0000-000070B80000}"/>
    <cellStyle name="20% - Accent1 5 3 8 2 2" xfId="47401" xr:uid="{00000000-0005-0000-0000-000071B80000}"/>
    <cellStyle name="20% - Accent1 5 3 8 2 2 2" xfId="47402" xr:uid="{00000000-0005-0000-0000-000072B80000}"/>
    <cellStyle name="20% - Accent1 5 3 8 2 3" xfId="47403" xr:uid="{00000000-0005-0000-0000-000073B80000}"/>
    <cellStyle name="20% - Accent1 5 3 8 3" xfId="47404" xr:uid="{00000000-0005-0000-0000-000074B80000}"/>
    <cellStyle name="20% - Accent1 5 3 8 3 2" xfId="47405" xr:uid="{00000000-0005-0000-0000-000075B80000}"/>
    <cellStyle name="20% - Accent1 5 3 8 4" xfId="47406" xr:uid="{00000000-0005-0000-0000-000076B80000}"/>
    <cellStyle name="20% - Accent1 5 3 9" xfId="47407" xr:uid="{00000000-0005-0000-0000-000077B80000}"/>
    <cellStyle name="20% - Accent1 5 3 9 2" xfId="47408" xr:uid="{00000000-0005-0000-0000-000078B80000}"/>
    <cellStyle name="20% - Accent1 5 3 9 2 2" xfId="47409" xr:uid="{00000000-0005-0000-0000-000079B80000}"/>
    <cellStyle name="20% - Accent1 5 3 9 2 2 2" xfId="47410" xr:uid="{00000000-0005-0000-0000-00007AB80000}"/>
    <cellStyle name="20% - Accent1 5 3 9 2 3" xfId="47411" xr:uid="{00000000-0005-0000-0000-00007BB80000}"/>
    <cellStyle name="20% - Accent1 5 3 9 3" xfId="47412" xr:uid="{00000000-0005-0000-0000-00007CB80000}"/>
    <cellStyle name="20% - Accent1 5 3 9 3 2" xfId="47413" xr:uid="{00000000-0005-0000-0000-00007DB80000}"/>
    <cellStyle name="20% - Accent1 5 3 9 4" xfId="47414" xr:uid="{00000000-0005-0000-0000-00007EB80000}"/>
    <cellStyle name="20% - Accent1 5 4" xfId="47415" xr:uid="{00000000-0005-0000-0000-00007FB80000}"/>
    <cellStyle name="20% - Accent1 5 4 10" xfId="47416" xr:uid="{00000000-0005-0000-0000-000080B80000}"/>
    <cellStyle name="20% - Accent1 5 4 10 2" xfId="47417" xr:uid="{00000000-0005-0000-0000-000081B80000}"/>
    <cellStyle name="20% - Accent1 5 4 11" xfId="47418" xr:uid="{00000000-0005-0000-0000-000082B80000}"/>
    <cellStyle name="20% - Accent1 5 4 2" xfId="47419" xr:uid="{00000000-0005-0000-0000-000083B80000}"/>
    <cellStyle name="20% - Accent1 5 4 2 2" xfId="47420" xr:uid="{00000000-0005-0000-0000-000084B80000}"/>
    <cellStyle name="20% - Accent1 5 4 2 2 2" xfId="47421" xr:uid="{00000000-0005-0000-0000-000085B80000}"/>
    <cellStyle name="20% - Accent1 5 4 2 2 2 2" xfId="47422" xr:uid="{00000000-0005-0000-0000-000086B80000}"/>
    <cellStyle name="20% - Accent1 5 4 2 2 2 2 2" xfId="47423" xr:uid="{00000000-0005-0000-0000-000087B80000}"/>
    <cellStyle name="20% - Accent1 5 4 2 2 2 3" xfId="47424" xr:uid="{00000000-0005-0000-0000-000088B80000}"/>
    <cellStyle name="20% - Accent1 5 4 2 2 3" xfId="47425" xr:uid="{00000000-0005-0000-0000-000089B80000}"/>
    <cellStyle name="20% - Accent1 5 4 2 2 3 2" xfId="47426" xr:uid="{00000000-0005-0000-0000-00008AB80000}"/>
    <cellStyle name="20% - Accent1 5 4 2 2 4" xfId="47427" xr:uid="{00000000-0005-0000-0000-00008BB80000}"/>
    <cellStyle name="20% - Accent1 5 4 2 3" xfId="47428" xr:uid="{00000000-0005-0000-0000-00008CB80000}"/>
    <cellStyle name="20% - Accent1 5 4 2 3 2" xfId="47429" xr:uid="{00000000-0005-0000-0000-00008DB80000}"/>
    <cellStyle name="20% - Accent1 5 4 2 3 2 2" xfId="47430" xr:uid="{00000000-0005-0000-0000-00008EB80000}"/>
    <cellStyle name="20% - Accent1 5 4 2 3 2 2 2" xfId="47431" xr:uid="{00000000-0005-0000-0000-00008FB80000}"/>
    <cellStyle name="20% - Accent1 5 4 2 3 2 3" xfId="47432" xr:uid="{00000000-0005-0000-0000-000090B80000}"/>
    <cellStyle name="20% - Accent1 5 4 2 3 3" xfId="47433" xr:uid="{00000000-0005-0000-0000-000091B80000}"/>
    <cellStyle name="20% - Accent1 5 4 2 3 3 2" xfId="47434" xr:uid="{00000000-0005-0000-0000-000092B80000}"/>
    <cellStyle name="20% - Accent1 5 4 2 3 4" xfId="47435" xr:uid="{00000000-0005-0000-0000-000093B80000}"/>
    <cellStyle name="20% - Accent1 5 4 2 4" xfId="47436" xr:uid="{00000000-0005-0000-0000-000094B80000}"/>
    <cellStyle name="20% - Accent1 5 4 2 4 2" xfId="47437" xr:uid="{00000000-0005-0000-0000-000095B80000}"/>
    <cellStyle name="20% - Accent1 5 4 2 4 2 2" xfId="47438" xr:uid="{00000000-0005-0000-0000-000096B80000}"/>
    <cellStyle name="20% - Accent1 5 4 2 4 2 2 2" xfId="47439" xr:uid="{00000000-0005-0000-0000-000097B80000}"/>
    <cellStyle name="20% - Accent1 5 4 2 4 2 3" xfId="47440" xr:uid="{00000000-0005-0000-0000-000098B80000}"/>
    <cellStyle name="20% - Accent1 5 4 2 4 3" xfId="47441" xr:uid="{00000000-0005-0000-0000-000099B80000}"/>
    <cellStyle name="20% - Accent1 5 4 2 4 3 2" xfId="47442" xr:uid="{00000000-0005-0000-0000-00009AB80000}"/>
    <cellStyle name="20% - Accent1 5 4 2 4 4" xfId="47443" xr:uid="{00000000-0005-0000-0000-00009BB80000}"/>
    <cellStyle name="20% - Accent1 5 4 2 5" xfId="47444" xr:uid="{00000000-0005-0000-0000-00009CB80000}"/>
    <cellStyle name="20% - Accent1 5 4 2 5 2" xfId="47445" xr:uid="{00000000-0005-0000-0000-00009DB80000}"/>
    <cellStyle name="20% - Accent1 5 4 2 5 2 2" xfId="47446" xr:uid="{00000000-0005-0000-0000-00009EB80000}"/>
    <cellStyle name="20% - Accent1 5 4 2 5 3" xfId="47447" xr:uid="{00000000-0005-0000-0000-00009FB80000}"/>
    <cellStyle name="20% - Accent1 5 4 2 6" xfId="47448" xr:uid="{00000000-0005-0000-0000-0000A0B80000}"/>
    <cellStyle name="20% - Accent1 5 4 2 6 2" xfId="47449" xr:uid="{00000000-0005-0000-0000-0000A1B80000}"/>
    <cellStyle name="20% - Accent1 5 4 2 6 2 2" xfId="47450" xr:uid="{00000000-0005-0000-0000-0000A2B80000}"/>
    <cellStyle name="20% - Accent1 5 4 2 6 3" xfId="47451" xr:uid="{00000000-0005-0000-0000-0000A3B80000}"/>
    <cellStyle name="20% - Accent1 5 4 2 7" xfId="47452" xr:uid="{00000000-0005-0000-0000-0000A4B80000}"/>
    <cellStyle name="20% - Accent1 5 4 2 7 2" xfId="47453" xr:uid="{00000000-0005-0000-0000-0000A5B80000}"/>
    <cellStyle name="20% - Accent1 5 4 2 8" xfId="47454" xr:uid="{00000000-0005-0000-0000-0000A6B80000}"/>
    <cellStyle name="20% - Accent1 5 4 2 8 2" xfId="47455" xr:uid="{00000000-0005-0000-0000-0000A7B80000}"/>
    <cellStyle name="20% - Accent1 5 4 2 9" xfId="47456" xr:uid="{00000000-0005-0000-0000-0000A8B80000}"/>
    <cellStyle name="20% - Accent1 5 4 3" xfId="47457" xr:uid="{00000000-0005-0000-0000-0000A9B80000}"/>
    <cellStyle name="20% - Accent1 5 4 3 2" xfId="47458" xr:uid="{00000000-0005-0000-0000-0000AAB80000}"/>
    <cellStyle name="20% - Accent1 5 4 3 2 2" xfId="47459" xr:uid="{00000000-0005-0000-0000-0000ABB80000}"/>
    <cellStyle name="20% - Accent1 5 4 3 2 2 2" xfId="47460" xr:uid="{00000000-0005-0000-0000-0000ACB80000}"/>
    <cellStyle name="20% - Accent1 5 4 3 2 2 2 2" xfId="47461" xr:uid="{00000000-0005-0000-0000-0000ADB80000}"/>
    <cellStyle name="20% - Accent1 5 4 3 2 2 3" xfId="47462" xr:uid="{00000000-0005-0000-0000-0000AEB80000}"/>
    <cellStyle name="20% - Accent1 5 4 3 2 3" xfId="47463" xr:uid="{00000000-0005-0000-0000-0000AFB80000}"/>
    <cellStyle name="20% - Accent1 5 4 3 2 3 2" xfId="47464" xr:uid="{00000000-0005-0000-0000-0000B0B80000}"/>
    <cellStyle name="20% - Accent1 5 4 3 2 4" xfId="47465" xr:uid="{00000000-0005-0000-0000-0000B1B80000}"/>
    <cellStyle name="20% - Accent1 5 4 3 3" xfId="47466" xr:uid="{00000000-0005-0000-0000-0000B2B80000}"/>
    <cellStyle name="20% - Accent1 5 4 3 3 2" xfId="47467" xr:uid="{00000000-0005-0000-0000-0000B3B80000}"/>
    <cellStyle name="20% - Accent1 5 4 3 3 2 2" xfId="47468" xr:uid="{00000000-0005-0000-0000-0000B4B80000}"/>
    <cellStyle name="20% - Accent1 5 4 3 3 2 2 2" xfId="47469" xr:uid="{00000000-0005-0000-0000-0000B5B80000}"/>
    <cellStyle name="20% - Accent1 5 4 3 3 2 3" xfId="47470" xr:uid="{00000000-0005-0000-0000-0000B6B80000}"/>
    <cellStyle name="20% - Accent1 5 4 3 3 3" xfId="47471" xr:uid="{00000000-0005-0000-0000-0000B7B80000}"/>
    <cellStyle name="20% - Accent1 5 4 3 3 3 2" xfId="47472" xr:uid="{00000000-0005-0000-0000-0000B8B80000}"/>
    <cellStyle name="20% - Accent1 5 4 3 3 4" xfId="47473" xr:uid="{00000000-0005-0000-0000-0000B9B80000}"/>
    <cellStyle name="20% - Accent1 5 4 3 4" xfId="47474" xr:uid="{00000000-0005-0000-0000-0000BAB80000}"/>
    <cellStyle name="20% - Accent1 5 4 3 4 2" xfId="47475" xr:uid="{00000000-0005-0000-0000-0000BBB80000}"/>
    <cellStyle name="20% - Accent1 5 4 3 4 2 2" xfId="47476" xr:uid="{00000000-0005-0000-0000-0000BCB80000}"/>
    <cellStyle name="20% - Accent1 5 4 3 4 2 2 2" xfId="47477" xr:uid="{00000000-0005-0000-0000-0000BDB80000}"/>
    <cellStyle name="20% - Accent1 5 4 3 4 2 3" xfId="47478" xr:uid="{00000000-0005-0000-0000-0000BEB80000}"/>
    <cellStyle name="20% - Accent1 5 4 3 4 3" xfId="47479" xr:uid="{00000000-0005-0000-0000-0000BFB80000}"/>
    <cellStyle name="20% - Accent1 5 4 3 4 3 2" xfId="47480" xr:uid="{00000000-0005-0000-0000-0000C0B80000}"/>
    <cellStyle name="20% - Accent1 5 4 3 4 4" xfId="47481" xr:uid="{00000000-0005-0000-0000-0000C1B80000}"/>
    <cellStyle name="20% - Accent1 5 4 3 5" xfId="47482" xr:uid="{00000000-0005-0000-0000-0000C2B80000}"/>
    <cellStyle name="20% - Accent1 5 4 3 5 2" xfId="47483" xr:uid="{00000000-0005-0000-0000-0000C3B80000}"/>
    <cellStyle name="20% - Accent1 5 4 3 5 2 2" xfId="47484" xr:uid="{00000000-0005-0000-0000-0000C4B80000}"/>
    <cellStyle name="20% - Accent1 5 4 3 5 3" xfId="47485" xr:uid="{00000000-0005-0000-0000-0000C5B80000}"/>
    <cellStyle name="20% - Accent1 5 4 3 6" xfId="47486" xr:uid="{00000000-0005-0000-0000-0000C6B80000}"/>
    <cellStyle name="20% - Accent1 5 4 3 6 2" xfId="47487" xr:uid="{00000000-0005-0000-0000-0000C7B80000}"/>
    <cellStyle name="20% - Accent1 5 4 3 6 2 2" xfId="47488" xr:uid="{00000000-0005-0000-0000-0000C8B80000}"/>
    <cellStyle name="20% - Accent1 5 4 3 6 3" xfId="47489" xr:uid="{00000000-0005-0000-0000-0000C9B80000}"/>
    <cellStyle name="20% - Accent1 5 4 3 7" xfId="47490" xr:uid="{00000000-0005-0000-0000-0000CAB80000}"/>
    <cellStyle name="20% - Accent1 5 4 3 7 2" xfId="47491" xr:uid="{00000000-0005-0000-0000-0000CBB80000}"/>
    <cellStyle name="20% - Accent1 5 4 3 8" xfId="47492" xr:uid="{00000000-0005-0000-0000-0000CCB80000}"/>
    <cellStyle name="20% - Accent1 5 4 3 8 2" xfId="47493" xr:uid="{00000000-0005-0000-0000-0000CDB80000}"/>
    <cellStyle name="20% - Accent1 5 4 3 9" xfId="47494" xr:uid="{00000000-0005-0000-0000-0000CEB80000}"/>
    <cellStyle name="20% - Accent1 5 4 4" xfId="47495" xr:uid="{00000000-0005-0000-0000-0000CFB80000}"/>
    <cellStyle name="20% - Accent1 5 4 4 2" xfId="47496" xr:uid="{00000000-0005-0000-0000-0000D0B80000}"/>
    <cellStyle name="20% - Accent1 5 4 4 2 2" xfId="47497" xr:uid="{00000000-0005-0000-0000-0000D1B80000}"/>
    <cellStyle name="20% - Accent1 5 4 4 2 2 2" xfId="47498" xr:uid="{00000000-0005-0000-0000-0000D2B80000}"/>
    <cellStyle name="20% - Accent1 5 4 4 2 3" xfId="47499" xr:uid="{00000000-0005-0000-0000-0000D3B80000}"/>
    <cellStyle name="20% - Accent1 5 4 4 3" xfId="47500" xr:uid="{00000000-0005-0000-0000-0000D4B80000}"/>
    <cellStyle name="20% - Accent1 5 4 4 3 2" xfId="47501" xr:uid="{00000000-0005-0000-0000-0000D5B80000}"/>
    <cellStyle name="20% - Accent1 5 4 4 4" xfId="47502" xr:uid="{00000000-0005-0000-0000-0000D6B80000}"/>
    <cellStyle name="20% - Accent1 5 4 5" xfId="47503" xr:uid="{00000000-0005-0000-0000-0000D7B80000}"/>
    <cellStyle name="20% - Accent1 5 4 5 2" xfId="47504" xr:uid="{00000000-0005-0000-0000-0000D8B80000}"/>
    <cellStyle name="20% - Accent1 5 4 5 2 2" xfId="47505" xr:uid="{00000000-0005-0000-0000-0000D9B80000}"/>
    <cellStyle name="20% - Accent1 5 4 5 2 2 2" xfId="47506" xr:uid="{00000000-0005-0000-0000-0000DAB80000}"/>
    <cellStyle name="20% - Accent1 5 4 5 2 3" xfId="47507" xr:uid="{00000000-0005-0000-0000-0000DBB80000}"/>
    <cellStyle name="20% - Accent1 5 4 5 3" xfId="47508" xr:uid="{00000000-0005-0000-0000-0000DCB80000}"/>
    <cellStyle name="20% - Accent1 5 4 5 3 2" xfId="47509" xr:uid="{00000000-0005-0000-0000-0000DDB80000}"/>
    <cellStyle name="20% - Accent1 5 4 5 4" xfId="47510" xr:uid="{00000000-0005-0000-0000-0000DEB80000}"/>
    <cellStyle name="20% - Accent1 5 4 6" xfId="47511" xr:uid="{00000000-0005-0000-0000-0000DFB80000}"/>
    <cellStyle name="20% - Accent1 5 4 6 2" xfId="47512" xr:uid="{00000000-0005-0000-0000-0000E0B80000}"/>
    <cellStyle name="20% - Accent1 5 4 6 2 2" xfId="47513" xr:uid="{00000000-0005-0000-0000-0000E1B80000}"/>
    <cellStyle name="20% - Accent1 5 4 6 2 2 2" xfId="47514" xr:uid="{00000000-0005-0000-0000-0000E2B80000}"/>
    <cellStyle name="20% - Accent1 5 4 6 2 3" xfId="47515" xr:uid="{00000000-0005-0000-0000-0000E3B80000}"/>
    <cellStyle name="20% - Accent1 5 4 6 3" xfId="47516" xr:uid="{00000000-0005-0000-0000-0000E4B80000}"/>
    <cellStyle name="20% - Accent1 5 4 6 3 2" xfId="47517" xr:uid="{00000000-0005-0000-0000-0000E5B80000}"/>
    <cellStyle name="20% - Accent1 5 4 6 4" xfId="47518" xr:uid="{00000000-0005-0000-0000-0000E6B80000}"/>
    <cellStyle name="20% - Accent1 5 4 7" xfId="47519" xr:uid="{00000000-0005-0000-0000-0000E7B80000}"/>
    <cellStyle name="20% - Accent1 5 4 7 2" xfId="47520" xr:uid="{00000000-0005-0000-0000-0000E8B80000}"/>
    <cellStyle name="20% - Accent1 5 4 7 2 2" xfId="47521" xr:uid="{00000000-0005-0000-0000-0000E9B80000}"/>
    <cellStyle name="20% - Accent1 5 4 7 3" xfId="47522" xr:uid="{00000000-0005-0000-0000-0000EAB80000}"/>
    <cellStyle name="20% - Accent1 5 4 8" xfId="47523" xr:uid="{00000000-0005-0000-0000-0000EBB80000}"/>
    <cellStyle name="20% - Accent1 5 4 8 2" xfId="47524" xr:uid="{00000000-0005-0000-0000-0000ECB80000}"/>
    <cellStyle name="20% - Accent1 5 4 8 2 2" xfId="47525" xr:uid="{00000000-0005-0000-0000-0000EDB80000}"/>
    <cellStyle name="20% - Accent1 5 4 8 3" xfId="47526" xr:uid="{00000000-0005-0000-0000-0000EEB80000}"/>
    <cellStyle name="20% - Accent1 5 4 9" xfId="47527" xr:uid="{00000000-0005-0000-0000-0000EFB80000}"/>
    <cellStyle name="20% - Accent1 5 4 9 2" xfId="47528" xr:uid="{00000000-0005-0000-0000-0000F0B80000}"/>
    <cellStyle name="20% - Accent1 5 5" xfId="47529" xr:uid="{00000000-0005-0000-0000-0000F1B80000}"/>
    <cellStyle name="20% - Accent1 5 5 10" xfId="47530" xr:uid="{00000000-0005-0000-0000-0000F2B80000}"/>
    <cellStyle name="20% - Accent1 5 5 10 2" xfId="47531" xr:uid="{00000000-0005-0000-0000-0000F3B80000}"/>
    <cellStyle name="20% - Accent1 5 5 11" xfId="47532" xr:uid="{00000000-0005-0000-0000-0000F4B80000}"/>
    <cellStyle name="20% - Accent1 5 5 2" xfId="47533" xr:uid="{00000000-0005-0000-0000-0000F5B80000}"/>
    <cellStyle name="20% - Accent1 5 5 2 2" xfId="47534" xr:uid="{00000000-0005-0000-0000-0000F6B80000}"/>
    <cellStyle name="20% - Accent1 5 5 2 2 2" xfId="47535" xr:uid="{00000000-0005-0000-0000-0000F7B80000}"/>
    <cellStyle name="20% - Accent1 5 5 2 2 2 2" xfId="47536" xr:uid="{00000000-0005-0000-0000-0000F8B80000}"/>
    <cellStyle name="20% - Accent1 5 5 2 2 2 2 2" xfId="47537" xr:uid="{00000000-0005-0000-0000-0000F9B80000}"/>
    <cellStyle name="20% - Accent1 5 5 2 2 2 3" xfId="47538" xr:uid="{00000000-0005-0000-0000-0000FAB80000}"/>
    <cellStyle name="20% - Accent1 5 5 2 2 3" xfId="47539" xr:uid="{00000000-0005-0000-0000-0000FBB80000}"/>
    <cellStyle name="20% - Accent1 5 5 2 2 3 2" xfId="47540" xr:uid="{00000000-0005-0000-0000-0000FCB80000}"/>
    <cellStyle name="20% - Accent1 5 5 2 2 4" xfId="47541" xr:uid="{00000000-0005-0000-0000-0000FDB80000}"/>
    <cellStyle name="20% - Accent1 5 5 2 3" xfId="47542" xr:uid="{00000000-0005-0000-0000-0000FEB80000}"/>
    <cellStyle name="20% - Accent1 5 5 2 3 2" xfId="47543" xr:uid="{00000000-0005-0000-0000-0000FFB80000}"/>
    <cellStyle name="20% - Accent1 5 5 2 3 2 2" xfId="47544" xr:uid="{00000000-0005-0000-0000-000000B90000}"/>
    <cellStyle name="20% - Accent1 5 5 2 3 2 2 2" xfId="47545" xr:uid="{00000000-0005-0000-0000-000001B90000}"/>
    <cellStyle name="20% - Accent1 5 5 2 3 2 3" xfId="47546" xr:uid="{00000000-0005-0000-0000-000002B90000}"/>
    <cellStyle name="20% - Accent1 5 5 2 3 3" xfId="47547" xr:uid="{00000000-0005-0000-0000-000003B90000}"/>
    <cellStyle name="20% - Accent1 5 5 2 3 3 2" xfId="47548" xr:uid="{00000000-0005-0000-0000-000004B90000}"/>
    <cellStyle name="20% - Accent1 5 5 2 3 4" xfId="47549" xr:uid="{00000000-0005-0000-0000-000005B90000}"/>
    <cellStyle name="20% - Accent1 5 5 2 4" xfId="47550" xr:uid="{00000000-0005-0000-0000-000006B90000}"/>
    <cellStyle name="20% - Accent1 5 5 2 4 2" xfId="47551" xr:uid="{00000000-0005-0000-0000-000007B90000}"/>
    <cellStyle name="20% - Accent1 5 5 2 4 2 2" xfId="47552" xr:uid="{00000000-0005-0000-0000-000008B90000}"/>
    <cellStyle name="20% - Accent1 5 5 2 4 2 2 2" xfId="47553" xr:uid="{00000000-0005-0000-0000-000009B90000}"/>
    <cellStyle name="20% - Accent1 5 5 2 4 2 3" xfId="47554" xr:uid="{00000000-0005-0000-0000-00000AB90000}"/>
    <cellStyle name="20% - Accent1 5 5 2 4 3" xfId="47555" xr:uid="{00000000-0005-0000-0000-00000BB90000}"/>
    <cellStyle name="20% - Accent1 5 5 2 4 3 2" xfId="47556" xr:uid="{00000000-0005-0000-0000-00000CB90000}"/>
    <cellStyle name="20% - Accent1 5 5 2 4 4" xfId="47557" xr:uid="{00000000-0005-0000-0000-00000DB90000}"/>
    <cellStyle name="20% - Accent1 5 5 2 5" xfId="47558" xr:uid="{00000000-0005-0000-0000-00000EB90000}"/>
    <cellStyle name="20% - Accent1 5 5 2 5 2" xfId="47559" xr:uid="{00000000-0005-0000-0000-00000FB90000}"/>
    <cellStyle name="20% - Accent1 5 5 2 5 2 2" xfId="47560" xr:uid="{00000000-0005-0000-0000-000010B90000}"/>
    <cellStyle name="20% - Accent1 5 5 2 5 3" xfId="47561" xr:uid="{00000000-0005-0000-0000-000011B90000}"/>
    <cellStyle name="20% - Accent1 5 5 2 6" xfId="47562" xr:uid="{00000000-0005-0000-0000-000012B90000}"/>
    <cellStyle name="20% - Accent1 5 5 2 6 2" xfId="47563" xr:uid="{00000000-0005-0000-0000-000013B90000}"/>
    <cellStyle name="20% - Accent1 5 5 2 6 2 2" xfId="47564" xr:uid="{00000000-0005-0000-0000-000014B90000}"/>
    <cellStyle name="20% - Accent1 5 5 2 6 3" xfId="47565" xr:uid="{00000000-0005-0000-0000-000015B90000}"/>
    <cellStyle name="20% - Accent1 5 5 2 7" xfId="47566" xr:uid="{00000000-0005-0000-0000-000016B90000}"/>
    <cellStyle name="20% - Accent1 5 5 2 7 2" xfId="47567" xr:uid="{00000000-0005-0000-0000-000017B90000}"/>
    <cellStyle name="20% - Accent1 5 5 2 8" xfId="47568" xr:uid="{00000000-0005-0000-0000-000018B90000}"/>
    <cellStyle name="20% - Accent1 5 5 2 8 2" xfId="47569" xr:uid="{00000000-0005-0000-0000-000019B90000}"/>
    <cellStyle name="20% - Accent1 5 5 2 9" xfId="47570" xr:uid="{00000000-0005-0000-0000-00001AB90000}"/>
    <cellStyle name="20% - Accent1 5 5 3" xfId="47571" xr:uid="{00000000-0005-0000-0000-00001BB90000}"/>
    <cellStyle name="20% - Accent1 5 5 3 2" xfId="47572" xr:uid="{00000000-0005-0000-0000-00001CB90000}"/>
    <cellStyle name="20% - Accent1 5 5 3 2 2" xfId="47573" xr:uid="{00000000-0005-0000-0000-00001DB90000}"/>
    <cellStyle name="20% - Accent1 5 5 3 2 2 2" xfId="47574" xr:uid="{00000000-0005-0000-0000-00001EB90000}"/>
    <cellStyle name="20% - Accent1 5 5 3 2 2 2 2" xfId="47575" xr:uid="{00000000-0005-0000-0000-00001FB90000}"/>
    <cellStyle name="20% - Accent1 5 5 3 2 2 3" xfId="47576" xr:uid="{00000000-0005-0000-0000-000020B90000}"/>
    <cellStyle name="20% - Accent1 5 5 3 2 3" xfId="47577" xr:uid="{00000000-0005-0000-0000-000021B90000}"/>
    <cellStyle name="20% - Accent1 5 5 3 2 3 2" xfId="47578" xr:uid="{00000000-0005-0000-0000-000022B90000}"/>
    <cellStyle name="20% - Accent1 5 5 3 2 4" xfId="47579" xr:uid="{00000000-0005-0000-0000-000023B90000}"/>
    <cellStyle name="20% - Accent1 5 5 3 3" xfId="47580" xr:uid="{00000000-0005-0000-0000-000024B90000}"/>
    <cellStyle name="20% - Accent1 5 5 3 3 2" xfId="47581" xr:uid="{00000000-0005-0000-0000-000025B90000}"/>
    <cellStyle name="20% - Accent1 5 5 3 3 2 2" xfId="47582" xr:uid="{00000000-0005-0000-0000-000026B90000}"/>
    <cellStyle name="20% - Accent1 5 5 3 3 2 2 2" xfId="47583" xr:uid="{00000000-0005-0000-0000-000027B90000}"/>
    <cellStyle name="20% - Accent1 5 5 3 3 2 3" xfId="47584" xr:uid="{00000000-0005-0000-0000-000028B90000}"/>
    <cellStyle name="20% - Accent1 5 5 3 3 3" xfId="47585" xr:uid="{00000000-0005-0000-0000-000029B90000}"/>
    <cellStyle name="20% - Accent1 5 5 3 3 3 2" xfId="47586" xr:uid="{00000000-0005-0000-0000-00002AB90000}"/>
    <cellStyle name="20% - Accent1 5 5 3 3 4" xfId="47587" xr:uid="{00000000-0005-0000-0000-00002BB90000}"/>
    <cellStyle name="20% - Accent1 5 5 3 4" xfId="47588" xr:uid="{00000000-0005-0000-0000-00002CB90000}"/>
    <cellStyle name="20% - Accent1 5 5 3 4 2" xfId="47589" xr:uid="{00000000-0005-0000-0000-00002DB90000}"/>
    <cellStyle name="20% - Accent1 5 5 3 4 2 2" xfId="47590" xr:uid="{00000000-0005-0000-0000-00002EB90000}"/>
    <cellStyle name="20% - Accent1 5 5 3 4 2 2 2" xfId="47591" xr:uid="{00000000-0005-0000-0000-00002FB90000}"/>
    <cellStyle name="20% - Accent1 5 5 3 4 2 3" xfId="47592" xr:uid="{00000000-0005-0000-0000-000030B90000}"/>
    <cellStyle name="20% - Accent1 5 5 3 4 3" xfId="47593" xr:uid="{00000000-0005-0000-0000-000031B90000}"/>
    <cellStyle name="20% - Accent1 5 5 3 4 3 2" xfId="47594" xr:uid="{00000000-0005-0000-0000-000032B90000}"/>
    <cellStyle name="20% - Accent1 5 5 3 4 4" xfId="47595" xr:uid="{00000000-0005-0000-0000-000033B90000}"/>
    <cellStyle name="20% - Accent1 5 5 3 5" xfId="47596" xr:uid="{00000000-0005-0000-0000-000034B90000}"/>
    <cellStyle name="20% - Accent1 5 5 3 5 2" xfId="47597" xr:uid="{00000000-0005-0000-0000-000035B90000}"/>
    <cellStyle name="20% - Accent1 5 5 3 5 2 2" xfId="47598" xr:uid="{00000000-0005-0000-0000-000036B90000}"/>
    <cellStyle name="20% - Accent1 5 5 3 5 3" xfId="47599" xr:uid="{00000000-0005-0000-0000-000037B90000}"/>
    <cellStyle name="20% - Accent1 5 5 3 6" xfId="47600" xr:uid="{00000000-0005-0000-0000-000038B90000}"/>
    <cellStyle name="20% - Accent1 5 5 3 6 2" xfId="47601" xr:uid="{00000000-0005-0000-0000-000039B90000}"/>
    <cellStyle name="20% - Accent1 5 5 3 6 2 2" xfId="47602" xr:uid="{00000000-0005-0000-0000-00003AB90000}"/>
    <cellStyle name="20% - Accent1 5 5 3 6 3" xfId="47603" xr:uid="{00000000-0005-0000-0000-00003BB90000}"/>
    <cellStyle name="20% - Accent1 5 5 3 7" xfId="47604" xr:uid="{00000000-0005-0000-0000-00003CB90000}"/>
    <cellStyle name="20% - Accent1 5 5 3 7 2" xfId="47605" xr:uid="{00000000-0005-0000-0000-00003DB90000}"/>
    <cellStyle name="20% - Accent1 5 5 3 8" xfId="47606" xr:uid="{00000000-0005-0000-0000-00003EB90000}"/>
    <cellStyle name="20% - Accent1 5 5 3 8 2" xfId="47607" xr:uid="{00000000-0005-0000-0000-00003FB90000}"/>
    <cellStyle name="20% - Accent1 5 5 3 9" xfId="47608" xr:uid="{00000000-0005-0000-0000-000040B90000}"/>
    <cellStyle name="20% - Accent1 5 5 4" xfId="47609" xr:uid="{00000000-0005-0000-0000-000041B90000}"/>
    <cellStyle name="20% - Accent1 5 5 4 2" xfId="47610" xr:uid="{00000000-0005-0000-0000-000042B90000}"/>
    <cellStyle name="20% - Accent1 5 5 4 2 2" xfId="47611" xr:uid="{00000000-0005-0000-0000-000043B90000}"/>
    <cellStyle name="20% - Accent1 5 5 4 2 2 2" xfId="47612" xr:uid="{00000000-0005-0000-0000-000044B90000}"/>
    <cellStyle name="20% - Accent1 5 5 4 2 3" xfId="47613" xr:uid="{00000000-0005-0000-0000-000045B90000}"/>
    <cellStyle name="20% - Accent1 5 5 4 3" xfId="47614" xr:uid="{00000000-0005-0000-0000-000046B90000}"/>
    <cellStyle name="20% - Accent1 5 5 4 3 2" xfId="47615" xr:uid="{00000000-0005-0000-0000-000047B90000}"/>
    <cellStyle name="20% - Accent1 5 5 4 4" xfId="47616" xr:uid="{00000000-0005-0000-0000-000048B90000}"/>
    <cellStyle name="20% - Accent1 5 5 5" xfId="47617" xr:uid="{00000000-0005-0000-0000-000049B90000}"/>
    <cellStyle name="20% - Accent1 5 5 5 2" xfId="47618" xr:uid="{00000000-0005-0000-0000-00004AB90000}"/>
    <cellStyle name="20% - Accent1 5 5 5 2 2" xfId="47619" xr:uid="{00000000-0005-0000-0000-00004BB90000}"/>
    <cellStyle name="20% - Accent1 5 5 5 2 2 2" xfId="47620" xr:uid="{00000000-0005-0000-0000-00004CB90000}"/>
    <cellStyle name="20% - Accent1 5 5 5 2 3" xfId="47621" xr:uid="{00000000-0005-0000-0000-00004DB90000}"/>
    <cellStyle name="20% - Accent1 5 5 5 3" xfId="47622" xr:uid="{00000000-0005-0000-0000-00004EB90000}"/>
    <cellStyle name="20% - Accent1 5 5 5 3 2" xfId="47623" xr:uid="{00000000-0005-0000-0000-00004FB90000}"/>
    <cellStyle name="20% - Accent1 5 5 5 4" xfId="47624" xr:uid="{00000000-0005-0000-0000-000050B90000}"/>
    <cellStyle name="20% - Accent1 5 5 6" xfId="47625" xr:uid="{00000000-0005-0000-0000-000051B90000}"/>
    <cellStyle name="20% - Accent1 5 5 6 2" xfId="47626" xr:uid="{00000000-0005-0000-0000-000052B90000}"/>
    <cellStyle name="20% - Accent1 5 5 6 2 2" xfId="47627" xr:uid="{00000000-0005-0000-0000-000053B90000}"/>
    <cellStyle name="20% - Accent1 5 5 6 2 2 2" xfId="47628" xr:uid="{00000000-0005-0000-0000-000054B90000}"/>
    <cellStyle name="20% - Accent1 5 5 6 2 3" xfId="47629" xr:uid="{00000000-0005-0000-0000-000055B90000}"/>
    <cellStyle name="20% - Accent1 5 5 6 3" xfId="47630" xr:uid="{00000000-0005-0000-0000-000056B90000}"/>
    <cellStyle name="20% - Accent1 5 5 6 3 2" xfId="47631" xr:uid="{00000000-0005-0000-0000-000057B90000}"/>
    <cellStyle name="20% - Accent1 5 5 6 4" xfId="47632" xr:uid="{00000000-0005-0000-0000-000058B90000}"/>
    <cellStyle name="20% - Accent1 5 5 7" xfId="47633" xr:uid="{00000000-0005-0000-0000-000059B90000}"/>
    <cellStyle name="20% - Accent1 5 5 7 2" xfId="47634" xr:uid="{00000000-0005-0000-0000-00005AB90000}"/>
    <cellStyle name="20% - Accent1 5 5 7 2 2" xfId="47635" xr:uid="{00000000-0005-0000-0000-00005BB90000}"/>
    <cellStyle name="20% - Accent1 5 5 7 3" xfId="47636" xr:uid="{00000000-0005-0000-0000-00005CB90000}"/>
    <cellStyle name="20% - Accent1 5 5 8" xfId="47637" xr:uid="{00000000-0005-0000-0000-00005DB90000}"/>
    <cellStyle name="20% - Accent1 5 5 8 2" xfId="47638" xr:uid="{00000000-0005-0000-0000-00005EB90000}"/>
    <cellStyle name="20% - Accent1 5 5 8 2 2" xfId="47639" xr:uid="{00000000-0005-0000-0000-00005FB90000}"/>
    <cellStyle name="20% - Accent1 5 5 8 3" xfId="47640" xr:uid="{00000000-0005-0000-0000-000060B90000}"/>
    <cellStyle name="20% - Accent1 5 5 9" xfId="47641" xr:uid="{00000000-0005-0000-0000-000061B90000}"/>
    <cellStyle name="20% - Accent1 5 5 9 2" xfId="47642" xr:uid="{00000000-0005-0000-0000-000062B90000}"/>
    <cellStyle name="20% - Accent1 5 6" xfId="47643" xr:uid="{00000000-0005-0000-0000-000063B90000}"/>
    <cellStyle name="20% - Accent1 5 6 10" xfId="47644" xr:uid="{00000000-0005-0000-0000-000064B90000}"/>
    <cellStyle name="20% - Accent1 5 6 10 2" xfId="47645" xr:uid="{00000000-0005-0000-0000-000065B90000}"/>
    <cellStyle name="20% - Accent1 5 6 11" xfId="47646" xr:uid="{00000000-0005-0000-0000-000066B90000}"/>
    <cellStyle name="20% - Accent1 5 6 2" xfId="47647" xr:uid="{00000000-0005-0000-0000-000067B90000}"/>
    <cellStyle name="20% - Accent1 5 6 2 2" xfId="47648" xr:uid="{00000000-0005-0000-0000-000068B90000}"/>
    <cellStyle name="20% - Accent1 5 6 2 2 2" xfId="47649" xr:uid="{00000000-0005-0000-0000-000069B90000}"/>
    <cellStyle name="20% - Accent1 5 6 2 2 2 2" xfId="47650" xr:uid="{00000000-0005-0000-0000-00006AB90000}"/>
    <cellStyle name="20% - Accent1 5 6 2 2 2 2 2" xfId="47651" xr:uid="{00000000-0005-0000-0000-00006BB90000}"/>
    <cellStyle name="20% - Accent1 5 6 2 2 2 3" xfId="47652" xr:uid="{00000000-0005-0000-0000-00006CB90000}"/>
    <cellStyle name="20% - Accent1 5 6 2 2 3" xfId="47653" xr:uid="{00000000-0005-0000-0000-00006DB90000}"/>
    <cellStyle name="20% - Accent1 5 6 2 2 3 2" xfId="47654" xr:uid="{00000000-0005-0000-0000-00006EB90000}"/>
    <cellStyle name="20% - Accent1 5 6 2 2 4" xfId="47655" xr:uid="{00000000-0005-0000-0000-00006FB90000}"/>
    <cellStyle name="20% - Accent1 5 6 2 3" xfId="47656" xr:uid="{00000000-0005-0000-0000-000070B90000}"/>
    <cellStyle name="20% - Accent1 5 6 2 3 2" xfId="47657" xr:uid="{00000000-0005-0000-0000-000071B90000}"/>
    <cellStyle name="20% - Accent1 5 6 2 3 2 2" xfId="47658" xr:uid="{00000000-0005-0000-0000-000072B90000}"/>
    <cellStyle name="20% - Accent1 5 6 2 3 2 2 2" xfId="47659" xr:uid="{00000000-0005-0000-0000-000073B90000}"/>
    <cellStyle name="20% - Accent1 5 6 2 3 2 3" xfId="47660" xr:uid="{00000000-0005-0000-0000-000074B90000}"/>
    <cellStyle name="20% - Accent1 5 6 2 3 3" xfId="47661" xr:uid="{00000000-0005-0000-0000-000075B90000}"/>
    <cellStyle name="20% - Accent1 5 6 2 3 3 2" xfId="47662" xr:uid="{00000000-0005-0000-0000-000076B90000}"/>
    <cellStyle name="20% - Accent1 5 6 2 3 4" xfId="47663" xr:uid="{00000000-0005-0000-0000-000077B90000}"/>
    <cellStyle name="20% - Accent1 5 6 2 4" xfId="47664" xr:uid="{00000000-0005-0000-0000-000078B90000}"/>
    <cellStyle name="20% - Accent1 5 6 2 4 2" xfId="47665" xr:uid="{00000000-0005-0000-0000-000079B90000}"/>
    <cellStyle name="20% - Accent1 5 6 2 4 2 2" xfId="47666" xr:uid="{00000000-0005-0000-0000-00007AB90000}"/>
    <cellStyle name="20% - Accent1 5 6 2 4 2 2 2" xfId="47667" xr:uid="{00000000-0005-0000-0000-00007BB90000}"/>
    <cellStyle name="20% - Accent1 5 6 2 4 2 3" xfId="47668" xr:uid="{00000000-0005-0000-0000-00007CB90000}"/>
    <cellStyle name="20% - Accent1 5 6 2 4 3" xfId="47669" xr:uid="{00000000-0005-0000-0000-00007DB90000}"/>
    <cellStyle name="20% - Accent1 5 6 2 4 3 2" xfId="47670" xr:uid="{00000000-0005-0000-0000-00007EB90000}"/>
    <cellStyle name="20% - Accent1 5 6 2 4 4" xfId="47671" xr:uid="{00000000-0005-0000-0000-00007FB90000}"/>
    <cellStyle name="20% - Accent1 5 6 2 5" xfId="47672" xr:uid="{00000000-0005-0000-0000-000080B90000}"/>
    <cellStyle name="20% - Accent1 5 6 2 5 2" xfId="47673" xr:uid="{00000000-0005-0000-0000-000081B90000}"/>
    <cellStyle name="20% - Accent1 5 6 2 5 2 2" xfId="47674" xr:uid="{00000000-0005-0000-0000-000082B90000}"/>
    <cellStyle name="20% - Accent1 5 6 2 5 3" xfId="47675" xr:uid="{00000000-0005-0000-0000-000083B90000}"/>
    <cellStyle name="20% - Accent1 5 6 2 6" xfId="47676" xr:uid="{00000000-0005-0000-0000-000084B90000}"/>
    <cellStyle name="20% - Accent1 5 6 2 6 2" xfId="47677" xr:uid="{00000000-0005-0000-0000-000085B90000}"/>
    <cellStyle name="20% - Accent1 5 6 2 6 2 2" xfId="47678" xr:uid="{00000000-0005-0000-0000-000086B90000}"/>
    <cellStyle name="20% - Accent1 5 6 2 6 3" xfId="47679" xr:uid="{00000000-0005-0000-0000-000087B90000}"/>
    <cellStyle name="20% - Accent1 5 6 2 7" xfId="47680" xr:uid="{00000000-0005-0000-0000-000088B90000}"/>
    <cellStyle name="20% - Accent1 5 6 2 7 2" xfId="47681" xr:uid="{00000000-0005-0000-0000-000089B90000}"/>
    <cellStyle name="20% - Accent1 5 6 2 8" xfId="47682" xr:uid="{00000000-0005-0000-0000-00008AB90000}"/>
    <cellStyle name="20% - Accent1 5 6 2 8 2" xfId="47683" xr:uid="{00000000-0005-0000-0000-00008BB90000}"/>
    <cellStyle name="20% - Accent1 5 6 2 9" xfId="47684" xr:uid="{00000000-0005-0000-0000-00008CB90000}"/>
    <cellStyle name="20% - Accent1 5 6 3" xfId="47685" xr:uid="{00000000-0005-0000-0000-00008DB90000}"/>
    <cellStyle name="20% - Accent1 5 6 3 2" xfId="47686" xr:uid="{00000000-0005-0000-0000-00008EB90000}"/>
    <cellStyle name="20% - Accent1 5 6 3 2 2" xfId="47687" xr:uid="{00000000-0005-0000-0000-00008FB90000}"/>
    <cellStyle name="20% - Accent1 5 6 3 2 2 2" xfId="47688" xr:uid="{00000000-0005-0000-0000-000090B90000}"/>
    <cellStyle name="20% - Accent1 5 6 3 2 2 2 2" xfId="47689" xr:uid="{00000000-0005-0000-0000-000091B90000}"/>
    <cellStyle name="20% - Accent1 5 6 3 2 2 3" xfId="47690" xr:uid="{00000000-0005-0000-0000-000092B90000}"/>
    <cellStyle name="20% - Accent1 5 6 3 2 3" xfId="47691" xr:uid="{00000000-0005-0000-0000-000093B90000}"/>
    <cellStyle name="20% - Accent1 5 6 3 2 3 2" xfId="47692" xr:uid="{00000000-0005-0000-0000-000094B90000}"/>
    <cellStyle name="20% - Accent1 5 6 3 2 4" xfId="47693" xr:uid="{00000000-0005-0000-0000-000095B90000}"/>
    <cellStyle name="20% - Accent1 5 6 3 3" xfId="47694" xr:uid="{00000000-0005-0000-0000-000096B90000}"/>
    <cellStyle name="20% - Accent1 5 6 3 3 2" xfId="47695" xr:uid="{00000000-0005-0000-0000-000097B90000}"/>
    <cellStyle name="20% - Accent1 5 6 3 3 2 2" xfId="47696" xr:uid="{00000000-0005-0000-0000-000098B90000}"/>
    <cellStyle name="20% - Accent1 5 6 3 3 2 2 2" xfId="47697" xr:uid="{00000000-0005-0000-0000-000099B90000}"/>
    <cellStyle name="20% - Accent1 5 6 3 3 2 3" xfId="47698" xr:uid="{00000000-0005-0000-0000-00009AB90000}"/>
    <cellStyle name="20% - Accent1 5 6 3 3 3" xfId="47699" xr:uid="{00000000-0005-0000-0000-00009BB90000}"/>
    <cellStyle name="20% - Accent1 5 6 3 3 3 2" xfId="47700" xr:uid="{00000000-0005-0000-0000-00009CB90000}"/>
    <cellStyle name="20% - Accent1 5 6 3 3 4" xfId="47701" xr:uid="{00000000-0005-0000-0000-00009DB90000}"/>
    <cellStyle name="20% - Accent1 5 6 3 4" xfId="47702" xr:uid="{00000000-0005-0000-0000-00009EB90000}"/>
    <cellStyle name="20% - Accent1 5 6 3 4 2" xfId="47703" xr:uid="{00000000-0005-0000-0000-00009FB90000}"/>
    <cellStyle name="20% - Accent1 5 6 3 4 2 2" xfId="47704" xr:uid="{00000000-0005-0000-0000-0000A0B90000}"/>
    <cellStyle name="20% - Accent1 5 6 3 4 2 2 2" xfId="47705" xr:uid="{00000000-0005-0000-0000-0000A1B90000}"/>
    <cellStyle name="20% - Accent1 5 6 3 4 2 3" xfId="47706" xr:uid="{00000000-0005-0000-0000-0000A2B90000}"/>
    <cellStyle name="20% - Accent1 5 6 3 4 3" xfId="47707" xr:uid="{00000000-0005-0000-0000-0000A3B90000}"/>
    <cellStyle name="20% - Accent1 5 6 3 4 3 2" xfId="47708" xr:uid="{00000000-0005-0000-0000-0000A4B90000}"/>
    <cellStyle name="20% - Accent1 5 6 3 4 4" xfId="47709" xr:uid="{00000000-0005-0000-0000-0000A5B90000}"/>
    <cellStyle name="20% - Accent1 5 6 3 5" xfId="47710" xr:uid="{00000000-0005-0000-0000-0000A6B90000}"/>
    <cellStyle name="20% - Accent1 5 6 3 5 2" xfId="47711" xr:uid="{00000000-0005-0000-0000-0000A7B90000}"/>
    <cellStyle name="20% - Accent1 5 6 3 5 2 2" xfId="47712" xr:uid="{00000000-0005-0000-0000-0000A8B90000}"/>
    <cellStyle name="20% - Accent1 5 6 3 5 3" xfId="47713" xr:uid="{00000000-0005-0000-0000-0000A9B90000}"/>
    <cellStyle name="20% - Accent1 5 6 3 6" xfId="47714" xr:uid="{00000000-0005-0000-0000-0000AAB90000}"/>
    <cellStyle name="20% - Accent1 5 6 3 6 2" xfId="47715" xr:uid="{00000000-0005-0000-0000-0000ABB90000}"/>
    <cellStyle name="20% - Accent1 5 6 3 6 2 2" xfId="47716" xr:uid="{00000000-0005-0000-0000-0000ACB90000}"/>
    <cellStyle name="20% - Accent1 5 6 3 6 3" xfId="47717" xr:uid="{00000000-0005-0000-0000-0000ADB90000}"/>
    <cellStyle name="20% - Accent1 5 6 3 7" xfId="47718" xr:uid="{00000000-0005-0000-0000-0000AEB90000}"/>
    <cellStyle name="20% - Accent1 5 6 3 7 2" xfId="47719" xr:uid="{00000000-0005-0000-0000-0000AFB90000}"/>
    <cellStyle name="20% - Accent1 5 6 3 8" xfId="47720" xr:uid="{00000000-0005-0000-0000-0000B0B90000}"/>
    <cellStyle name="20% - Accent1 5 6 3 8 2" xfId="47721" xr:uid="{00000000-0005-0000-0000-0000B1B90000}"/>
    <cellStyle name="20% - Accent1 5 6 3 9" xfId="47722" xr:uid="{00000000-0005-0000-0000-0000B2B90000}"/>
    <cellStyle name="20% - Accent1 5 6 4" xfId="47723" xr:uid="{00000000-0005-0000-0000-0000B3B90000}"/>
    <cellStyle name="20% - Accent1 5 6 4 2" xfId="47724" xr:uid="{00000000-0005-0000-0000-0000B4B90000}"/>
    <cellStyle name="20% - Accent1 5 6 4 2 2" xfId="47725" xr:uid="{00000000-0005-0000-0000-0000B5B90000}"/>
    <cellStyle name="20% - Accent1 5 6 4 2 2 2" xfId="47726" xr:uid="{00000000-0005-0000-0000-0000B6B90000}"/>
    <cellStyle name="20% - Accent1 5 6 4 2 3" xfId="47727" xr:uid="{00000000-0005-0000-0000-0000B7B90000}"/>
    <cellStyle name="20% - Accent1 5 6 4 3" xfId="47728" xr:uid="{00000000-0005-0000-0000-0000B8B90000}"/>
    <cellStyle name="20% - Accent1 5 6 4 3 2" xfId="47729" xr:uid="{00000000-0005-0000-0000-0000B9B90000}"/>
    <cellStyle name="20% - Accent1 5 6 4 4" xfId="47730" xr:uid="{00000000-0005-0000-0000-0000BAB90000}"/>
    <cellStyle name="20% - Accent1 5 6 5" xfId="47731" xr:uid="{00000000-0005-0000-0000-0000BBB90000}"/>
    <cellStyle name="20% - Accent1 5 6 5 2" xfId="47732" xr:uid="{00000000-0005-0000-0000-0000BCB90000}"/>
    <cellStyle name="20% - Accent1 5 6 5 2 2" xfId="47733" xr:uid="{00000000-0005-0000-0000-0000BDB90000}"/>
    <cellStyle name="20% - Accent1 5 6 5 2 2 2" xfId="47734" xr:uid="{00000000-0005-0000-0000-0000BEB90000}"/>
    <cellStyle name="20% - Accent1 5 6 5 2 3" xfId="47735" xr:uid="{00000000-0005-0000-0000-0000BFB90000}"/>
    <cellStyle name="20% - Accent1 5 6 5 3" xfId="47736" xr:uid="{00000000-0005-0000-0000-0000C0B90000}"/>
    <cellStyle name="20% - Accent1 5 6 5 3 2" xfId="47737" xr:uid="{00000000-0005-0000-0000-0000C1B90000}"/>
    <cellStyle name="20% - Accent1 5 6 5 4" xfId="47738" xr:uid="{00000000-0005-0000-0000-0000C2B90000}"/>
    <cellStyle name="20% - Accent1 5 6 6" xfId="47739" xr:uid="{00000000-0005-0000-0000-0000C3B90000}"/>
    <cellStyle name="20% - Accent1 5 6 6 2" xfId="47740" xr:uid="{00000000-0005-0000-0000-0000C4B90000}"/>
    <cellStyle name="20% - Accent1 5 6 6 2 2" xfId="47741" xr:uid="{00000000-0005-0000-0000-0000C5B90000}"/>
    <cellStyle name="20% - Accent1 5 6 6 2 2 2" xfId="47742" xr:uid="{00000000-0005-0000-0000-0000C6B90000}"/>
    <cellStyle name="20% - Accent1 5 6 6 2 3" xfId="47743" xr:uid="{00000000-0005-0000-0000-0000C7B90000}"/>
    <cellStyle name="20% - Accent1 5 6 6 3" xfId="47744" xr:uid="{00000000-0005-0000-0000-0000C8B90000}"/>
    <cellStyle name="20% - Accent1 5 6 6 3 2" xfId="47745" xr:uid="{00000000-0005-0000-0000-0000C9B90000}"/>
    <cellStyle name="20% - Accent1 5 6 6 4" xfId="47746" xr:uid="{00000000-0005-0000-0000-0000CAB90000}"/>
    <cellStyle name="20% - Accent1 5 6 7" xfId="47747" xr:uid="{00000000-0005-0000-0000-0000CBB90000}"/>
    <cellStyle name="20% - Accent1 5 6 7 2" xfId="47748" xr:uid="{00000000-0005-0000-0000-0000CCB90000}"/>
    <cellStyle name="20% - Accent1 5 6 7 2 2" xfId="47749" xr:uid="{00000000-0005-0000-0000-0000CDB90000}"/>
    <cellStyle name="20% - Accent1 5 6 7 3" xfId="47750" xr:uid="{00000000-0005-0000-0000-0000CEB90000}"/>
    <cellStyle name="20% - Accent1 5 6 8" xfId="47751" xr:uid="{00000000-0005-0000-0000-0000CFB90000}"/>
    <cellStyle name="20% - Accent1 5 6 8 2" xfId="47752" xr:uid="{00000000-0005-0000-0000-0000D0B90000}"/>
    <cellStyle name="20% - Accent1 5 6 8 2 2" xfId="47753" xr:uid="{00000000-0005-0000-0000-0000D1B90000}"/>
    <cellStyle name="20% - Accent1 5 6 8 3" xfId="47754" xr:uid="{00000000-0005-0000-0000-0000D2B90000}"/>
    <cellStyle name="20% - Accent1 5 6 9" xfId="47755" xr:uid="{00000000-0005-0000-0000-0000D3B90000}"/>
    <cellStyle name="20% - Accent1 5 6 9 2" xfId="47756" xr:uid="{00000000-0005-0000-0000-0000D4B90000}"/>
    <cellStyle name="20% - Accent1 5 7" xfId="47757" xr:uid="{00000000-0005-0000-0000-0000D5B90000}"/>
    <cellStyle name="20% - Accent1 5 7 2" xfId="47758" xr:uid="{00000000-0005-0000-0000-0000D6B90000}"/>
    <cellStyle name="20% - Accent1 5 7 2 2" xfId="47759" xr:uid="{00000000-0005-0000-0000-0000D7B90000}"/>
    <cellStyle name="20% - Accent1 5 7 2 2 2" xfId="47760" xr:uid="{00000000-0005-0000-0000-0000D8B90000}"/>
    <cellStyle name="20% - Accent1 5 7 2 2 2 2" xfId="47761" xr:uid="{00000000-0005-0000-0000-0000D9B90000}"/>
    <cellStyle name="20% - Accent1 5 7 2 2 3" xfId="47762" xr:uid="{00000000-0005-0000-0000-0000DAB90000}"/>
    <cellStyle name="20% - Accent1 5 7 2 3" xfId="47763" xr:uid="{00000000-0005-0000-0000-0000DBB90000}"/>
    <cellStyle name="20% - Accent1 5 7 2 3 2" xfId="47764" xr:uid="{00000000-0005-0000-0000-0000DCB90000}"/>
    <cellStyle name="20% - Accent1 5 7 2 4" xfId="47765" xr:uid="{00000000-0005-0000-0000-0000DDB90000}"/>
    <cellStyle name="20% - Accent1 5 7 3" xfId="47766" xr:uid="{00000000-0005-0000-0000-0000DEB90000}"/>
    <cellStyle name="20% - Accent1 5 7 3 2" xfId="47767" xr:uid="{00000000-0005-0000-0000-0000DFB90000}"/>
    <cellStyle name="20% - Accent1 5 7 3 2 2" xfId="47768" xr:uid="{00000000-0005-0000-0000-0000E0B90000}"/>
    <cellStyle name="20% - Accent1 5 7 3 2 2 2" xfId="47769" xr:uid="{00000000-0005-0000-0000-0000E1B90000}"/>
    <cellStyle name="20% - Accent1 5 7 3 2 3" xfId="47770" xr:uid="{00000000-0005-0000-0000-0000E2B90000}"/>
    <cellStyle name="20% - Accent1 5 7 3 3" xfId="47771" xr:uid="{00000000-0005-0000-0000-0000E3B90000}"/>
    <cellStyle name="20% - Accent1 5 7 3 3 2" xfId="47772" xr:uid="{00000000-0005-0000-0000-0000E4B90000}"/>
    <cellStyle name="20% - Accent1 5 7 3 4" xfId="47773" xr:uid="{00000000-0005-0000-0000-0000E5B90000}"/>
    <cellStyle name="20% - Accent1 5 7 4" xfId="47774" xr:uid="{00000000-0005-0000-0000-0000E6B90000}"/>
    <cellStyle name="20% - Accent1 5 7 4 2" xfId="47775" xr:uid="{00000000-0005-0000-0000-0000E7B90000}"/>
    <cellStyle name="20% - Accent1 5 7 4 2 2" xfId="47776" xr:uid="{00000000-0005-0000-0000-0000E8B90000}"/>
    <cellStyle name="20% - Accent1 5 7 4 2 2 2" xfId="47777" xr:uid="{00000000-0005-0000-0000-0000E9B90000}"/>
    <cellStyle name="20% - Accent1 5 7 4 2 3" xfId="47778" xr:uid="{00000000-0005-0000-0000-0000EAB90000}"/>
    <cellStyle name="20% - Accent1 5 7 4 3" xfId="47779" xr:uid="{00000000-0005-0000-0000-0000EBB90000}"/>
    <cellStyle name="20% - Accent1 5 7 4 3 2" xfId="47780" xr:uid="{00000000-0005-0000-0000-0000ECB90000}"/>
    <cellStyle name="20% - Accent1 5 7 4 4" xfId="47781" xr:uid="{00000000-0005-0000-0000-0000EDB90000}"/>
    <cellStyle name="20% - Accent1 5 7 5" xfId="47782" xr:uid="{00000000-0005-0000-0000-0000EEB90000}"/>
    <cellStyle name="20% - Accent1 5 7 5 2" xfId="47783" xr:uid="{00000000-0005-0000-0000-0000EFB90000}"/>
    <cellStyle name="20% - Accent1 5 7 5 2 2" xfId="47784" xr:uid="{00000000-0005-0000-0000-0000F0B90000}"/>
    <cellStyle name="20% - Accent1 5 7 5 3" xfId="47785" xr:uid="{00000000-0005-0000-0000-0000F1B90000}"/>
    <cellStyle name="20% - Accent1 5 7 6" xfId="47786" xr:uid="{00000000-0005-0000-0000-0000F2B90000}"/>
    <cellStyle name="20% - Accent1 5 7 6 2" xfId="47787" xr:uid="{00000000-0005-0000-0000-0000F3B90000}"/>
    <cellStyle name="20% - Accent1 5 7 6 2 2" xfId="47788" xr:uid="{00000000-0005-0000-0000-0000F4B90000}"/>
    <cellStyle name="20% - Accent1 5 7 6 3" xfId="47789" xr:uid="{00000000-0005-0000-0000-0000F5B90000}"/>
    <cellStyle name="20% - Accent1 5 7 7" xfId="47790" xr:uid="{00000000-0005-0000-0000-0000F6B90000}"/>
    <cellStyle name="20% - Accent1 5 7 7 2" xfId="47791" xr:uid="{00000000-0005-0000-0000-0000F7B90000}"/>
    <cellStyle name="20% - Accent1 5 7 8" xfId="47792" xr:uid="{00000000-0005-0000-0000-0000F8B90000}"/>
    <cellStyle name="20% - Accent1 5 7 8 2" xfId="47793" xr:uid="{00000000-0005-0000-0000-0000F9B90000}"/>
    <cellStyle name="20% - Accent1 5 7 9" xfId="47794" xr:uid="{00000000-0005-0000-0000-0000FAB90000}"/>
    <cellStyle name="20% - Accent1 5 8" xfId="47795" xr:uid="{00000000-0005-0000-0000-0000FBB90000}"/>
    <cellStyle name="20% - Accent1 5 8 2" xfId="47796" xr:uid="{00000000-0005-0000-0000-0000FCB90000}"/>
    <cellStyle name="20% - Accent1 5 8 2 2" xfId="47797" xr:uid="{00000000-0005-0000-0000-0000FDB90000}"/>
    <cellStyle name="20% - Accent1 5 8 2 2 2" xfId="47798" xr:uid="{00000000-0005-0000-0000-0000FEB90000}"/>
    <cellStyle name="20% - Accent1 5 8 2 2 2 2" xfId="47799" xr:uid="{00000000-0005-0000-0000-0000FFB90000}"/>
    <cellStyle name="20% - Accent1 5 8 2 2 3" xfId="47800" xr:uid="{00000000-0005-0000-0000-000000BA0000}"/>
    <cellStyle name="20% - Accent1 5 8 2 3" xfId="47801" xr:uid="{00000000-0005-0000-0000-000001BA0000}"/>
    <cellStyle name="20% - Accent1 5 8 2 3 2" xfId="47802" xr:uid="{00000000-0005-0000-0000-000002BA0000}"/>
    <cellStyle name="20% - Accent1 5 8 2 4" xfId="47803" xr:uid="{00000000-0005-0000-0000-000003BA0000}"/>
    <cellStyle name="20% - Accent1 5 8 3" xfId="47804" xr:uid="{00000000-0005-0000-0000-000004BA0000}"/>
    <cellStyle name="20% - Accent1 5 8 3 2" xfId="47805" xr:uid="{00000000-0005-0000-0000-000005BA0000}"/>
    <cellStyle name="20% - Accent1 5 8 3 2 2" xfId="47806" xr:uid="{00000000-0005-0000-0000-000006BA0000}"/>
    <cellStyle name="20% - Accent1 5 8 3 2 2 2" xfId="47807" xr:uid="{00000000-0005-0000-0000-000007BA0000}"/>
    <cellStyle name="20% - Accent1 5 8 3 2 3" xfId="47808" xr:uid="{00000000-0005-0000-0000-000008BA0000}"/>
    <cellStyle name="20% - Accent1 5 8 3 3" xfId="47809" xr:uid="{00000000-0005-0000-0000-000009BA0000}"/>
    <cellStyle name="20% - Accent1 5 8 3 3 2" xfId="47810" xr:uid="{00000000-0005-0000-0000-00000ABA0000}"/>
    <cellStyle name="20% - Accent1 5 8 3 4" xfId="47811" xr:uid="{00000000-0005-0000-0000-00000BBA0000}"/>
    <cellStyle name="20% - Accent1 5 8 4" xfId="47812" xr:uid="{00000000-0005-0000-0000-00000CBA0000}"/>
    <cellStyle name="20% - Accent1 5 8 4 2" xfId="47813" xr:uid="{00000000-0005-0000-0000-00000DBA0000}"/>
    <cellStyle name="20% - Accent1 5 8 4 2 2" xfId="47814" xr:uid="{00000000-0005-0000-0000-00000EBA0000}"/>
    <cellStyle name="20% - Accent1 5 8 4 2 2 2" xfId="47815" xr:uid="{00000000-0005-0000-0000-00000FBA0000}"/>
    <cellStyle name="20% - Accent1 5 8 4 2 3" xfId="47816" xr:uid="{00000000-0005-0000-0000-000010BA0000}"/>
    <cellStyle name="20% - Accent1 5 8 4 3" xfId="47817" xr:uid="{00000000-0005-0000-0000-000011BA0000}"/>
    <cellStyle name="20% - Accent1 5 8 4 3 2" xfId="47818" xr:uid="{00000000-0005-0000-0000-000012BA0000}"/>
    <cellStyle name="20% - Accent1 5 8 4 4" xfId="47819" xr:uid="{00000000-0005-0000-0000-000013BA0000}"/>
    <cellStyle name="20% - Accent1 5 8 5" xfId="47820" xr:uid="{00000000-0005-0000-0000-000014BA0000}"/>
    <cellStyle name="20% - Accent1 5 8 5 2" xfId="47821" xr:uid="{00000000-0005-0000-0000-000015BA0000}"/>
    <cellStyle name="20% - Accent1 5 8 5 2 2" xfId="47822" xr:uid="{00000000-0005-0000-0000-000016BA0000}"/>
    <cellStyle name="20% - Accent1 5 8 5 3" xfId="47823" xr:uid="{00000000-0005-0000-0000-000017BA0000}"/>
    <cellStyle name="20% - Accent1 5 8 6" xfId="47824" xr:uid="{00000000-0005-0000-0000-000018BA0000}"/>
    <cellStyle name="20% - Accent1 5 8 6 2" xfId="47825" xr:uid="{00000000-0005-0000-0000-000019BA0000}"/>
    <cellStyle name="20% - Accent1 5 8 6 2 2" xfId="47826" xr:uid="{00000000-0005-0000-0000-00001ABA0000}"/>
    <cellStyle name="20% - Accent1 5 8 6 3" xfId="47827" xr:uid="{00000000-0005-0000-0000-00001BBA0000}"/>
    <cellStyle name="20% - Accent1 5 8 7" xfId="47828" xr:uid="{00000000-0005-0000-0000-00001CBA0000}"/>
    <cellStyle name="20% - Accent1 5 8 7 2" xfId="47829" xr:uid="{00000000-0005-0000-0000-00001DBA0000}"/>
    <cellStyle name="20% - Accent1 5 8 8" xfId="47830" xr:uid="{00000000-0005-0000-0000-00001EBA0000}"/>
    <cellStyle name="20% - Accent1 5 8 8 2" xfId="47831" xr:uid="{00000000-0005-0000-0000-00001FBA0000}"/>
    <cellStyle name="20% - Accent1 5 8 9" xfId="47832" xr:uid="{00000000-0005-0000-0000-000020BA0000}"/>
    <cellStyle name="20% - Accent1 5 9" xfId="47833" xr:uid="{00000000-0005-0000-0000-000021BA0000}"/>
    <cellStyle name="20% - Accent1 5 9 2" xfId="47834" xr:uid="{00000000-0005-0000-0000-000022BA0000}"/>
    <cellStyle name="20% - Accent1 5 9 2 2" xfId="47835" xr:uid="{00000000-0005-0000-0000-000023BA0000}"/>
    <cellStyle name="20% - Accent1 5 9 2 2 2" xfId="47836" xr:uid="{00000000-0005-0000-0000-000024BA0000}"/>
    <cellStyle name="20% - Accent1 5 9 2 3" xfId="47837" xr:uid="{00000000-0005-0000-0000-000025BA0000}"/>
    <cellStyle name="20% - Accent1 5 9 3" xfId="47838" xr:uid="{00000000-0005-0000-0000-000026BA0000}"/>
    <cellStyle name="20% - Accent1 5 9 3 2" xfId="47839" xr:uid="{00000000-0005-0000-0000-000027BA0000}"/>
    <cellStyle name="20% - Accent1 5 9 4" xfId="47840" xr:uid="{00000000-0005-0000-0000-000028BA0000}"/>
    <cellStyle name="20% - Accent1 6" xfId="47841" xr:uid="{00000000-0005-0000-0000-000029BA0000}"/>
    <cellStyle name="20% - Accent1 6 10" xfId="47842" xr:uid="{00000000-0005-0000-0000-00002ABA0000}"/>
    <cellStyle name="20% - Accent1 6 10 2" xfId="47843" xr:uid="{00000000-0005-0000-0000-00002BBA0000}"/>
    <cellStyle name="20% - Accent1 6 10 2 2" xfId="47844" xr:uid="{00000000-0005-0000-0000-00002CBA0000}"/>
    <cellStyle name="20% - Accent1 6 10 2 2 2" xfId="47845" xr:uid="{00000000-0005-0000-0000-00002DBA0000}"/>
    <cellStyle name="20% - Accent1 6 10 2 3" xfId="47846" xr:uid="{00000000-0005-0000-0000-00002EBA0000}"/>
    <cellStyle name="20% - Accent1 6 10 3" xfId="47847" xr:uid="{00000000-0005-0000-0000-00002FBA0000}"/>
    <cellStyle name="20% - Accent1 6 10 3 2" xfId="47848" xr:uid="{00000000-0005-0000-0000-000030BA0000}"/>
    <cellStyle name="20% - Accent1 6 10 4" xfId="47849" xr:uid="{00000000-0005-0000-0000-000031BA0000}"/>
    <cellStyle name="20% - Accent1 6 11" xfId="47850" xr:uid="{00000000-0005-0000-0000-000032BA0000}"/>
    <cellStyle name="20% - Accent1 6 11 2" xfId="47851" xr:uid="{00000000-0005-0000-0000-000033BA0000}"/>
    <cellStyle name="20% - Accent1 6 11 2 2" xfId="47852" xr:uid="{00000000-0005-0000-0000-000034BA0000}"/>
    <cellStyle name="20% - Accent1 6 11 2 2 2" xfId="47853" xr:uid="{00000000-0005-0000-0000-000035BA0000}"/>
    <cellStyle name="20% - Accent1 6 11 2 3" xfId="47854" xr:uid="{00000000-0005-0000-0000-000036BA0000}"/>
    <cellStyle name="20% - Accent1 6 11 3" xfId="47855" xr:uid="{00000000-0005-0000-0000-000037BA0000}"/>
    <cellStyle name="20% - Accent1 6 11 3 2" xfId="47856" xr:uid="{00000000-0005-0000-0000-000038BA0000}"/>
    <cellStyle name="20% - Accent1 6 11 4" xfId="47857" xr:uid="{00000000-0005-0000-0000-000039BA0000}"/>
    <cellStyle name="20% - Accent1 6 12" xfId="47858" xr:uid="{00000000-0005-0000-0000-00003ABA0000}"/>
    <cellStyle name="20% - Accent1 6 12 2" xfId="47859" xr:uid="{00000000-0005-0000-0000-00003BBA0000}"/>
    <cellStyle name="20% - Accent1 6 12 2 2" xfId="47860" xr:uid="{00000000-0005-0000-0000-00003CBA0000}"/>
    <cellStyle name="20% - Accent1 6 12 3" xfId="47861" xr:uid="{00000000-0005-0000-0000-00003DBA0000}"/>
    <cellStyle name="20% - Accent1 6 13" xfId="47862" xr:uid="{00000000-0005-0000-0000-00003EBA0000}"/>
    <cellStyle name="20% - Accent1 6 13 2" xfId="47863" xr:uid="{00000000-0005-0000-0000-00003FBA0000}"/>
    <cellStyle name="20% - Accent1 6 13 2 2" xfId="47864" xr:uid="{00000000-0005-0000-0000-000040BA0000}"/>
    <cellStyle name="20% - Accent1 6 13 3" xfId="47865" xr:uid="{00000000-0005-0000-0000-000041BA0000}"/>
    <cellStyle name="20% - Accent1 6 14" xfId="47866" xr:uid="{00000000-0005-0000-0000-000042BA0000}"/>
    <cellStyle name="20% - Accent1 6 14 2" xfId="47867" xr:uid="{00000000-0005-0000-0000-000043BA0000}"/>
    <cellStyle name="20% - Accent1 6 15" xfId="47868" xr:uid="{00000000-0005-0000-0000-000044BA0000}"/>
    <cellStyle name="20% - Accent1 6 15 2" xfId="47869" xr:uid="{00000000-0005-0000-0000-000045BA0000}"/>
    <cellStyle name="20% - Accent1 6 16" xfId="47870" xr:uid="{00000000-0005-0000-0000-000046BA0000}"/>
    <cellStyle name="20% - Accent1 6 2" xfId="47871" xr:uid="{00000000-0005-0000-0000-000047BA0000}"/>
    <cellStyle name="20% - Accent1 6 2 10" xfId="47872" xr:uid="{00000000-0005-0000-0000-000048BA0000}"/>
    <cellStyle name="20% - Accent1 6 2 10 2" xfId="47873" xr:uid="{00000000-0005-0000-0000-000049BA0000}"/>
    <cellStyle name="20% - Accent1 6 2 10 2 2" xfId="47874" xr:uid="{00000000-0005-0000-0000-00004ABA0000}"/>
    <cellStyle name="20% - Accent1 6 2 10 2 2 2" xfId="47875" xr:uid="{00000000-0005-0000-0000-00004BBA0000}"/>
    <cellStyle name="20% - Accent1 6 2 10 2 3" xfId="47876" xr:uid="{00000000-0005-0000-0000-00004CBA0000}"/>
    <cellStyle name="20% - Accent1 6 2 10 3" xfId="47877" xr:uid="{00000000-0005-0000-0000-00004DBA0000}"/>
    <cellStyle name="20% - Accent1 6 2 10 3 2" xfId="47878" xr:uid="{00000000-0005-0000-0000-00004EBA0000}"/>
    <cellStyle name="20% - Accent1 6 2 10 4" xfId="47879" xr:uid="{00000000-0005-0000-0000-00004FBA0000}"/>
    <cellStyle name="20% - Accent1 6 2 11" xfId="47880" xr:uid="{00000000-0005-0000-0000-000050BA0000}"/>
    <cellStyle name="20% - Accent1 6 2 11 2" xfId="47881" xr:uid="{00000000-0005-0000-0000-000051BA0000}"/>
    <cellStyle name="20% - Accent1 6 2 11 2 2" xfId="47882" xr:uid="{00000000-0005-0000-0000-000052BA0000}"/>
    <cellStyle name="20% - Accent1 6 2 11 3" xfId="47883" xr:uid="{00000000-0005-0000-0000-000053BA0000}"/>
    <cellStyle name="20% - Accent1 6 2 12" xfId="47884" xr:uid="{00000000-0005-0000-0000-000054BA0000}"/>
    <cellStyle name="20% - Accent1 6 2 12 2" xfId="47885" xr:uid="{00000000-0005-0000-0000-000055BA0000}"/>
    <cellStyle name="20% - Accent1 6 2 12 2 2" xfId="47886" xr:uid="{00000000-0005-0000-0000-000056BA0000}"/>
    <cellStyle name="20% - Accent1 6 2 12 3" xfId="47887" xr:uid="{00000000-0005-0000-0000-000057BA0000}"/>
    <cellStyle name="20% - Accent1 6 2 13" xfId="47888" xr:uid="{00000000-0005-0000-0000-000058BA0000}"/>
    <cellStyle name="20% - Accent1 6 2 13 2" xfId="47889" xr:uid="{00000000-0005-0000-0000-000059BA0000}"/>
    <cellStyle name="20% - Accent1 6 2 14" xfId="47890" xr:uid="{00000000-0005-0000-0000-00005ABA0000}"/>
    <cellStyle name="20% - Accent1 6 2 14 2" xfId="47891" xr:uid="{00000000-0005-0000-0000-00005BBA0000}"/>
    <cellStyle name="20% - Accent1 6 2 15" xfId="47892" xr:uid="{00000000-0005-0000-0000-00005CBA0000}"/>
    <cellStyle name="20% - Accent1 6 2 2" xfId="47893" xr:uid="{00000000-0005-0000-0000-00005DBA0000}"/>
    <cellStyle name="20% - Accent1 6 2 2 10" xfId="47894" xr:uid="{00000000-0005-0000-0000-00005EBA0000}"/>
    <cellStyle name="20% - Accent1 6 2 2 10 2" xfId="47895" xr:uid="{00000000-0005-0000-0000-00005FBA0000}"/>
    <cellStyle name="20% - Accent1 6 2 2 10 2 2" xfId="47896" xr:uid="{00000000-0005-0000-0000-000060BA0000}"/>
    <cellStyle name="20% - Accent1 6 2 2 10 3" xfId="47897" xr:uid="{00000000-0005-0000-0000-000061BA0000}"/>
    <cellStyle name="20% - Accent1 6 2 2 11" xfId="47898" xr:uid="{00000000-0005-0000-0000-000062BA0000}"/>
    <cellStyle name="20% - Accent1 6 2 2 11 2" xfId="47899" xr:uid="{00000000-0005-0000-0000-000063BA0000}"/>
    <cellStyle name="20% - Accent1 6 2 2 11 2 2" xfId="47900" xr:uid="{00000000-0005-0000-0000-000064BA0000}"/>
    <cellStyle name="20% - Accent1 6 2 2 11 3" xfId="47901" xr:uid="{00000000-0005-0000-0000-000065BA0000}"/>
    <cellStyle name="20% - Accent1 6 2 2 12" xfId="47902" xr:uid="{00000000-0005-0000-0000-000066BA0000}"/>
    <cellStyle name="20% - Accent1 6 2 2 12 2" xfId="47903" xr:uid="{00000000-0005-0000-0000-000067BA0000}"/>
    <cellStyle name="20% - Accent1 6 2 2 13" xfId="47904" xr:uid="{00000000-0005-0000-0000-000068BA0000}"/>
    <cellStyle name="20% - Accent1 6 2 2 13 2" xfId="47905" xr:uid="{00000000-0005-0000-0000-000069BA0000}"/>
    <cellStyle name="20% - Accent1 6 2 2 14" xfId="47906" xr:uid="{00000000-0005-0000-0000-00006ABA0000}"/>
    <cellStyle name="20% - Accent1 6 2 2 2" xfId="47907" xr:uid="{00000000-0005-0000-0000-00006BBA0000}"/>
    <cellStyle name="20% - Accent1 6 2 2 2 10" xfId="47908" xr:uid="{00000000-0005-0000-0000-00006CBA0000}"/>
    <cellStyle name="20% - Accent1 6 2 2 2 10 2" xfId="47909" xr:uid="{00000000-0005-0000-0000-00006DBA0000}"/>
    <cellStyle name="20% - Accent1 6 2 2 2 11" xfId="47910" xr:uid="{00000000-0005-0000-0000-00006EBA0000}"/>
    <cellStyle name="20% - Accent1 6 2 2 2 2" xfId="47911" xr:uid="{00000000-0005-0000-0000-00006FBA0000}"/>
    <cellStyle name="20% - Accent1 6 2 2 2 2 2" xfId="47912" xr:uid="{00000000-0005-0000-0000-000070BA0000}"/>
    <cellStyle name="20% - Accent1 6 2 2 2 2 2 2" xfId="47913" xr:uid="{00000000-0005-0000-0000-000071BA0000}"/>
    <cellStyle name="20% - Accent1 6 2 2 2 2 2 2 2" xfId="47914" xr:uid="{00000000-0005-0000-0000-000072BA0000}"/>
    <cellStyle name="20% - Accent1 6 2 2 2 2 2 2 2 2" xfId="47915" xr:uid="{00000000-0005-0000-0000-000073BA0000}"/>
    <cellStyle name="20% - Accent1 6 2 2 2 2 2 2 3" xfId="47916" xr:uid="{00000000-0005-0000-0000-000074BA0000}"/>
    <cellStyle name="20% - Accent1 6 2 2 2 2 2 3" xfId="47917" xr:uid="{00000000-0005-0000-0000-000075BA0000}"/>
    <cellStyle name="20% - Accent1 6 2 2 2 2 2 3 2" xfId="47918" xr:uid="{00000000-0005-0000-0000-000076BA0000}"/>
    <cellStyle name="20% - Accent1 6 2 2 2 2 2 4" xfId="47919" xr:uid="{00000000-0005-0000-0000-000077BA0000}"/>
    <cellStyle name="20% - Accent1 6 2 2 2 2 3" xfId="47920" xr:uid="{00000000-0005-0000-0000-000078BA0000}"/>
    <cellStyle name="20% - Accent1 6 2 2 2 2 3 2" xfId="47921" xr:uid="{00000000-0005-0000-0000-000079BA0000}"/>
    <cellStyle name="20% - Accent1 6 2 2 2 2 3 2 2" xfId="47922" xr:uid="{00000000-0005-0000-0000-00007ABA0000}"/>
    <cellStyle name="20% - Accent1 6 2 2 2 2 3 2 2 2" xfId="47923" xr:uid="{00000000-0005-0000-0000-00007BBA0000}"/>
    <cellStyle name="20% - Accent1 6 2 2 2 2 3 2 3" xfId="47924" xr:uid="{00000000-0005-0000-0000-00007CBA0000}"/>
    <cellStyle name="20% - Accent1 6 2 2 2 2 3 3" xfId="47925" xr:uid="{00000000-0005-0000-0000-00007DBA0000}"/>
    <cellStyle name="20% - Accent1 6 2 2 2 2 3 3 2" xfId="47926" xr:uid="{00000000-0005-0000-0000-00007EBA0000}"/>
    <cellStyle name="20% - Accent1 6 2 2 2 2 3 4" xfId="47927" xr:uid="{00000000-0005-0000-0000-00007FBA0000}"/>
    <cellStyle name="20% - Accent1 6 2 2 2 2 4" xfId="47928" xr:uid="{00000000-0005-0000-0000-000080BA0000}"/>
    <cellStyle name="20% - Accent1 6 2 2 2 2 4 2" xfId="47929" xr:uid="{00000000-0005-0000-0000-000081BA0000}"/>
    <cellStyle name="20% - Accent1 6 2 2 2 2 4 2 2" xfId="47930" xr:uid="{00000000-0005-0000-0000-000082BA0000}"/>
    <cellStyle name="20% - Accent1 6 2 2 2 2 4 2 2 2" xfId="47931" xr:uid="{00000000-0005-0000-0000-000083BA0000}"/>
    <cellStyle name="20% - Accent1 6 2 2 2 2 4 2 3" xfId="47932" xr:uid="{00000000-0005-0000-0000-000084BA0000}"/>
    <cellStyle name="20% - Accent1 6 2 2 2 2 4 3" xfId="47933" xr:uid="{00000000-0005-0000-0000-000085BA0000}"/>
    <cellStyle name="20% - Accent1 6 2 2 2 2 4 3 2" xfId="47934" xr:uid="{00000000-0005-0000-0000-000086BA0000}"/>
    <cellStyle name="20% - Accent1 6 2 2 2 2 4 4" xfId="47935" xr:uid="{00000000-0005-0000-0000-000087BA0000}"/>
    <cellStyle name="20% - Accent1 6 2 2 2 2 5" xfId="47936" xr:uid="{00000000-0005-0000-0000-000088BA0000}"/>
    <cellStyle name="20% - Accent1 6 2 2 2 2 5 2" xfId="47937" xr:uid="{00000000-0005-0000-0000-000089BA0000}"/>
    <cellStyle name="20% - Accent1 6 2 2 2 2 5 2 2" xfId="47938" xr:uid="{00000000-0005-0000-0000-00008ABA0000}"/>
    <cellStyle name="20% - Accent1 6 2 2 2 2 5 3" xfId="47939" xr:uid="{00000000-0005-0000-0000-00008BBA0000}"/>
    <cellStyle name="20% - Accent1 6 2 2 2 2 6" xfId="47940" xr:uid="{00000000-0005-0000-0000-00008CBA0000}"/>
    <cellStyle name="20% - Accent1 6 2 2 2 2 6 2" xfId="47941" xr:uid="{00000000-0005-0000-0000-00008DBA0000}"/>
    <cellStyle name="20% - Accent1 6 2 2 2 2 6 2 2" xfId="47942" xr:uid="{00000000-0005-0000-0000-00008EBA0000}"/>
    <cellStyle name="20% - Accent1 6 2 2 2 2 6 3" xfId="47943" xr:uid="{00000000-0005-0000-0000-00008FBA0000}"/>
    <cellStyle name="20% - Accent1 6 2 2 2 2 7" xfId="47944" xr:uid="{00000000-0005-0000-0000-000090BA0000}"/>
    <cellStyle name="20% - Accent1 6 2 2 2 2 7 2" xfId="47945" xr:uid="{00000000-0005-0000-0000-000091BA0000}"/>
    <cellStyle name="20% - Accent1 6 2 2 2 2 8" xfId="47946" xr:uid="{00000000-0005-0000-0000-000092BA0000}"/>
    <cellStyle name="20% - Accent1 6 2 2 2 2 8 2" xfId="47947" xr:uid="{00000000-0005-0000-0000-000093BA0000}"/>
    <cellStyle name="20% - Accent1 6 2 2 2 2 9" xfId="47948" xr:uid="{00000000-0005-0000-0000-000094BA0000}"/>
    <cellStyle name="20% - Accent1 6 2 2 2 3" xfId="47949" xr:uid="{00000000-0005-0000-0000-000095BA0000}"/>
    <cellStyle name="20% - Accent1 6 2 2 2 3 2" xfId="47950" xr:uid="{00000000-0005-0000-0000-000096BA0000}"/>
    <cellStyle name="20% - Accent1 6 2 2 2 3 2 2" xfId="47951" xr:uid="{00000000-0005-0000-0000-000097BA0000}"/>
    <cellStyle name="20% - Accent1 6 2 2 2 3 2 2 2" xfId="47952" xr:uid="{00000000-0005-0000-0000-000098BA0000}"/>
    <cellStyle name="20% - Accent1 6 2 2 2 3 2 2 2 2" xfId="47953" xr:uid="{00000000-0005-0000-0000-000099BA0000}"/>
    <cellStyle name="20% - Accent1 6 2 2 2 3 2 2 3" xfId="47954" xr:uid="{00000000-0005-0000-0000-00009ABA0000}"/>
    <cellStyle name="20% - Accent1 6 2 2 2 3 2 3" xfId="47955" xr:uid="{00000000-0005-0000-0000-00009BBA0000}"/>
    <cellStyle name="20% - Accent1 6 2 2 2 3 2 3 2" xfId="47956" xr:uid="{00000000-0005-0000-0000-00009CBA0000}"/>
    <cellStyle name="20% - Accent1 6 2 2 2 3 2 4" xfId="47957" xr:uid="{00000000-0005-0000-0000-00009DBA0000}"/>
    <cellStyle name="20% - Accent1 6 2 2 2 3 3" xfId="47958" xr:uid="{00000000-0005-0000-0000-00009EBA0000}"/>
    <cellStyle name="20% - Accent1 6 2 2 2 3 3 2" xfId="47959" xr:uid="{00000000-0005-0000-0000-00009FBA0000}"/>
    <cellStyle name="20% - Accent1 6 2 2 2 3 3 2 2" xfId="47960" xr:uid="{00000000-0005-0000-0000-0000A0BA0000}"/>
    <cellStyle name="20% - Accent1 6 2 2 2 3 3 2 2 2" xfId="47961" xr:uid="{00000000-0005-0000-0000-0000A1BA0000}"/>
    <cellStyle name="20% - Accent1 6 2 2 2 3 3 2 3" xfId="47962" xr:uid="{00000000-0005-0000-0000-0000A2BA0000}"/>
    <cellStyle name="20% - Accent1 6 2 2 2 3 3 3" xfId="47963" xr:uid="{00000000-0005-0000-0000-0000A3BA0000}"/>
    <cellStyle name="20% - Accent1 6 2 2 2 3 3 3 2" xfId="47964" xr:uid="{00000000-0005-0000-0000-0000A4BA0000}"/>
    <cellStyle name="20% - Accent1 6 2 2 2 3 3 4" xfId="47965" xr:uid="{00000000-0005-0000-0000-0000A5BA0000}"/>
    <cellStyle name="20% - Accent1 6 2 2 2 3 4" xfId="47966" xr:uid="{00000000-0005-0000-0000-0000A6BA0000}"/>
    <cellStyle name="20% - Accent1 6 2 2 2 3 4 2" xfId="47967" xr:uid="{00000000-0005-0000-0000-0000A7BA0000}"/>
    <cellStyle name="20% - Accent1 6 2 2 2 3 4 2 2" xfId="47968" xr:uid="{00000000-0005-0000-0000-0000A8BA0000}"/>
    <cellStyle name="20% - Accent1 6 2 2 2 3 4 2 2 2" xfId="47969" xr:uid="{00000000-0005-0000-0000-0000A9BA0000}"/>
    <cellStyle name="20% - Accent1 6 2 2 2 3 4 2 3" xfId="47970" xr:uid="{00000000-0005-0000-0000-0000AABA0000}"/>
    <cellStyle name="20% - Accent1 6 2 2 2 3 4 3" xfId="47971" xr:uid="{00000000-0005-0000-0000-0000ABBA0000}"/>
    <cellStyle name="20% - Accent1 6 2 2 2 3 4 3 2" xfId="47972" xr:uid="{00000000-0005-0000-0000-0000ACBA0000}"/>
    <cellStyle name="20% - Accent1 6 2 2 2 3 4 4" xfId="47973" xr:uid="{00000000-0005-0000-0000-0000ADBA0000}"/>
    <cellStyle name="20% - Accent1 6 2 2 2 3 5" xfId="47974" xr:uid="{00000000-0005-0000-0000-0000AEBA0000}"/>
    <cellStyle name="20% - Accent1 6 2 2 2 3 5 2" xfId="47975" xr:uid="{00000000-0005-0000-0000-0000AFBA0000}"/>
    <cellStyle name="20% - Accent1 6 2 2 2 3 5 2 2" xfId="47976" xr:uid="{00000000-0005-0000-0000-0000B0BA0000}"/>
    <cellStyle name="20% - Accent1 6 2 2 2 3 5 3" xfId="47977" xr:uid="{00000000-0005-0000-0000-0000B1BA0000}"/>
    <cellStyle name="20% - Accent1 6 2 2 2 3 6" xfId="47978" xr:uid="{00000000-0005-0000-0000-0000B2BA0000}"/>
    <cellStyle name="20% - Accent1 6 2 2 2 3 6 2" xfId="47979" xr:uid="{00000000-0005-0000-0000-0000B3BA0000}"/>
    <cellStyle name="20% - Accent1 6 2 2 2 3 6 2 2" xfId="47980" xr:uid="{00000000-0005-0000-0000-0000B4BA0000}"/>
    <cellStyle name="20% - Accent1 6 2 2 2 3 6 3" xfId="47981" xr:uid="{00000000-0005-0000-0000-0000B5BA0000}"/>
    <cellStyle name="20% - Accent1 6 2 2 2 3 7" xfId="47982" xr:uid="{00000000-0005-0000-0000-0000B6BA0000}"/>
    <cellStyle name="20% - Accent1 6 2 2 2 3 7 2" xfId="47983" xr:uid="{00000000-0005-0000-0000-0000B7BA0000}"/>
    <cellStyle name="20% - Accent1 6 2 2 2 3 8" xfId="47984" xr:uid="{00000000-0005-0000-0000-0000B8BA0000}"/>
    <cellStyle name="20% - Accent1 6 2 2 2 3 8 2" xfId="47985" xr:uid="{00000000-0005-0000-0000-0000B9BA0000}"/>
    <cellStyle name="20% - Accent1 6 2 2 2 3 9" xfId="47986" xr:uid="{00000000-0005-0000-0000-0000BABA0000}"/>
    <cellStyle name="20% - Accent1 6 2 2 2 4" xfId="47987" xr:uid="{00000000-0005-0000-0000-0000BBBA0000}"/>
    <cellStyle name="20% - Accent1 6 2 2 2 4 2" xfId="47988" xr:uid="{00000000-0005-0000-0000-0000BCBA0000}"/>
    <cellStyle name="20% - Accent1 6 2 2 2 4 2 2" xfId="47989" xr:uid="{00000000-0005-0000-0000-0000BDBA0000}"/>
    <cellStyle name="20% - Accent1 6 2 2 2 4 2 2 2" xfId="47990" xr:uid="{00000000-0005-0000-0000-0000BEBA0000}"/>
    <cellStyle name="20% - Accent1 6 2 2 2 4 2 3" xfId="47991" xr:uid="{00000000-0005-0000-0000-0000BFBA0000}"/>
    <cellStyle name="20% - Accent1 6 2 2 2 4 3" xfId="47992" xr:uid="{00000000-0005-0000-0000-0000C0BA0000}"/>
    <cellStyle name="20% - Accent1 6 2 2 2 4 3 2" xfId="47993" xr:uid="{00000000-0005-0000-0000-0000C1BA0000}"/>
    <cellStyle name="20% - Accent1 6 2 2 2 4 4" xfId="47994" xr:uid="{00000000-0005-0000-0000-0000C2BA0000}"/>
    <cellStyle name="20% - Accent1 6 2 2 2 5" xfId="47995" xr:uid="{00000000-0005-0000-0000-0000C3BA0000}"/>
    <cellStyle name="20% - Accent1 6 2 2 2 5 2" xfId="47996" xr:uid="{00000000-0005-0000-0000-0000C4BA0000}"/>
    <cellStyle name="20% - Accent1 6 2 2 2 5 2 2" xfId="47997" xr:uid="{00000000-0005-0000-0000-0000C5BA0000}"/>
    <cellStyle name="20% - Accent1 6 2 2 2 5 2 2 2" xfId="47998" xr:uid="{00000000-0005-0000-0000-0000C6BA0000}"/>
    <cellStyle name="20% - Accent1 6 2 2 2 5 2 3" xfId="47999" xr:uid="{00000000-0005-0000-0000-0000C7BA0000}"/>
    <cellStyle name="20% - Accent1 6 2 2 2 5 3" xfId="48000" xr:uid="{00000000-0005-0000-0000-0000C8BA0000}"/>
    <cellStyle name="20% - Accent1 6 2 2 2 5 3 2" xfId="48001" xr:uid="{00000000-0005-0000-0000-0000C9BA0000}"/>
    <cellStyle name="20% - Accent1 6 2 2 2 5 4" xfId="48002" xr:uid="{00000000-0005-0000-0000-0000CABA0000}"/>
    <cellStyle name="20% - Accent1 6 2 2 2 6" xfId="48003" xr:uid="{00000000-0005-0000-0000-0000CBBA0000}"/>
    <cellStyle name="20% - Accent1 6 2 2 2 6 2" xfId="48004" xr:uid="{00000000-0005-0000-0000-0000CCBA0000}"/>
    <cellStyle name="20% - Accent1 6 2 2 2 6 2 2" xfId="48005" xr:uid="{00000000-0005-0000-0000-0000CDBA0000}"/>
    <cellStyle name="20% - Accent1 6 2 2 2 6 2 2 2" xfId="48006" xr:uid="{00000000-0005-0000-0000-0000CEBA0000}"/>
    <cellStyle name="20% - Accent1 6 2 2 2 6 2 3" xfId="48007" xr:uid="{00000000-0005-0000-0000-0000CFBA0000}"/>
    <cellStyle name="20% - Accent1 6 2 2 2 6 3" xfId="48008" xr:uid="{00000000-0005-0000-0000-0000D0BA0000}"/>
    <cellStyle name="20% - Accent1 6 2 2 2 6 3 2" xfId="48009" xr:uid="{00000000-0005-0000-0000-0000D1BA0000}"/>
    <cellStyle name="20% - Accent1 6 2 2 2 6 4" xfId="48010" xr:uid="{00000000-0005-0000-0000-0000D2BA0000}"/>
    <cellStyle name="20% - Accent1 6 2 2 2 7" xfId="48011" xr:uid="{00000000-0005-0000-0000-0000D3BA0000}"/>
    <cellStyle name="20% - Accent1 6 2 2 2 7 2" xfId="48012" xr:uid="{00000000-0005-0000-0000-0000D4BA0000}"/>
    <cellStyle name="20% - Accent1 6 2 2 2 7 2 2" xfId="48013" xr:uid="{00000000-0005-0000-0000-0000D5BA0000}"/>
    <cellStyle name="20% - Accent1 6 2 2 2 7 3" xfId="48014" xr:uid="{00000000-0005-0000-0000-0000D6BA0000}"/>
    <cellStyle name="20% - Accent1 6 2 2 2 8" xfId="48015" xr:uid="{00000000-0005-0000-0000-0000D7BA0000}"/>
    <cellStyle name="20% - Accent1 6 2 2 2 8 2" xfId="48016" xr:uid="{00000000-0005-0000-0000-0000D8BA0000}"/>
    <cellStyle name="20% - Accent1 6 2 2 2 8 2 2" xfId="48017" xr:uid="{00000000-0005-0000-0000-0000D9BA0000}"/>
    <cellStyle name="20% - Accent1 6 2 2 2 8 3" xfId="48018" xr:uid="{00000000-0005-0000-0000-0000DABA0000}"/>
    <cellStyle name="20% - Accent1 6 2 2 2 9" xfId="48019" xr:uid="{00000000-0005-0000-0000-0000DBBA0000}"/>
    <cellStyle name="20% - Accent1 6 2 2 2 9 2" xfId="48020" xr:uid="{00000000-0005-0000-0000-0000DCBA0000}"/>
    <cellStyle name="20% - Accent1 6 2 2 3" xfId="48021" xr:uid="{00000000-0005-0000-0000-0000DDBA0000}"/>
    <cellStyle name="20% - Accent1 6 2 2 3 10" xfId="48022" xr:uid="{00000000-0005-0000-0000-0000DEBA0000}"/>
    <cellStyle name="20% - Accent1 6 2 2 3 10 2" xfId="48023" xr:uid="{00000000-0005-0000-0000-0000DFBA0000}"/>
    <cellStyle name="20% - Accent1 6 2 2 3 11" xfId="48024" xr:uid="{00000000-0005-0000-0000-0000E0BA0000}"/>
    <cellStyle name="20% - Accent1 6 2 2 3 2" xfId="48025" xr:uid="{00000000-0005-0000-0000-0000E1BA0000}"/>
    <cellStyle name="20% - Accent1 6 2 2 3 2 2" xfId="48026" xr:uid="{00000000-0005-0000-0000-0000E2BA0000}"/>
    <cellStyle name="20% - Accent1 6 2 2 3 2 2 2" xfId="48027" xr:uid="{00000000-0005-0000-0000-0000E3BA0000}"/>
    <cellStyle name="20% - Accent1 6 2 2 3 2 2 2 2" xfId="48028" xr:uid="{00000000-0005-0000-0000-0000E4BA0000}"/>
    <cellStyle name="20% - Accent1 6 2 2 3 2 2 2 2 2" xfId="48029" xr:uid="{00000000-0005-0000-0000-0000E5BA0000}"/>
    <cellStyle name="20% - Accent1 6 2 2 3 2 2 2 3" xfId="48030" xr:uid="{00000000-0005-0000-0000-0000E6BA0000}"/>
    <cellStyle name="20% - Accent1 6 2 2 3 2 2 3" xfId="48031" xr:uid="{00000000-0005-0000-0000-0000E7BA0000}"/>
    <cellStyle name="20% - Accent1 6 2 2 3 2 2 3 2" xfId="48032" xr:uid="{00000000-0005-0000-0000-0000E8BA0000}"/>
    <cellStyle name="20% - Accent1 6 2 2 3 2 2 4" xfId="48033" xr:uid="{00000000-0005-0000-0000-0000E9BA0000}"/>
    <cellStyle name="20% - Accent1 6 2 2 3 2 3" xfId="48034" xr:uid="{00000000-0005-0000-0000-0000EABA0000}"/>
    <cellStyle name="20% - Accent1 6 2 2 3 2 3 2" xfId="48035" xr:uid="{00000000-0005-0000-0000-0000EBBA0000}"/>
    <cellStyle name="20% - Accent1 6 2 2 3 2 3 2 2" xfId="48036" xr:uid="{00000000-0005-0000-0000-0000ECBA0000}"/>
    <cellStyle name="20% - Accent1 6 2 2 3 2 3 2 2 2" xfId="48037" xr:uid="{00000000-0005-0000-0000-0000EDBA0000}"/>
    <cellStyle name="20% - Accent1 6 2 2 3 2 3 2 3" xfId="48038" xr:uid="{00000000-0005-0000-0000-0000EEBA0000}"/>
    <cellStyle name="20% - Accent1 6 2 2 3 2 3 3" xfId="48039" xr:uid="{00000000-0005-0000-0000-0000EFBA0000}"/>
    <cellStyle name="20% - Accent1 6 2 2 3 2 3 3 2" xfId="48040" xr:uid="{00000000-0005-0000-0000-0000F0BA0000}"/>
    <cellStyle name="20% - Accent1 6 2 2 3 2 3 4" xfId="48041" xr:uid="{00000000-0005-0000-0000-0000F1BA0000}"/>
    <cellStyle name="20% - Accent1 6 2 2 3 2 4" xfId="48042" xr:uid="{00000000-0005-0000-0000-0000F2BA0000}"/>
    <cellStyle name="20% - Accent1 6 2 2 3 2 4 2" xfId="48043" xr:uid="{00000000-0005-0000-0000-0000F3BA0000}"/>
    <cellStyle name="20% - Accent1 6 2 2 3 2 4 2 2" xfId="48044" xr:uid="{00000000-0005-0000-0000-0000F4BA0000}"/>
    <cellStyle name="20% - Accent1 6 2 2 3 2 4 2 2 2" xfId="48045" xr:uid="{00000000-0005-0000-0000-0000F5BA0000}"/>
    <cellStyle name="20% - Accent1 6 2 2 3 2 4 2 3" xfId="48046" xr:uid="{00000000-0005-0000-0000-0000F6BA0000}"/>
    <cellStyle name="20% - Accent1 6 2 2 3 2 4 3" xfId="48047" xr:uid="{00000000-0005-0000-0000-0000F7BA0000}"/>
    <cellStyle name="20% - Accent1 6 2 2 3 2 4 3 2" xfId="48048" xr:uid="{00000000-0005-0000-0000-0000F8BA0000}"/>
    <cellStyle name="20% - Accent1 6 2 2 3 2 4 4" xfId="48049" xr:uid="{00000000-0005-0000-0000-0000F9BA0000}"/>
    <cellStyle name="20% - Accent1 6 2 2 3 2 5" xfId="48050" xr:uid="{00000000-0005-0000-0000-0000FABA0000}"/>
    <cellStyle name="20% - Accent1 6 2 2 3 2 5 2" xfId="48051" xr:uid="{00000000-0005-0000-0000-0000FBBA0000}"/>
    <cellStyle name="20% - Accent1 6 2 2 3 2 5 2 2" xfId="48052" xr:uid="{00000000-0005-0000-0000-0000FCBA0000}"/>
    <cellStyle name="20% - Accent1 6 2 2 3 2 5 3" xfId="48053" xr:uid="{00000000-0005-0000-0000-0000FDBA0000}"/>
    <cellStyle name="20% - Accent1 6 2 2 3 2 6" xfId="48054" xr:uid="{00000000-0005-0000-0000-0000FEBA0000}"/>
    <cellStyle name="20% - Accent1 6 2 2 3 2 6 2" xfId="48055" xr:uid="{00000000-0005-0000-0000-0000FFBA0000}"/>
    <cellStyle name="20% - Accent1 6 2 2 3 2 6 2 2" xfId="48056" xr:uid="{00000000-0005-0000-0000-000000BB0000}"/>
    <cellStyle name="20% - Accent1 6 2 2 3 2 6 3" xfId="48057" xr:uid="{00000000-0005-0000-0000-000001BB0000}"/>
    <cellStyle name="20% - Accent1 6 2 2 3 2 7" xfId="48058" xr:uid="{00000000-0005-0000-0000-000002BB0000}"/>
    <cellStyle name="20% - Accent1 6 2 2 3 2 7 2" xfId="48059" xr:uid="{00000000-0005-0000-0000-000003BB0000}"/>
    <cellStyle name="20% - Accent1 6 2 2 3 2 8" xfId="48060" xr:uid="{00000000-0005-0000-0000-000004BB0000}"/>
    <cellStyle name="20% - Accent1 6 2 2 3 2 8 2" xfId="48061" xr:uid="{00000000-0005-0000-0000-000005BB0000}"/>
    <cellStyle name="20% - Accent1 6 2 2 3 2 9" xfId="48062" xr:uid="{00000000-0005-0000-0000-000006BB0000}"/>
    <cellStyle name="20% - Accent1 6 2 2 3 3" xfId="48063" xr:uid="{00000000-0005-0000-0000-000007BB0000}"/>
    <cellStyle name="20% - Accent1 6 2 2 3 3 2" xfId="48064" xr:uid="{00000000-0005-0000-0000-000008BB0000}"/>
    <cellStyle name="20% - Accent1 6 2 2 3 3 2 2" xfId="48065" xr:uid="{00000000-0005-0000-0000-000009BB0000}"/>
    <cellStyle name="20% - Accent1 6 2 2 3 3 2 2 2" xfId="48066" xr:uid="{00000000-0005-0000-0000-00000ABB0000}"/>
    <cellStyle name="20% - Accent1 6 2 2 3 3 2 2 2 2" xfId="48067" xr:uid="{00000000-0005-0000-0000-00000BBB0000}"/>
    <cellStyle name="20% - Accent1 6 2 2 3 3 2 2 3" xfId="48068" xr:uid="{00000000-0005-0000-0000-00000CBB0000}"/>
    <cellStyle name="20% - Accent1 6 2 2 3 3 2 3" xfId="48069" xr:uid="{00000000-0005-0000-0000-00000DBB0000}"/>
    <cellStyle name="20% - Accent1 6 2 2 3 3 2 3 2" xfId="48070" xr:uid="{00000000-0005-0000-0000-00000EBB0000}"/>
    <cellStyle name="20% - Accent1 6 2 2 3 3 2 4" xfId="48071" xr:uid="{00000000-0005-0000-0000-00000FBB0000}"/>
    <cellStyle name="20% - Accent1 6 2 2 3 3 3" xfId="48072" xr:uid="{00000000-0005-0000-0000-000010BB0000}"/>
    <cellStyle name="20% - Accent1 6 2 2 3 3 3 2" xfId="48073" xr:uid="{00000000-0005-0000-0000-000011BB0000}"/>
    <cellStyle name="20% - Accent1 6 2 2 3 3 3 2 2" xfId="48074" xr:uid="{00000000-0005-0000-0000-000012BB0000}"/>
    <cellStyle name="20% - Accent1 6 2 2 3 3 3 2 2 2" xfId="48075" xr:uid="{00000000-0005-0000-0000-000013BB0000}"/>
    <cellStyle name="20% - Accent1 6 2 2 3 3 3 2 3" xfId="48076" xr:uid="{00000000-0005-0000-0000-000014BB0000}"/>
    <cellStyle name="20% - Accent1 6 2 2 3 3 3 3" xfId="48077" xr:uid="{00000000-0005-0000-0000-000015BB0000}"/>
    <cellStyle name="20% - Accent1 6 2 2 3 3 3 3 2" xfId="48078" xr:uid="{00000000-0005-0000-0000-000016BB0000}"/>
    <cellStyle name="20% - Accent1 6 2 2 3 3 3 4" xfId="48079" xr:uid="{00000000-0005-0000-0000-000017BB0000}"/>
    <cellStyle name="20% - Accent1 6 2 2 3 3 4" xfId="48080" xr:uid="{00000000-0005-0000-0000-000018BB0000}"/>
    <cellStyle name="20% - Accent1 6 2 2 3 3 4 2" xfId="48081" xr:uid="{00000000-0005-0000-0000-000019BB0000}"/>
    <cellStyle name="20% - Accent1 6 2 2 3 3 4 2 2" xfId="48082" xr:uid="{00000000-0005-0000-0000-00001ABB0000}"/>
    <cellStyle name="20% - Accent1 6 2 2 3 3 4 2 2 2" xfId="48083" xr:uid="{00000000-0005-0000-0000-00001BBB0000}"/>
    <cellStyle name="20% - Accent1 6 2 2 3 3 4 2 3" xfId="48084" xr:uid="{00000000-0005-0000-0000-00001CBB0000}"/>
    <cellStyle name="20% - Accent1 6 2 2 3 3 4 3" xfId="48085" xr:uid="{00000000-0005-0000-0000-00001DBB0000}"/>
    <cellStyle name="20% - Accent1 6 2 2 3 3 4 3 2" xfId="48086" xr:uid="{00000000-0005-0000-0000-00001EBB0000}"/>
    <cellStyle name="20% - Accent1 6 2 2 3 3 4 4" xfId="48087" xr:uid="{00000000-0005-0000-0000-00001FBB0000}"/>
    <cellStyle name="20% - Accent1 6 2 2 3 3 5" xfId="48088" xr:uid="{00000000-0005-0000-0000-000020BB0000}"/>
    <cellStyle name="20% - Accent1 6 2 2 3 3 5 2" xfId="48089" xr:uid="{00000000-0005-0000-0000-000021BB0000}"/>
    <cellStyle name="20% - Accent1 6 2 2 3 3 5 2 2" xfId="48090" xr:uid="{00000000-0005-0000-0000-000022BB0000}"/>
    <cellStyle name="20% - Accent1 6 2 2 3 3 5 3" xfId="48091" xr:uid="{00000000-0005-0000-0000-000023BB0000}"/>
    <cellStyle name="20% - Accent1 6 2 2 3 3 6" xfId="48092" xr:uid="{00000000-0005-0000-0000-000024BB0000}"/>
    <cellStyle name="20% - Accent1 6 2 2 3 3 6 2" xfId="48093" xr:uid="{00000000-0005-0000-0000-000025BB0000}"/>
    <cellStyle name="20% - Accent1 6 2 2 3 3 6 2 2" xfId="48094" xr:uid="{00000000-0005-0000-0000-000026BB0000}"/>
    <cellStyle name="20% - Accent1 6 2 2 3 3 6 3" xfId="48095" xr:uid="{00000000-0005-0000-0000-000027BB0000}"/>
    <cellStyle name="20% - Accent1 6 2 2 3 3 7" xfId="48096" xr:uid="{00000000-0005-0000-0000-000028BB0000}"/>
    <cellStyle name="20% - Accent1 6 2 2 3 3 7 2" xfId="48097" xr:uid="{00000000-0005-0000-0000-000029BB0000}"/>
    <cellStyle name="20% - Accent1 6 2 2 3 3 8" xfId="48098" xr:uid="{00000000-0005-0000-0000-00002ABB0000}"/>
    <cellStyle name="20% - Accent1 6 2 2 3 3 8 2" xfId="48099" xr:uid="{00000000-0005-0000-0000-00002BBB0000}"/>
    <cellStyle name="20% - Accent1 6 2 2 3 3 9" xfId="48100" xr:uid="{00000000-0005-0000-0000-00002CBB0000}"/>
    <cellStyle name="20% - Accent1 6 2 2 3 4" xfId="48101" xr:uid="{00000000-0005-0000-0000-00002DBB0000}"/>
    <cellStyle name="20% - Accent1 6 2 2 3 4 2" xfId="48102" xr:uid="{00000000-0005-0000-0000-00002EBB0000}"/>
    <cellStyle name="20% - Accent1 6 2 2 3 4 2 2" xfId="48103" xr:uid="{00000000-0005-0000-0000-00002FBB0000}"/>
    <cellStyle name="20% - Accent1 6 2 2 3 4 2 2 2" xfId="48104" xr:uid="{00000000-0005-0000-0000-000030BB0000}"/>
    <cellStyle name="20% - Accent1 6 2 2 3 4 2 3" xfId="48105" xr:uid="{00000000-0005-0000-0000-000031BB0000}"/>
    <cellStyle name="20% - Accent1 6 2 2 3 4 3" xfId="48106" xr:uid="{00000000-0005-0000-0000-000032BB0000}"/>
    <cellStyle name="20% - Accent1 6 2 2 3 4 3 2" xfId="48107" xr:uid="{00000000-0005-0000-0000-000033BB0000}"/>
    <cellStyle name="20% - Accent1 6 2 2 3 4 4" xfId="48108" xr:uid="{00000000-0005-0000-0000-000034BB0000}"/>
    <cellStyle name="20% - Accent1 6 2 2 3 5" xfId="48109" xr:uid="{00000000-0005-0000-0000-000035BB0000}"/>
    <cellStyle name="20% - Accent1 6 2 2 3 5 2" xfId="48110" xr:uid="{00000000-0005-0000-0000-000036BB0000}"/>
    <cellStyle name="20% - Accent1 6 2 2 3 5 2 2" xfId="48111" xr:uid="{00000000-0005-0000-0000-000037BB0000}"/>
    <cellStyle name="20% - Accent1 6 2 2 3 5 2 2 2" xfId="48112" xr:uid="{00000000-0005-0000-0000-000038BB0000}"/>
    <cellStyle name="20% - Accent1 6 2 2 3 5 2 3" xfId="48113" xr:uid="{00000000-0005-0000-0000-000039BB0000}"/>
    <cellStyle name="20% - Accent1 6 2 2 3 5 3" xfId="48114" xr:uid="{00000000-0005-0000-0000-00003ABB0000}"/>
    <cellStyle name="20% - Accent1 6 2 2 3 5 3 2" xfId="48115" xr:uid="{00000000-0005-0000-0000-00003BBB0000}"/>
    <cellStyle name="20% - Accent1 6 2 2 3 5 4" xfId="48116" xr:uid="{00000000-0005-0000-0000-00003CBB0000}"/>
    <cellStyle name="20% - Accent1 6 2 2 3 6" xfId="48117" xr:uid="{00000000-0005-0000-0000-00003DBB0000}"/>
    <cellStyle name="20% - Accent1 6 2 2 3 6 2" xfId="48118" xr:uid="{00000000-0005-0000-0000-00003EBB0000}"/>
    <cellStyle name="20% - Accent1 6 2 2 3 6 2 2" xfId="48119" xr:uid="{00000000-0005-0000-0000-00003FBB0000}"/>
    <cellStyle name="20% - Accent1 6 2 2 3 6 2 2 2" xfId="48120" xr:uid="{00000000-0005-0000-0000-000040BB0000}"/>
    <cellStyle name="20% - Accent1 6 2 2 3 6 2 3" xfId="48121" xr:uid="{00000000-0005-0000-0000-000041BB0000}"/>
    <cellStyle name="20% - Accent1 6 2 2 3 6 3" xfId="48122" xr:uid="{00000000-0005-0000-0000-000042BB0000}"/>
    <cellStyle name="20% - Accent1 6 2 2 3 6 3 2" xfId="48123" xr:uid="{00000000-0005-0000-0000-000043BB0000}"/>
    <cellStyle name="20% - Accent1 6 2 2 3 6 4" xfId="48124" xr:uid="{00000000-0005-0000-0000-000044BB0000}"/>
    <cellStyle name="20% - Accent1 6 2 2 3 7" xfId="48125" xr:uid="{00000000-0005-0000-0000-000045BB0000}"/>
    <cellStyle name="20% - Accent1 6 2 2 3 7 2" xfId="48126" xr:uid="{00000000-0005-0000-0000-000046BB0000}"/>
    <cellStyle name="20% - Accent1 6 2 2 3 7 2 2" xfId="48127" xr:uid="{00000000-0005-0000-0000-000047BB0000}"/>
    <cellStyle name="20% - Accent1 6 2 2 3 7 3" xfId="48128" xr:uid="{00000000-0005-0000-0000-000048BB0000}"/>
    <cellStyle name="20% - Accent1 6 2 2 3 8" xfId="48129" xr:uid="{00000000-0005-0000-0000-000049BB0000}"/>
    <cellStyle name="20% - Accent1 6 2 2 3 8 2" xfId="48130" xr:uid="{00000000-0005-0000-0000-00004ABB0000}"/>
    <cellStyle name="20% - Accent1 6 2 2 3 8 2 2" xfId="48131" xr:uid="{00000000-0005-0000-0000-00004BBB0000}"/>
    <cellStyle name="20% - Accent1 6 2 2 3 8 3" xfId="48132" xr:uid="{00000000-0005-0000-0000-00004CBB0000}"/>
    <cellStyle name="20% - Accent1 6 2 2 3 9" xfId="48133" xr:uid="{00000000-0005-0000-0000-00004DBB0000}"/>
    <cellStyle name="20% - Accent1 6 2 2 3 9 2" xfId="48134" xr:uid="{00000000-0005-0000-0000-00004EBB0000}"/>
    <cellStyle name="20% - Accent1 6 2 2 4" xfId="48135" xr:uid="{00000000-0005-0000-0000-00004FBB0000}"/>
    <cellStyle name="20% - Accent1 6 2 2 4 10" xfId="48136" xr:uid="{00000000-0005-0000-0000-000050BB0000}"/>
    <cellStyle name="20% - Accent1 6 2 2 4 10 2" xfId="48137" xr:uid="{00000000-0005-0000-0000-000051BB0000}"/>
    <cellStyle name="20% - Accent1 6 2 2 4 11" xfId="48138" xr:uid="{00000000-0005-0000-0000-000052BB0000}"/>
    <cellStyle name="20% - Accent1 6 2 2 4 2" xfId="48139" xr:uid="{00000000-0005-0000-0000-000053BB0000}"/>
    <cellStyle name="20% - Accent1 6 2 2 4 2 2" xfId="48140" xr:uid="{00000000-0005-0000-0000-000054BB0000}"/>
    <cellStyle name="20% - Accent1 6 2 2 4 2 2 2" xfId="48141" xr:uid="{00000000-0005-0000-0000-000055BB0000}"/>
    <cellStyle name="20% - Accent1 6 2 2 4 2 2 2 2" xfId="48142" xr:uid="{00000000-0005-0000-0000-000056BB0000}"/>
    <cellStyle name="20% - Accent1 6 2 2 4 2 2 2 2 2" xfId="48143" xr:uid="{00000000-0005-0000-0000-000057BB0000}"/>
    <cellStyle name="20% - Accent1 6 2 2 4 2 2 2 3" xfId="48144" xr:uid="{00000000-0005-0000-0000-000058BB0000}"/>
    <cellStyle name="20% - Accent1 6 2 2 4 2 2 3" xfId="48145" xr:uid="{00000000-0005-0000-0000-000059BB0000}"/>
    <cellStyle name="20% - Accent1 6 2 2 4 2 2 3 2" xfId="48146" xr:uid="{00000000-0005-0000-0000-00005ABB0000}"/>
    <cellStyle name="20% - Accent1 6 2 2 4 2 2 4" xfId="48147" xr:uid="{00000000-0005-0000-0000-00005BBB0000}"/>
    <cellStyle name="20% - Accent1 6 2 2 4 2 3" xfId="48148" xr:uid="{00000000-0005-0000-0000-00005CBB0000}"/>
    <cellStyle name="20% - Accent1 6 2 2 4 2 3 2" xfId="48149" xr:uid="{00000000-0005-0000-0000-00005DBB0000}"/>
    <cellStyle name="20% - Accent1 6 2 2 4 2 3 2 2" xfId="48150" xr:uid="{00000000-0005-0000-0000-00005EBB0000}"/>
    <cellStyle name="20% - Accent1 6 2 2 4 2 3 2 2 2" xfId="48151" xr:uid="{00000000-0005-0000-0000-00005FBB0000}"/>
    <cellStyle name="20% - Accent1 6 2 2 4 2 3 2 3" xfId="48152" xr:uid="{00000000-0005-0000-0000-000060BB0000}"/>
    <cellStyle name="20% - Accent1 6 2 2 4 2 3 3" xfId="48153" xr:uid="{00000000-0005-0000-0000-000061BB0000}"/>
    <cellStyle name="20% - Accent1 6 2 2 4 2 3 3 2" xfId="48154" xr:uid="{00000000-0005-0000-0000-000062BB0000}"/>
    <cellStyle name="20% - Accent1 6 2 2 4 2 3 4" xfId="48155" xr:uid="{00000000-0005-0000-0000-000063BB0000}"/>
    <cellStyle name="20% - Accent1 6 2 2 4 2 4" xfId="48156" xr:uid="{00000000-0005-0000-0000-000064BB0000}"/>
    <cellStyle name="20% - Accent1 6 2 2 4 2 4 2" xfId="48157" xr:uid="{00000000-0005-0000-0000-000065BB0000}"/>
    <cellStyle name="20% - Accent1 6 2 2 4 2 4 2 2" xfId="48158" xr:uid="{00000000-0005-0000-0000-000066BB0000}"/>
    <cellStyle name="20% - Accent1 6 2 2 4 2 4 2 2 2" xfId="48159" xr:uid="{00000000-0005-0000-0000-000067BB0000}"/>
    <cellStyle name="20% - Accent1 6 2 2 4 2 4 2 3" xfId="48160" xr:uid="{00000000-0005-0000-0000-000068BB0000}"/>
    <cellStyle name="20% - Accent1 6 2 2 4 2 4 3" xfId="48161" xr:uid="{00000000-0005-0000-0000-000069BB0000}"/>
    <cellStyle name="20% - Accent1 6 2 2 4 2 4 3 2" xfId="48162" xr:uid="{00000000-0005-0000-0000-00006ABB0000}"/>
    <cellStyle name="20% - Accent1 6 2 2 4 2 4 4" xfId="48163" xr:uid="{00000000-0005-0000-0000-00006BBB0000}"/>
    <cellStyle name="20% - Accent1 6 2 2 4 2 5" xfId="48164" xr:uid="{00000000-0005-0000-0000-00006CBB0000}"/>
    <cellStyle name="20% - Accent1 6 2 2 4 2 5 2" xfId="48165" xr:uid="{00000000-0005-0000-0000-00006DBB0000}"/>
    <cellStyle name="20% - Accent1 6 2 2 4 2 5 2 2" xfId="48166" xr:uid="{00000000-0005-0000-0000-00006EBB0000}"/>
    <cellStyle name="20% - Accent1 6 2 2 4 2 5 3" xfId="48167" xr:uid="{00000000-0005-0000-0000-00006FBB0000}"/>
    <cellStyle name="20% - Accent1 6 2 2 4 2 6" xfId="48168" xr:uid="{00000000-0005-0000-0000-000070BB0000}"/>
    <cellStyle name="20% - Accent1 6 2 2 4 2 6 2" xfId="48169" xr:uid="{00000000-0005-0000-0000-000071BB0000}"/>
    <cellStyle name="20% - Accent1 6 2 2 4 2 6 2 2" xfId="48170" xr:uid="{00000000-0005-0000-0000-000072BB0000}"/>
    <cellStyle name="20% - Accent1 6 2 2 4 2 6 3" xfId="48171" xr:uid="{00000000-0005-0000-0000-000073BB0000}"/>
    <cellStyle name="20% - Accent1 6 2 2 4 2 7" xfId="48172" xr:uid="{00000000-0005-0000-0000-000074BB0000}"/>
    <cellStyle name="20% - Accent1 6 2 2 4 2 7 2" xfId="48173" xr:uid="{00000000-0005-0000-0000-000075BB0000}"/>
    <cellStyle name="20% - Accent1 6 2 2 4 2 8" xfId="48174" xr:uid="{00000000-0005-0000-0000-000076BB0000}"/>
    <cellStyle name="20% - Accent1 6 2 2 4 2 8 2" xfId="48175" xr:uid="{00000000-0005-0000-0000-000077BB0000}"/>
    <cellStyle name="20% - Accent1 6 2 2 4 2 9" xfId="48176" xr:uid="{00000000-0005-0000-0000-000078BB0000}"/>
    <cellStyle name="20% - Accent1 6 2 2 4 3" xfId="48177" xr:uid="{00000000-0005-0000-0000-000079BB0000}"/>
    <cellStyle name="20% - Accent1 6 2 2 4 3 2" xfId="48178" xr:uid="{00000000-0005-0000-0000-00007ABB0000}"/>
    <cellStyle name="20% - Accent1 6 2 2 4 3 2 2" xfId="48179" xr:uid="{00000000-0005-0000-0000-00007BBB0000}"/>
    <cellStyle name="20% - Accent1 6 2 2 4 3 2 2 2" xfId="48180" xr:uid="{00000000-0005-0000-0000-00007CBB0000}"/>
    <cellStyle name="20% - Accent1 6 2 2 4 3 2 2 2 2" xfId="48181" xr:uid="{00000000-0005-0000-0000-00007DBB0000}"/>
    <cellStyle name="20% - Accent1 6 2 2 4 3 2 2 3" xfId="48182" xr:uid="{00000000-0005-0000-0000-00007EBB0000}"/>
    <cellStyle name="20% - Accent1 6 2 2 4 3 2 3" xfId="48183" xr:uid="{00000000-0005-0000-0000-00007FBB0000}"/>
    <cellStyle name="20% - Accent1 6 2 2 4 3 2 3 2" xfId="48184" xr:uid="{00000000-0005-0000-0000-000080BB0000}"/>
    <cellStyle name="20% - Accent1 6 2 2 4 3 2 4" xfId="48185" xr:uid="{00000000-0005-0000-0000-000081BB0000}"/>
    <cellStyle name="20% - Accent1 6 2 2 4 3 3" xfId="48186" xr:uid="{00000000-0005-0000-0000-000082BB0000}"/>
    <cellStyle name="20% - Accent1 6 2 2 4 3 3 2" xfId="48187" xr:uid="{00000000-0005-0000-0000-000083BB0000}"/>
    <cellStyle name="20% - Accent1 6 2 2 4 3 3 2 2" xfId="48188" xr:uid="{00000000-0005-0000-0000-000084BB0000}"/>
    <cellStyle name="20% - Accent1 6 2 2 4 3 3 2 2 2" xfId="48189" xr:uid="{00000000-0005-0000-0000-000085BB0000}"/>
    <cellStyle name="20% - Accent1 6 2 2 4 3 3 2 3" xfId="48190" xr:uid="{00000000-0005-0000-0000-000086BB0000}"/>
    <cellStyle name="20% - Accent1 6 2 2 4 3 3 3" xfId="48191" xr:uid="{00000000-0005-0000-0000-000087BB0000}"/>
    <cellStyle name="20% - Accent1 6 2 2 4 3 3 3 2" xfId="48192" xr:uid="{00000000-0005-0000-0000-000088BB0000}"/>
    <cellStyle name="20% - Accent1 6 2 2 4 3 3 4" xfId="48193" xr:uid="{00000000-0005-0000-0000-000089BB0000}"/>
    <cellStyle name="20% - Accent1 6 2 2 4 3 4" xfId="48194" xr:uid="{00000000-0005-0000-0000-00008ABB0000}"/>
    <cellStyle name="20% - Accent1 6 2 2 4 3 4 2" xfId="48195" xr:uid="{00000000-0005-0000-0000-00008BBB0000}"/>
    <cellStyle name="20% - Accent1 6 2 2 4 3 4 2 2" xfId="48196" xr:uid="{00000000-0005-0000-0000-00008CBB0000}"/>
    <cellStyle name="20% - Accent1 6 2 2 4 3 4 2 2 2" xfId="48197" xr:uid="{00000000-0005-0000-0000-00008DBB0000}"/>
    <cellStyle name="20% - Accent1 6 2 2 4 3 4 2 3" xfId="48198" xr:uid="{00000000-0005-0000-0000-00008EBB0000}"/>
    <cellStyle name="20% - Accent1 6 2 2 4 3 4 3" xfId="48199" xr:uid="{00000000-0005-0000-0000-00008FBB0000}"/>
    <cellStyle name="20% - Accent1 6 2 2 4 3 4 3 2" xfId="48200" xr:uid="{00000000-0005-0000-0000-000090BB0000}"/>
    <cellStyle name="20% - Accent1 6 2 2 4 3 4 4" xfId="48201" xr:uid="{00000000-0005-0000-0000-000091BB0000}"/>
    <cellStyle name="20% - Accent1 6 2 2 4 3 5" xfId="48202" xr:uid="{00000000-0005-0000-0000-000092BB0000}"/>
    <cellStyle name="20% - Accent1 6 2 2 4 3 5 2" xfId="48203" xr:uid="{00000000-0005-0000-0000-000093BB0000}"/>
    <cellStyle name="20% - Accent1 6 2 2 4 3 5 2 2" xfId="48204" xr:uid="{00000000-0005-0000-0000-000094BB0000}"/>
    <cellStyle name="20% - Accent1 6 2 2 4 3 5 3" xfId="48205" xr:uid="{00000000-0005-0000-0000-000095BB0000}"/>
    <cellStyle name="20% - Accent1 6 2 2 4 3 6" xfId="48206" xr:uid="{00000000-0005-0000-0000-000096BB0000}"/>
    <cellStyle name="20% - Accent1 6 2 2 4 3 6 2" xfId="48207" xr:uid="{00000000-0005-0000-0000-000097BB0000}"/>
    <cellStyle name="20% - Accent1 6 2 2 4 3 6 2 2" xfId="48208" xr:uid="{00000000-0005-0000-0000-000098BB0000}"/>
    <cellStyle name="20% - Accent1 6 2 2 4 3 6 3" xfId="48209" xr:uid="{00000000-0005-0000-0000-000099BB0000}"/>
    <cellStyle name="20% - Accent1 6 2 2 4 3 7" xfId="48210" xr:uid="{00000000-0005-0000-0000-00009ABB0000}"/>
    <cellStyle name="20% - Accent1 6 2 2 4 3 7 2" xfId="48211" xr:uid="{00000000-0005-0000-0000-00009BBB0000}"/>
    <cellStyle name="20% - Accent1 6 2 2 4 3 8" xfId="48212" xr:uid="{00000000-0005-0000-0000-00009CBB0000}"/>
    <cellStyle name="20% - Accent1 6 2 2 4 3 8 2" xfId="48213" xr:uid="{00000000-0005-0000-0000-00009DBB0000}"/>
    <cellStyle name="20% - Accent1 6 2 2 4 3 9" xfId="48214" xr:uid="{00000000-0005-0000-0000-00009EBB0000}"/>
    <cellStyle name="20% - Accent1 6 2 2 4 4" xfId="48215" xr:uid="{00000000-0005-0000-0000-00009FBB0000}"/>
    <cellStyle name="20% - Accent1 6 2 2 4 4 2" xfId="48216" xr:uid="{00000000-0005-0000-0000-0000A0BB0000}"/>
    <cellStyle name="20% - Accent1 6 2 2 4 4 2 2" xfId="48217" xr:uid="{00000000-0005-0000-0000-0000A1BB0000}"/>
    <cellStyle name="20% - Accent1 6 2 2 4 4 2 2 2" xfId="48218" xr:uid="{00000000-0005-0000-0000-0000A2BB0000}"/>
    <cellStyle name="20% - Accent1 6 2 2 4 4 2 3" xfId="48219" xr:uid="{00000000-0005-0000-0000-0000A3BB0000}"/>
    <cellStyle name="20% - Accent1 6 2 2 4 4 3" xfId="48220" xr:uid="{00000000-0005-0000-0000-0000A4BB0000}"/>
    <cellStyle name="20% - Accent1 6 2 2 4 4 3 2" xfId="48221" xr:uid="{00000000-0005-0000-0000-0000A5BB0000}"/>
    <cellStyle name="20% - Accent1 6 2 2 4 4 4" xfId="48222" xr:uid="{00000000-0005-0000-0000-0000A6BB0000}"/>
    <cellStyle name="20% - Accent1 6 2 2 4 5" xfId="48223" xr:uid="{00000000-0005-0000-0000-0000A7BB0000}"/>
    <cellStyle name="20% - Accent1 6 2 2 4 5 2" xfId="48224" xr:uid="{00000000-0005-0000-0000-0000A8BB0000}"/>
    <cellStyle name="20% - Accent1 6 2 2 4 5 2 2" xfId="48225" xr:uid="{00000000-0005-0000-0000-0000A9BB0000}"/>
    <cellStyle name="20% - Accent1 6 2 2 4 5 2 2 2" xfId="48226" xr:uid="{00000000-0005-0000-0000-0000AABB0000}"/>
    <cellStyle name="20% - Accent1 6 2 2 4 5 2 3" xfId="48227" xr:uid="{00000000-0005-0000-0000-0000ABBB0000}"/>
    <cellStyle name="20% - Accent1 6 2 2 4 5 3" xfId="48228" xr:uid="{00000000-0005-0000-0000-0000ACBB0000}"/>
    <cellStyle name="20% - Accent1 6 2 2 4 5 3 2" xfId="48229" xr:uid="{00000000-0005-0000-0000-0000ADBB0000}"/>
    <cellStyle name="20% - Accent1 6 2 2 4 5 4" xfId="48230" xr:uid="{00000000-0005-0000-0000-0000AEBB0000}"/>
    <cellStyle name="20% - Accent1 6 2 2 4 6" xfId="48231" xr:uid="{00000000-0005-0000-0000-0000AFBB0000}"/>
    <cellStyle name="20% - Accent1 6 2 2 4 6 2" xfId="48232" xr:uid="{00000000-0005-0000-0000-0000B0BB0000}"/>
    <cellStyle name="20% - Accent1 6 2 2 4 6 2 2" xfId="48233" xr:uid="{00000000-0005-0000-0000-0000B1BB0000}"/>
    <cellStyle name="20% - Accent1 6 2 2 4 6 2 2 2" xfId="48234" xr:uid="{00000000-0005-0000-0000-0000B2BB0000}"/>
    <cellStyle name="20% - Accent1 6 2 2 4 6 2 3" xfId="48235" xr:uid="{00000000-0005-0000-0000-0000B3BB0000}"/>
    <cellStyle name="20% - Accent1 6 2 2 4 6 3" xfId="48236" xr:uid="{00000000-0005-0000-0000-0000B4BB0000}"/>
    <cellStyle name="20% - Accent1 6 2 2 4 6 3 2" xfId="48237" xr:uid="{00000000-0005-0000-0000-0000B5BB0000}"/>
    <cellStyle name="20% - Accent1 6 2 2 4 6 4" xfId="48238" xr:uid="{00000000-0005-0000-0000-0000B6BB0000}"/>
    <cellStyle name="20% - Accent1 6 2 2 4 7" xfId="48239" xr:uid="{00000000-0005-0000-0000-0000B7BB0000}"/>
    <cellStyle name="20% - Accent1 6 2 2 4 7 2" xfId="48240" xr:uid="{00000000-0005-0000-0000-0000B8BB0000}"/>
    <cellStyle name="20% - Accent1 6 2 2 4 7 2 2" xfId="48241" xr:uid="{00000000-0005-0000-0000-0000B9BB0000}"/>
    <cellStyle name="20% - Accent1 6 2 2 4 7 3" xfId="48242" xr:uid="{00000000-0005-0000-0000-0000BABB0000}"/>
    <cellStyle name="20% - Accent1 6 2 2 4 8" xfId="48243" xr:uid="{00000000-0005-0000-0000-0000BBBB0000}"/>
    <cellStyle name="20% - Accent1 6 2 2 4 8 2" xfId="48244" xr:uid="{00000000-0005-0000-0000-0000BCBB0000}"/>
    <cellStyle name="20% - Accent1 6 2 2 4 8 2 2" xfId="48245" xr:uid="{00000000-0005-0000-0000-0000BDBB0000}"/>
    <cellStyle name="20% - Accent1 6 2 2 4 8 3" xfId="48246" xr:uid="{00000000-0005-0000-0000-0000BEBB0000}"/>
    <cellStyle name="20% - Accent1 6 2 2 4 9" xfId="48247" xr:uid="{00000000-0005-0000-0000-0000BFBB0000}"/>
    <cellStyle name="20% - Accent1 6 2 2 4 9 2" xfId="48248" xr:uid="{00000000-0005-0000-0000-0000C0BB0000}"/>
    <cellStyle name="20% - Accent1 6 2 2 5" xfId="48249" xr:uid="{00000000-0005-0000-0000-0000C1BB0000}"/>
    <cellStyle name="20% - Accent1 6 2 2 5 2" xfId="48250" xr:uid="{00000000-0005-0000-0000-0000C2BB0000}"/>
    <cellStyle name="20% - Accent1 6 2 2 5 2 2" xfId="48251" xr:uid="{00000000-0005-0000-0000-0000C3BB0000}"/>
    <cellStyle name="20% - Accent1 6 2 2 5 2 2 2" xfId="48252" xr:uid="{00000000-0005-0000-0000-0000C4BB0000}"/>
    <cellStyle name="20% - Accent1 6 2 2 5 2 2 2 2" xfId="48253" xr:uid="{00000000-0005-0000-0000-0000C5BB0000}"/>
    <cellStyle name="20% - Accent1 6 2 2 5 2 2 3" xfId="48254" xr:uid="{00000000-0005-0000-0000-0000C6BB0000}"/>
    <cellStyle name="20% - Accent1 6 2 2 5 2 3" xfId="48255" xr:uid="{00000000-0005-0000-0000-0000C7BB0000}"/>
    <cellStyle name="20% - Accent1 6 2 2 5 2 3 2" xfId="48256" xr:uid="{00000000-0005-0000-0000-0000C8BB0000}"/>
    <cellStyle name="20% - Accent1 6 2 2 5 2 4" xfId="48257" xr:uid="{00000000-0005-0000-0000-0000C9BB0000}"/>
    <cellStyle name="20% - Accent1 6 2 2 5 3" xfId="48258" xr:uid="{00000000-0005-0000-0000-0000CABB0000}"/>
    <cellStyle name="20% - Accent1 6 2 2 5 3 2" xfId="48259" xr:uid="{00000000-0005-0000-0000-0000CBBB0000}"/>
    <cellStyle name="20% - Accent1 6 2 2 5 3 2 2" xfId="48260" xr:uid="{00000000-0005-0000-0000-0000CCBB0000}"/>
    <cellStyle name="20% - Accent1 6 2 2 5 3 2 2 2" xfId="48261" xr:uid="{00000000-0005-0000-0000-0000CDBB0000}"/>
    <cellStyle name="20% - Accent1 6 2 2 5 3 2 3" xfId="48262" xr:uid="{00000000-0005-0000-0000-0000CEBB0000}"/>
    <cellStyle name="20% - Accent1 6 2 2 5 3 3" xfId="48263" xr:uid="{00000000-0005-0000-0000-0000CFBB0000}"/>
    <cellStyle name="20% - Accent1 6 2 2 5 3 3 2" xfId="48264" xr:uid="{00000000-0005-0000-0000-0000D0BB0000}"/>
    <cellStyle name="20% - Accent1 6 2 2 5 3 4" xfId="48265" xr:uid="{00000000-0005-0000-0000-0000D1BB0000}"/>
    <cellStyle name="20% - Accent1 6 2 2 5 4" xfId="48266" xr:uid="{00000000-0005-0000-0000-0000D2BB0000}"/>
    <cellStyle name="20% - Accent1 6 2 2 5 4 2" xfId="48267" xr:uid="{00000000-0005-0000-0000-0000D3BB0000}"/>
    <cellStyle name="20% - Accent1 6 2 2 5 4 2 2" xfId="48268" xr:uid="{00000000-0005-0000-0000-0000D4BB0000}"/>
    <cellStyle name="20% - Accent1 6 2 2 5 4 2 2 2" xfId="48269" xr:uid="{00000000-0005-0000-0000-0000D5BB0000}"/>
    <cellStyle name="20% - Accent1 6 2 2 5 4 2 3" xfId="48270" xr:uid="{00000000-0005-0000-0000-0000D6BB0000}"/>
    <cellStyle name="20% - Accent1 6 2 2 5 4 3" xfId="48271" xr:uid="{00000000-0005-0000-0000-0000D7BB0000}"/>
    <cellStyle name="20% - Accent1 6 2 2 5 4 3 2" xfId="48272" xr:uid="{00000000-0005-0000-0000-0000D8BB0000}"/>
    <cellStyle name="20% - Accent1 6 2 2 5 4 4" xfId="48273" xr:uid="{00000000-0005-0000-0000-0000D9BB0000}"/>
    <cellStyle name="20% - Accent1 6 2 2 5 5" xfId="48274" xr:uid="{00000000-0005-0000-0000-0000DABB0000}"/>
    <cellStyle name="20% - Accent1 6 2 2 5 5 2" xfId="48275" xr:uid="{00000000-0005-0000-0000-0000DBBB0000}"/>
    <cellStyle name="20% - Accent1 6 2 2 5 5 2 2" xfId="48276" xr:uid="{00000000-0005-0000-0000-0000DCBB0000}"/>
    <cellStyle name="20% - Accent1 6 2 2 5 5 3" xfId="48277" xr:uid="{00000000-0005-0000-0000-0000DDBB0000}"/>
    <cellStyle name="20% - Accent1 6 2 2 5 6" xfId="48278" xr:uid="{00000000-0005-0000-0000-0000DEBB0000}"/>
    <cellStyle name="20% - Accent1 6 2 2 5 6 2" xfId="48279" xr:uid="{00000000-0005-0000-0000-0000DFBB0000}"/>
    <cellStyle name="20% - Accent1 6 2 2 5 6 2 2" xfId="48280" xr:uid="{00000000-0005-0000-0000-0000E0BB0000}"/>
    <cellStyle name="20% - Accent1 6 2 2 5 6 3" xfId="48281" xr:uid="{00000000-0005-0000-0000-0000E1BB0000}"/>
    <cellStyle name="20% - Accent1 6 2 2 5 7" xfId="48282" xr:uid="{00000000-0005-0000-0000-0000E2BB0000}"/>
    <cellStyle name="20% - Accent1 6 2 2 5 7 2" xfId="48283" xr:uid="{00000000-0005-0000-0000-0000E3BB0000}"/>
    <cellStyle name="20% - Accent1 6 2 2 5 8" xfId="48284" xr:uid="{00000000-0005-0000-0000-0000E4BB0000}"/>
    <cellStyle name="20% - Accent1 6 2 2 5 8 2" xfId="48285" xr:uid="{00000000-0005-0000-0000-0000E5BB0000}"/>
    <cellStyle name="20% - Accent1 6 2 2 5 9" xfId="48286" xr:uid="{00000000-0005-0000-0000-0000E6BB0000}"/>
    <cellStyle name="20% - Accent1 6 2 2 6" xfId="48287" xr:uid="{00000000-0005-0000-0000-0000E7BB0000}"/>
    <cellStyle name="20% - Accent1 6 2 2 6 2" xfId="48288" xr:uid="{00000000-0005-0000-0000-0000E8BB0000}"/>
    <cellStyle name="20% - Accent1 6 2 2 6 2 2" xfId="48289" xr:uid="{00000000-0005-0000-0000-0000E9BB0000}"/>
    <cellStyle name="20% - Accent1 6 2 2 6 2 2 2" xfId="48290" xr:uid="{00000000-0005-0000-0000-0000EABB0000}"/>
    <cellStyle name="20% - Accent1 6 2 2 6 2 2 2 2" xfId="48291" xr:uid="{00000000-0005-0000-0000-0000EBBB0000}"/>
    <cellStyle name="20% - Accent1 6 2 2 6 2 2 3" xfId="48292" xr:uid="{00000000-0005-0000-0000-0000ECBB0000}"/>
    <cellStyle name="20% - Accent1 6 2 2 6 2 3" xfId="48293" xr:uid="{00000000-0005-0000-0000-0000EDBB0000}"/>
    <cellStyle name="20% - Accent1 6 2 2 6 2 3 2" xfId="48294" xr:uid="{00000000-0005-0000-0000-0000EEBB0000}"/>
    <cellStyle name="20% - Accent1 6 2 2 6 2 4" xfId="48295" xr:uid="{00000000-0005-0000-0000-0000EFBB0000}"/>
    <cellStyle name="20% - Accent1 6 2 2 6 3" xfId="48296" xr:uid="{00000000-0005-0000-0000-0000F0BB0000}"/>
    <cellStyle name="20% - Accent1 6 2 2 6 3 2" xfId="48297" xr:uid="{00000000-0005-0000-0000-0000F1BB0000}"/>
    <cellStyle name="20% - Accent1 6 2 2 6 3 2 2" xfId="48298" xr:uid="{00000000-0005-0000-0000-0000F2BB0000}"/>
    <cellStyle name="20% - Accent1 6 2 2 6 3 2 2 2" xfId="48299" xr:uid="{00000000-0005-0000-0000-0000F3BB0000}"/>
    <cellStyle name="20% - Accent1 6 2 2 6 3 2 3" xfId="48300" xr:uid="{00000000-0005-0000-0000-0000F4BB0000}"/>
    <cellStyle name="20% - Accent1 6 2 2 6 3 3" xfId="48301" xr:uid="{00000000-0005-0000-0000-0000F5BB0000}"/>
    <cellStyle name="20% - Accent1 6 2 2 6 3 3 2" xfId="48302" xr:uid="{00000000-0005-0000-0000-0000F6BB0000}"/>
    <cellStyle name="20% - Accent1 6 2 2 6 3 4" xfId="48303" xr:uid="{00000000-0005-0000-0000-0000F7BB0000}"/>
    <cellStyle name="20% - Accent1 6 2 2 6 4" xfId="48304" xr:uid="{00000000-0005-0000-0000-0000F8BB0000}"/>
    <cellStyle name="20% - Accent1 6 2 2 6 4 2" xfId="48305" xr:uid="{00000000-0005-0000-0000-0000F9BB0000}"/>
    <cellStyle name="20% - Accent1 6 2 2 6 4 2 2" xfId="48306" xr:uid="{00000000-0005-0000-0000-0000FABB0000}"/>
    <cellStyle name="20% - Accent1 6 2 2 6 4 2 2 2" xfId="48307" xr:uid="{00000000-0005-0000-0000-0000FBBB0000}"/>
    <cellStyle name="20% - Accent1 6 2 2 6 4 2 3" xfId="48308" xr:uid="{00000000-0005-0000-0000-0000FCBB0000}"/>
    <cellStyle name="20% - Accent1 6 2 2 6 4 3" xfId="48309" xr:uid="{00000000-0005-0000-0000-0000FDBB0000}"/>
    <cellStyle name="20% - Accent1 6 2 2 6 4 3 2" xfId="48310" xr:uid="{00000000-0005-0000-0000-0000FEBB0000}"/>
    <cellStyle name="20% - Accent1 6 2 2 6 4 4" xfId="48311" xr:uid="{00000000-0005-0000-0000-0000FFBB0000}"/>
    <cellStyle name="20% - Accent1 6 2 2 6 5" xfId="48312" xr:uid="{00000000-0005-0000-0000-000000BC0000}"/>
    <cellStyle name="20% - Accent1 6 2 2 6 5 2" xfId="48313" xr:uid="{00000000-0005-0000-0000-000001BC0000}"/>
    <cellStyle name="20% - Accent1 6 2 2 6 5 2 2" xfId="48314" xr:uid="{00000000-0005-0000-0000-000002BC0000}"/>
    <cellStyle name="20% - Accent1 6 2 2 6 5 3" xfId="48315" xr:uid="{00000000-0005-0000-0000-000003BC0000}"/>
    <cellStyle name="20% - Accent1 6 2 2 6 6" xfId="48316" xr:uid="{00000000-0005-0000-0000-000004BC0000}"/>
    <cellStyle name="20% - Accent1 6 2 2 6 6 2" xfId="48317" xr:uid="{00000000-0005-0000-0000-000005BC0000}"/>
    <cellStyle name="20% - Accent1 6 2 2 6 6 2 2" xfId="48318" xr:uid="{00000000-0005-0000-0000-000006BC0000}"/>
    <cellStyle name="20% - Accent1 6 2 2 6 6 3" xfId="48319" xr:uid="{00000000-0005-0000-0000-000007BC0000}"/>
    <cellStyle name="20% - Accent1 6 2 2 6 7" xfId="48320" xr:uid="{00000000-0005-0000-0000-000008BC0000}"/>
    <cellStyle name="20% - Accent1 6 2 2 6 7 2" xfId="48321" xr:uid="{00000000-0005-0000-0000-000009BC0000}"/>
    <cellStyle name="20% - Accent1 6 2 2 6 8" xfId="48322" xr:uid="{00000000-0005-0000-0000-00000ABC0000}"/>
    <cellStyle name="20% - Accent1 6 2 2 6 8 2" xfId="48323" xr:uid="{00000000-0005-0000-0000-00000BBC0000}"/>
    <cellStyle name="20% - Accent1 6 2 2 6 9" xfId="48324" xr:uid="{00000000-0005-0000-0000-00000CBC0000}"/>
    <cellStyle name="20% - Accent1 6 2 2 7" xfId="48325" xr:uid="{00000000-0005-0000-0000-00000DBC0000}"/>
    <cellStyle name="20% - Accent1 6 2 2 7 2" xfId="48326" xr:uid="{00000000-0005-0000-0000-00000EBC0000}"/>
    <cellStyle name="20% - Accent1 6 2 2 7 2 2" xfId="48327" xr:uid="{00000000-0005-0000-0000-00000FBC0000}"/>
    <cellStyle name="20% - Accent1 6 2 2 7 2 2 2" xfId="48328" xr:uid="{00000000-0005-0000-0000-000010BC0000}"/>
    <cellStyle name="20% - Accent1 6 2 2 7 2 3" xfId="48329" xr:uid="{00000000-0005-0000-0000-000011BC0000}"/>
    <cellStyle name="20% - Accent1 6 2 2 7 3" xfId="48330" xr:uid="{00000000-0005-0000-0000-000012BC0000}"/>
    <cellStyle name="20% - Accent1 6 2 2 7 3 2" xfId="48331" xr:uid="{00000000-0005-0000-0000-000013BC0000}"/>
    <cellStyle name="20% - Accent1 6 2 2 7 4" xfId="48332" xr:uid="{00000000-0005-0000-0000-000014BC0000}"/>
    <cellStyle name="20% - Accent1 6 2 2 8" xfId="48333" xr:uid="{00000000-0005-0000-0000-000015BC0000}"/>
    <cellStyle name="20% - Accent1 6 2 2 8 2" xfId="48334" xr:uid="{00000000-0005-0000-0000-000016BC0000}"/>
    <cellStyle name="20% - Accent1 6 2 2 8 2 2" xfId="48335" xr:uid="{00000000-0005-0000-0000-000017BC0000}"/>
    <cellStyle name="20% - Accent1 6 2 2 8 2 2 2" xfId="48336" xr:uid="{00000000-0005-0000-0000-000018BC0000}"/>
    <cellStyle name="20% - Accent1 6 2 2 8 2 3" xfId="48337" xr:uid="{00000000-0005-0000-0000-000019BC0000}"/>
    <cellStyle name="20% - Accent1 6 2 2 8 3" xfId="48338" xr:uid="{00000000-0005-0000-0000-00001ABC0000}"/>
    <cellStyle name="20% - Accent1 6 2 2 8 3 2" xfId="48339" xr:uid="{00000000-0005-0000-0000-00001BBC0000}"/>
    <cellStyle name="20% - Accent1 6 2 2 8 4" xfId="48340" xr:uid="{00000000-0005-0000-0000-00001CBC0000}"/>
    <cellStyle name="20% - Accent1 6 2 2 9" xfId="48341" xr:uid="{00000000-0005-0000-0000-00001DBC0000}"/>
    <cellStyle name="20% - Accent1 6 2 2 9 2" xfId="48342" xr:uid="{00000000-0005-0000-0000-00001EBC0000}"/>
    <cellStyle name="20% - Accent1 6 2 2 9 2 2" xfId="48343" xr:uid="{00000000-0005-0000-0000-00001FBC0000}"/>
    <cellStyle name="20% - Accent1 6 2 2 9 2 2 2" xfId="48344" xr:uid="{00000000-0005-0000-0000-000020BC0000}"/>
    <cellStyle name="20% - Accent1 6 2 2 9 2 3" xfId="48345" xr:uid="{00000000-0005-0000-0000-000021BC0000}"/>
    <cellStyle name="20% - Accent1 6 2 2 9 3" xfId="48346" xr:uid="{00000000-0005-0000-0000-000022BC0000}"/>
    <cellStyle name="20% - Accent1 6 2 2 9 3 2" xfId="48347" xr:uid="{00000000-0005-0000-0000-000023BC0000}"/>
    <cellStyle name="20% - Accent1 6 2 2 9 4" xfId="48348" xr:uid="{00000000-0005-0000-0000-000024BC0000}"/>
    <cellStyle name="20% - Accent1 6 2 3" xfId="48349" xr:uid="{00000000-0005-0000-0000-000025BC0000}"/>
    <cellStyle name="20% - Accent1 6 2 3 10" xfId="48350" xr:uid="{00000000-0005-0000-0000-000026BC0000}"/>
    <cellStyle name="20% - Accent1 6 2 3 10 2" xfId="48351" xr:uid="{00000000-0005-0000-0000-000027BC0000}"/>
    <cellStyle name="20% - Accent1 6 2 3 11" xfId="48352" xr:uid="{00000000-0005-0000-0000-000028BC0000}"/>
    <cellStyle name="20% - Accent1 6 2 3 2" xfId="48353" xr:uid="{00000000-0005-0000-0000-000029BC0000}"/>
    <cellStyle name="20% - Accent1 6 2 3 2 2" xfId="48354" xr:uid="{00000000-0005-0000-0000-00002ABC0000}"/>
    <cellStyle name="20% - Accent1 6 2 3 2 2 2" xfId="48355" xr:uid="{00000000-0005-0000-0000-00002BBC0000}"/>
    <cellStyle name="20% - Accent1 6 2 3 2 2 2 2" xfId="48356" xr:uid="{00000000-0005-0000-0000-00002CBC0000}"/>
    <cellStyle name="20% - Accent1 6 2 3 2 2 2 2 2" xfId="48357" xr:uid="{00000000-0005-0000-0000-00002DBC0000}"/>
    <cellStyle name="20% - Accent1 6 2 3 2 2 2 3" xfId="48358" xr:uid="{00000000-0005-0000-0000-00002EBC0000}"/>
    <cellStyle name="20% - Accent1 6 2 3 2 2 3" xfId="48359" xr:uid="{00000000-0005-0000-0000-00002FBC0000}"/>
    <cellStyle name="20% - Accent1 6 2 3 2 2 3 2" xfId="48360" xr:uid="{00000000-0005-0000-0000-000030BC0000}"/>
    <cellStyle name="20% - Accent1 6 2 3 2 2 4" xfId="48361" xr:uid="{00000000-0005-0000-0000-000031BC0000}"/>
    <cellStyle name="20% - Accent1 6 2 3 2 3" xfId="48362" xr:uid="{00000000-0005-0000-0000-000032BC0000}"/>
    <cellStyle name="20% - Accent1 6 2 3 2 3 2" xfId="48363" xr:uid="{00000000-0005-0000-0000-000033BC0000}"/>
    <cellStyle name="20% - Accent1 6 2 3 2 3 2 2" xfId="48364" xr:uid="{00000000-0005-0000-0000-000034BC0000}"/>
    <cellStyle name="20% - Accent1 6 2 3 2 3 2 2 2" xfId="48365" xr:uid="{00000000-0005-0000-0000-000035BC0000}"/>
    <cellStyle name="20% - Accent1 6 2 3 2 3 2 3" xfId="48366" xr:uid="{00000000-0005-0000-0000-000036BC0000}"/>
    <cellStyle name="20% - Accent1 6 2 3 2 3 3" xfId="48367" xr:uid="{00000000-0005-0000-0000-000037BC0000}"/>
    <cellStyle name="20% - Accent1 6 2 3 2 3 3 2" xfId="48368" xr:uid="{00000000-0005-0000-0000-000038BC0000}"/>
    <cellStyle name="20% - Accent1 6 2 3 2 3 4" xfId="48369" xr:uid="{00000000-0005-0000-0000-000039BC0000}"/>
    <cellStyle name="20% - Accent1 6 2 3 2 4" xfId="48370" xr:uid="{00000000-0005-0000-0000-00003ABC0000}"/>
    <cellStyle name="20% - Accent1 6 2 3 2 4 2" xfId="48371" xr:uid="{00000000-0005-0000-0000-00003BBC0000}"/>
    <cellStyle name="20% - Accent1 6 2 3 2 4 2 2" xfId="48372" xr:uid="{00000000-0005-0000-0000-00003CBC0000}"/>
    <cellStyle name="20% - Accent1 6 2 3 2 4 2 2 2" xfId="48373" xr:uid="{00000000-0005-0000-0000-00003DBC0000}"/>
    <cellStyle name="20% - Accent1 6 2 3 2 4 2 3" xfId="48374" xr:uid="{00000000-0005-0000-0000-00003EBC0000}"/>
    <cellStyle name="20% - Accent1 6 2 3 2 4 3" xfId="48375" xr:uid="{00000000-0005-0000-0000-00003FBC0000}"/>
    <cellStyle name="20% - Accent1 6 2 3 2 4 3 2" xfId="48376" xr:uid="{00000000-0005-0000-0000-000040BC0000}"/>
    <cellStyle name="20% - Accent1 6 2 3 2 4 4" xfId="48377" xr:uid="{00000000-0005-0000-0000-000041BC0000}"/>
    <cellStyle name="20% - Accent1 6 2 3 2 5" xfId="48378" xr:uid="{00000000-0005-0000-0000-000042BC0000}"/>
    <cellStyle name="20% - Accent1 6 2 3 2 5 2" xfId="48379" xr:uid="{00000000-0005-0000-0000-000043BC0000}"/>
    <cellStyle name="20% - Accent1 6 2 3 2 5 2 2" xfId="48380" xr:uid="{00000000-0005-0000-0000-000044BC0000}"/>
    <cellStyle name="20% - Accent1 6 2 3 2 5 3" xfId="48381" xr:uid="{00000000-0005-0000-0000-000045BC0000}"/>
    <cellStyle name="20% - Accent1 6 2 3 2 6" xfId="48382" xr:uid="{00000000-0005-0000-0000-000046BC0000}"/>
    <cellStyle name="20% - Accent1 6 2 3 2 6 2" xfId="48383" xr:uid="{00000000-0005-0000-0000-000047BC0000}"/>
    <cellStyle name="20% - Accent1 6 2 3 2 6 2 2" xfId="48384" xr:uid="{00000000-0005-0000-0000-000048BC0000}"/>
    <cellStyle name="20% - Accent1 6 2 3 2 6 3" xfId="48385" xr:uid="{00000000-0005-0000-0000-000049BC0000}"/>
    <cellStyle name="20% - Accent1 6 2 3 2 7" xfId="48386" xr:uid="{00000000-0005-0000-0000-00004ABC0000}"/>
    <cellStyle name="20% - Accent1 6 2 3 2 7 2" xfId="48387" xr:uid="{00000000-0005-0000-0000-00004BBC0000}"/>
    <cellStyle name="20% - Accent1 6 2 3 2 8" xfId="48388" xr:uid="{00000000-0005-0000-0000-00004CBC0000}"/>
    <cellStyle name="20% - Accent1 6 2 3 2 8 2" xfId="48389" xr:uid="{00000000-0005-0000-0000-00004DBC0000}"/>
    <cellStyle name="20% - Accent1 6 2 3 2 9" xfId="48390" xr:uid="{00000000-0005-0000-0000-00004EBC0000}"/>
    <cellStyle name="20% - Accent1 6 2 3 3" xfId="48391" xr:uid="{00000000-0005-0000-0000-00004FBC0000}"/>
    <cellStyle name="20% - Accent1 6 2 3 3 2" xfId="48392" xr:uid="{00000000-0005-0000-0000-000050BC0000}"/>
    <cellStyle name="20% - Accent1 6 2 3 3 2 2" xfId="48393" xr:uid="{00000000-0005-0000-0000-000051BC0000}"/>
    <cellStyle name="20% - Accent1 6 2 3 3 2 2 2" xfId="48394" xr:uid="{00000000-0005-0000-0000-000052BC0000}"/>
    <cellStyle name="20% - Accent1 6 2 3 3 2 2 2 2" xfId="48395" xr:uid="{00000000-0005-0000-0000-000053BC0000}"/>
    <cellStyle name="20% - Accent1 6 2 3 3 2 2 3" xfId="48396" xr:uid="{00000000-0005-0000-0000-000054BC0000}"/>
    <cellStyle name="20% - Accent1 6 2 3 3 2 3" xfId="48397" xr:uid="{00000000-0005-0000-0000-000055BC0000}"/>
    <cellStyle name="20% - Accent1 6 2 3 3 2 3 2" xfId="48398" xr:uid="{00000000-0005-0000-0000-000056BC0000}"/>
    <cellStyle name="20% - Accent1 6 2 3 3 2 4" xfId="48399" xr:uid="{00000000-0005-0000-0000-000057BC0000}"/>
    <cellStyle name="20% - Accent1 6 2 3 3 3" xfId="48400" xr:uid="{00000000-0005-0000-0000-000058BC0000}"/>
    <cellStyle name="20% - Accent1 6 2 3 3 3 2" xfId="48401" xr:uid="{00000000-0005-0000-0000-000059BC0000}"/>
    <cellStyle name="20% - Accent1 6 2 3 3 3 2 2" xfId="48402" xr:uid="{00000000-0005-0000-0000-00005ABC0000}"/>
    <cellStyle name="20% - Accent1 6 2 3 3 3 2 2 2" xfId="48403" xr:uid="{00000000-0005-0000-0000-00005BBC0000}"/>
    <cellStyle name="20% - Accent1 6 2 3 3 3 2 3" xfId="48404" xr:uid="{00000000-0005-0000-0000-00005CBC0000}"/>
    <cellStyle name="20% - Accent1 6 2 3 3 3 3" xfId="48405" xr:uid="{00000000-0005-0000-0000-00005DBC0000}"/>
    <cellStyle name="20% - Accent1 6 2 3 3 3 3 2" xfId="48406" xr:uid="{00000000-0005-0000-0000-00005EBC0000}"/>
    <cellStyle name="20% - Accent1 6 2 3 3 3 4" xfId="48407" xr:uid="{00000000-0005-0000-0000-00005FBC0000}"/>
    <cellStyle name="20% - Accent1 6 2 3 3 4" xfId="48408" xr:uid="{00000000-0005-0000-0000-000060BC0000}"/>
    <cellStyle name="20% - Accent1 6 2 3 3 4 2" xfId="48409" xr:uid="{00000000-0005-0000-0000-000061BC0000}"/>
    <cellStyle name="20% - Accent1 6 2 3 3 4 2 2" xfId="48410" xr:uid="{00000000-0005-0000-0000-000062BC0000}"/>
    <cellStyle name="20% - Accent1 6 2 3 3 4 2 2 2" xfId="48411" xr:uid="{00000000-0005-0000-0000-000063BC0000}"/>
    <cellStyle name="20% - Accent1 6 2 3 3 4 2 3" xfId="48412" xr:uid="{00000000-0005-0000-0000-000064BC0000}"/>
    <cellStyle name="20% - Accent1 6 2 3 3 4 3" xfId="48413" xr:uid="{00000000-0005-0000-0000-000065BC0000}"/>
    <cellStyle name="20% - Accent1 6 2 3 3 4 3 2" xfId="48414" xr:uid="{00000000-0005-0000-0000-000066BC0000}"/>
    <cellStyle name="20% - Accent1 6 2 3 3 4 4" xfId="48415" xr:uid="{00000000-0005-0000-0000-000067BC0000}"/>
    <cellStyle name="20% - Accent1 6 2 3 3 5" xfId="48416" xr:uid="{00000000-0005-0000-0000-000068BC0000}"/>
    <cellStyle name="20% - Accent1 6 2 3 3 5 2" xfId="48417" xr:uid="{00000000-0005-0000-0000-000069BC0000}"/>
    <cellStyle name="20% - Accent1 6 2 3 3 5 2 2" xfId="48418" xr:uid="{00000000-0005-0000-0000-00006ABC0000}"/>
    <cellStyle name="20% - Accent1 6 2 3 3 5 3" xfId="48419" xr:uid="{00000000-0005-0000-0000-00006BBC0000}"/>
    <cellStyle name="20% - Accent1 6 2 3 3 6" xfId="48420" xr:uid="{00000000-0005-0000-0000-00006CBC0000}"/>
    <cellStyle name="20% - Accent1 6 2 3 3 6 2" xfId="48421" xr:uid="{00000000-0005-0000-0000-00006DBC0000}"/>
    <cellStyle name="20% - Accent1 6 2 3 3 6 2 2" xfId="48422" xr:uid="{00000000-0005-0000-0000-00006EBC0000}"/>
    <cellStyle name="20% - Accent1 6 2 3 3 6 3" xfId="48423" xr:uid="{00000000-0005-0000-0000-00006FBC0000}"/>
    <cellStyle name="20% - Accent1 6 2 3 3 7" xfId="48424" xr:uid="{00000000-0005-0000-0000-000070BC0000}"/>
    <cellStyle name="20% - Accent1 6 2 3 3 7 2" xfId="48425" xr:uid="{00000000-0005-0000-0000-000071BC0000}"/>
    <cellStyle name="20% - Accent1 6 2 3 3 8" xfId="48426" xr:uid="{00000000-0005-0000-0000-000072BC0000}"/>
    <cellStyle name="20% - Accent1 6 2 3 3 8 2" xfId="48427" xr:uid="{00000000-0005-0000-0000-000073BC0000}"/>
    <cellStyle name="20% - Accent1 6 2 3 3 9" xfId="48428" xr:uid="{00000000-0005-0000-0000-000074BC0000}"/>
    <cellStyle name="20% - Accent1 6 2 3 4" xfId="48429" xr:uid="{00000000-0005-0000-0000-000075BC0000}"/>
    <cellStyle name="20% - Accent1 6 2 3 4 2" xfId="48430" xr:uid="{00000000-0005-0000-0000-000076BC0000}"/>
    <cellStyle name="20% - Accent1 6 2 3 4 2 2" xfId="48431" xr:uid="{00000000-0005-0000-0000-000077BC0000}"/>
    <cellStyle name="20% - Accent1 6 2 3 4 2 2 2" xfId="48432" xr:uid="{00000000-0005-0000-0000-000078BC0000}"/>
    <cellStyle name="20% - Accent1 6 2 3 4 2 3" xfId="48433" xr:uid="{00000000-0005-0000-0000-000079BC0000}"/>
    <cellStyle name="20% - Accent1 6 2 3 4 3" xfId="48434" xr:uid="{00000000-0005-0000-0000-00007ABC0000}"/>
    <cellStyle name="20% - Accent1 6 2 3 4 3 2" xfId="48435" xr:uid="{00000000-0005-0000-0000-00007BBC0000}"/>
    <cellStyle name="20% - Accent1 6 2 3 4 4" xfId="48436" xr:uid="{00000000-0005-0000-0000-00007CBC0000}"/>
    <cellStyle name="20% - Accent1 6 2 3 5" xfId="48437" xr:uid="{00000000-0005-0000-0000-00007DBC0000}"/>
    <cellStyle name="20% - Accent1 6 2 3 5 2" xfId="48438" xr:uid="{00000000-0005-0000-0000-00007EBC0000}"/>
    <cellStyle name="20% - Accent1 6 2 3 5 2 2" xfId="48439" xr:uid="{00000000-0005-0000-0000-00007FBC0000}"/>
    <cellStyle name="20% - Accent1 6 2 3 5 2 2 2" xfId="48440" xr:uid="{00000000-0005-0000-0000-000080BC0000}"/>
    <cellStyle name="20% - Accent1 6 2 3 5 2 3" xfId="48441" xr:uid="{00000000-0005-0000-0000-000081BC0000}"/>
    <cellStyle name="20% - Accent1 6 2 3 5 3" xfId="48442" xr:uid="{00000000-0005-0000-0000-000082BC0000}"/>
    <cellStyle name="20% - Accent1 6 2 3 5 3 2" xfId="48443" xr:uid="{00000000-0005-0000-0000-000083BC0000}"/>
    <cellStyle name="20% - Accent1 6 2 3 5 4" xfId="48444" xr:uid="{00000000-0005-0000-0000-000084BC0000}"/>
    <cellStyle name="20% - Accent1 6 2 3 6" xfId="48445" xr:uid="{00000000-0005-0000-0000-000085BC0000}"/>
    <cellStyle name="20% - Accent1 6 2 3 6 2" xfId="48446" xr:uid="{00000000-0005-0000-0000-000086BC0000}"/>
    <cellStyle name="20% - Accent1 6 2 3 6 2 2" xfId="48447" xr:uid="{00000000-0005-0000-0000-000087BC0000}"/>
    <cellStyle name="20% - Accent1 6 2 3 6 2 2 2" xfId="48448" xr:uid="{00000000-0005-0000-0000-000088BC0000}"/>
    <cellStyle name="20% - Accent1 6 2 3 6 2 3" xfId="48449" xr:uid="{00000000-0005-0000-0000-000089BC0000}"/>
    <cellStyle name="20% - Accent1 6 2 3 6 3" xfId="48450" xr:uid="{00000000-0005-0000-0000-00008ABC0000}"/>
    <cellStyle name="20% - Accent1 6 2 3 6 3 2" xfId="48451" xr:uid="{00000000-0005-0000-0000-00008BBC0000}"/>
    <cellStyle name="20% - Accent1 6 2 3 6 4" xfId="48452" xr:uid="{00000000-0005-0000-0000-00008CBC0000}"/>
    <cellStyle name="20% - Accent1 6 2 3 7" xfId="48453" xr:uid="{00000000-0005-0000-0000-00008DBC0000}"/>
    <cellStyle name="20% - Accent1 6 2 3 7 2" xfId="48454" xr:uid="{00000000-0005-0000-0000-00008EBC0000}"/>
    <cellStyle name="20% - Accent1 6 2 3 7 2 2" xfId="48455" xr:uid="{00000000-0005-0000-0000-00008FBC0000}"/>
    <cellStyle name="20% - Accent1 6 2 3 7 3" xfId="48456" xr:uid="{00000000-0005-0000-0000-000090BC0000}"/>
    <cellStyle name="20% - Accent1 6 2 3 8" xfId="48457" xr:uid="{00000000-0005-0000-0000-000091BC0000}"/>
    <cellStyle name="20% - Accent1 6 2 3 8 2" xfId="48458" xr:uid="{00000000-0005-0000-0000-000092BC0000}"/>
    <cellStyle name="20% - Accent1 6 2 3 8 2 2" xfId="48459" xr:uid="{00000000-0005-0000-0000-000093BC0000}"/>
    <cellStyle name="20% - Accent1 6 2 3 8 3" xfId="48460" xr:uid="{00000000-0005-0000-0000-000094BC0000}"/>
    <cellStyle name="20% - Accent1 6 2 3 9" xfId="48461" xr:uid="{00000000-0005-0000-0000-000095BC0000}"/>
    <cellStyle name="20% - Accent1 6 2 3 9 2" xfId="48462" xr:uid="{00000000-0005-0000-0000-000096BC0000}"/>
    <cellStyle name="20% - Accent1 6 2 4" xfId="48463" xr:uid="{00000000-0005-0000-0000-000097BC0000}"/>
    <cellStyle name="20% - Accent1 6 2 4 10" xfId="48464" xr:uid="{00000000-0005-0000-0000-000098BC0000}"/>
    <cellStyle name="20% - Accent1 6 2 4 10 2" xfId="48465" xr:uid="{00000000-0005-0000-0000-000099BC0000}"/>
    <cellStyle name="20% - Accent1 6 2 4 11" xfId="48466" xr:uid="{00000000-0005-0000-0000-00009ABC0000}"/>
    <cellStyle name="20% - Accent1 6 2 4 2" xfId="48467" xr:uid="{00000000-0005-0000-0000-00009BBC0000}"/>
    <cellStyle name="20% - Accent1 6 2 4 2 2" xfId="48468" xr:uid="{00000000-0005-0000-0000-00009CBC0000}"/>
    <cellStyle name="20% - Accent1 6 2 4 2 2 2" xfId="48469" xr:uid="{00000000-0005-0000-0000-00009DBC0000}"/>
    <cellStyle name="20% - Accent1 6 2 4 2 2 2 2" xfId="48470" xr:uid="{00000000-0005-0000-0000-00009EBC0000}"/>
    <cellStyle name="20% - Accent1 6 2 4 2 2 2 2 2" xfId="48471" xr:uid="{00000000-0005-0000-0000-00009FBC0000}"/>
    <cellStyle name="20% - Accent1 6 2 4 2 2 2 3" xfId="48472" xr:uid="{00000000-0005-0000-0000-0000A0BC0000}"/>
    <cellStyle name="20% - Accent1 6 2 4 2 2 3" xfId="48473" xr:uid="{00000000-0005-0000-0000-0000A1BC0000}"/>
    <cellStyle name="20% - Accent1 6 2 4 2 2 3 2" xfId="48474" xr:uid="{00000000-0005-0000-0000-0000A2BC0000}"/>
    <cellStyle name="20% - Accent1 6 2 4 2 2 4" xfId="48475" xr:uid="{00000000-0005-0000-0000-0000A3BC0000}"/>
    <cellStyle name="20% - Accent1 6 2 4 2 3" xfId="48476" xr:uid="{00000000-0005-0000-0000-0000A4BC0000}"/>
    <cellStyle name="20% - Accent1 6 2 4 2 3 2" xfId="48477" xr:uid="{00000000-0005-0000-0000-0000A5BC0000}"/>
    <cellStyle name="20% - Accent1 6 2 4 2 3 2 2" xfId="48478" xr:uid="{00000000-0005-0000-0000-0000A6BC0000}"/>
    <cellStyle name="20% - Accent1 6 2 4 2 3 2 2 2" xfId="48479" xr:uid="{00000000-0005-0000-0000-0000A7BC0000}"/>
    <cellStyle name="20% - Accent1 6 2 4 2 3 2 3" xfId="48480" xr:uid="{00000000-0005-0000-0000-0000A8BC0000}"/>
    <cellStyle name="20% - Accent1 6 2 4 2 3 3" xfId="48481" xr:uid="{00000000-0005-0000-0000-0000A9BC0000}"/>
    <cellStyle name="20% - Accent1 6 2 4 2 3 3 2" xfId="48482" xr:uid="{00000000-0005-0000-0000-0000AABC0000}"/>
    <cellStyle name="20% - Accent1 6 2 4 2 3 4" xfId="48483" xr:uid="{00000000-0005-0000-0000-0000ABBC0000}"/>
    <cellStyle name="20% - Accent1 6 2 4 2 4" xfId="48484" xr:uid="{00000000-0005-0000-0000-0000ACBC0000}"/>
    <cellStyle name="20% - Accent1 6 2 4 2 4 2" xfId="48485" xr:uid="{00000000-0005-0000-0000-0000ADBC0000}"/>
    <cellStyle name="20% - Accent1 6 2 4 2 4 2 2" xfId="48486" xr:uid="{00000000-0005-0000-0000-0000AEBC0000}"/>
    <cellStyle name="20% - Accent1 6 2 4 2 4 2 2 2" xfId="48487" xr:uid="{00000000-0005-0000-0000-0000AFBC0000}"/>
    <cellStyle name="20% - Accent1 6 2 4 2 4 2 3" xfId="48488" xr:uid="{00000000-0005-0000-0000-0000B0BC0000}"/>
    <cellStyle name="20% - Accent1 6 2 4 2 4 3" xfId="48489" xr:uid="{00000000-0005-0000-0000-0000B1BC0000}"/>
    <cellStyle name="20% - Accent1 6 2 4 2 4 3 2" xfId="48490" xr:uid="{00000000-0005-0000-0000-0000B2BC0000}"/>
    <cellStyle name="20% - Accent1 6 2 4 2 4 4" xfId="48491" xr:uid="{00000000-0005-0000-0000-0000B3BC0000}"/>
    <cellStyle name="20% - Accent1 6 2 4 2 5" xfId="48492" xr:uid="{00000000-0005-0000-0000-0000B4BC0000}"/>
    <cellStyle name="20% - Accent1 6 2 4 2 5 2" xfId="48493" xr:uid="{00000000-0005-0000-0000-0000B5BC0000}"/>
    <cellStyle name="20% - Accent1 6 2 4 2 5 2 2" xfId="48494" xr:uid="{00000000-0005-0000-0000-0000B6BC0000}"/>
    <cellStyle name="20% - Accent1 6 2 4 2 5 3" xfId="48495" xr:uid="{00000000-0005-0000-0000-0000B7BC0000}"/>
    <cellStyle name="20% - Accent1 6 2 4 2 6" xfId="48496" xr:uid="{00000000-0005-0000-0000-0000B8BC0000}"/>
    <cellStyle name="20% - Accent1 6 2 4 2 6 2" xfId="48497" xr:uid="{00000000-0005-0000-0000-0000B9BC0000}"/>
    <cellStyle name="20% - Accent1 6 2 4 2 6 2 2" xfId="48498" xr:uid="{00000000-0005-0000-0000-0000BABC0000}"/>
    <cellStyle name="20% - Accent1 6 2 4 2 6 3" xfId="48499" xr:uid="{00000000-0005-0000-0000-0000BBBC0000}"/>
    <cellStyle name="20% - Accent1 6 2 4 2 7" xfId="48500" xr:uid="{00000000-0005-0000-0000-0000BCBC0000}"/>
    <cellStyle name="20% - Accent1 6 2 4 2 7 2" xfId="48501" xr:uid="{00000000-0005-0000-0000-0000BDBC0000}"/>
    <cellStyle name="20% - Accent1 6 2 4 2 8" xfId="48502" xr:uid="{00000000-0005-0000-0000-0000BEBC0000}"/>
    <cellStyle name="20% - Accent1 6 2 4 2 8 2" xfId="48503" xr:uid="{00000000-0005-0000-0000-0000BFBC0000}"/>
    <cellStyle name="20% - Accent1 6 2 4 2 9" xfId="48504" xr:uid="{00000000-0005-0000-0000-0000C0BC0000}"/>
    <cellStyle name="20% - Accent1 6 2 4 3" xfId="48505" xr:uid="{00000000-0005-0000-0000-0000C1BC0000}"/>
    <cellStyle name="20% - Accent1 6 2 4 3 2" xfId="48506" xr:uid="{00000000-0005-0000-0000-0000C2BC0000}"/>
    <cellStyle name="20% - Accent1 6 2 4 3 2 2" xfId="48507" xr:uid="{00000000-0005-0000-0000-0000C3BC0000}"/>
    <cellStyle name="20% - Accent1 6 2 4 3 2 2 2" xfId="48508" xr:uid="{00000000-0005-0000-0000-0000C4BC0000}"/>
    <cellStyle name="20% - Accent1 6 2 4 3 2 2 2 2" xfId="48509" xr:uid="{00000000-0005-0000-0000-0000C5BC0000}"/>
    <cellStyle name="20% - Accent1 6 2 4 3 2 2 3" xfId="48510" xr:uid="{00000000-0005-0000-0000-0000C6BC0000}"/>
    <cellStyle name="20% - Accent1 6 2 4 3 2 3" xfId="48511" xr:uid="{00000000-0005-0000-0000-0000C7BC0000}"/>
    <cellStyle name="20% - Accent1 6 2 4 3 2 3 2" xfId="48512" xr:uid="{00000000-0005-0000-0000-0000C8BC0000}"/>
    <cellStyle name="20% - Accent1 6 2 4 3 2 4" xfId="48513" xr:uid="{00000000-0005-0000-0000-0000C9BC0000}"/>
    <cellStyle name="20% - Accent1 6 2 4 3 3" xfId="48514" xr:uid="{00000000-0005-0000-0000-0000CABC0000}"/>
    <cellStyle name="20% - Accent1 6 2 4 3 3 2" xfId="48515" xr:uid="{00000000-0005-0000-0000-0000CBBC0000}"/>
    <cellStyle name="20% - Accent1 6 2 4 3 3 2 2" xfId="48516" xr:uid="{00000000-0005-0000-0000-0000CCBC0000}"/>
    <cellStyle name="20% - Accent1 6 2 4 3 3 2 2 2" xfId="48517" xr:uid="{00000000-0005-0000-0000-0000CDBC0000}"/>
    <cellStyle name="20% - Accent1 6 2 4 3 3 2 3" xfId="48518" xr:uid="{00000000-0005-0000-0000-0000CEBC0000}"/>
    <cellStyle name="20% - Accent1 6 2 4 3 3 3" xfId="48519" xr:uid="{00000000-0005-0000-0000-0000CFBC0000}"/>
    <cellStyle name="20% - Accent1 6 2 4 3 3 3 2" xfId="48520" xr:uid="{00000000-0005-0000-0000-0000D0BC0000}"/>
    <cellStyle name="20% - Accent1 6 2 4 3 3 4" xfId="48521" xr:uid="{00000000-0005-0000-0000-0000D1BC0000}"/>
    <cellStyle name="20% - Accent1 6 2 4 3 4" xfId="48522" xr:uid="{00000000-0005-0000-0000-0000D2BC0000}"/>
    <cellStyle name="20% - Accent1 6 2 4 3 4 2" xfId="48523" xr:uid="{00000000-0005-0000-0000-0000D3BC0000}"/>
    <cellStyle name="20% - Accent1 6 2 4 3 4 2 2" xfId="48524" xr:uid="{00000000-0005-0000-0000-0000D4BC0000}"/>
    <cellStyle name="20% - Accent1 6 2 4 3 4 2 2 2" xfId="48525" xr:uid="{00000000-0005-0000-0000-0000D5BC0000}"/>
    <cellStyle name="20% - Accent1 6 2 4 3 4 2 3" xfId="48526" xr:uid="{00000000-0005-0000-0000-0000D6BC0000}"/>
    <cellStyle name="20% - Accent1 6 2 4 3 4 3" xfId="48527" xr:uid="{00000000-0005-0000-0000-0000D7BC0000}"/>
    <cellStyle name="20% - Accent1 6 2 4 3 4 3 2" xfId="48528" xr:uid="{00000000-0005-0000-0000-0000D8BC0000}"/>
    <cellStyle name="20% - Accent1 6 2 4 3 4 4" xfId="48529" xr:uid="{00000000-0005-0000-0000-0000D9BC0000}"/>
    <cellStyle name="20% - Accent1 6 2 4 3 5" xfId="48530" xr:uid="{00000000-0005-0000-0000-0000DABC0000}"/>
    <cellStyle name="20% - Accent1 6 2 4 3 5 2" xfId="48531" xr:uid="{00000000-0005-0000-0000-0000DBBC0000}"/>
    <cellStyle name="20% - Accent1 6 2 4 3 5 2 2" xfId="48532" xr:uid="{00000000-0005-0000-0000-0000DCBC0000}"/>
    <cellStyle name="20% - Accent1 6 2 4 3 5 3" xfId="48533" xr:uid="{00000000-0005-0000-0000-0000DDBC0000}"/>
    <cellStyle name="20% - Accent1 6 2 4 3 6" xfId="48534" xr:uid="{00000000-0005-0000-0000-0000DEBC0000}"/>
    <cellStyle name="20% - Accent1 6 2 4 3 6 2" xfId="48535" xr:uid="{00000000-0005-0000-0000-0000DFBC0000}"/>
    <cellStyle name="20% - Accent1 6 2 4 3 6 2 2" xfId="48536" xr:uid="{00000000-0005-0000-0000-0000E0BC0000}"/>
    <cellStyle name="20% - Accent1 6 2 4 3 6 3" xfId="48537" xr:uid="{00000000-0005-0000-0000-0000E1BC0000}"/>
    <cellStyle name="20% - Accent1 6 2 4 3 7" xfId="48538" xr:uid="{00000000-0005-0000-0000-0000E2BC0000}"/>
    <cellStyle name="20% - Accent1 6 2 4 3 7 2" xfId="48539" xr:uid="{00000000-0005-0000-0000-0000E3BC0000}"/>
    <cellStyle name="20% - Accent1 6 2 4 3 8" xfId="48540" xr:uid="{00000000-0005-0000-0000-0000E4BC0000}"/>
    <cellStyle name="20% - Accent1 6 2 4 3 8 2" xfId="48541" xr:uid="{00000000-0005-0000-0000-0000E5BC0000}"/>
    <cellStyle name="20% - Accent1 6 2 4 3 9" xfId="48542" xr:uid="{00000000-0005-0000-0000-0000E6BC0000}"/>
    <cellStyle name="20% - Accent1 6 2 4 4" xfId="48543" xr:uid="{00000000-0005-0000-0000-0000E7BC0000}"/>
    <cellStyle name="20% - Accent1 6 2 4 4 2" xfId="48544" xr:uid="{00000000-0005-0000-0000-0000E8BC0000}"/>
    <cellStyle name="20% - Accent1 6 2 4 4 2 2" xfId="48545" xr:uid="{00000000-0005-0000-0000-0000E9BC0000}"/>
    <cellStyle name="20% - Accent1 6 2 4 4 2 2 2" xfId="48546" xr:uid="{00000000-0005-0000-0000-0000EABC0000}"/>
    <cellStyle name="20% - Accent1 6 2 4 4 2 3" xfId="48547" xr:uid="{00000000-0005-0000-0000-0000EBBC0000}"/>
    <cellStyle name="20% - Accent1 6 2 4 4 3" xfId="48548" xr:uid="{00000000-0005-0000-0000-0000ECBC0000}"/>
    <cellStyle name="20% - Accent1 6 2 4 4 3 2" xfId="48549" xr:uid="{00000000-0005-0000-0000-0000EDBC0000}"/>
    <cellStyle name="20% - Accent1 6 2 4 4 4" xfId="48550" xr:uid="{00000000-0005-0000-0000-0000EEBC0000}"/>
    <cellStyle name="20% - Accent1 6 2 4 5" xfId="48551" xr:uid="{00000000-0005-0000-0000-0000EFBC0000}"/>
    <cellStyle name="20% - Accent1 6 2 4 5 2" xfId="48552" xr:uid="{00000000-0005-0000-0000-0000F0BC0000}"/>
    <cellStyle name="20% - Accent1 6 2 4 5 2 2" xfId="48553" xr:uid="{00000000-0005-0000-0000-0000F1BC0000}"/>
    <cellStyle name="20% - Accent1 6 2 4 5 2 2 2" xfId="48554" xr:uid="{00000000-0005-0000-0000-0000F2BC0000}"/>
    <cellStyle name="20% - Accent1 6 2 4 5 2 3" xfId="48555" xr:uid="{00000000-0005-0000-0000-0000F3BC0000}"/>
    <cellStyle name="20% - Accent1 6 2 4 5 3" xfId="48556" xr:uid="{00000000-0005-0000-0000-0000F4BC0000}"/>
    <cellStyle name="20% - Accent1 6 2 4 5 3 2" xfId="48557" xr:uid="{00000000-0005-0000-0000-0000F5BC0000}"/>
    <cellStyle name="20% - Accent1 6 2 4 5 4" xfId="48558" xr:uid="{00000000-0005-0000-0000-0000F6BC0000}"/>
    <cellStyle name="20% - Accent1 6 2 4 6" xfId="48559" xr:uid="{00000000-0005-0000-0000-0000F7BC0000}"/>
    <cellStyle name="20% - Accent1 6 2 4 6 2" xfId="48560" xr:uid="{00000000-0005-0000-0000-0000F8BC0000}"/>
    <cellStyle name="20% - Accent1 6 2 4 6 2 2" xfId="48561" xr:uid="{00000000-0005-0000-0000-0000F9BC0000}"/>
    <cellStyle name="20% - Accent1 6 2 4 6 2 2 2" xfId="48562" xr:uid="{00000000-0005-0000-0000-0000FABC0000}"/>
    <cellStyle name="20% - Accent1 6 2 4 6 2 3" xfId="48563" xr:uid="{00000000-0005-0000-0000-0000FBBC0000}"/>
    <cellStyle name="20% - Accent1 6 2 4 6 3" xfId="48564" xr:uid="{00000000-0005-0000-0000-0000FCBC0000}"/>
    <cellStyle name="20% - Accent1 6 2 4 6 3 2" xfId="48565" xr:uid="{00000000-0005-0000-0000-0000FDBC0000}"/>
    <cellStyle name="20% - Accent1 6 2 4 6 4" xfId="48566" xr:uid="{00000000-0005-0000-0000-0000FEBC0000}"/>
    <cellStyle name="20% - Accent1 6 2 4 7" xfId="48567" xr:uid="{00000000-0005-0000-0000-0000FFBC0000}"/>
    <cellStyle name="20% - Accent1 6 2 4 7 2" xfId="48568" xr:uid="{00000000-0005-0000-0000-000000BD0000}"/>
    <cellStyle name="20% - Accent1 6 2 4 7 2 2" xfId="48569" xr:uid="{00000000-0005-0000-0000-000001BD0000}"/>
    <cellStyle name="20% - Accent1 6 2 4 7 3" xfId="48570" xr:uid="{00000000-0005-0000-0000-000002BD0000}"/>
    <cellStyle name="20% - Accent1 6 2 4 8" xfId="48571" xr:uid="{00000000-0005-0000-0000-000003BD0000}"/>
    <cellStyle name="20% - Accent1 6 2 4 8 2" xfId="48572" xr:uid="{00000000-0005-0000-0000-000004BD0000}"/>
    <cellStyle name="20% - Accent1 6 2 4 8 2 2" xfId="48573" xr:uid="{00000000-0005-0000-0000-000005BD0000}"/>
    <cellStyle name="20% - Accent1 6 2 4 8 3" xfId="48574" xr:uid="{00000000-0005-0000-0000-000006BD0000}"/>
    <cellStyle name="20% - Accent1 6 2 4 9" xfId="48575" xr:uid="{00000000-0005-0000-0000-000007BD0000}"/>
    <cellStyle name="20% - Accent1 6 2 4 9 2" xfId="48576" xr:uid="{00000000-0005-0000-0000-000008BD0000}"/>
    <cellStyle name="20% - Accent1 6 2 5" xfId="48577" xr:uid="{00000000-0005-0000-0000-000009BD0000}"/>
    <cellStyle name="20% - Accent1 6 2 5 10" xfId="48578" xr:uid="{00000000-0005-0000-0000-00000ABD0000}"/>
    <cellStyle name="20% - Accent1 6 2 5 10 2" xfId="48579" xr:uid="{00000000-0005-0000-0000-00000BBD0000}"/>
    <cellStyle name="20% - Accent1 6 2 5 11" xfId="48580" xr:uid="{00000000-0005-0000-0000-00000CBD0000}"/>
    <cellStyle name="20% - Accent1 6 2 5 2" xfId="48581" xr:uid="{00000000-0005-0000-0000-00000DBD0000}"/>
    <cellStyle name="20% - Accent1 6 2 5 2 2" xfId="48582" xr:uid="{00000000-0005-0000-0000-00000EBD0000}"/>
    <cellStyle name="20% - Accent1 6 2 5 2 2 2" xfId="48583" xr:uid="{00000000-0005-0000-0000-00000FBD0000}"/>
    <cellStyle name="20% - Accent1 6 2 5 2 2 2 2" xfId="48584" xr:uid="{00000000-0005-0000-0000-000010BD0000}"/>
    <cellStyle name="20% - Accent1 6 2 5 2 2 2 2 2" xfId="48585" xr:uid="{00000000-0005-0000-0000-000011BD0000}"/>
    <cellStyle name="20% - Accent1 6 2 5 2 2 2 3" xfId="48586" xr:uid="{00000000-0005-0000-0000-000012BD0000}"/>
    <cellStyle name="20% - Accent1 6 2 5 2 2 3" xfId="48587" xr:uid="{00000000-0005-0000-0000-000013BD0000}"/>
    <cellStyle name="20% - Accent1 6 2 5 2 2 3 2" xfId="48588" xr:uid="{00000000-0005-0000-0000-000014BD0000}"/>
    <cellStyle name="20% - Accent1 6 2 5 2 2 4" xfId="48589" xr:uid="{00000000-0005-0000-0000-000015BD0000}"/>
    <cellStyle name="20% - Accent1 6 2 5 2 3" xfId="48590" xr:uid="{00000000-0005-0000-0000-000016BD0000}"/>
    <cellStyle name="20% - Accent1 6 2 5 2 3 2" xfId="48591" xr:uid="{00000000-0005-0000-0000-000017BD0000}"/>
    <cellStyle name="20% - Accent1 6 2 5 2 3 2 2" xfId="48592" xr:uid="{00000000-0005-0000-0000-000018BD0000}"/>
    <cellStyle name="20% - Accent1 6 2 5 2 3 2 2 2" xfId="48593" xr:uid="{00000000-0005-0000-0000-000019BD0000}"/>
    <cellStyle name="20% - Accent1 6 2 5 2 3 2 3" xfId="48594" xr:uid="{00000000-0005-0000-0000-00001ABD0000}"/>
    <cellStyle name="20% - Accent1 6 2 5 2 3 3" xfId="48595" xr:uid="{00000000-0005-0000-0000-00001BBD0000}"/>
    <cellStyle name="20% - Accent1 6 2 5 2 3 3 2" xfId="48596" xr:uid="{00000000-0005-0000-0000-00001CBD0000}"/>
    <cellStyle name="20% - Accent1 6 2 5 2 3 4" xfId="48597" xr:uid="{00000000-0005-0000-0000-00001DBD0000}"/>
    <cellStyle name="20% - Accent1 6 2 5 2 4" xfId="48598" xr:uid="{00000000-0005-0000-0000-00001EBD0000}"/>
    <cellStyle name="20% - Accent1 6 2 5 2 4 2" xfId="48599" xr:uid="{00000000-0005-0000-0000-00001FBD0000}"/>
    <cellStyle name="20% - Accent1 6 2 5 2 4 2 2" xfId="48600" xr:uid="{00000000-0005-0000-0000-000020BD0000}"/>
    <cellStyle name="20% - Accent1 6 2 5 2 4 2 2 2" xfId="48601" xr:uid="{00000000-0005-0000-0000-000021BD0000}"/>
    <cellStyle name="20% - Accent1 6 2 5 2 4 2 3" xfId="48602" xr:uid="{00000000-0005-0000-0000-000022BD0000}"/>
    <cellStyle name="20% - Accent1 6 2 5 2 4 3" xfId="48603" xr:uid="{00000000-0005-0000-0000-000023BD0000}"/>
    <cellStyle name="20% - Accent1 6 2 5 2 4 3 2" xfId="48604" xr:uid="{00000000-0005-0000-0000-000024BD0000}"/>
    <cellStyle name="20% - Accent1 6 2 5 2 4 4" xfId="48605" xr:uid="{00000000-0005-0000-0000-000025BD0000}"/>
    <cellStyle name="20% - Accent1 6 2 5 2 5" xfId="48606" xr:uid="{00000000-0005-0000-0000-000026BD0000}"/>
    <cellStyle name="20% - Accent1 6 2 5 2 5 2" xfId="48607" xr:uid="{00000000-0005-0000-0000-000027BD0000}"/>
    <cellStyle name="20% - Accent1 6 2 5 2 5 2 2" xfId="48608" xr:uid="{00000000-0005-0000-0000-000028BD0000}"/>
    <cellStyle name="20% - Accent1 6 2 5 2 5 3" xfId="48609" xr:uid="{00000000-0005-0000-0000-000029BD0000}"/>
    <cellStyle name="20% - Accent1 6 2 5 2 6" xfId="48610" xr:uid="{00000000-0005-0000-0000-00002ABD0000}"/>
    <cellStyle name="20% - Accent1 6 2 5 2 6 2" xfId="48611" xr:uid="{00000000-0005-0000-0000-00002BBD0000}"/>
    <cellStyle name="20% - Accent1 6 2 5 2 6 2 2" xfId="48612" xr:uid="{00000000-0005-0000-0000-00002CBD0000}"/>
    <cellStyle name="20% - Accent1 6 2 5 2 6 3" xfId="48613" xr:uid="{00000000-0005-0000-0000-00002DBD0000}"/>
    <cellStyle name="20% - Accent1 6 2 5 2 7" xfId="48614" xr:uid="{00000000-0005-0000-0000-00002EBD0000}"/>
    <cellStyle name="20% - Accent1 6 2 5 2 7 2" xfId="48615" xr:uid="{00000000-0005-0000-0000-00002FBD0000}"/>
    <cellStyle name="20% - Accent1 6 2 5 2 8" xfId="48616" xr:uid="{00000000-0005-0000-0000-000030BD0000}"/>
    <cellStyle name="20% - Accent1 6 2 5 2 8 2" xfId="48617" xr:uid="{00000000-0005-0000-0000-000031BD0000}"/>
    <cellStyle name="20% - Accent1 6 2 5 2 9" xfId="48618" xr:uid="{00000000-0005-0000-0000-000032BD0000}"/>
    <cellStyle name="20% - Accent1 6 2 5 3" xfId="48619" xr:uid="{00000000-0005-0000-0000-000033BD0000}"/>
    <cellStyle name="20% - Accent1 6 2 5 3 2" xfId="48620" xr:uid="{00000000-0005-0000-0000-000034BD0000}"/>
    <cellStyle name="20% - Accent1 6 2 5 3 2 2" xfId="48621" xr:uid="{00000000-0005-0000-0000-000035BD0000}"/>
    <cellStyle name="20% - Accent1 6 2 5 3 2 2 2" xfId="48622" xr:uid="{00000000-0005-0000-0000-000036BD0000}"/>
    <cellStyle name="20% - Accent1 6 2 5 3 2 2 2 2" xfId="48623" xr:uid="{00000000-0005-0000-0000-000037BD0000}"/>
    <cellStyle name="20% - Accent1 6 2 5 3 2 2 3" xfId="48624" xr:uid="{00000000-0005-0000-0000-000038BD0000}"/>
    <cellStyle name="20% - Accent1 6 2 5 3 2 3" xfId="48625" xr:uid="{00000000-0005-0000-0000-000039BD0000}"/>
    <cellStyle name="20% - Accent1 6 2 5 3 2 3 2" xfId="48626" xr:uid="{00000000-0005-0000-0000-00003ABD0000}"/>
    <cellStyle name="20% - Accent1 6 2 5 3 2 4" xfId="48627" xr:uid="{00000000-0005-0000-0000-00003BBD0000}"/>
    <cellStyle name="20% - Accent1 6 2 5 3 3" xfId="48628" xr:uid="{00000000-0005-0000-0000-00003CBD0000}"/>
    <cellStyle name="20% - Accent1 6 2 5 3 3 2" xfId="48629" xr:uid="{00000000-0005-0000-0000-00003DBD0000}"/>
    <cellStyle name="20% - Accent1 6 2 5 3 3 2 2" xfId="48630" xr:uid="{00000000-0005-0000-0000-00003EBD0000}"/>
    <cellStyle name="20% - Accent1 6 2 5 3 3 2 2 2" xfId="48631" xr:uid="{00000000-0005-0000-0000-00003FBD0000}"/>
    <cellStyle name="20% - Accent1 6 2 5 3 3 2 3" xfId="48632" xr:uid="{00000000-0005-0000-0000-000040BD0000}"/>
    <cellStyle name="20% - Accent1 6 2 5 3 3 3" xfId="48633" xr:uid="{00000000-0005-0000-0000-000041BD0000}"/>
    <cellStyle name="20% - Accent1 6 2 5 3 3 3 2" xfId="48634" xr:uid="{00000000-0005-0000-0000-000042BD0000}"/>
    <cellStyle name="20% - Accent1 6 2 5 3 3 4" xfId="48635" xr:uid="{00000000-0005-0000-0000-000043BD0000}"/>
    <cellStyle name="20% - Accent1 6 2 5 3 4" xfId="48636" xr:uid="{00000000-0005-0000-0000-000044BD0000}"/>
    <cellStyle name="20% - Accent1 6 2 5 3 4 2" xfId="48637" xr:uid="{00000000-0005-0000-0000-000045BD0000}"/>
    <cellStyle name="20% - Accent1 6 2 5 3 4 2 2" xfId="48638" xr:uid="{00000000-0005-0000-0000-000046BD0000}"/>
    <cellStyle name="20% - Accent1 6 2 5 3 4 2 2 2" xfId="48639" xr:uid="{00000000-0005-0000-0000-000047BD0000}"/>
    <cellStyle name="20% - Accent1 6 2 5 3 4 2 3" xfId="48640" xr:uid="{00000000-0005-0000-0000-000048BD0000}"/>
    <cellStyle name="20% - Accent1 6 2 5 3 4 3" xfId="48641" xr:uid="{00000000-0005-0000-0000-000049BD0000}"/>
    <cellStyle name="20% - Accent1 6 2 5 3 4 3 2" xfId="48642" xr:uid="{00000000-0005-0000-0000-00004ABD0000}"/>
    <cellStyle name="20% - Accent1 6 2 5 3 4 4" xfId="48643" xr:uid="{00000000-0005-0000-0000-00004BBD0000}"/>
    <cellStyle name="20% - Accent1 6 2 5 3 5" xfId="48644" xr:uid="{00000000-0005-0000-0000-00004CBD0000}"/>
    <cellStyle name="20% - Accent1 6 2 5 3 5 2" xfId="48645" xr:uid="{00000000-0005-0000-0000-00004DBD0000}"/>
    <cellStyle name="20% - Accent1 6 2 5 3 5 2 2" xfId="48646" xr:uid="{00000000-0005-0000-0000-00004EBD0000}"/>
    <cellStyle name="20% - Accent1 6 2 5 3 5 3" xfId="48647" xr:uid="{00000000-0005-0000-0000-00004FBD0000}"/>
    <cellStyle name="20% - Accent1 6 2 5 3 6" xfId="48648" xr:uid="{00000000-0005-0000-0000-000050BD0000}"/>
    <cellStyle name="20% - Accent1 6 2 5 3 6 2" xfId="48649" xr:uid="{00000000-0005-0000-0000-000051BD0000}"/>
    <cellStyle name="20% - Accent1 6 2 5 3 6 2 2" xfId="48650" xr:uid="{00000000-0005-0000-0000-000052BD0000}"/>
    <cellStyle name="20% - Accent1 6 2 5 3 6 3" xfId="48651" xr:uid="{00000000-0005-0000-0000-000053BD0000}"/>
    <cellStyle name="20% - Accent1 6 2 5 3 7" xfId="48652" xr:uid="{00000000-0005-0000-0000-000054BD0000}"/>
    <cellStyle name="20% - Accent1 6 2 5 3 7 2" xfId="48653" xr:uid="{00000000-0005-0000-0000-000055BD0000}"/>
    <cellStyle name="20% - Accent1 6 2 5 3 8" xfId="48654" xr:uid="{00000000-0005-0000-0000-000056BD0000}"/>
    <cellStyle name="20% - Accent1 6 2 5 3 8 2" xfId="48655" xr:uid="{00000000-0005-0000-0000-000057BD0000}"/>
    <cellStyle name="20% - Accent1 6 2 5 3 9" xfId="48656" xr:uid="{00000000-0005-0000-0000-000058BD0000}"/>
    <cellStyle name="20% - Accent1 6 2 5 4" xfId="48657" xr:uid="{00000000-0005-0000-0000-000059BD0000}"/>
    <cellStyle name="20% - Accent1 6 2 5 4 2" xfId="48658" xr:uid="{00000000-0005-0000-0000-00005ABD0000}"/>
    <cellStyle name="20% - Accent1 6 2 5 4 2 2" xfId="48659" xr:uid="{00000000-0005-0000-0000-00005BBD0000}"/>
    <cellStyle name="20% - Accent1 6 2 5 4 2 2 2" xfId="48660" xr:uid="{00000000-0005-0000-0000-00005CBD0000}"/>
    <cellStyle name="20% - Accent1 6 2 5 4 2 3" xfId="48661" xr:uid="{00000000-0005-0000-0000-00005DBD0000}"/>
    <cellStyle name="20% - Accent1 6 2 5 4 3" xfId="48662" xr:uid="{00000000-0005-0000-0000-00005EBD0000}"/>
    <cellStyle name="20% - Accent1 6 2 5 4 3 2" xfId="48663" xr:uid="{00000000-0005-0000-0000-00005FBD0000}"/>
    <cellStyle name="20% - Accent1 6 2 5 4 4" xfId="48664" xr:uid="{00000000-0005-0000-0000-000060BD0000}"/>
    <cellStyle name="20% - Accent1 6 2 5 5" xfId="48665" xr:uid="{00000000-0005-0000-0000-000061BD0000}"/>
    <cellStyle name="20% - Accent1 6 2 5 5 2" xfId="48666" xr:uid="{00000000-0005-0000-0000-000062BD0000}"/>
    <cellStyle name="20% - Accent1 6 2 5 5 2 2" xfId="48667" xr:uid="{00000000-0005-0000-0000-000063BD0000}"/>
    <cellStyle name="20% - Accent1 6 2 5 5 2 2 2" xfId="48668" xr:uid="{00000000-0005-0000-0000-000064BD0000}"/>
    <cellStyle name="20% - Accent1 6 2 5 5 2 3" xfId="48669" xr:uid="{00000000-0005-0000-0000-000065BD0000}"/>
    <cellStyle name="20% - Accent1 6 2 5 5 3" xfId="48670" xr:uid="{00000000-0005-0000-0000-000066BD0000}"/>
    <cellStyle name="20% - Accent1 6 2 5 5 3 2" xfId="48671" xr:uid="{00000000-0005-0000-0000-000067BD0000}"/>
    <cellStyle name="20% - Accent1 6 2 5 5 4" xfId="48672" xr:uid="{00000000-0005-0000-0000-000068BD0000}"/>
    <cellStyle name="20% - Accent1 6 2 5 6" xfId="48673" xr:uid="{00000000-0005-0000-0000-000069BD0000}"/>
    <cellStyle name="20% - Accent1 6 2 5 6 2" xfId="48674" xr:uid="{00000000-0005-0000-0000-00006ABD0000}"/>
    <cellStyle name="20% - Accent1 6 2 5 6 2 2" xfId="48675" xr:uid="{00000000-0005-0000-0000-00006BBD0000}"/>
    <cellStyle name="20% - Accent1 6 2 5 6 2 2 2" xfId="48676" xr:uid="{00000000-0005-0000-0000-00006CBD0000}"/>
    <cellStyle name="20% - Accent1 6 2 5 6 2 3" xfId="48677" xr:uid="{00000000-0005-0000-0000-00006DBD0000}"/>
    <cellStyle name="20% - Accent1 6 2 5 6 3" xfId="48678" xr:uid="{00000000-0005-0000-0000-00006EBD0000}"/>
    <cellStyle name="20% - Accent1 6 2 5 6 3 2" xfId="48679" xr:uid="{00000000-0005-0000-0000-00006FBD0000}"/>
    <cellStyle name="20% - Accent1 6 2 5 6 4" xfId="48680" xr:uid="{00000000-0005-0000-0000-000070BD0000}"/>
    <cellStyle name="20% - Accent1 6 2 5 7" xfId="48681" xr:uid="{00000000-0005-0000-0000-000071BD0000}"/>
    <cellStyle name="20% - Accent1 6 2 5 7 2" xfId="48682" xr:uid="{00000000-0005-0000-0000-000072BD0000}"/>
    <cellStyle name="20% - Accent1 6 2 5 7 2 2" xfId="48683" xr:uid="{00000000-0005-0000-0000-000073BD0000}"/>
    <cellStyle name="20% - Accent1 6 2 5 7 3" xfId="48684" xr:uid="{00000000-0005-0000-0000-000074BD0000}"/>
    <cellStyle name="20% - Accent1 6 2 5 8" xfId="48685" xr:uid="{00000000-0005-0000-0000-000075BD0000}"/>
    <cellStyle name="20% - Accent1 6 2 5 8 2" xfId="48686" xr:uid="{00000000-0005-0000-0000-000076BD0000}"/>
    <cellStyle name="20% - Accent1 6 2 5 8 2 2" xfId="48687" xr:uid="{00000000-0005-0000-0000-000077BD0000}"/>
    <cellStyle name="20% - Accent1 6 2 5 8 3" xfId="48688" xr:uid="{00000000-0005-0000-0000-000078BD0000}"/>
    <cellStyle name="20% - Accent1 6 2 5 9" xfId="48689" xr:uid="{00000000-0005-0000-0000-000079BD0000}"/>
    <cellStyle name="20% - Accent1 6 2 5 9 2" xfId="48690" xr:uid="{00000000-0005-0000-0000-00007ABD0000}"/>
    <cellStyle name="20% - Accent1 6 2 6" xfId="48691" xr:uid="{00000000-0005-0000-0000-00007BBD0000}"/>
    <cellStyle name="20% - Accent1 6 2 6 2" xfId="48692" xr:uid="{00000000-0005-0000-0000-00007CBD0000}"/>
    <cellStyle name="20% - Accent1 6 2 6 2 2" xfId="48693" xr:uid="{00000000-0005-0000-0000-00007DBD0000}"/>
    <cellStyle name="20% - Accent1 6 2 6 2 2 2" xfId="48694" xr:uid="{00000000-0005-0000-0000-00007EBD0000}"/>
    <cellStyle name="20% - Accent1 6 2 6 2 2 2 2" xfId="48695" xr:uid="{00000000-0005-0000-0000-00007FBD0000}"/>
    <cellStyle name="20% - Accent1 6 2 6 2 2 3" xfId="48696" xr:uid="{00000000-0005-0000-0000-000080BD0000}"/>
    <cellStyle name="20% - Accent1 6 2 6 2 3" xfId="48697" xr:uid="{00000000-0005-0000-0000-000081BD0000}"/>
    <cellStyle name="20% - Accent1 6 2 6 2 3 2" xfId="48698" xr:uid="{00000000-0005-0000-0000-000082BD0000}"/>
    <cellStyle name="20% - Accent1 6 2 6 2 4" xfId="48699" xr:uid="{00000000-0005-0000-0000-000083BD0000}"/>
    <cellStyle name="20% - Accent1 6 2 6 3" xfId="48700" xr:uid="{00000000-0005-0000-0000-000084BD0000}"/>
    <cellStyle name="20% - Accent1 6 2 6 3 2" xfId="48701" xr:uid="{00000000-0005-0000-0000-000085BD0000}"/>
    <cellStyle name="20% - Accent1 6 2 6 3 2 2" xfId="48702" xr:uid="{00000000-0005-0000-0000-000086BD0000}"/>
    <cellStyle name="20% - Accent1 6 2 6 3 2 2 2" xfId="48703" xr:uid="{00000000-0005-0000-0000-000087BD0000}"/>
    <cellStyle name="20% - Accent1 6 2 6 3 2 3" xfId="48704" xr:uid="{00000000-0005-0000-0000-000088BD0000}"/>
    <cellStyle name="20% - Accent1 6 2 6 3 3" xfId="48705" xr:uid="{00000000-0005-0000-0000-000089BD0000}"/>
    <cellStyle name="20% - Accent1 6 2 6 3 3 2" xfId="48706" xr:uid="{00000000-0005-0000-0000-00008ABD0000}"/>
    <cellStyle name="20% - Accent1 6 2 6 3 4" xfId="48707" xr:uid="{00000000-0005-0000-0000-00008BBD0000}"/>
    <cellStyle name="20% - Accent1 6 2 6 4" xfId="48708" xr:uid="{00000000-0005-0000-0000-00008CBD0000}"/>
    <cellStyle name="20% - Accent1 6 2 6 4 2" xfId="48709" xr:uid="{00000000-0005-0000-0000-00008DBD0000}"/>
    <cellStyle name="20% - Accent1 6 2 6 4 2 2" xfId="48710" xr:uid="{00000000-0005-0000-0000-00008EBD0000}"/>
    <cellStyle name="20% - Accent1 6 2 6 4 2 2 2" xfId="48711" xr:uid="{00000000-0005-0000-0000-00008FBD0000}"/>
    <cellStyle name="20% - Accent1 6 2 6 4 2 3" xfId="48712" xr:uid="{00000000-0005-0000-0000-000090BD0000}"/>
    <cellStyle name="20% - Accent1 6 2 6 4 3" xfId="48713" xr:uid="{00000000-0005-0000-0000-000091BD0000}"/>
    <cellStyle name="20% - Accent1 6 2 6 4 3 2" xfId="48714" xr:uid="{00000000-0005-0000-0000-000092BD0000}"/>
    <cellStyle name="20% - Accent1 6 2 6 4 4" xfId="48715" xr:uid="{00000000-0005-0000-0000-000093BD0000}"/>
    <cellStyle name="20% - Accent1 6 2 6 5" xfId="48716" xr:uid="{00000000-0005-0000-0000-000094BD0000}"/>
    <cellStyle name="20% - Accent1 6 2 6 5 2" xfId="48717" xr:uid="{00000000-0005-0000-0000-000095BD0000}"/>
    <cellStyle name="20% - Accent1 6 2 6 5 2 2" xfId="48718" xr:uid="{00000000-0005-0000-0000-000096BD0000}"/>
    <cellStyle name="20% - Accent1 6 2 6 5 3" xfId="48719" xr:uid="{00000000-0005-0000-0000-000097BD0000}"/>
    <cellStyle name="20% - Accent1 6 2 6 6" xfId="48720" xr:uid="{00000000-0005-0000-0000-000098BD0000}"/>
    <cellStyle name="20% - Accent1 6 2 6 6 2" xfId="48721" xr:uid="{00000000-0005-0000-0000-000099BD0000}"/>
    <cellStyle name="20% - Accent1 6 2 6 6 2 2" xfId="48722" xr:uid="{00000000-0005-0000-0000-00009ABD0000}"/>
    <cellStyle name="20% - Accent1 6 2 6 6 3" xfId="48723" xr:uid="{00000000-0005-0000-0000-00009BBD0000}"/>
    <cellStyle name="20% - Accent1 6 2 6 7" xfId="48724" xr:uid="{00000000-0005-0000-0000-00009CBD0000}"/>
    <cellStyle name="20% - Accent1 6 2 6 7 2" xfId="48725" xr:uid="{00000000-0005-0000-0000-00009DBD0000}"/>
    <cellStyle name="20% - Accent1 6 2 6 8" xfId="48726" xr:uid="{00000000-0005-0000-0000-00009EBD0000}"/>
    <cellStyle name="20% - Accent1 6 2 6 8 2" xfId="48727" xr:uid="{00000000-0005-0000-0000-00009FBD0000}"/>
    <cellStyle name="20% - Accent1 6 2 6 9" xfId="48728" xr:uid="{00000000-0005-0000-0000-0000A0BD0000}"/>
    <cellStyle name="20% - Accent1 6 2 7" xfId="48729" xr:uid="{00000000-0005-0000-0000-0000A1BD0000}"/>
    <cellStyle name="20% - Accent1 6 2 7 2" xfId="48730" xr:uid="{00000000-0005-0000-0000-0000A2BD0000}"/>
    <cellStyle name="20% - Accent1 6 2 7 2 2" xfId="48731" xr:uid="{00000000-0005-0000-0000-0000A3BD0000}"/>
    <cellStyle name="20% - Accent1 6 2 7 2 2 2" xfId="48732" xr:uid="{00000000-0005-0000-0000-0000A4BD0000}"/>
    <cellStyle name="20% - Accent1 6 2 7 2 2 2 2" xfId="48733" xr:uid="{00000000-0005-0000-0000-0000A5BD0000}"/>
    <cellStyle name="20% - Accent1 6 2 7 2 2 3" xfId="48734" xr:uid="{00000000-0005-0000-0000-0000A6BD0000}"/>
    <cellStyle name="20% - Accent1 6 2 7 2 3" xfId="48735" xr:uid="{00000000-0005-0000-0000-0000A7BD0000}"/>
    <cellStyle name="20% - Accent1 6 2 7 2 3 2" xfId="48736" xr:uid="{00000000-0005-0000-0000-0000A8BD0000}"/>
    <cellStyle name="20% - Accent1 6 2 7 2 4" xfId="48737" xr:uid="{00000000-0005-0000-0000-0000A9BD0000}"/>
    <cellStyle name="20% - Accent1 6 2 7 3" xfId="48738" xr:uid="{00000000-0005-0000-0000-0000AABD0000}"/>
    <cellStyle name="20% - Accent1 6 2 7 3 2" xfId="48739" xr:uid="{00000000-0005-0000-0000-0000ABBD0000}"/>
    <cellStyle name="20% - Accent1 6 2 7 3 2 2" xfId="48740" xr:uid="{00000000-0005-0000-0000-0000ACBD0000}"/>
    <cellStyle name="20% - Accent1 6 2 7 3 2 2 2" xfId="48741" xr:uid="{00000000-0005-0000-0000-0000ADBD0000}"/>
    <cellStyle name="20% - Accent1 6 2 7 3 2 3" xfId="48742" xr:uid="{00000000-0005-0000-0000-0000AEBD0000}"/>
    <cellStyle name="20% - Accent1 6 2 7 3 3" xfId="48743" xr:uid="{00000000-0005-0000-0000-0000AFBD0000}"/>
    <cellStyle name="20% - Accent1 6 2 7 3 3 2" xfId="48744" xr:uid="{00000000-0005-0000-0000-0000B0BD0000}"/>
    <cellStyle name="20% - Accent1 6 2 7 3 4" xfId="48745" xr:uid="{00000000-0005-0000-0000-0000B1BD0000}"/>
    <cellStyle name="20% - Accent1 6 2 7 4" xfId="48746" xr:uid="{00000000-0005-0000-0000-0000B2BD0000}"/>
    <cellStyle name="20% - Accent1 6 2 7 4 2" xfId="48747" xr:uid="{00000000-0005-0000-0000-0000B3BD0000}"/>
    <cellStyle name="20% - Accent1 6 2 7 4 2 2" xfId="48748" xr:uid="{00000000-0005-0000-0000-0000B4BD0000}"/>
    <cellStyle name="20% - Accent1 6 2 7 4 2 2 2" xfId="48749" xr:uid="{00000000-0005-0000-0000-0000B5BD0000}"/>
    <cellStyle name="20% - Accent1 6 2 7 4 2 3" xfId="48750" xr:uid="{00000000-0005-0000-0000-0000B6BD0000}"/>
    <cellStyle name="20% - Accent1 6 2 7 4 3" xfId="48751" xr:uid="{00000000-0005-0000-0000-0000B7BD0000}"/>
    <cellStyle name="20% - Accent1 6 2 7 4 3 2" xfId="48752" xr:uid="{00000000-0005-0000-0000-0000B8BD0000}"/>
    <cellStyle name="20% - Accent1 6 2 7 4 4" xfId="48753" xr:uid="{00000000-0005-0000-0000-0000B9BD0000}"/>
    <cellStyle name="20% - Accent1 6 2 7 5" xfId="48754" xr:uid="{00000000-0005-0000-0000-0000BABD0000}"/>
    <cellStyle name="20% - Accent1 6 2 7 5 2" xfId="48755" xr:uid="{00000000-0005-0000-0000-0000BBBD0000}"/>
    <cellStyle name="20% - Accent1 6 2 7 5 2 2" xfId="48756" xr:uid="{00000000-0005-0000-0000-0000BCBD0000}"/>
    <cellStyle name="20% - Accent1 6 2 7 5 3" xfId="48757" xr:uid="{00000000-0005-0000-0000-0000BDBD0000}"/>
    <cellStyle name="20% - Accent1 6 2 7 6" xfId="48758" xr:uid="{00000000-0005-0000-0000-0000BEBD0000}"/>
    <cellStyle name="20% - Accent1 6 2 7 6 2" xfId="48759" xr:uid="{00000000-0005-0000-0000-0000BFBD0000}"/>
    <cellStyle name="20% - Accent1 6 2 7 6 2 2" xfId="48760" xr:uid="{00000000-0005-0000-0000-0000C0BD0000}"/>
    <cellStyle name="20% - Accent1 6 2 7 6 3" xfId="48761" xr:uid="{00000000-0005-0000-0000-0000C1BD0000}"/>
    <cellStyle name="20% - Accent1 6 2 7 7" xfId="48762" xr:uid="{00000000-0005-0000-0000-0000C2BD0000}"/>
    <cellStyle name="20% - Accent1 6 2 7 7 2" xfId="48763" xr:uid="{00000000-0005-0000-0000-0000C3BD0000}"/>
    <cellStyle name="20% - Accent1 6 2 7 8" xfId="48764" xr:uid="{00000000-0005-0000-0000-0000C4BD0000}"/>
    <cellStyle name="20% - Accent1 6 2 7 8 2" xfId="48765" xr:uid="{00000000-0005-0000-0000-0000C5BD0000}"/>
    <cellStyle name="20% - Accent1 6 2 7 9" xfId="48766" xr:uid="{00000000-0005-0000-0000-0000C6BD0000}"/>
    <cellStyle name="20% - Accent1 6 2 8" xfId="48767" xr:uid="{00000000-0005-0000-0000-0000C7BD0000}"/>
    <cellStyle name="20% - Accent1 6 2 8 2" xfId="48768" xr:uid="{00000000-0005-0000-0000-0000C8BD0000}"/>
    <cellStyle name="20% - Accent1 6 2 8 2 2" xfId="48769" xr:uid="{00000000-0005-0000-0000-0000C9BD0000}"/>
    <cellStyle name="20% - Accent1 6 2 8 2 2 2" xfId="48770" xr:uid="{00000000-0005-0000-0000-0000CABD0000}"/>
    <cellStyle name="20% - Accent1 6 2 8 2 3" xfId="48771" xr:uid="{00000000-0005-0000-0000-0000CBBD0000}"/>
    <cellStyle name="20% - Accent1 6 2 8 3" xfId="48772" xr:uid="{00000000-0005-0000-0000-0000CCBD0000}"/>
    <cellStyle name="20% - Accent1 6 2 8 3 2" xfId="48773" xr:uid="{00000000-0005-0000-0000-0000CDBD0000}"/>
    <cellStyle name="20% - Accent1 6 2 8 4" xfId="48774" xr:uid="{00000000-0005-0000-0000-0000CEBD0000}"/>
    <cellStyle name="20% - Accent1 6 2 9" xfId="48775" xr:uid="{00000000-0005-0000-0000-0000CFBD0000}"/>
    <cellStyle name="20% - Accent1 6 2 9 2" xfId="48776" xr:uid="{00000000-0005-0000-0000-0000D0BD0000}"/>
    <cellStyle name="20% - Accent1 6 2 9 2 2" xfId="48777" xr:uid="{00000000-0005-0000-0000-0000D1BD0000}"/>
    <cellStyle name="20% - Accent1 6 2 9 2 2 2" xfId="48778" xr:uid="{00000000-0005-0000-0000-0000D2BD0000}"/>
    <cellStyle name="20% - Accent1 6 2 9 2 3" xfId="48779" xr:uid="{00000000-0005-0000-0000-0000D3BD0000}"/>
    <cellStyle name="20% - Accent1 6 2 9 3" xfId="48780" xr:uid="{00000000-0005-0000-0000-0000D4BD0000}"/>
    <cellStyle name="20% - Accent1 6 2 9 3 2" xfId="48781" xr:uid="{00000000-0005-0000-0000-0000D5BD0000}"/>
    <cellStyle name="20% - Accent1 6 2 9 4" xfId="48782" xr:uid="{00000000-0005-0000-0000-0000D6BD0000}"/>
    <cellStyle name="20% - Accent1 6 3" xfId="48783" xr:uid="{00000000-0005-0000-0000-0000D7BD0000}"/>
    <cellStyle name="20% - Accent1 6 3 10" xfId="48784" xr:uid="{00000000-0005-0000-0000-0000D8BD0000}"/>
    <cellStyle name="20% - Accent1 6 3 10 2" xfId="48785" xr:uid="{00000000-0005-0000-0000-0000D9BD0000}"/>
    <cellStyle name="20% - Accent1 6 3 10 2 2" xfId="48786" xr:uid="{00000000-0005-0000-0000-0000DABD0000}"/>
    <cellStyle name="20% - Accent1 6 3 10 3" xfId="48787" xr:uid="{00000000-0005-0000-0000-0000DBBD0000}"/>
    <cellStyle name="20% - Accent1 6 3 11" xfId="48788" xr:uid="{00000000-0005-0000-0000-0000DCBD0000}"/>
    <cellStyle name="20% - Accent1 6 3 11 2" xfId="48789" xr:uid="{00000000-0005-0000-0000-0000DDBD0000}"/>
    <cellStyle name="20% - Accent1 6 3 11 2 2" xfId="48790" xr:uid="{00000000-0005-0000-0000-0000DEBD0000}"/>
    <cellStyle name="20% - Accent1 6 3 11 3" xfId="48791" xr:uid="{00000000-0005-0000-0000-0000DFBD0000}"/>
    <cellStyle name="20% - Accent1 6 3 12" xfId="48792" xr:uid="{00000000-0005-0000-0000-0000E0BD0000}"/>
    <cellStyle name="20% - Accent1 6 3 12 2" xfId="48793" xr:uid="{00000000-0005-0000-0000-0000E1BD0000}"/>
    <cellStyle name="20% - Accent1 6 3 13" xfId="48794" xr:uid="{00000000-0005-0000-0000-0000E2BD0000}"/>
    <cellStyle name="20% - Accent1 6 3 13 2" xfId="48795" xr:uid="{00000000-0005-0000-0000-0000E3BD0000}"/>
    <cellStyle name="20% - Accent1 6 3 14" xfId="48796" xr:uid="{00000000-0005-0000-0000-0000E4BD0000}"/>
    <cellStyle name="20% - Accent1 6 3 2" xfId="48797" xr:uid="{00000000-0005-0000-0000-0000E5BD0000}"/>
    <cellStyle name="20% - Accent1 6 3 2 10" xfId="48798" xr:uid="{00000000-0005-0000-0000-0000E6BD0000}"/>
    <cellStyle name="20% - Accent1 6 3 2 10 2" xfId="48799" xr:uid="{00000000-0005-0000-0000-0000E7BD0000}"/>
    <cellStyle name="20% - Accent1 6 3 2 11" xfId="48800" xr:uid="{00000000-0005-0000-0000-0000E8BD0000}"/>
    <cellStyle name="20% - Accent1 6 3 2 2" xfId="48801" xr:uid="{00000000-0005-0000-0000-0000E9BD0000}"/>
    <cellStyle name="20% - Accent1 6 3 2 2 2" xfId="48802" xr:uid="{00000000-0005-0000-0000-0000EABD0000}"/>
    <cellStyle name="20% - Accent1 6 3 2 2 2 2" xfId="48803" xr:uid="{00000000-0005-0000-0000-0000EBBD0000}"/>
    <cellStyle name="20% - Accent1 6 3 2 2 2 2 2" xfId="48804" xr:uid="{00000000-0005-0000-0000-0000ECBD0000}"/>
    <cellStyle name="20% - Accent1 6 3 2 2 2 2 2 2" xfId="48805" xr:uid="{00000000-0005-0000-0000-0000EDBD0000}"/>
    <cellStyle name="20% - Accent1 6 3 2 2 2 2 3" xfId="48806" xr:uid="{00000000-0005-0000-0000-0000EEBD0000}"/>
    <cellStyle name="20% - Accent1 6 3 2 2 2 3" xfId="48807" xr:uid="{00000000-0005-0000-0000-0000EFBD0000}"/>
    <cellStyle name="20% - Accent1 6 3 2 2 2 3 2" xfId="48808" xr:uid="{00000000-0005-0000-0000-0000F0BD0000}"/>
    <cellStyle name="20% - Accent1 6 3 2 2 2 4" xfId="48809" xr:uid="{00000000-0005-0000-0000-0000F1BD0000}"/>
    <cellStyle name="20% - Accent1 6 3 2 2 3" xfId="48810" xr:uid="{00000000-0005-0000-0000-0000F2BD0000}"/>
    <cellStyle name="20% - Accent1 6 3 2 2 3 2" xfId="48811" xr:uid="{00000000-0005-0000-0000-0000F3BD0000}"/>
    <cellStyle name="20% - Accent1 6 3 2 2 3 2 2" xfId="48812" xr:uid="{00000000-0005-0000-0000-0000F4BD0000}"/>
    <cellStyle name="20% - Accent1 6 3 2 2 3 2 2 2" xfId="48813" xr:uid="{00000000-0005-0000-0000-0000F5BD0000}"/>
    <cellStyle name="20% - Accent1 6 3 2 2 3 2 3" xfId="48814" xr:uid="{00000000-0005-0000-0000-0000F6BD0000}"/>
    <cellStyle name="20% - Accent1 6 3 2 2 3 3" xfId="48815" xr:uid="{00000000-0005-0000-0000-0000F7BD0000}"/>
    <cellStyle name="20% - Accent1 6 3 2 2 3 3 2" xfId="48816" xr:uid="{00000000-0005-0000-0000-0000F8BD0000}"/>
    <cellStyle name="20% - Accent1 6 3 2 2 3 4" xfId="48817" xr:uid="{00000000-0005-0000-0000-0000F9BD0000}"/>
    <cellStyle name="20% - Accent1 6 3 2 2 4" xfId="48818" xr:uid="{00000000-0005-0000-0000-0000FABD0000}"/>
    <cellStyle name="20% - Accent1 6 3 2 2 4 2" xfId="48819" xr:uid="{00000000-0005-0000-0000-0000FBBD0000}"/>
    <cellStyle name="20% - Accent1 6 3 2 2 4 2 2" xfId="48820" xr:uid="{00000000-0005-0000-0000-0000FCBD0000}"/>
    <cellStyle name="20% - Accent1 6 3 2 2 4 2 2 2" xfId="48821" xr:uid="{00000000-0005-0000-0000-0000FDBD0000}"/>
    <cellStyle name="20% - Accent1 6 3 2 2 4 2 3" xfId="48822" xr:uid="{00000000-0005-0000-0000-0000FEBD0000}"/>
    <cellStyle name="20% - Accent1 6 3 2 2 4 3" xfId="48823" xr:uid="{00000000-0005-0000-0000-0000FFBD0000}"/>
    <cellStyle name="20% - Accent1 6 3 2 2 4 3 2" xfId="48824" xr:uid="{00000000-0005-0000-0000-000000BE0000}"/>
    <cellStyle name="20% - Accent1 6 3 2 2 4 4" xfId="48825" xr:uid="{00000000-0005-0000-0000-000001BE0000}"/>
    <cellStyle name="20% - Accent1 6 3 2 2 5" xfId="48826" xr:uid="{00000000-0005-0000-0000-000002BE0000}"/>
    <cellStyle name="20% - Accent1 6 3 2 2 5 2" xfId="48827" xr:uid="{00000000-0005-0000-0000-000003BE0000}"/>
    <cellStyle name="20% - Accent1 6 3 2 2 5 2 2" xfId="48828" xr:uid="{00000000-0005-0000-0000-000004BE0000}"/>
    <cellStyle name="20% - Accent1 6 3 2 2 5 3" xfId="48829" xr:uid="{00000000-0005-0000-0000-000005BE0000}"/>
    <cellStyle name="20% - Accent1 6 3 2 2 6" xfId="48830" xr:uid="{00000000-0005-0000-0000-000006BE0000}"/>
    <cellStyle name="20% - Accent1 6 3 2 2 6 2" xfId="48831" xr:uid="{00000000-0005-0000-0000-000007BE0000}"/>
    <cellStyle name="20% - Accent1 6 3 2 2 6 2 2" xfId="48832" xr:uid="{00000000-0005-0000-0000-000008BE0000}"/>
    <cellStyle name="20% - Accent1 6 3 2 2 6 3" xfId="48833" xr:uid="{00000000-0005-0000-0000-000009BE0000}"/>
    <cellStyle name="20% - Accent1 6 3 2 2 7" xfId="48834" xr:uid="{00000000-0005-0000-0000-00000ABE0000}"/>
    <cellStyle name="20% - Accent1 6 3 2 2 7 2" xfId="48835" xr:uid="{00000000-0005-0000-0000-00000BBE0000}"/>
    <cellStyle name="20% - Accent1 6 3 2 2 8" xfId="48836" xr:uid="{00000000-0005-0000-0000-00000CBE0000}"/>
    <cellStyle name="20% - Accent1 6 3 2 2 8 2" xfId="48837" xr:uid="{00000000-0005-0000-0000-00000DBE0000}"/>
    <cellStyle name="20% - Accent1 6 3 2 2 9" xfId="48838" xr:uid="{00000000-0005-0000-0000-00000EBE0000}"/>
    <cellStyle name="20% - Accent1 6 3 2 3" xfId="48839" xr:uid="{00000000-0005-0000-0000-00000FBE0000}"/>
    <cellStyle name="20% - Accent1 6 3 2 3 2" xfId="48840" xr:uid="{00000000-0005-0000-0000-000010BE0000}"/>
    <cellStyle name="20% - Accent1 6 3 2 3 2 2" xfId="48841" xr:uid="{00000000-0005-0000-0000-000011BE0000}"/>
    <cellStyle name="20% - Accent1 6 3 2 3 2 2 2" xfId="48842" xr:uid="{00000000-0005-0000-0000-000012BE0000}"/>
    <cellStyle name="20% - Accent1 6 3 2 3 2 2 2 2" xfId="48843" xr:uid="{00000000-0005-0000-0000-000013BE0000}"/>
    <cellStyle name="20% - Accent1 6 3 2 3 2 2 3" xfId="48844" xr:uid="{00000000-0005-0000-0000-000014BE0000}"/>
    <cellStyle name="20% - Accent1 6 3 2 3 2 3" xfId="48845" xr:uid="{00000000-0005-0000-0000-000015BE0000}"/>
    <cellStyle name="20% - Accent1 6 3 2 3 2 3 2" xfId="48846" xr:uid="{00000000-0005-0000-0000-000016BE0000}"/>
    <cellStyle name="20% - Accent1 6 3 2 3 2 4" xfId="48847" xr:uid="{00000000-0005-0000-0000-000017BE0000}"/>
    <cellStyle name="20% - Accent1 6 3 2 3 3" xfId="48848" xr:uid="{00000000-0005-0000-0000-000018BE0000}"/>
    <cellStyle name="20% - Accent1 6 3 2 3 3 2" xfId="48849" xr:uid="{00000000-0005-0000-0000-000019BE0000}"/>
    <cellStyle name="20% - Accent1 6 3 2 3 3 2 2" xfId="48850" xr:uid="{00000000-0005-0000-0000-00001ABE0000}"/>
    <cellStyle name="20% - Accent1 6 3 2 3 3 2 2 2" xfId="48851" xr:uid="{00000000-0005-0000-0000-00001BBE0000}"/>
    <cellStyle name="20% - Accent1 6 3 2 3 3 2 3" xfId="48852" xr:uid="{00000000-0005-0000-0000-00001CBE0000}"/>
    <cellStyle name="20% - Accent1 6 3 2 3 3 3" xfId="48853" xr:uid="{00000000-0005-0000-0000-00001DBE0000}"/>
    <cellStyle name="20% - Accent1 6 3 2 3 3 3 2" xfId="48854" xr:uid="{00000000-0005-0000-0000-00001EBE0000}"/>
    <cellStyle name="20% - Accent1 6 3 2 3 3 4" xfId="48855" xr:uid="{00000000-0005-0000-0000-00001FBE0000}"/>
    <cellStyle name="20% - Accent1 6 3 2 3 4" xfId="48856" xr:uid="{00000000-0005-0000-0000-000020BE0000}"/>
    <cellStyle name="20% - Accent1 6 3 2 3 4 2" xfId="48857" xr:uid="{00000000-0005-0000-0000-000021BE0000}"/>
    <cellStyle name="20% - Accent1 6 3 2 3 4 2 2" xfId="48858" xr:uid="{00000000-0005-0000-0000-000022BE0000}"/>
    <cellStyle name="20% - Accent1 6 3 2 3 4 2 2 2" xfId="48859" xr:uid="{00000000-0005-0000-0000-000023BE0000}"/>
    <cellStyle name="20% - Accent1 6 3 2 3 4 2 3" xfId="48860" xr:uid="{00000000-0005-0000-0000-000024BE0000}"/>
    <cellStyle name="20% - Accent1 6 3 2 3 4 3" xfId="48861" xr:uid="{00000000-0005-0000-0000-000025BE0000}"/>
    <cellStyle name="20% - Accent1 6 3 2 3 4 3 2" xfId="48862" xr:uid="{00000000-0005-0000-0000-000026BE0000}"/>
    <cellStyle name="20% - Accent1 6 3 2 3 4 4" xfId="48863" xr:uid="{00000000-0005-0000-0000-000027BE0000}"/>
    <cellStyle name="20% - Accent1 6 3 2 3 5" xfId="48864" xr:uid="{00000000-0005-0000-0000-000028BE0000}"/>
    <cellStyle name="20% - Accent1 6 3 2 3 5 2" xfId="48865" xr:uid="{00000000-0005-0000-0000-000029BE0000}"/>
    <cellStyle name="20% - Accent1 6 3 2 3 5 2 2" xfId="48866" xr:uid="{00000000-0005-0000-0000-00002ABE0000}"/>
    <cellStyle name="20% - Accent1 6 3 2 3 5 3" xfId="48867" xr:uid="{00000000-0005-0000-0000-00002BBE0000}"/>
    <cellStyle name="20% - Accent1 6 3 2 3 6" xfId="48868" xr:uid="{00000000-0005-0000-0000-00002CBE0000}"/>
    <cellStyle name="20% - Accent1 6 3 2 3 6 2" xfId="48869" xr:uid="{00000000-0005-0000-0000-00002DBE0000}"/>
    <cellStyle name="20% - Accent1 6 3 2 3 6 2 2" xfId="48870" xr:uid="{00000000-0005-0000-0000-00002EBE0000}"/>
    <cellStyle name="20% - Accent1 6 3 2 3 6 3" xfId="48871" xr:uid="{00000000-0005-0000-0000-00002FBE0000}"/>
    <cellStyle name="20% - Accent1 6 3 2 3 7" xfId="48872" xr:uid="{00000000-0005-0000-0000-000030BE0000}"/>
    <cellStyle name="20% - Accent1 6 3 2 3 7 2" xfId="48873" xr:uid="{00000000-0005-0000-0000-000031BE0000}"/>
    <cellStyle name="20% - Accent1 6 3 2 3 8" xfId="48874" xr:uid="{00000000-0005-0000-0000-000032BE0000}"/>
    <cellStyle name="20% - Accent1 6 3 2 3 8 2" xfId="48875" xr:uid="{00000000-0005-0000-0000-000033BE0000}"/>
    <cellStyle name="20% - Accent1 6 3 2 3 9" xfId="48876" xr:uid="{00000000-0005-0000-0000-000034BE0000}"/>
    <cellStyle name="20% - Accent1 6 3 2 4" xfId="48877" xr:uid="{00000000-0005-0000-0000-000035BE0000}"/>
    <cellStyle name="20% - Accent1 6 3 2 4 2" xfId="48878" xr:uid="{00000000-0005-0000-0000-000036BE0000}"/>
    <cellStyle name="20% - Accent1 6 3 2 4 2 2" xfId="48879" xr:uid="{00000000-0005-0000-0000-000037BE0000}"/>
    <cellStyle name="20% - Accent1 6 3 2 4 2 2 2" xfId="48880" xr:uid="{00000000-0005-0000-0000-000038BE0000}"/>
    <cellStyle name="20% - Accent1 6 3 2 4 2 3" xfId="48881" xr:uid="{00000000-0005-0000-0000-000039BE0000}"/>
    <cellStyle name="20% - Accent1 6 3 2 4 3" xfId="48882" xr:uid="{00000000-0005-0000-0000-00003ABE0000}"/>
    <cellStyle name="20% - Accent1 6 3 2 4 3 2" xfId="48883" xr:uid="{00000000-0005-0000-0000-00003BBE0000}"/>
    <cellStyle name="20% - Accent1 6 3 2 4 4" xfId="48884" xr:uid="{00000000-0005-0000-0000-00003CBE0000}"/>
    <cellStyle name="20% - Accent1 6 3 2 5" xfId="48885" xr:uid="{00000000-0005-0000-0000-00003DBE0000}"/>
    <cellStyle name="20% - Accent1 6 3 2 5 2" xfId="48886" xr:uid="{00000000-0005-0000-0000-00003EBE0000}"/>
    <cellStyle name="20% - Accent1 6 3 2 5 2 2" xfId="48887" xr:uid="{00000000-0005-0000-0000-00003FBE0000}"/>
    <cellStyle name="20% - Accent1 6 3 2 5 2 2 2" xfId="48888" xr:uid="{00000000-0005-0000-0000-000040BE0000}"/>
    <cellStyle name="20% - Accent1 6 3 2 5 2 3" xfId="48889" xr:uid="{00000000-0005-0000-0000-000041BE0000}"/>
    <cellStyle name="20% - Accent1 6 3 2 5 3" xfId="48890" xr:uid="{00000000-0005-0000-0000-000042BE0000}"/>
    <cellStyle name="20% - Accent1 6 3 2 5 3 2" xfId="48891" xr:uid="{00000000-0005-0000-0000-000043BE0000}"/>
    <cellStyle name="20% - Accent1 6 3 2 5 4" xfId="48892" xr:uid="{00000000-0005-0000-0000-000044BE0000}"/>
    <cellStyle name="20% - Accent1 6 3 2 6" xfId="48893" xr:uid="{00000000-0005-0000-0000-000045BE0000}"/>
    <cellStyle name="20% - Accent1 6 3 2 6 2" xfId="48894" xr:uid="{00000000-0005-0000-0000-000046BE0000}"/>
    <cellStyle name="20% - Accent1 6 3 2 6 2 2" xfId="48895" xr:uid="{00000000-0005-0000-0000-000047BE0000}"/>
    <cellStyle name="20% - Accent1 6 3 2 6 2 2 2" xfId="48896" xr:uid="{00000000-0005-0000-0000-000048BE0000}"/>
    <cellStyle name="20% - Accent1 6 3 2 6 2 3" xfId="48897" xr:uid="{00000000-0005-0000-0000-000049BE0000}"/>
    <cellStyle name="20% - Accent1 6 3 2 6 3" xfId="48898" xr:uid="{00000000-0005-0000-0000-00004ABE0000}"/>
    <cellStyle name="20% - Accent1 6 3 2 6 3 2" xfId="48899" xr:uid="{00000000-0005-0000-0000-00004BBE0000}"/>
    <cellStyle name="20% - Accent1 6 3 2 6 4" xfId="48900" xr:uid="{00000000-0005-0000-0000-00004CBE0000}"/>
    <cellStyle name="20% - Accent1 6 3 2 7" xfId="48901" xr:uid="{00000000-0005-0000-0000-00004DBE0000}"/>
    <cellStyle name="20% - Accent1 6 3 2 7 2" xfId="48902" xr:uid="{00000000-0005-0000-0000-00004EBE0000}"/>
    <cellStyle name="20% - Accent1 6 3 2 7 2 2" xfId="48903" xr:uid="{00000000-0005-0000-0000-00004FBE0000}"/>
    <cellStyle name="20% - Accent1 6 3 2 7 3" xfId="48904" xr:uid="{00000000-0005-0000-0000-000050BE0000}"/>
    <cellStyle name="20% - Accent1 6 3 2 8" xfId="48905" xr:uid="{00000000-0005-0000-0000-000051BE0000}"/>
    <cellStyle name="20% - Accent1 6 3 2 8 2" xfId="48906" xr:uid="{00000000-0005-0000-0000-000052BE0000}"/>
    <cellStyle name="20% - Accent1 6 3 2 8 2 2" xfId="48907" xr:uid="{00000000-0005-0000-0000-000053BE0000}"/>
    <cellStyle name="20% - Accent1 6 3 2 8 3" xfId="48908" xr:uid="{00000000-0005-0000-0000-000054BE0000}"/>
    <cellStyle name="20% - Accent1 6 3 2 9" xfId="48909" xr:uid="{00000000-0005-0000-0000-000055BE0000}"/>
    <cellStyle name="20% - Accent1 6 3 2 9 2" xfId="48910" xr:uid="{00000000-0005-0000-0000-000056BE0000}"/>
    <cellStyle name="20% - Accent1 6 3 3" xfId="48911" xr:uid="{00000000-0005-0000-0000-000057BE0000}"/>
    <cellStyle name="20% - Accent1 6 3 3 10" xfId="48912" xr:uid="{00000000-0005-0000-0000-000058BE0000}"/>
    <cellStyle name="20% - Accent1 6 3 3 10 2" xfId="48913" xr:uid="{00000000-0005-0000-0000-000059BE0000}"/>
    <cellStyle name="20% - Accent1 6 3 3 11" xfId="48914" xr:uid="{00000000-0005-0000-0000-00005ABE0000}"/>
    <cellStyle name="20% - Accent1 6 3 3 2" xfId="48915" xr:uid="{00000000-0005-0000-0000-00005BBE0000}"/>
    <cellStyle name="20% - Accent1 6 3 3 2 2" xfId="48916" xr:uid="{00000000-0005-0000-0000-00005CBE0000}"/>
    <cellStyle name="20% - Accent1 6 3 3 2 2 2" xfId="48917" xr:uid="{00000000-0005-0000-0000-00005DBE0000}"/>
    <cellStyle name="20% - Accent1 6 3 3 2 2 2 2" xfId="48918" xr:uid="{00000000-0005-0000-0000-00005EBE0000}"/>
    <cellStyle name="20% - Accent1 6 3 3 2 2 2 2 2" xfId="48919" xr:uid="{00000000-0005-0000-0000-00005FBE0000}"/>
    <cellStyle name="20% - Accent1 6 3 3 2 2 2 3" xfId="48920" xr:uid="{00000000-0005-0000-0000-000060BE0000}"/>
    <cellStyle name="20% - Accent1 6 3 3 2 2 3" xfId="48921" xr:uid="{00000000-0005-0000-0000-000061BE0000}"/>
    <cellStyle name="20% - Accent1 6 3 3 2 2 3 2" xfId="48922" xr:uid="{00000000-0005-0000-0000-000062BE0000}"/>
    <cellStyle name="20% - Accent1 6 3 3 2 2 4" xfId="48923" xr:uid="{00000000-0005-0000-0000-000063BE0000}"/>
    <cellStyle name="20% - Accent1 6 3 3 2 3" xfId="48924" xr:uid="{00000000-0005-0000-0000-000064BE0000}"/>
    <cellStyle name="20% - Accent1 6 3 3 2 3 2" xfId="48925" xr:uid="{00000000-0005-0000-0000-000065BE0000}"/>
    <cellStyle name="20% - Accent1 6 3 3 2 3 2 2" xfId="48926" xr:uid="{00000000-0005-0000-0000-000066BE0000}"/>
    <cellStyle name="20% - Accent1 6 3 3 2 3 2 2 2" xfId="48927" xr:uid="{00000000-0005-0000-0000-000067BE0000}"/>
    <cellStyle name="20% - Accent1 6 3 3 2 3 2 3" xfId="48928" xr:uid="{00000000-0005-0000-0000-000068BE0000}"/>
    <cellStyle name="20% - Accent1 6 3 3 2 3 3" xfId="48929" xr:uid="{00000000-0005-0000-0000-000069BE0000}"/>
    <cellStyle name="20% - Accent1 6 3 3 2 3 3 2" xfId="48930" xr:uid="{00000000-0005-0000-0000-00006ABE0000}"/>
    <cellStyle name="20% - Accent1 6 3 3 2 3 4" xfId="48931" xr:uid="{00000000-0005-0000-0000-00006BBE0000}"/>
    <cellStyle name="20% - Accent1 6 3 3 2 4" xfId="48932" xr:uid="{00000000-0005-0000-0000-00006CBE0000}"/>
    <cellStyle name="20% - Accent1 6 3 3 2 4 2" xfId="48933" xr:uid="{00000000-0005-0000-0000-00006DBE0000}"/>
    <cellStyle name="20% - Accent1 6 3 3 2 4 2 2" xfId="48934" xr:uid="{00000000-0005-0000-0000-00006EBE0000}"/>
    <cellStyle name="20% - Accent1 6 3 3 2 4 2 2 2" xfId="48935" xr:uid="{00000000-0005-0000-0000-00006FBE0000}"/>
    <cellStyle name="20% - Accent1 6 3 3 2 4 2 3" xfId="48936" xr:uid="{00000000-0005-0000-0000-000070BE0000}"/>
    <cellStyle name="20% - Accent1 6 3 3 2 4 3" xfId="48937" xr:uid="{00000000-0005-0000-0000-000071BE0000}"/>
    <cellStyle name="20% - Accent1 6 3 3 2 4 3 2" xfId="48938" xr:uid="{00000000-0005-0000-0000-000072BE0000}"/>
    <cellStyle name="20% - Accent1 6 3 3 2 4 4" xfId="48939" xr:uid="{00000000-0005-0000-0000-000073BE0000}"/>
    <cellStyle name="20% - Accent1 6 3 3 2 5" xfId="48940" xr:uid="{00000000-0005-0000-0000-000074BE0000}"/>
    <cellStyle name="20% - Accent1 6 3 3 2 5 2" xfId="48941" xr:uid="{00000000-0005-0000-0000-000075BE0000}"/>
    <cellStyle name="20% - Accent1 6 3 3 2 5 2 2" xfId="48942" xr:uid="{00000000-0005-0000-0000-000076BE0000}"/>
    <cellStyle name="20% - Accent1 6 3 3 2 5 3" xfId="48943" xr:uid="{00000000-0005-0000-0000-000077BE0000}"/>
    <cellStyle name="20% - Accent1 6 3 3 2 6" xfId="48944" xr:uid="{00000000-0005-0000-0000-000078BE0000}"/>
    <cellStyle name="20% - Accent1 6 3 3 2 6 2" xfId="48945" xr:uid="{00000000-0005-0000-0000-000079BE0000}"/>
    <cellStyle name="20% - Accent1 6 3 3 2 6 2 2" xfId="48946" xr:uid="{00000000-0005-0000-0000-00007ABE0000}"/>
    <cellStyle name="20% - Accent1 6 3 3 2 6 3" xfId="48947" xr:uid="{00000000-0005-0000-0000-00007BBE0000}"/>
    <cellStyle name="20% - Accent1 6 3 3 2 7" xfId="48948" xr:uid="{00000000-0005-0000-0000-00007CBE0000}"/>
    <cellStyle name="20% - Accent1 6 3 3 2 7 2" xfId="48949" xr:uid="{00000000-0005-0000-0000-00007DBE0000}"/>
    <cellStyle name="20% - Accent1 6 3 3 2 8" xfId="48950" xr:uid="{00000000-0005-0000-0000-00007EBE0000}"/>
    <cellStyle name="20% - Accent1 6 3 3 2 8 2" xfId="48951" xr:uid="{00000000-0005-0000-0000-00007FBE0000}"/>
    <cellStyle name="20% - Accent1 6 3 3 2 9" xfId="48952" xr:uid="{00000000-0005-0000-0000-000080BE0000}"/>
    <cellStyle name="20% - Accent1 6 3 3 3" xfId="48953" xr:uid="{00000000-0005-0000-0000-000081BE0000}"/>
    <cellStyle name="20% - Accent1 6 3 3 3 2" xfId="48954" xr:uid="{00000000-0005-0000-0000-000082BE0000}"/>
    <cellStyle name="20% - Accent1 6 3 3 3 2 2" xfId="48955" xr:uid="{00000000-0005-0000-0000-000083BE0000}"/>
    <cellStyle name="20% - Accent1 6 3 3 3 2 2 2" xfId="48956" xr:uid="{00000000-0005-0000-0000-000084BE0000}"/>
    <cellStyle name="20% - Accent1 6 3 3 3 2 2 2 2" xfId="48957" xr:uid="{00000000-0005-0000-0000-000085BE0000}"/>
    <cellStyle name="20% - Accent1 6 3 3 3 2 2 3" xfId="48958" xr:uid="{00000000-0005-0000-0000-000086BE0000}"/>
    <cellStyle name="20% - Accent1 6 3 3 3 2 3" xfId="48959" xr:uid="{00000000-0005-0000-0000-000087BE0000}"/>
    <cellStyle name="20% - Accent1 6 3 3 3 2 3 2" xfId="48960" xr:uid="{00000000-0005-0000-0000-000088BE0000}"/>
    <cellStyle name="20% - Accent1 6 3 3 3 2 4" xfId="48961" xr:uid="{00000000-0005-0000-0000-000089BE0000}"/>
    <cellStyle name="20% - Accent1 6 3 3 3 3" xfId="48962" xr:uid="{00000000-0005-0000-0000-00008ABE0000}"/>
    <cellStyle name="20% - Accent1 6 3 3 3 3 2" xfId="48963" xr:uid="{00000000-0005-0000-0000-00008BBE0000}"/>
    <cellStyle name="20% - Accent1 6 3 3 3 3 2 2" xfId="48964" xr:uid="{00000000-0005-0000-0000-00008CBE0000}"/>
    <cellStyle name="20% - Accent1 6 3 3 3 3 2 2 2" xfId="48965" xr:uid="{00000000-0005-0000-0000-00008DBE0000}"/>
    <cellStyle name="20% - Accent1 6 3 3 3 3 2 3" xfId="48966" xr:uid="{00000000-0005-0000-0000-00008EBE0000}"/>
    <cellStyle name="20% - Accent1 6 3 3 3 3 3" xfId="48967" xr:uid="{00000000-0005-0000-0000-00008FBE0000}"/>
    <cellStyle name="20% - Accent1 6 3 3 3 3 3 2" xfId="48968" xr:uid="{00000000-0005-0000-0000-000090BE0000}"/>
    <cellStyle name="20% - Accent1 6 3 3 3 3 4" xfId="48969" xr:uid="{00000000-0005-0000-0000-000091BE0000}"/>
    <cellStyle name="20% - Accent1 6 3 3 3 4" xfId="48970" xr:uid="{00000000-0005-0000-0000-000092BE0000}"/>
    <cellStyle name="20% - Accent1 6 3 3 3 4 2" xfId="48971" xr:uid="{00000000-0005-0000-0000-000093BE0000}"/>
    <cellStyle name="20% - Accent1 6 3 3 3 4 2 2" xfId="48972" xr:uid="{00000000-0005-0000-0000-000094BE0000}"/>
    <cellStyle name="20% - Accent1 6 3 3 3 4 2 2 2" xfId="48973" xr:uid="{00000000-0005-0000-0000-000095BE0000}"/>
    <cellStyle name="20% - Accent1 6 3 3 3 4 2 3" xfId="48974" xr:uid="{00000000-0005-0000-0000-000096BE0000}"/>
    <cellStyle name="20% - Accent1 6 3 3 3 4 3" xfId="48975" xr:uid="{00000000-0005-0000-0000-000097BE0000}"/>
    <cellStyle name="20% - Accent1 6 3 3 3 4 3 2" xfId="48976" xr:uid="{00000000-0005-0000-0000-000098BE0000}"/>
    <cellStyle name="20% - Accent1 6 3 3 3 4 4" xfId="48977" xr:uid="{00000000-0005-0000-0000-000099BE0000}"/>
    <cellStyle name="20% - Accent1 6 3 3 3 5" xfId="48978" xr:uid="{00000000-0005-0000-0000-00009ABE0000}"/>
    <cellStyle name="20% - Accent1 6 3 3 3 5 2" xfId="48979" xr:uid="{00000000-0005-0000-0000-00009BBE0000}"/>
    <cellStyle name="20% - Accent1 6 3 3 3 5 2 2" xfId="48980" xr:uid="{00000000-0005-0000-0000-00009CBE0000}"/>
    <cellStyle name="20% - Accent1 6 3 3 3 5 3" xfId="48981" xr:uid="{00000000-0005-0000-0000-00009DBE0000}"/>
    <cellStyle name="20% - Accent1 6 3 3 3 6" xfId="48982" xr:uid="{00000000-0005-0000-0000-00009EBE0000}"/>
    <cellStyle name="20% - Accent1 6 3 3 3 6 2" xfId="48983" xr:uid="{00000000-0005-0000-0000-00009FBE0000}"/>
    <cellStyle name="20% - Accent1 6 3 3 3 6 2 2" xfId="48984" xr:uid="{00000000-0005-0000-0000-0000A0BE0000}"/>
    <cellStyle name="20% - Accent1 6 3 3 3 6 3" xfId="48985" xr:uid="{00000000-0005-0000-0000-0000A1BE0000}"/>
    <cellStyle name="20% - Accent1 6 3 3 3 7" xfId="48986" xr:uid="{00000000-0005-0000-0000-0000A2BE0000}"/>
    <cellStyle name="20% - Accent1 6 3 3 3 7 2" xfId="48987" xr:uid="{00000000-0005-0000-0000-0000A3BE0000}"/>
    <cellStyle name="20% - Accent1 6 3 3 3 8" xfId="48988" xr:uid="{00000000-0005-0000-0000-0000A4BE0000}"/>
    <cellStyle name="20% - Accent1 6 3 3 3 8 2" xfId="48989" xr:uid="{00000000-0005-0000-0000-0000A5BE0000}"/>
    <cellStyle name="20% - Accent1 6 3 3 3 9" xfId="48990" xr:uid="{00000000-0005-0000-0000-0000A6BE0000}"/>
    <cellStyle name="20% - Accent1 6 3 3 4" xfId="48991" xr:uid="{00000000-0005-0000-0000-0000A7BE0000}"/>
    <cellStyle name="20% - Accent1 6 3 3 4 2" xfId="48992" xr:uid="{00000000-0005-0000-0000-0000A8BE0000}"/>
    <cellStyle name="20% - Accent1 6 3 3 4 2 2" xfId="48993" xr:uid="{00000000-0005-0000-0000-0000A9BE0000}"/>
    <cellStyle name="20% - Accent1 6 3 3 4 2 2 2" xfId="48994" xr:uid="{00000000-0005-0000-0000-0000AABE0000}"/>
    <cellStyle name="20% - Accent1 6 3 3 4 2 3" xfId="48995" xr:uid="{00000000-0005-0000-0000-0000ABBE0000}"/>
    <cellStyle name="20% - Accent1 6 3 3 4 3" xfId="48996" xr:uid="{00000000-0005-0000-0000-0000ACBE0000}"/>
    <cellStyle name="20% - Accent1 6 3 3 4 3 2" xfId="48997" xr:uid="{00000000-0005-0000-0000-0000ADBE0000}"/>
    <cellStyle name="20% - Accent1 6 3 3 4 4" xfId="48998" xr:uid="{00000000-0005-0000-0000-0000AEBE0000}"/>
    <cellStyle name="20% - Accent1 6 3 3 5" xfId="48999" xr:uid="{00000000-0005-0000-0000-0000AFBE0000}"/>
    <cellStyle name="20% - Accent1 6 3 3 5 2" xfId="49000" xr:uid="{00000000-0005-0000-0000-0000B0BE0000}"/>
    <cellStyle name="20% - Accent1 6 3 3 5 2 2" xfId="49001" xr:uid="{00000000-0005-0000-0000-0000B1BE0000}"/>
    <cellStyle name="20% - Accent1 6 3 3 5 2 2 2" xfId="49002" xr:uid="{00000000-0005-0000-0000-0000B2BE0000}"/>
    <cellStyle name="20% - Accent1 6 3 3 5 2 3" xfId="49003" xr:uid="{00000000-0005-0000-0000-0000B3BE0000}"/>
    <cellStyle name="20% - Accent1 6 3 3 5 3" xfId="49004" xr:uid="{00000000-0005-0000-0000-0000B4BE0000}"/>
    <cellStyle name="20% - Accent1 6 3 3 5 3 2" xfId="49005" xr:uid="{00000000-0005-0000-0000-0000B5BE0000}"/>
    <cellStyle name="20% - Accent1 6 3 3 5 4" xfId="49006" xr:uid="{00000000-0005-0000-0000-0000B6BE0000}"/>
    <cellStyle name="20% - Accent1 6 3 3 6" xfId="49007" xr:uid="{00000000-0005-0000-0000-0000B7BE0000}"/>
    <cellStyle name="20% - Accent1 6 3 3 6 2" xfId="49008" xr:uid="{00000000-0005-0000-0000-0000B8BE0000}"/>
    <cellStyle name="20% - Accent1 6 3 3 6 2 2" xfId="49009" xr:uid="{00000000-0005-0000-0000-0000B9BE0000}"/>
    <cellStyle name="20% - Accent1 6 3 3 6 2 2 2" xfId="49010" xr:uid="{00000000-0005-0000-0000-0000BABE0000}"/>
    <cellStyle name="20% - Accent1 6 3 3 6 2 3" xfId="49011" xr:uid="{00000000-0005-0000-0000-0000BBBE0000}"/>
    <cellStyle name="20% - Accent1 6 3 3 6 3" xfId="49012" xr:uid="{00000000-0005-0000-0000-0000BCBE0000}"/>
    <cellStyle name="20% - Accent1 6 3 3 6 3 2" xfId="49013" xr:uid="{00000000-0005-0000-0000-0000BDBE0000}"/>
    <cellStyle name="20% - Accent1 6 3 3 6 4" xfId="49014" xr:uid="{00000000-0005-0000-0000-0000BEBE0000}"/>
    <cellStyle name="20% - Accent1 6 3 3 7" xfId="49015" xr:uid="{00000000-0005-0000-0000-0000BFBE0000}"/>
    <cellStyle name="20% - Accent1 6 3 3 7 2" xfId="49016" xr:uid="{00000000-0005-0000-0000-0000C0BE0000}"/>
    <cellStyle name="20% - Accent1 6 3 3 7 2 2" xfId="49017" xr:uid="{00000000-0005-0000-0000-0000C1BE0000}"/>
    <cellStyle name="20% - Accent1 6 3 3 7 3" xfId="49018" xr:uid="{00000000-0005-0000-0000-0000C2BE0000}"/>
    <cellStyle name="20% - Accent1 6 3 3 8" xfId="49019" xr:uid="{00000000-0005-0000-0000-0000C3BE0000}"/>
    <cellStyle name="20% - Accent1 6 3 3 8 2" xfId="49020" xr:uid="{00000000-0005-0000-0000-0000C4BE0000}"/>
    <cellStyle name="20% - Accent1 6 3 3 8 2 2" xfId="49021" xr:uid="{00000000-0005-0000-0000-0000C5BE0000}"/>
    <cellStyle name="20% - Accent1 6 3 3 8 3" xfId="49022" xr:uid="{00000000-0005-0000-0000-0000C6BE0000}"/>
    <cellStyle name="20% - Accent1 6 3 3 9" xfId="49023" xr:uid="{00000000-0005-0000-0000-0000C7BE0000}"/>
    <cellStyle name="20% - Accent1 6 3 3 9 2" xfId="49024" xr:uid="{00000000-0005-0000-0000-0000C8BE0000}"/>
    <cellStyle name="20% - Accent1 6 3 4" xfId="49025" xr:uid="{00000000-0005-0000-0000-0000C9BE0000}"/>
    <cellStyle name="20% - Accent1 6 3 4 10" xfId="49026" xr:uid="{00000000-0005-0000-0000-0000CABE0000}"/>
    <cellStyle name="20% - Accent1 6 3 4 10 2" xfId="49027" xr:uid="{00000000-0005-0000-0000-0000CBBE0000}"/>
    <cellStyle name="20% - Accent1 6 3 4 11" xfId="49028" xr:uid="{00000000-0005-0000-0000-0000CCBE0000}"/>
    <cellStyle name="20% - Accent1 6 3 4 2" xfId="49029" xr:uid="{00000000-0005-0000-0000-0000CDBE0000}"/>
    <cellStyle name="20% - Accent1 6 3 4 2 2" xfId="49030" xr:uid="{00000000-0005-0000-0000-0000CEBE0000}"/>
    <cellStyle name="20% - Accent1 6 3 4 2 2 2" xfId="49031" xr:uid="{00000000-0005-0000-0000-0000CFBE0000}"/>
    <cellStyle name="20% - Accent1 6 3 4 2 2 2 2" xfId="49032" xr:uid="{00000000-0005-0000-0000-0000D0BE0000}"/>
    <cellStyle name="20% - Accent1 6 3 4 2 2 2 2 2" xfId="49033" xr:uid="{00000000-0005-0000-0000-0000D1BE0000}"/>
    <cellStyle name="20% - Accent1 6 3 4 2 2 2 3" xfId="49034" xr:uid="{00000000-0005-0000-0000-0000D2BE0000}"/>
    <cellStyle name="20% - Accent1 6 3 4 2 2 3" xfId="49035" xr:uid="{00000000-0005-0000-0000-0000D3BE0000}"/>
    <cellStyle name="20% - Accent1 6 3 4 2 2 3 2" xfId="49036" xr:uid="{00000000-0005-0000-0000-0000D4BE0000}"/>
    <cellStyle name="20% - Accent1 6 3 4 2 2 4" xfId="49037" xr:uid="{00000000-0005-0000-0000-0000D5BE0000}"/>
    <cellStyle name="20% - Accent1 6 3 4 2 3" xfId="49038" xr:uid="{00000000-0005-0000-0000-0000D6BE0000}"/>
    <cellStyle name="20% - Accent1 6 3 4 2 3 2" xfId="49039" xr:uid="{00000000-0005-0000-0000-0000D7BE0000}"/>
    <cellStyle name="20% - Accent1 6 3 4 2 3 2 2" xfId="49040" xr:uid="{00000000-0005-0000-0000-0000D8BE0000}"/>
    <cellStyle name="20% - Accent1 6 3 4 2 3 2 2 2" xfId="49041" xr:uid="{00000000-0005-0000-0000-0000D9BE0000}"/>
    <cellStyle name="20% - Accent1 6 3 4 2 3 2 3" xfId="49042" xr:uid="{00000000-0005-0000-0000-0000DABE0000}"/>
    <cellStyle name="20% - Accent1 6 3 4 2 3 3" xfId="49043" xr:uid="{00000000-0005-0000-0000-0000DBBE0000}"/>
    <cellStyle name="20% - Accent1 6 3 4 2 3 3 2" xfId="49044" xr:uid="{00000000-0005-0000-0000-0000DCBE0000}"/>
    <cellStyle name="20% - Accent1 6 3 4 2 3 4" xfId="49045" xr:uid="{00000000-0005-0000-0000-0000DDBE0000}"/>
    <cellStyle name="20% - Accent1 6 3 4 2 4" xfId="49046" xr:uid="{00000000-0005-0000-0000-0000DEBE0000}"/>
    <cellStyle name="20% - Accent1 6 3 4 2 4 2" xfId="49047" xr:uid="{00000000-0005-0000-0000-0000DFBE0000}"/>
    <cellStyle name="20% - Accent1 6 3 4 2 4 2 2" xfId="49048" xr:uid="{00000000-0005-0000-0000-0000E0BE0000}"/>
    <cellStyle name="20% - Accent1 6 3 4 2 4 2 2 2" xfId="49049" xr:uid="{00000000-0005-0000-0000-0000E1BE0000}"/>
    <cellStyle name="20% - Accent1 6 3 4 2 4 2 3" xfId="49050" xr:uid="{00000000-0005-0000-0000-0000E2BE0000}"/>
    <cellStyle name="20% - Accent1 6 3 4 2 4 3" xfId="49051" xr:uid="{00000000-0005-0000-0000-0000E3BE0000}"/>
    <cellStyle name="20% - Accent1 6 3 4 2 4 3 2" xfId="49052" xr:uid="{00000000-0005-0000-0000-0000E4BE0000}"/>
    <cellStyle name="20% - Accent1 6 3 4 2 4 4" xfId="49053" xr:uid="{00000000-0005-0000-0000-0000E5BE0000}"/>
    <cellStyle name="20% - Accent1 6 3 4 2 5" xfId="49054" xr:uid="{00000000-0005-0000-0000-0000E6BE0000}"/>
    <cellStyle name="20% - Accent1 6 3 4 2 5 2" xfId="49055" xr:uid="{00000000-0005-0000-0000-0000E7BE0000}"/>
    <cellStyle name="20% - Accent1 6 3 4 2 5 2 2" xfId="49056" xr:uid="{00000000-0005-0000-0000-0000E8BE0000}"/>
    <cellStyle name="20% - Accent1 6 3 4 2 5 3" xfId="49057" xr:uid="{00000000-0005-0000-0000-0000E9BE0000}"/>
    <cellStyle name="20% - Accent1 6 3 4 2 6" xfId="49058" xr:uid="{00000000-0005-0000-0000-0000EABE0000}"/>
    <cellStyle name="20% - Accent1 6 3 4 2 6 2" xfId="49059" xr:uid="{00000000-0005-0000-0000-0000EBBE0000}"/>
    <cellStyle name="20% - Accent1 6 3 4 2 6 2 2" xfId="49060" xr:uid="{00000000-0005-0000-0000-0000ECBE0000}"/>
    <cellStyle name="20% - Accent1 6 3 4 2 6 3" xfId="49061" xr:uid="{00000000-0005-0000-0000-0000EDBE0000}"/>
    <cellStyle name="20% - Accent1 6 3 4 2 7" xfId="49062" xr:uid="{00000000-0005-0000-0000-0000EEBE0000}"/>
    <cellStyle name="20% - Accent1 6 3 4 2 7 2" xfId="49063" xr:uid="{00000000-0005-0000-0000-0000EFBE0000}"/>
    <cellStyle name="20% - Accent1 6 3 4 2 8" xfId="49064" xr:uid="{00000000-0005-0000-0000-0000F0BE0000}"/>
    <cellStyle name="20% - Accent1 6 3 4 2 8 2" xfId="49065" xr:uid="{00000000-0005-0000-0000-0000F1BE0000}"/>
    <cellStyle name="20% - Accent1 6 3 4 2 9" xfId="49066" xr:uid="{00000000-0005-0000-0000-0000F2BE0000}"/>
    <cellStyle name="20% - Accent1 6 3 4 3" xfId="49067" xr:uid="{00000000-0005-0000-0000-0000F3BE0000}"/>
    <cellStyle name="20% - Accent1 6 3 4 3 2" xfId="49068" xr:uid="{00000000-0005-0000-0000-0000F4BE0000}"/>
    <cellStyle name="20% - Accent1 6 3 4 3 2 2" xfId="49069" xr:uid="{00000000-0005-0000-0000-0000F5BE0000}"/>
    <cellStyle name="20% - Accent1 6 3 4 3 2 2 2" xfId="49070" xr:uid="{00000000-0005-0000-0000-0000F6BE0000}"/>
    <cellStyle name="20% - Accent1 6 3 4 3 2 2 2 2" xfId="49071" xr:uid="{00000000-0005-0000-0000-0000F7BE0000}"/>
    <cellStyle name="20% - Accent1 6 3 4 3 2 2 3" xfId="49072" xr:uid="{00000000-0005-0000-0000-0000F8BE0000}"/>
    <cellStyle name="20% - Accent1 6 3 4 3 2 3" xfId="49073" xr:uid="{00000000-0005-0000-0000-0000F9BE0000}"/>
    <cellStyle name="20% - Accent1 6 3 4 3 2 3 2" xfId="49074" xr:uid="{00000000-0005-0000-0000-0000FABE0000}"/>
    <cellStyle name="20% - Accent1 6 3 4 3 2 4" xfId="49075" xr:uid="{00000000-0005-0000-0000-0000FBBE0000}"/>
    <cellStyle name="20% - Accent1 6 3 4 3 3" xfId="49076" xr:uid="{00000000-0005-0000-0000-0000FCBE0000}"/>
    <cellStyle name="20% - Accent1 6 3 4 3 3 2" xfId="49077" xr:uid="{00000000-0005-0000-0000-0000FDBE0000}"/>
    <cellStyle name="20% - Accent1 6 3 4 3 3 2 2" xfId="49078" xr:uid="{00000000-0005-0000-0000-0000FEBE0000}"/>
    <cellStyle name="20% - Accent1 6 3 4 3 3 2 2 2" xfId="49079" xr:uid="{00000000-0005-0000-0000-0000FFBE0000}"/>
    <cellStyle name="20% - Accent1 6 3 4 3 3 2 3" xfId="49080" xr:uid="{00000000-0005-0000-0000-000000BF0000}"/>
    <cellStyle name="20% - Accent1 6 3 4 3 3 3" xfId="49081" xr:uid="{00000000-0005-0000-0000-000001BF0000}"/>
    <cellStyle name="20% - Accent1 6 3 4 3 3 3 2" xfId="49082" xr:uid="{00000000-0005-0000-0000-000002BF0000}"/>
    <cellStyle name="20% - Accent1 6 3 4 3 3 4" xfId="49083" xr:uid="{00000000-0005-0000-0000-000003BF0000}"/>
    <cellStyle name="20% - Accent1 6 3 4 3 4" xfId="49084" xr:uid="{00000000-0005-0000-0000-000004BF0000}"/>
    <cellStyle name="20% - Accent1 6 3 4 3 4 2" xfId="49085" xr:uid="{00000000-0005-0000-0000-000005BF0000}"/>
    <cellStyle name="20% - Accent1 6 3 4 3 4 2 2" xfId="49086" xr:uid="{00000000-0005-0000-0000-000006BF0000}"/>
    <cellStyle name="20% - Accent1 6 3 4 3 4 2 2 2" xfId="49087" xr:uid="{00000000-0005-0000-0000-000007BF0000}"/>
    <cellStyle name="20% - Accent1 6 3 4 3 4 2 3" xfId="49088" xr:uid="{00000000-0005-0000-0000-000008BF0000}"/>
    <cellStyle name="20% - Accent1 6 3 4 3 4 3" xfId="49089" xr:uid="{00000000-0005-0000-0000-000009BF0000}"/>
    <cellStyle name="20% - Accent1 6 3 4 3 4 3 2" xfId="49090" xr:uid="{00000000-0005-0000-0000-00000ABF0000}"/>
    <cellStyle name="20% - Accent1 6 3 4 3 4 4" xfId="49091" xr:uid="{00000000-0005-0000-0000-00000BBF0000}"/>
    <cellStyle name="20% - Accent1 6 3 4 3 5" xfId="49092" xr:uid="{00000000-0005-0000-0000-00000CBF0000}"/>
    <cellStyle name="20% - Accent1 6 3 4 3 5 2" xfId="49093" xr:uid="{00000000-0005-0000-0000-00000DBF0000}"/>
    <cellStyle name="20% - Accent1 6 3 4 3 5 2 2" xfId="49094" xr:uid="{00000000-0005-0000-0000-00000EBF0000}"/>
    <cellStyle name="20% - Accent1 6 3 4 3 5 3" xfId="49095" xr:uid="{00000000-0005-0000-0000-00000FBF0000}"/>
    <cellStyle name="20% - Accent1 6 3 4 3 6" xfId="49096" xr:uid="{00000000-0005-0000-0000-000010BF0000}"/>
    <cellStyle name="20% - Accent1 6 3 4 3 6 2" xfId="49097" xr:uid="{00000000-0005-0000-0000-000011BF0000}"/>
    <cellStyle name="20% - Accent1 6 3 4 3 6 2 2" xfId="49098" xr:uid="{00000000-0005-0000-0000-000012BF0000}"/>
    <cellStyle name="20% - Accent1 6 3 4 3 6 3" xfId="49099" xr:uid="{00000000-0005-0000-0000-000013BF0000}"/>
    <cellStyle name="20% - Accent1 6 3 4 3 7" xfId="49100" xr:uid="{00000000-0005-0000-0000-000014BF0000}"/>
    <cellStyle name="20% - Accent1 6 3 4 3 7 2" xfId="49101" xr:uid="{00000000-0005-0000-0000-000015BF0000}"/>
    <cellStyle name="20% - Accent1 6 3 4 3 8" xfId="49102" xr:uid="{00000000-0005-0000-0000-000016BF0000}"/>
    <cellStyle name="20% - Accent1 6 3 4 3 8 2" xfId="49103" xr:uid="{00000000-0005-0000-0000-000017BF0000}"/>
    <cellStyle name="20% - Accent1 6 3 4 3 9" xfId="49104" xr:uid="{00000000-0005-0000-0000-000018BF0000}"/>
    <cellStyle name="20% - Accent1 6 3 4 4" xfId="49105" xr:uid="{00000000-0005-0000-0000-000019BF0000}"/>
    <cellStyle name="20% - Accent1 6 3 4 4 2" xfId="49106" xr:uid="{00000000-0005-0000-0000-00001ABF0000}"/>
    <cellStyle name="20% - Accent1 6 3 4 4 2 2" xfId="49107" xr:uid="{00000000-0005-0000-0000-00001BBF0000}"/>
    <cellStyle name="20% - Accent1 6 3 4 4 2 2 2" xfId="49108" xr:uid="{00000000-0005-0000-0000-00001CBF0000}"/>
    <cellStyle name="20% - Accent1 6 3 4 4 2 3" xfId="49109" xr:uid="{00000000-0005-0000-0000-00001DBF0000}"/>
    <cellStyle name="20% - Accent1 6 3 4 4 3" xfId="49110" xr:uid="{00000000-0005-0000-0000-00001EBF0000}"/>
    <cellStyle name="20% - Accent1 6 3 4 4 3 2" xfId="49111" xr:uid="{00000000-0005-0000-0000-00001FBF0000}"/>
    <cellStyle name="20% - Accent1 6 3 4 4 4" xfId="49112" xr:uid="{00000000-0005-0000-0000-000020BF0000}"/>
    <cellStyle name="20% - Accent1 6 3 4 5" xfId="49113" xr:uid="{00000000-0005-0000-0000-000021BF0000}"/>
    <cellStyle name="20% - Accent1 6 3 4 5 2" xfId="49114" xr:uid="{00000000-0005-0000-0000-000022BF0000}"/>
    <cellStyle name="20% - Accent1 6 3 4 5 2 2" xfId="49115" xr:uid="{00000000-0005-0000-0000-000023BF0000}"/>
    <cellStyle name="20% - Accent1 6 3 4 5 2 2 2" xfId="49116" xr:uid="{00000000-0005-0000-0000-000024BF0000}"/>
    <cellStyle name="20% - Accent1 6 3 4 5 2 3" xfId="49117" xr:uid="{00000000-0005-0000-0000-000025BF0000}"/>
    <cellStyle name="20% - Accent1 6 3 4 5 3" xfId="49118" xr:uid="{00000000-0005-0000-0000-000026BF0000}"/>
    <cellStyle name="20% - Accent1 6 3 4 5 3 2" xfId="49119" xr:uid="{00000000-0005-0000-0000-000027BF0000}"/>
    <cellStyle name="20% - Accent1 6 3 4 5 4" xfId="49120" xr:uid="{00000000-0005-0000-0000-000028BF0000}"/>
    <cellStyle name="20% - Accent1 6 3 4 6" xfId="49121" xr:uid="{00000000-0005-0000-0000-000029BF0000}"/>
    <cellStyle name="20% - Accent1 6 3 4 6 2" xfId="49122" xr:uid="{00000000-0005-0000-0000-00002ABF0000}"/>
    <cellStyle name="20% - Accent1 6 3 4 6 2 2" xfId="49123" xr:uid="{00000000-0005-0000-0000-00002BBF0000}"/>
    <cellStyle name="20% - Accent1 6 3 4 6 2 2 2" xfId="49124" xr:uid="{00000000-0005-0000-0000-00002CBF0000}"/>
    <cellStyle name="20% - Accent1 6 3 4 6 2 3" xfId="49125" xr:uid="{00000000-0005-0000-0000-00002DBF0000}"/>
    <cellStyle name="20% - Accent1 6 3 4 6 3" xfId="49126" xr:uid="{00000000-0005-0000-0000-00002EBF0000}"/>
    <cellStyle name="20% - Accent1 6 3 4 6 3 2" xfId="49127" xr:uid="{00000000-0005-0000-0000-00002FBF0000}"/>
    <cellStyle name="20% - Accent1 6 3 4 6 4" xfId="49128" xr:uid="{00000000-0005-0000-0000-000030BF0000}"/>
    <cellStyle name="20% - Accent1 6 3 4 7" xfId="49129" xr:uid="{00000000-0005-0000-0000-000031BF0000}"/>
    <cellStyle name="20% - Accent1 6 3 4 7 2" xfId="49130" xr:uid="{00000000-0005-0000-0000-000032BF0000}"/>
    <cellStyle name="20% - Accent1 6 3 4 7 2 2" xfId="49131" xr:uid="{00000000-0005-0000-0000-000033BF0000}"/>
    <cellStyle name="20% - Accent1 6 3 4 7 3" xfId="49132" xr:uid="{00000000-0005-0000-0000-000034BF0000}"/>
    <cellStyle name="20% - Accent1 6 3 4 8" xfId="49133" xr:uid="{00000000-0005-0000-0000-000035BF0000}"/>
    <cellStyle name="20% - Accent1 6 3 4 8 2" xfId="49134" xr:uid="{00000000-0005-0000-0000-000036BF0000}"/>
    <cellStyle name="20% - Accent1 6 3 4 8 2 2" xfId="49135" xr:uid="{00000000-0005-0000-0000-000037BF0000}"/>
    <cellStyle name="20% - Accent1 6 3 4 8 3" xfId="49136" xr:uid="{00000000-0005-0000-0000-000038BF0000}"/>
    <cellStyle name="20% - Accent1 6 3 4 9" xfId="49137" xr:uid="{00000000-0005-0000-0000-000039BF0000}"/>
    <cellStyle name="20% - Accent1 6 3 4 9 2" xfId="49138" xr:uid="{00000000-0005-0000-0000-00003ABF0000}"/>
    <cellStyle name="20% - Accent1 6 3 5" xfId="49139" xr:uid="{00000000-0005-0000-0000-00003BBF0000}"/>
    <cellStyle name="20% - Accent1 6 3 5 2" xfId="49140" xr:uid="{00000000-0005-0000-0000-00003CBF0000}"/>
    <cellStyle name="20% - Accent1 6 3 5 2 2" xfId="49141" xr:uid="{00000000-0005-0000-0000-00003DBF0000}"/>
    <cellStyle name="20% - Accent1 6 3 5 2 2 2" xfId="49142" xr:uid="{00000000-0005-0000-0000-00003EBF0000}"/>
    <cellStyle name="20% - Accent1 6 3 5 2 2 2 2" xfId="49143" xr:uid="{00000000-0005-0000-0000-00003FBF0000}"/>
    <cellStyle name="20% - Accent1 6 3 5 2 2 3" xfId="49144" xr:uid="{00000000-0005-0000-0000-000040BF0000}"/>
    <cellStyle name="20% - Accent1 6 3 5 2 3" xfId="49145" xr:uid="{00000000-0005-0000-0000-000041BF0000}"/>
    <cellStyle name="20% - Accent1 6 3 5 2 3 2" xfId="49146" xr:uid="{00000000-0005-0000-0000-000042BF0000}"/>
    <cellStyle name="20% - Accent1 6 3 5 2 4" xfId="49147" xr:uid="{00000000-0005-0000-0000-000043BF0000}"/>
    <cellStyle name="20% - Accent1 6 3 5 3" xfId="49148" xr:uid="{00000000-0005-0000-0000-000044BF0000}"/>
    <cellStyle name="20% - Accent1 6 3 5 3 2" xfId="49149" xr:uid="{00000000-0005-0000-0000-000045BF0000}"/>
    <cellStyle name="20% - Accent1 6 3 5 3 2 2" xfId="49150" xr:uid="{00000000-0005-0000-0000-000046BF0000}"/>
    <cellStyle name="20% - Accent1 6 3 5 3 2 2 2" xfId="49151" xr:uid="{00000000-0005-0000-0000-000047BF0000}"/>
    <cellStyle name="20% - Accent1 6 3 5 3 2 3" xfId="49152" xr:uid="{00000000-0005-0000-0000-000048BF0000}"/>
    <cellStyle name="20% - Accent1 6 3 5 3 3" xfId="49153" xr:uid="{00000000-0005-0000-0000-000049BF0000}"/>
    <cellStyle name="20% - Accent1 6 3 5 3 3 2" xfId="49154" xr:uid="{00000000-0005-0000-0000-00004ABF0000}"/>
    <cellStyle name="20% - Accent1 6 3 5 3 4" xfId="49155" xr:uid="{00000000-0005-0000-0000-00004BBF0000}"/>
    <cellStyle name="20% - Accent1 6 3 5 4" xfId="49156" xr:uid="{00000000-0005-0000-0000-00004CBF0000}"/>
    <cellStyle name="20% - Accent1 6 3 5 4 2" xfId="49157" xr:uid="{00000000-0005-0000-0000-00004DBF0000}"/>
    <cellStyle name="20% - Accent1 6 3 5 4 2 2" xfId="49158" xr:uid="{00000000-0005-0000-0000-00004EBF0000}"/>
    <cellStyle name="20% - Accent1 6 3 5 4 2 2 2" xfId="49159" xr:uid="{00000000-0005-0000-0000-00004FBF0000}"/>
    <cellStyle name="20% - Accent1 6 3 5 4 2 3" xfId="49160" xr:uid="{00000000-0005-0000-0000-000050BF0000}"/>
    <cellStyle name="20% - Accent1 6 3 5 4 3" xfId="49161" xr:uid="{00000000-0005-0000-0000-000051BF0000}"/>
    <cellStyle name="20% - Accent1 6 3 5 4 3 2" xfId="49162" xr:uid="{00000000-0005-0000-0000-000052BF0000}"/>
    <cellStyle name="20% - Accent1 6 3 5 4 4" xfId="49163" xr:uid="{00000000-0005-0000-0000-000053BF0000}"/>
    <cellStyle name="20% - Accent1 6 3 5 5" xfId="49164" xr:uid="{00000000-0005-0000-0000-000054BF0000}"/>
    <cellStyle name="20% - Accent1 6 3 5 5 2" xfId="49165" xr:uid="{00000000-0005-0000-0000-000055BF0000}"/>
    <cellStyle name="20% - Accent1 6 3 5 5 2 2" xfId="49166" xr:uid="{00000000-0005-0000-0000-000056BF0000}"/>
    <cellStyle name="20% - Accent1 6 3 5 5 3" xfId="49167" xr:uid="{00000000-0005-0000-0000-000057BF0000}"/>
    <cellStyle name="20% - Accent1 6 3 5 6" xfId="49168" xr:uid="{00000000-0005-0000-0000-000058BF0000}"/>
    <cellStyle name="20% - Accent1 6 3 5 6 2" xfId="49169" xr:uid="{00000000-0005-0000-0000-000059BF0000}"/>
    <cellStyle name="20% - Accent1 6 3 5 6 2 2" xfId="49170" xr:uid="{00000000-0005-0000-0000-00005ABF0000}"/>
    <cellStyle name="20% - Accent1 6 3 5 6 3" xfId="49171" xr:uid="{00000000-0005-0000-0000-00005BBF0000}"/>
    <cellStyle name="20% - Accent1 6 3 5 7" xfId="49172" xr:uid="{00000000-0005-0000-0000-00005CBF0000}"/>
    <cellStyle name="20% - Accent1 6 3 5 7 2" xfId="49173" xr:uid="{00000000-0005-0000-0000-00005DBF0000}"/>
    <cellStyle name="20% - Accent1 6 3 5 8" xfId="49174" xr:uid="{00000000-0005-0000-0000-00005EBF0000}"/>
    <cellStyle name="20% - Accent1 6 3 5 8 2" xfId="49175" xr:uid="{00000000-0005-0000-0000-00005FBF0000}"/>
    <cellStyle name="20% - Accent1 6 3 5 9" xfId="49176" xr:uid="{00000000-0005-0000-0000-000060BF0000}"/>
    <cellStyle name="20% - Accent1 6 3 6" xfId="49177" xr:uid="{00000000-0005-0000-0000-000061BF0000}"/>
    <cellStyle name="20% - Accent1 6 3 6 2" xfId="49178" xr:uid="{00000000-0005-0000-0000-000062BF0000}"/>
    <cellStyle name="20% - Accent1 6 3 6 2 2" xfId="49179" xr:uid="{00000000-0005-0000-0000-000063BF0000}"/>
    <cellStyle name="20% - Accent1 6 3 6 2 2 2" xfId="49180" xr:uid="{00000000-0005-0000-0000-000064BF0000}"/>
    <cellStyle name="20% - Accent1 6 3 6 2 2 2 2" xfId="49181" xr:uid="{00000000-0005-0000-0000-000065BF0000}"/>
    <cellStyle name="20% - Accent1 6 3 6 2 2 3" xfId="49182" xr:uid="{00000000-0005-0000-0000-000066BF0000}"/>
    <cellStyle name="20% - Accent1 6 3 6 2 3" xfId="49183" xr:uid="{00000000-0005-0000-0000-000067BF0000}"/>
    <cellStyle name="20% - Accent1 6 3 6 2 3 2" xfId="49184" xr:uid="{00000000-0005-0000-0000-000068BF0000}"/>
    <cellStyle name="20% - Accent1 6 3 6 2 4" xfId="49185" xr:uid="{00000000-0005-0000-0000-000069BF0000}"/>
    <cellStyle name="20% - Accent1 6 3 6 3" xfId="49186" xr:uid="{00000000-0005-0000-0000-00006ABF0000}"/>
    <cellStyle name="20% - Accent1 6 3 6 3 2" xfId="49187" xr:uid="{00000000-0005-0000-0000-00006BBF0000}"/>
    <cellStyle name="20% - Accent1 6 3 6 3 2 2" xfId="49188" xr:uid="{00000000-0005-0000-0000-00006CBF0000}"/>
    <cellStyle name="20% - Accent1 6 3 6 3 2 2 2" xfId="49189" xr:uid="{00000000-0005-0000-0000-00006DBF0000}"/>
    <cellStyle name="20% - Accent1 6 3 6 3 2 3" xfId="49190" xr:uid="{00000000-0005-0000-0000-00006EBF0000}"/>
    <cellStyle name="20% - Accent1 6 3 6 3 3" xfId="49191" xr:uid="{00000000-0005-0000-0000-00006FBF0000}"/>
    <cellStyle name="20% - Accent1 6 3 6 3 3 2" xfId="49192" xr:uid="{00000000-0005-0000-0000-000070BF0000}"/>
    <cellStyle name="20% - Accent1 6 3 6 3 4" xfId="49193" xr:uid="{00000000-0005-0000-0000-000071BF0000}"/>
    <cellStyle name="20% - Accent1 6 3 6 4" xfId="49194" xr:uid="{00000000-0005-0000-0000-000072BF0000}"/>
    <cellStyle name="20% - Accent1 6 3 6 4 2" xfId="49195" xr:uid="{00000000-0005-0000-0000-000073BF0000}"/>
    <cellStyle name="20% - Accent1 6 3 6 4 2 2" xfId="49196" xr:uid="{00000000-0005-0000-0000-000074BF0000}"/>
    <cellStyle name="20% - Accent1 6 3 6 4 2 2 2" xfId="49197" xr:uid="{00000000-0005-0000-0000-000075BF0000}"/>
    <cellStyle name="20% - Accent1 6 3 6 4 2 3" xfId="49198" xr:uid="{00000000-0005-0000-0000-000076BF0000}"/>
    <cellStyle name="20% - Accent1 6 3 6 4 3" xfId="49199" xr:uid="{00000000-0005-0000-0000-000077BF0000}"/>
    <cellStyle name="20% - Accent1 6 3 6 4 3 2" xfId="49200" xr:uid="{00000000-0005-0000-0000-000078BF0000}"/>
    <cellStyle name="20% - Accent1 6 3 6 4 4" xfId="49201" xr:uid="{00000000-0005-0000-0000-000079BF0000}"/>
    <cellStyle name="20% - Accent1 6 3 6 5" xfId="49202" xr:uid="{00000000-0005-0000-0000-00007ABF0000}"/>
    <cellStyle name="20% - Accent1 6 3 6 5 2" xfId="49203" xr:uid="{00000000-0005-0000-0000-00007BBF0000}"/>
    <cellStyle name="20% - Accent1 6 3 6 5 2 2" xfId="49204" xr:uid="{00000000-0005-0000-0000-00007CBF0000}"/>
    <cellStyle name="20% - Accent1 6 3 6 5 3" xfId="49205" xr:uid="{00000000-0005-0000-0000-00007DBF0000}"/>
    <cellStyle name="20% - Accent1 6 3 6 6" xfId="49206" xr:uid="{00000000-0005-0000-0000-00007EBF0000}"/>
    <cellStyle name="20% - Accent1 6 3 6 6 2" xfId="49207" xr:uid="{00000000-0005-0000-0000-00007FBF0000}"/>
    <cellStyle name="20% - Accent1 6 3 6 6 2 2" xfId="49208" xr:uid="{00000000-0005-0000-0000-000080BF0000}"/>
    <cellStyle name="20% - Accent1 6 3 6 6 3" xfId="49209" xr:uid="{00000000-0005-0000-0000-000081BF0000}"/>
    <cellStyle name="20% - Accent1 6 3 6 7" xfId="49210" xr:uid="{00000000-0005-0000-0000-000082BF0000}"/>
    <cellStyle name="20% - Accent1 6 3 6 7 2" xfId="49211" xr:uid="{00000000-0005-0000-0000-000083BF0000}"/>
    <cellStyle name="20% - Accent1 6 3 6 8" xfId="49212" xr:uid="{00000000-0005-0000-0000-000084BF0000}"/>
    <cellStyle name="20% - Accent1 6 3 6 8 2" xfId="49213" xr:uid="{00000000-0005-0000-0000-000085BF0000}"/>
    <cellStyle name="20% - Accent1 6 3 6 9" xfId="49214" xr:uid="{00000000-0005-0000-0000-000086BF0000}"/>
    <cellStyle name="20% - Accent1 6 3 7" xfId="49215" xr:uid="{00000000-0005-0000-0000-000087BF0000}"/>
    <cellStyle name="20% - Accent1 6 3 7 2" xfId="49216" xr:uid="{00000000-0005-0000-0000-000088BF0000}"/>
    <cellStyle name="20% - Accent1 6 3 7 2 2" xfId="49217" xr:uid="{00000000-0005-0000-0000-000089BF0000}"/>
    <cellStyle name="20% - Accent1 6 3 7 2 2 2" xfId="49218" xr:uid="{00000000-0005-0000-0000-00008ABF0000}"/>
    <cellStyle name="20% - Accent1 6 3 7 2 3" xfId="49219" xr:uid="{00000000-0005-0000-0000-00008BBF0000}"/>
    <cellStyle name="20% - Accent1 6 3 7 3" xfId="49220" xr:uid="{00000000-0005-0000-0000-00008CBF0000}"/>
    <cellStyle name="20% - Accent1 6 3 7 3 2" xfId="49221" xr:uid="{00000000-0005-0000-0000-00008DBF0000}"/>
    <cellStyle name="20% - Accent1 6 3 7 4" xfId="49222" xr:uid="{00000000-0005-0000-0000-00008EBF0000}"/>
    <cellStyle name="20% - Accent1 6 3 8" xfId="49223" xr:uid="{00000000-0005-0000-0000-00008FBF0000}"/>
    <cellStyle name="20% - Accent1 6 3 8 2" xfId="49224" xr:uid="{00000000-0005-0000-0000-000090BF0000}"/>
    <cellStyle name="20% - Accent1 6 3 8 2 2" xfId="49225" xr:uid="{00000000-0005-0000-0000-000091BF0000}"/>
    <cellStyle name="20% - Accent1 6 3 8 2 2 2" xfId="49226" xr:uid="{00000000-0005-0000-0000-000092BF0000}"/>
    <cellStyle name="20% - Accent1 6 3 8 2 3" xfId="49227" xr:uid="{00000000-0005-0000-0000-000093BF0000}"/>
    <cellStyle name="20% - Accent1 6 3 8 3" xfId="49228" xr:uid="{00000000-0005-0000-0000-000094BF0000}"/>
    <cellStyle name="20% - Accent1 6 3 8 3 2" xfId="49229" xr:uid="{00000000-0005-0000-0000-000095BF0000}"/>
    <cellStyle name="20% - Accent1 6 3 8 4" xfId="49230" xr:uid="{00000000-0005-0000-0000-000096BF0000}"/>
    <cellStyle name="20% - Accent1 6 3 9" xfId="49231" xr:uid="{00000000-0005-0000-0000-000097BF0000}"/>
    <cellStyle name="20% - Accent1 6 3 9 2" xfId="49232" xr:uid="{00000000-0005-0000-0000-000098BF0000}"/>
    <cellStyle name="20% - Accent1 6 3 9 2 2" xfId="49233" xr:uid="{00000000-0005-0000-0000-000099BF0000}"/>
    <cellStyle name="20% - Accent1 6 3 9 2 2 2" xfId="49234" xr:uid="{00000000-0005-0000-0000-00009ABF0000}"/>
    <cellStyle name="20% - Accent1 6 3 9 2 3" xfId="49235" xr:uid="{00000000-0005-0000-0000-00009BBF0000}"/>
    <cellStyle name="20% - Accent1 6 3 9 3" xfId="49236" xr:uid="{00000000-0005-0000-0000-00009CBF0000}"/>
    <cellStyle name="20% - Accent1 6 3 9 3 2" xfId="49237" xr:uid="{00000000-0005-0000-0000-00009DBF0000}"/>
    <cellStyle name="20% - Accent1 6 3 9 4" xfId="49238" xr:uid="{00000000-0005-0000-0000-00009EBF0000}"/>
    <cellStyle name="20% - Accent1 6 4" xfId="49239" xr:uid="{00000000-0005-0000-0000-00009FBF0000}"/>
    <cellStyle name="20% - Accent1 6 4 10" xfId="49240" xr:uid="{00000000-0005-0000-0000-0000A0BF0000}"/>
    <cellStyle name="20% - Accent1 6 4 10 2" xfId="49241" xr:uid="{00000000-0005-0000-0000-0000A1BF0000}"/>
    <cellStyle name="20% - Accent1 6 4 11" xfId="49242" xr:uid="{00000000-0005-0000-0000-0000A2BF0000}"/>
    <cellStyle name="20% - Accent1 6 4 2" xfId="49243" xr:uid="{00000000-0005-0000-0000-0000A3BF0000}"/>
    <cellStyle name="20% - Accent1 6 4 2 2" xfId="49244" xr:uid="{00000000-0005-0000-0000-0000A4BF0000}"/>
    <cellStyle name="20% - Accent1 6 4 2 2 2" xfId="49245" xr:uid="{00000000-0005-0000-0000-0000A5BF0000}"/>
    <cellStyle name="20% - Accent1 6 4 2 2 2 2" xfId="49246" xr:uid="{00000000-0005-0000-0000-0000A6BF0000}"/>
    <cellStyle name="20% - Accent1 6 4 2 2 2 2 2" xfId="49247" xr:uid="{00000000-0005-0000-0000-0000A7BF0000}"/>
    <cellStyle name="20% - Accent1 6 4 2 2 2 3" xfId="49248" xr:uid="{00000000-0005-0000-0000-0000A8BF0000}"/>
    <cellStyle name="20% - Accent1 6 4 2 2 3" xfId="49249" xr:uid="{00000000-0005-0000-0000-0000A9BF0000}"/>
    <cellStyle name="20% - Accent1 6 4 2 2 3 2" xfId="49250" xr:uid="{00000000-0005-0000-0000-0000AABF0000}"/>
    <cellStyle name="20% - Accent1 6 4 2 2 4" xfId="49251" xr:uid="{00000000-0005-0000-0000-0000ABBF0000}"/>
    <cellStyle name="20% - Accent1 6 4 2 3" xfId="49252" xr:uid="{00000000-0005-0000-0000-0000ACBF0000}"/>
    <cellStyle name="20% - Accent1 6 4 2 3 2" xfId="49253" xr:uid="{00000000-0005-0000-0000-0000ADBF0000}"/>
    <cellStyle name="20% - Accent1 6 4 2 3 2 2" xfId="49254" xr:uid="{00000000-0005-0000-0000-0000AEBF0000}"/>
    <cellStyle name="20% - Accent1 6 4 2 3 2 2 2" xfId="49255" xr:uid="{00000000-0005-0000-0000-0000AFBF0000}"/>
    <cellStyle name="20% - Accent1 6 4 2 3 2 3" xfId="49256" xr:uid="{00000000-0005-0000-0000-0000B0BF0000}"/>
    <cellStyle name="20% - Accent1 6 4 2 3 3" xfId="49257" xr:uid="{00000000-0005-0000-0000-0000B1BF0000}"/>
    <cellStyle name="20% - Accent1 6 4 2 3 3 2" xfId="49258" xr:uid="{00000000-0005-0000-0000-0000B2BF0000}"/>
    <cellStyle name="20% - Accent1 6 4 2 3 4" xfId="49259" xr:uid="{00000000-0005-0000-0000-0000B3BF0000}"/>
    <cellStyle name="20% - Accent1 6 4 2 4" xfId="49260" xr:uid="{00000000-0005-0000-0000-0000B4BF0000}"/>
    <cellStyle name="20% - Accent1 6 4 2 4 2" xfId="49261" xr:uid="{00000000-0005-0000-0000-0000B5BF0000}"/>
    <cellStyle name="20% - Accent1 6 4 2 4 2 2" xfId="49262" xr:uid="{00000000-0005-0000-0000-0000B6BF0000}"/>
    <cellStyle name="20% - Accent1 6 4 2 4 2 2 2" xfId="49263" xr:uid="{00000000-0005-0000-0000-0000B7BF0000}"/>
    <cellStyle name="20% - Accent1 6 4 2 4 2 3" xfId="49264" xr:uid="{00000000-0005-0000-0000-0000B8BF0000}"/>
    <cellStyle name="20% - Accent1 6 4 2 4 3" xfId="49265" xr:uid="{00000000-0005-0000-0000-0000B9BF0000}"/>
    <cellStyle name="20% - Accent1 6 4 2 4 3 2" xfId="49266" xr:uid="{00000000-0005-0000-0000-0000BABF0000}"/>
    <cellStyle name="20% - Accent1 6 4 2 4 4" xfId="49267" xr:uid="{00000000-0005-0000-0000-0000BBBF0000}"/>
    <cellStyle name="20% - Accent1 6 4 2 5" xfId="49268" xr:uid="{00000000-0005-0000-0000-0000BCBF0000}"/>
    <cellStyle name="20% - Accent1 6 4 2 5 2" xfId="49269" xr:uid="{00000000-0005-0000-0000-0000BDBF0000}"/>
    <cellStyle name="20% - Accent1 6 4 2 5 2 2" xfId="49270" xr:uid="{00000000-0005-0000-0000-0000BEBF0000}"/>
    <cellStyle name="20% - Accent1 6 4 2 5 3" xfId="49271" xr:uid="{00000000-0005-0000-0000-0000BFBF0000}"/>
    <cellStyle name="20% - Accent1 6 4 2 6" xfId="49272" xr:uid="{00000000-0005-0000-0000-0000C0BF0000}"/>
    <cellStyle name="20% - Accent1 6 4 2 6 2" xfId="49273" xr:uid="{00000000-0005-0000-0000-0000C1BF0000}"/>
    <cellStyle name="20% - Accent1 6 4 2 6 2 2" xfId="49274" xr:uid="{00000000-0005-0000-0000-0000C2BF0000}"/>
    <cellStyle name="20% - Accent1 6 4 2 6 3" xfId="49275" xr:uid="{00000000-0005-0000-0000-0000C3BF0000}"/>
    <cellStyle name="20% - Accent1 6 4 2 7" xfId="49276" xr:uid="{00000000-0005-0000-0000-0000C4BF0000}"/>
    <cellStyle name="20% - Accent1 6 4 2 7 2" xfId="49277" xr:uid="{00000000-0005-0000-0000-0000C5BF0000}"/>
    <cellStyle name="20% - Accent1 6 4 2 8" xfId="49278" xr:uid="{00000000-0005-0000-0000-0000C6BF0000}"/>
    <cellStyle name="20% - Accent1 6 4 2 8 2" xfId="49279" xr:uid="{00000000-0005-0000-0000-0000C7BF0000}"/>
    <cellStyle name="20% - Accent1 6 4 2 9" xfId="49280" xr:uid="{00000000-0005-0000-0000-0000C8BF0000}"/>
    <cellStyle name="20% - Accent1 6 4 3" xfId="49281" xr:uid="{00000000-0005-0000-0000-0000C9BF0000}"/>
    <cellStyle name="20% - Accent1 6 4 3 2" xfId="49282" xr:uid="{00000000-0005-0000-0000-0000CABF0000}"/>
    <cellStyle name="20% - Accent1 6 4 3 2 2" xfId="49283" xr:uid="{00000000-0005-0000-0000-0000CBBF0000}"/>
    <cellStyle name="20% - Accent1 6 4 3 2 2 2" xfId="49284" xr:uid="{00000000-0005-0000-0000-0000CCBF0000}"/>
    <cellStyle name="20% - Accent1 6 4 3 2 2 2 2" xfId="49285" xr:uid="{00000000-0005-0000-0000-0000CDBF0000}"/>
    <cellStyle name="20% - Accent1 6 4 3 2 2 3" xfId="49286" xr:uid="{00000000-0005-0000-0000-0000CEBF0000}"/>
    <cellStyle name="20% - Accent1 6 4 3 2 3" xfId="49287" xr:uid="{00000000-0005-0000-0000-0000CFBF0000}"/>
    <cellStyle name="20% - Accent1 6 4 3 2 3 2" xfId="49288" xr:uid="{00000000-0005-0000-0000-0000D0BF0000}"/>
    <cellStyle name="20% - Accent1 6 4 3 2 4" xfId="49289" xr:uid="{00000000-0005-0000-0000-0000D1BF0000}"/>
    <cellStyle name="20% - Accent1 6 4 3 3" xfId="49290" xr:uid="{00000000-0005-0000-0000-0000D2BF0000}"/>
    <cellStyle name="20% - Accent1 6 4 3 3 2" xfId="49291" xr:uid="{00000000-0005-0000-0000-0000D3BF0000}"/>
    <cellStyle name="20% - Accent1 6 4 3 3 2 2" xfId="49292" xr:uid="{00000000-0005-0000-0000-0000D4BF0000}"/>
    <cellStyle name="20% - Accent1 6 4 3 3 2 2 2" xfId="49293" xr:uid="{00000000-0005-0000-0000-0000D5BF0000}"/>
    <cellStyle name="20% - Accent1 6 4 3 3 2 3" xfId="49294" xr:uid="{00000000-0005-0000-0000-0000D6BF0000}"/>
    <cellStyle name="20% - Accent1 6 4 3 3 3" xfId="49295" xr:uid="{00000000-0005-0000-0000-0000D7BF0000}"/>
    <cellStyle name="20% - Accent1 6 4 3 3 3 2" xfId="49296" xr:uid="{00000000-0005-0000-0000-0000D8BF0000}"/>
    <cellStyle name="20% - Accent1 6 4 3 3 4" xfId="49297" xr:uid="{00000000-0005-0000-0000-0000D9BF0000}"/>
    <cellStyle name="20% - Accent1 6 4 3 4" xfId="49298" xr:uid="{00000000-0005-0000-0000-0000DABF0000}"/>
    <cellStyle name="20% - Accent1 6 4 3 4 2" xfId="49299" xr:uid="{00000000-0005-0000-0000-0000DBBF0000}"/>
    <cellStyle name="20% - Accent1 6 4 3 4 2 2" xfId="49300" xr:uid="{00000000-0005-0000-0000-0000DCBF0000}"/>
    <cellStyle name="20% - Accent1 6 4 3 4 2 2 2" xfId="49301" xr:uid="{00000000-0005-0000-0000-0000DDBF0000}"/>
    <cellStyle name="20% - Accent1 6 4 3 4 2 3" xfId="49302" xr:uid="{00000000-0005-0000-0000-0000DEBF0000}"/>
    <cellStyle name="20% - Accent1 6 4 3 4 3" xfId="49303" xr:uid="{00000000-0005-0000-0000-0000DFBF0000}"/>
    <cellStyle name="20% - Accent1 6 4 3 4 3 2" xfId="49304" xr:uid="{00000000-0005-0000-0000-0000E0BF0000}"/>
    <cellStyle name="20% - Accent1 6 4 3 4 4" xfId="49305" xr:uid="{00000000-0005-0000-0000-0000E1BF0000}"/>
    <cellStyle name="20% - Accent1 6 4 3 5" xfId="49306" xr:uid="{00000000-0005-0000-0000-0000E2BF0000}"/>
    <cellStyle name="20% - Accent1 6 4 3 5 2" xfId="49307" xr:uid="{00000000-0005-0000-0000-0000E3BF0000}"/>
    <cellStyle name="20% - Accent1 6 4 3 5 2 2" xfId="49308" xr:uid="{00000000-0005-0000-0000-0000E4BF0000}"/>
    <cellStyle name="20% - Accent1 6 4 3 5 3" xfId="49309" xr:uid="{00000000-0005-0000-0000-0000E5BF0000}"/>
    <cellStyle name="20% - Accent1 6 4 3 6" xfId="49310" xr:uid="{00000000-0005-0000-0000-0000E6BF0000}"/>
    <cellStyle name="20% - Accent1 6 4 3 6 2" xfId="49311" xr:uid="{00000000-0005-0000-0000-0000E7BF0000}"/>
    <cellStyle name="20% - Accent1 6 4 3 6 2 2" xfId="49312" xr:uid="{00000000-0005-0000-0000-0000E8BF0000}"/>
    <cellStyle name="20% - Accent1 6 4 3 6 3" xfId="49313" xr:uid="{00000000-0005-0000-0000-0000E9BF0000}"/>
    <cellStyle name="20% - Accent1 6 4 3 7" xfId="49314" xr:uid="{00000000-0005-0000-0000-0000EABF0000}"/>
    <cellStyle name="20% - Accent1 6 4 3 7 2" xfId="49315" xr:uid="{00000000-0005-0000-0000-0000EBBF0000}"/>
    <cellStyle name="20% - Accent1 6 4 3 8" xfId="49316" xr:uid="{00000000-0005-0000-0000-0000ECBF0000}"/>
    <cellStyle name="20% - Accent1 6 4 3 8 2" xfId="49317" xr:uid="{00000000-0005-0000-0000-0000EDBF0000}"/>
    <cellStyle name="20% - Accent1 6 4 3 9" xfId="49318" xr:uid="{00000000-0005-0000-0000-0000EEBF0000}"/>
    <cellStyle name="20% - Accent1 6 4 4" xfId="49319" xr:uid="{00000000-0005-0000-0000-0000EFBF0000}"/>
    <cellStyle name="20% - Accent1 6 4 4 2" xfId="49320" xr:uid="{00000000-0005-0000-0000-0000F0BF0000}"/>
    <cellStyle name="20% - Accent1 6 4 4 2 2" xfId="49321" xr:uid="{00000000-0005-0000-0000-0000F1BF0000}"/>
    <cellStyle name="20% - Accent1 6 4 4 2 2 2" xfId="49322" xr:uid="{00000000-0005-0000-0000-0000F2BF0000}"/>
    <cellStyle name="20% - Accent1 6 4 4 2 3" xfId="49323" xr:uid="{00000000-0005-0000-0000-0000F3BF0000}"/>
    <cellStyle name="20% - Accent1 6 4 4 3" xfId="49324" xr:uid="{00000000-0005-0000-0000-0000F4BF0000}"/>
    <cellStyle name="20% - Accent1 6 4 4 3 2" xfId="49325" xr:uid="{00000000-0005-0000-0000-0000F5BF0000}"/>
    <cellStyle name="20% - Accent1 6 4 4 4" xfId="49326" xr:uid="{00000000-0005-0000-0000-0000F6BF0000}"/>
    <cellStyle name="20% - Accent1 6 4 5" xfId="49327" xr:uid="{00000000-0005-0000-0000-0000F7BF0000}"/>
    <cellStyle name="20% - Accent1 6 4 5 2" xfId="49328" xr:uid="{00000000-0005-0000-0000-0000F8BF0000}"/>
    <cellStyle name="20% - Accent1 6 4 5 2 2" xfId="49329" xr:uid="{00000000-0005-0000-0000-0000F9BF0000}"/>
    <cellStyle name="20% - Accent1 6 4 5 2 2 2" xfId="49330" xr:uid="{00000000-0005-0000-0000-0000FABF0000}"/>
    <cellStyle name="20% - Accent1 6 4 5 2 3" xfId="49331" xr:uid="{00000000-0005-0000-0000-0000FBBF0000}"/>
    <cellStyle name="20% - Accent1 6 4 5 3" xfId="49332" xr:uid="{00000000-0005-0000-0000-0000FCBF0000}"/>
    <cellStyle name="20% - Accent1 6 4 5 3 2" xfId="49333" xr:uid="{00000000-0005-0000-0000-0000FDBF0000}"/>
    <cellStyle name="20% - Accent1 6 4 5 4" xfId="49334" xr:uid="{00000000-0005-0000-0000-0000FEBF0000}"/>
    <cellStyle name="20% - Accent1 6 4 6" xfId="49335" xr:uid="{00000000-0005-0000-0000-0000FFBF0000}"/>
    <cellStyle name="20% - Accent1 6 4 6 2" xfId="49336" xr:uid="{00000000-0005-0000-0000-000000C00000}"/>
    <cellStyle name="20% - Accent1 6 4 6 2 2" xfId="49337" xr:uid="{00000000-0005-0000-0000-000001C00000}"/>
    <cellStyle name="20% - Accent1 6 4 6 2 2 2" xfId="49338" xr:uid="{00000000-0005-0000-0000-000002C00000}"/>
    <cellStyle name="20% - Accent1 6 4 6 2 3" xfId="49339" xr:uid="{00000000-0005-0000-0000-000003C00000}"/>
    <cellStyle name="20% - Accent1 6 4 6 3" xfId="49340" xr:uid="{00000000-0005-0000-0000-000004C00000}"/>
    <cellStyle name="20% - Accent1 6 4 6 3 2" xfId="49341" xr:uid="{00000000-0005-0000-0000-000005C00000}"/>
    <cellStyle name="20% - Accent1 6 4 6 4" xfId="49342" xr:uid="{00000000-0005-0000-0000-000006C00000}"/>
    <cellStyle name="20% - Accent1 6 4 7" xfId="49343" xr:uid="{00000000-0005-0000-0000-000007C00000}"/>
    <cellStyle name="20% - Accent1 6 4 7 2" xfId="49344" xr:uid="{00000000-0005-0000-0000-000008C00000}"/>
    <cellStyle name="20% - Accent1 6 4 7 2 2" xfId="49345" xr:uid="{00000000-0005-0000-0000-000009C00000}"/>
    <cellStyle name="20% - Accent1 6 4 7 3" xfId="49346" xr:uid="{00000000-0005-0000-0000-00000AC00000}"/>
    <cellStyle name="20% - Accent1 6 4 8" xfId="49347" xr:uid="{00000000-0005-0000-0000-00000BC00000}"/>
    <cellStyle name="20% - Accent1 6 4 8 2" xfId="49348" xr:uid="{00000000-0005-0000-0000-00000CC00000}"/>
    <cellStyle name="20% - Accent1 6 4 8 2 2" xfId="49349" xr:uid="{00000000-0005-0000-0000-00000DC00000}"/>
    <cellStyle name="20% - Accent1 6 4 8 3" xfId="49350" xr:uid="{00000000-0005-0000-0000-00000EC00000}"/>
    <cellStyle name="20% - Accent1 6 4 9" xfId="49351" xr:uid="{00000000-0005-0000-0000-00000FC00000}"/>
    <cellStyle name="20% - Accent1 6 4 9 2" xfId="49352" xr:uid="{00000000-0005-0000-0000-000010C00000}"/>
    <cellStyle name="20% - Accent1 6 5" xfId="49353" xr:uid="{00000000-0005-0000-0000-000011C00000}"/>
    <cellStyle name="20% - Accent1 6 5 10" xfId="49354" xr:uid="{00000000-0005-0000-0000-000012C00000}"/>
    <cellStyle name="20% - Accent1 6 5 10 2" xfId="49355" xr:uid="{00000000-0005-0000-0000-000013C00000}"/>
    <cellStyle name="20% - Accent1 6 5 11" xfId="49356" xr:uid="{00000000-0005-0000-0000-000014C00000}"/>
    <cellStyle name="20% - Accent1 6 5 2" xfId="49357" xr:uid="{00000000-0005-0000-0000-000015C00000}"/>
    <cellStyle name="20% - Accent1 6 5 2 2" xfId="49358" xr:uid="{00000000-0005-0000-0000-000016C00000}"/>
    <cellStyle name="20% - Accent1 6 5 2 2 2" xfId="49359" xr:uid="{00000000-0005-0000-0000-000017C00000}"/>
    <cellStyle name="20% - Accent1 6 5 2 2 2 2" xfId="49360" xr:uid="{00000000-0005-0000-0000-000018C00000}"/>
    <cellStyle name="20% - Accent1 6 5 2 2 2 2 2" xfId="49361" xr:uid="{00000000-0005-0000-0000-000019C00000}"/>
    <cellStyle name="20% - Accent1 6 5 2 2 2 3" xfId="49362" xr:uid="{00000000-0005-0000-0000-00001AC00000}"/>
    <cellStyle name="20% - Accent1 6 5 2 2 3" xfId="49363" xr:uid="{00000000-0005-0000-0000-00001BC00000}"/>
    <cellStyle name="20% - Accent1 6 5 2 2 3 2" xfId="49364" xr:uid="{00000000-0005-0000-0000-00001CC00000}"/>
    <cellStyle name="20% - Accent1 6 5 2 2 4" xfId="49365" xr:uid="{00000000-0005-0000-0000-00001DC00000}"/>
    <cellStyle name="20% - Accent1 6 5 2 3" xfId="49366" xr:uid="{00000000-0005-0000-0000-00001EC00000}"/>
    <cellStyle name="20% - Accent1 6 5 2 3 2" xfId="49367" xr:uid="{00000000-0005-0000-0000-00001FC00000}"/>
    <cellStyle name="20% - Accent1 6 5 2 3 2 2" xfId="49368" xr:uid="{00000000-0005-0000-0000-000020C00000}"/>
    <cellStyle name="20% - Accent1 6 5 2 3 2 2 2" xfId="49369" xr:uid="{00000000-0005-0000-0000-000021C00000}"/>
    <cellStyle name="20% - Accent1 6 5 2 3 2 3" xfId="49370" xr:uid="{00000000-0005-0000-0000-000022C00000}"/>
    <cellStyle name="20% - Accent1 6 5 2 3 3" xfId="49371" xr:uid="{00000000-0005-0000-0000-000023C00000}"/>
    <cellStyle name="20% - Accent1 6 5 2 3 3 2" xfId="49372" xr:uid="{00000000-0005-0000-0000-000024C00000}"/>
    <cellStyle name="20% - Accent1 6 5 2 3 4" xfId="49373" xr:uid="{00000000-0005-0000-0000-000025C00000}"/>
    <cellStyle name="20% - Accent1 6 5 2 4" xfId="49374" xr:uid="{00000000-0005-0000-0000-000026C00000}"/>
    <cellStyle name="20% - Accent1 6 5 2 4 2" xfId="49375" xr:uid="{00000000-0005-0000-0000-000027C00000}"/>
    <cellStyle name="20% - Accent1 6 5 2 4 2 2" xfId="49376" xr:uid="{00000000-0005-0000-0000-000028C00000}"/>
    <cellStyle name="20% - Accent1 6 5 2 4 2 2 2" xfId="49377" xr:uid="{00000000-0005-0000-0000-000029C00000}"/>
    <cellStyle name="20% - Accent1 6 5 2 4 2 3" xfId="49378" xr:uid="{00000000-0005-0000-0000-00002AC00000}"/>
    <cellStyle name="20% - Accent1 6 5 2 4 3" xfId="49379" xr:uid="{00000000-0005-0000-0000-00002BC00000}"/>
    <cellStyle name="20% - Accent1 6 5 2 4 3 2" xfId="49380" xr:uid="{00000000-0005-0000-0000-00002CC00000}"/>
    <cellStyle name="20% - Accent1 6 5 2 4 4" xfId="49381" xr:uid="{00000000-0005-0000-0000-00002DC00000}"/>
    <cellStyle name="20% - Accent1 6 5 2 5" xfId="49382" xr:uid="{00000000-0005-0000-0000-00002EC00000}"/>
    <cellStyle name="20% - Accent1 6 5 2 5 2" xfId="49383" xr:uid="{00000000-0005-0000-0000-00002FC00000}"/>
    <cellStyle name="20% - Accent1 6 5 2 5 2 2" xfId="49384" xr:uid="{00000000-0005-0000-0000-000030C00000}"/>
    <cellStyle name="20% - Accent1 6 5 2 5 3" xfId="49385" xr:uid="{00000000-0005-0000-0000-000031C00000}"/>
    <cellStyle name="20% - Accent1 6 5 2 6" xfId="49386" xr:uid="{00000000-0005-0000-0000-000032C00000}"/>
    <cellStyle name="20% - Accent1 6 5 2 6 2" xfId="49387" xr:uid="{00000000-0005-0000-0000-000033C00000}"/>
    <cellStyle name="20% - Accent1 6 5 2 6 2 2" xfId="49388" xr:uid="{00000000-0005-0000-0000-000034C00000}"/>
    <cellStyle name="20% - Accent1 6 5 2 6 3" xfId="49389" xr:uid="{00000000-0005-0000-0000-000035C00000}"/>
    <cellStyle name="20% - Accent1 6 5 2 7" xfId="49390" xr:uid="{00000000-0005-0000-0000-000036C00000}"/>
    <cellStyle name="20% - Accent1 6 5 2 7 2" xfId="49391" xr:uid="{00000000-0005-0000-0000-000037C00000}"/>
    <cellStyle name="20% - Accent1 6 5 2 8" xfId="49392" xr:uid="{00000000-0005-0000-0000-000038C00000}"/>
    <cellStyle name="20% - Accent1 6 5 2 8 2" xfId="49393" xr:uid="{00000000-0005-0000-0000-000039C00000}"/>
    <cellStyle name="20% - Accent1 6 5 2 9" xfId="49394" xr:uid="{00000000-0005-0000-0000-00003AC00000}"/>
    <cellStyle name="20% - Accent1 6 5 3" xfId="49395" xr:uid="{00000000-0005-0000-0000-00003BC00000}"/>
    <cellStyle name="20% - Accent1 6 5 3 2" xfId="49396" xr:uid="{00000000-0005-0000-0000-00003CC00000}"/>
    <cellStyle name="20% - Accent1 6 5 3 2 2" xfId="49397" xr:uid="{00000000-0005-0000-0000-00003DC00000}"/>
    <cellStyle name="20% - Accent1 6 5 3 2 2 2" xfId="49398" xr:uid="{00000000-0005-0000-0000-00003EC00000}"/>
    <cellStyle name="20% - Accent1 6 5 3 2 2 2 2" xfId="49399" xr:uid="{00000000-0005-0000-0000-00003FC00000}"/>
    <cellStyle name="20% - Accent1 6 5 3 2 2 3" xfId="49400" xr:uid="{00000000-0005-0000-0000-000040C00000}"/>
    <cellStyle name="20% - Accent1 6 5 3 2 3" xfId="49401" xr:uid="{00000000-0005-0000-0000-000041C00000}"/>
    <cellStyle name="20% - Accent1 6 5 3 2 3 2" xfId="49402" xr:uid="{00000000-0005-0000-0000-000042C00000}"/>
    <cellStyle name="20% - Accent1 6 5 3 2 4" xfId="49403" xr:uid="{00000000-0005-0000-0000-000043C00000}"/>
    <cellStyle name="20% - Accent1 6 5 3 3" xfId="49404" xr:uid="{00000000-0005-0000-0000-000044C00000}"/>
    <cellStyle name="20% - Accent1 6 5 3 3 2" xfId="49405" xr:uid="{00000000-0005-0000-0000-000045C00000}"/>
    <cellStyle name="20% - Accent1 6 5 3 3 2 2" xfId="49406" xr:uid="{00000000-0005-0000-0000-000046C00000}"/>
    <cellStyle name="20% - Accent1 6 5 3 3 2 2 2" xfId="49407" xr:uid="{00000000-0005-0000-0000-000047C00000}"/>
    <cellStyle name="20% - Accent1 6 5 3 3 2 3" xfId="49408" xr:uid="{00000000-0005-0000-0000-000048C00000}"/>
    <cellStyle name="20% - Accent1 6 5 3 3 3" xfId="49409" xr:uid="{00000000-0005-0000-0000-000049C00000}"/>
    <cellStyle name="20% - Accent1 6 5 3 3 3 2" xfId="49410" xr:uid="{00000000-0005-0000-0000-00004AC00000}"/>
    <cellStyle name="20% - Accent1 6 5 3 3 4" xfId="49411" xr:uid="{00000000-0005-0000-0000-00004BC00000}"/>
    <cellStyle name="20% - Accent1 6 5 3 4" xfId="49412" xr:uid="{00000000-0005-0000-0000-00004CC00000}"/>
    <cellStyle name="20% - Accent1 6 5 3 4 2" xfId="49413" xr:uid="{00000000-0005-0000-0000-00004DC00000}"/>
    <cellStyle name="20% - Accent1 6 5 3 4 2 2" xfId="49414" xr:uid="{00000000-0005-0000-0000-00004EC00000}"/>
    <cellStyle name="20% - Accent1 6 5 3 4 2 2 2" xfId="49415" xr:uid="{00000000-0005-0000-0000-00004FC00000}"/>
    <cellStyle name="20% - Accent1 6 5 3 4 2 3" xfId="49416" xr:uid="{00000000-0005-0000-0000-000050C00000}"/>
    <cellStyle name="20% - Accent1 6 5 3 4 3" xfId="49417" xr:uid="{00000000-0005-0000-0000-000051C00000}"/>
    <cellStyle name="20% - Accent1 6 5 3 4 3 2" xfId="49418" xr:uid="{00000000-0005-0000-0000-000052C00000}"/>
    <cellStyle name="20% - Accent1 6 5 3 4 4" xfId="49419" xr:uid="{00000000-0005-0000-0000-000053C00000}"/>
    <cellStyle name="20% - Accent1 6 5 3 5" xfId="49420" xr:uid="{00000000-0005-0000-0000-000054C00000}"/>
    <cellStyle name="20% - Accent1 6 5 3 5 2" xfId="49421" xr:uid="{00000000-0005-0000-0000-000055C00000}"/>
    <cellStyle name="20% - Accent1 6 5 3 5 2 2" xfId="49422" xr:uid="{00000000-0005-0000-0000-000056C00000}"/>
    <cellStyle name="20% - Accent1 6 5 3 5 3" xfId="49423" xr:uid="{00000000-0005-0000-0000-000057C00000}"/>
    <cellStyle name="20% - Accent1 6 5 3 6" xfId="49424" xr:uid="{00000000-0005-0000-0000-000058C00000}"/>
    <cellStyle name="20% - Accent1 6 5 3 6 2" xfId="49425" xr:uid="{00000000-0005-0000-0000-000059C00000}"/>
    <cellStyle name="20% - Accent1 6 5 3 6 2 2" xfId="49426" xr:uid="{00000000-0005-0000-0000-00005AC00000}"/>
    <cellStyle name="20% - Accent1 6 5 3 6 3" xfId="49427" xr:uid="{00000000-0005-0000-0000-00005BC00000}"/>
    <cellStyle name="20% - Accent1 6 5 3 7" xfId="49428" xr:uid="{00000000-0005-0000-0000-00005CC00000}"/>
    <cellStyle name="20% - Accent1 6 5 3 7 2" xfId="49429" xr:uid="{00000000-0005-0000-0000-00005DC00000}"/>
    <cellStyle name="20% - Accent1 6 5 3 8" xfId="49430" xr:uid="{00000000-0005-0000-0000-00005EC00000}"/>
    <cellStyle name="20% - Accent1 6 5 3 8 2" xfId="49431" xr:uid="{00000000-0005-0000-0000-00005FC00000}"/>
    <cellStyle name="20% - Accent1 6 5 3 9" xfId="49432" xr:uid="{00000000-0005-0000-0000-000060C00000}"/>
    <cellStyle name="20% - Accent1 6 5 4" xfId="49433" xr:uid="{00000000-0005-0000-0000-000061C00000}"/>
    <cellStyle name="20% - Accent1 6 5 4 2" xfId="49434" xr:uid="{00000000-0005-0000-0000-000062C00000}"/>
    <cellStyle name="20% - Accent1 6 5 4 2 2" xfId="49435" xr:uid="{00000000-0005-0000-0000-000063C00000}"/>
    <cellStyle name="20% - Accent1 6 5 4 2 2 2" xfId="49436" xr:uid="{00000000-0005-0000-0000-000064C00000}"/>
    <cellStyle name="20% - Accent1 6 5 4 2 3" xfId="49437" xr:uid="{00000000-0005-0000-0000-000065C00000}"/>
    <cellStyle name="20% - Accent1 6 5 4 3" xfId="49438" xr:uid="{00000000-0005-0000-0000-000066C00000}"/>
    <cellStyle name="20% - Accent1 6 5 4 3 2" xfId="49439" xr:uid="{00000000-0005-0000-0000-000067C00000}"/>
    <cellStyle name="20% - Accent1 6 5 4 4" xfId="49440" xr:uid="{00000000-0005-0000-0000-000068C00000}"/>
    <cellStyle name="20% - Accent1 6 5 5" xfId="49441" xr:uid="{00000000-0005-0000-0000-000069C00000}"/>
    <cellStyle name="20% - Accent1 6 5 5 2" xfId="49442" xr:uid="{00000000-0005-0000-0000-00006AC00000}"/>
    <cellStyle name="20% - Accent1 6 5 5 2 2" xfId="49443" xr:uid="{00000000-0005-0000-0000-00006BC00000}"/>
    <cellStyle name="20% - Accent1 6 5 5 2 2 2" xfId="49444" xr:uid="{00000000-0005-0000-0000-00006CC00000}"/>
    <cellStyle name="20% - Accent1 6 5 5 2 3" xfId="49445" xr:uid="{00000000-0005-0000-0000-00006DC00000}"/>
    <cellStyle name="20% - Accent1 6 5 5 3" xfId="49446" xr:uid="{00000000-0005-0000-0000-00006EC00000}"/>
    <cellStyle name="20% - Accent1 6 5 5 3 2" xfId="49447" xr:uid="{00000000-0005-0000-0000-00006FC00000}"/>
    <cellStyle name="20% - Accent1 6 5 5 4" xfId="49448" xr:uid="{00000000-0005-0000-0000-000070C00000}"/>
    <cellStyle name="20% - Accent1 6 5 6" xfId="49449" xr:uid="{00000000-0005-0000-0000-000071C00000}"/>
    <cellStyle name="20% - Accent1 6 5 6 2" xfId="49450" xr:uid="{00000000-0005-0000-0000-000072C00000}"/>
    <cellStyle name="20% - Accent1 6 5 6 2 2" xfId="49451" xr:uid="{00000000-0005-0000-0000-000073C00000}"/>
    <cellStyle name="20% - Accent1 6 5 6 2 2 2" xfId="49452" xr:uid="{00000000-0005-0000-0000-000074C00000}"/>
    <cellStyle name="20% - Accent1 6 5 6 2 3" xfId="49453" xr:uid="{00000000-0005-0000-0000-000075C00000}"/>
    <cellStyle name="20% - Accent1 6 5 6 3" xfId="49454" xr:uid="{00000000-0005-0000-0000-000076C00000}"/>
    <cellStyle name="20% - Accent1 6 5 6 3 2" xfId="49455" xr:uid="{00000000-0005-0000-0000-000077C00000}"/>
    <cellStyle name="20% - Accent1 6 5 6 4" xfId="49456" xr:uid="{00000000-0005-0000-0000-000078C00000}"/>
    <cellStyle name="20% - Accent1 6 5 7" xfId="49457" xr:uid="{00000000-0005-0000-0000-000079C00000}"/>
    <cellStyle name="20% - Accent1 6 5 7 2" xfId="49458" xr:uid="{00000000-0005-0000-0000-00007AC00000}"/>
    <cellStyle name="20% - Accent1 6 5 7 2 2" xfId="49459" xr:uid="{00000000-0005-0000-0000-00007BC00000}"/>
    <cellStyle name="20% - Accent1 6 5 7 3" xfId="49460" xr:uid="{00000000-0005-0000-0000-00007CC00000}"/>
    <cellStyle name="20% - Accent1 6 5 8" xfId="49461" xr:uid="{00000000-0005-0000-0000-00007DC00000}"/>
    <cellStyle name="20% - Accent1 6 5 8 2" xfId="49462" xr:uid="{00000000-0005-0000-0000-00007EC00000}"/>
    <cellStyle name="20% - Accent1 6 5 8 2 2" xfId="49463" xr:uid="{00000000-0005-0000-0000-00007FC00000}"/>
    <cellStyle name="20% - Accent1 6 5 8 3" xfId="49464" xr:uid="{00000000-0005-0000-0000-000080C00000}"/>
    <cellStyle name="20% - Accent1 6 5 9" xfId="49465" xr:uid="{00000000-0005-0000-0000-000081C00000}"/>
    <cellStyle name="20% - Accent1 6 5 9 2" xfId="49466" xr:uid="{00000000-0005-0000-0000-000082C00000}"/>
    <cellStyle name="20% - Accent1 6 6" xfId="49467" xr:uid="{00000000-0005-0000-0000-000083C00000}"/>
    <cellStyle name="20% - Accent1 6 6 10" xfId="49468" xr:uid="{00000000-0005-0000-0000-000084C00000}"/>
    <cellStyle name="20% - Accent1 6 6 10 2" xfId="49469" xr:uid="{00000000-0005-0000-0000-000085C00000}"/>
    <cellStyle name="20% - Accent1 6 6 11" xfId="49470" xr:uid="{00000000-0005-0000-0000-000086C00000}"/>
    <cellStyle name="20% - Accent1 6 6 2" xfId="49471" xr:uid="{00000000-0005-0000-0000-000087C00000}"/>
    <cellStyle name="20% - Accent1 6 6 2 2" xfId="49472" xr:uid="{00000000-0005-0000-0000-000088C00000}"/>
    <cellStyle name="20% - Accent1 6 6 2 2 2" xfId="49473" xr:uid="{00000000-0005-0000-0000-000089C00000}"/>
    <cellStyle name="20% - Accent1 6 6 2 2 2 2" xfId="49474" xr:uid="{00000000-0005-0000-0000-00008AC00000}"/>
    <cellStyle name="20% - Accent1 6 6 2 2 2 2 2" xfId="49475" xr:uid="{00000000-0005-0000-0000-00008BC00000}"/>
    <cellStyle name="20% - Accent1 6 6 2 2 2 3" xfId="49476" xr:uid="{00000000-0005-0000-0000-00008CC00000}"/>
    <cellStyle name="20% - Accent1 6 6 2 2 3" xfId="49477" xr:uid="{00000000-0005-0000-0000-00008DC00000}"/>
    <cellStyle name="20% - Accent1 6 6 2 2 3 2" xfId="49478" xr:uid="{00000000-0005-0000-0000-00008EC00000}"/>
    <cellStyle name="20% - Accent1 6 6 2 2 4" xfId="49479" xr:uid="{00000000-0005-0000-0000-00008FC00000}"/>
    <cellStyle name="20% - Accent1 6 6 2 3" xfId="49480" xr:uid="{00000000-0005-0000-0000-000090C00000}"/>
    <cellStyle name="20% - Accent1 6 6 2 3 2" xfId="49481" xr:uid="{00000000-0005-0000-0000-000091C00000}"/>
    <cellStyle name="20% - Accent1 6 6 2 3 2 2" xfId="49482" xr:uid="{00000000-0005-0000-0000-000092C00000}"/>
    <cellStyle name="20% - Accent1 6 6 2 3 2 2 2" xfId="49483" xr:uid="{00000000-0005-0000-0000-000093C00000}"/>
    <cellStyle name="20% - Accent1 6 6 2 3 2 3" xfId="49484" xr:uid="{00000000-0005-0000-0000-000094C00000}"/>
    <cellStyle name="20% - Accent1 6 6 2 3 3" xfId="49485" xr:uid="{00000000-0005-0000-0000-000095C00000}"/>
    <cellStyle name="20% - Accent1 6 6 2 3 3 2" xfId="49486" xr:uid="{00000000-0005-0000-0000-000096C00000}"/>
    <cellStyle name="20% - Accent1 6 6 2 3 4" xfId="49487" xr:uid="{00000000-0005-0000-0000-000097C00000}"/>
    <cellStyle name="20% - Accent1 6 6 2 4" xfId="49488" xr:uid="{00000000-0005-0000-0000-000098C00000}"/>
    <cellStyle name="20% - Accent1 6 6 2 4 2" xfId="49489" xr:uid="{00000000-0005-0000-0000-000099C00000}"/>
    <cellStyle name="20% - Accent1 6 6 2 4 2 2" xfId="49490" xr:uid="{00000000-0005-0000-0000-00009AC00000}"/>
    <cellStyle name="20% - Accent1 6 6 2 4 2 2 2" xfId="49491" xr:uid="{00000000-0005-0000-0000-00009BC00000}"/>
    <cellStyle name="20% - Accent1 6 6 2 4 2 3" xfId="49492" xr:uid="{00000000-0005-0000-0000-00009CC00000}"/>
    <cellStyle name="20% - Accent1 6 6 2 4 3" xfId="49493" xr:uid="{00000000-0005-0000-0000-00009DC00000}"/>
    <cellStyle name="20% - Accent1 6 6 2 4 3 2" xfId="49494" xr:uid="{00000000-0005-0000-0000-00009EC00000}"/>
    <cellStyle name="20% - Accent1 6 6 2 4 4" xfId="49495" xr:uid="{00000000-0005-0000-0000-00009FC00000}"/>
    <cellStyle name="20% - Accent1 6 6 2 5" xfId="49496" xr:uid="{00000000-0005-0000-0000-0000A0C00000}"/>
    <cellStyle name="20% - Accent1 6 6 2 5 2" xfId="49497" xr:uid="{00000000-0005-0000-0000-0000A1C00000}"/>
    <cellStyle name="20% - Accent1 6 6 2 5 2 2" xfId="49498" xr:uid="{00000000-0005-0000-0000-0000A2C00000}"/>
    <cellStyle name="20% - Accent1 6 6 2 5 3" xfId="49499" xr:uid="{00000000-0005-0000-0000-0000A3C00000}"/>
    <cellStyle name="20% - Accent1 6 6 2 6" xfId="49500" xr:uid="{00000000-0005-0000-0000-0000A4C00000}"/>
    <cellStyle name="20% - Accent1 6 6 2 6 2" xfId="49501" xr:uid="{00000000-0005-0000-0000-0000A5C00000}"/>
    <cellStyle name="20% - Accent1 6 6 2 6 2 2" xfId="49502" xr:uid="{00000000-0005-0000-0000-0000A6C00000}"/>
    <cellStyle name="20% - Accent1 6 6 2 6 3" xfId="49503" xr:uid="{00000000-0005-0000-0000-0000A7C00000}"/>
    <cellStyle name="20% - Accent1 6 6 2 7" xfId="49504" xr:uid="{00000000-0005-0000-0000-0000A8C00000}"/>
    <cellStyle name="20% - Accent1 6 6 2 7 2" xfId="49505" xr:uid="{00000000-0005-0000-0000-0000A9C00000}"/>
    <cellStyle name="20% - Accent1 6 6 2 8" xfId="49506" xr:uid="{00000000-0005-0000-0000-0000AAC00000}"/>
    <cellStyle name="20% - Accent1 6 6 2 8 2" xfId="49507" xr:uid="{00000000-0005-0000-0000-0000ABC00000}"/>
    <cellStyle name="20% - Accent1 6 6 2 9" xfId="49508" xr:uid="{00000000-0005-0000-0000-0000ACC00000}"/>
    <cellStyle name="20% - Accent1 6 6 3" xfId="49509" xr:uid="{00000000-0005-0000-0000-0000ADC00000}"/>
    <cellStyle name="20% - Accent1 6 6 3 2" xfId="49510" xr:uid="{00000000-0005-0000-0000-0000AEC00000}"/>
    <cellStyle name="20% - Accent1 6 6 3 2 2" xfId="49511" xr:uid="{00000000-0005-0000-0000-0000AFC00000}"/>
    <cellStyle name="20% - Accent1 6 6 3 2 2 2" xfId="49512" xr:uid="{00000000-0005-0000-0000-0000B0C00000}"/>
    <cellStyle name="20% - Accent1 6 6 3 2 2 2 2" xfId="49513" xr:uid="{00000000-0005-0000-0000-0000B1C00000}"/>
    <cellStyle name="20% - Accent1 6 6 3 2 2 3" xfId="49514" xr:uid="{00000000-0005-0000-0000-0000B2C00000}"/>
    <cellStyle name="20% - Accent1 6 6 3 2 3" xfId="49515" xr:uid="{00000000-0005-0000-0000-0000B3C00000}"/>
    <cellStyle name="20% - Accent1 6 6 3 2 3 2" xfId="49516" xr:uid="{00000000-0005-0000-0000-0000B4C00000}"/>
    <cellStyle name="20% - Accent1 6 6 3 2 4" xfId="49517" xr:uid="{00000000-0005-0000-0000-0000B5C00000}"/>
    <cellStyle name="20% - Accent1 6 6 3 3" xfId="49518" xr:uid="{00000000-0005-0000-0000-0000B6C00000}"/>
    <cellStyle name="20% - Accent1 6 6 3 3 2" xfId="49519" xr:uid="{00000000-0005-0000-0000-0000B7C00000}"/>
    <cellStyle name="20% - Accent1 6 6 3 3 2 2" xfId="49520" xr:uid="{00000000-0005-0000-0000-0000B8C00000}"/>
    <cellStyle name="20% - Accent1 6 6 3 3 2 2 2" xfId="49521" xr:uid="{00000000-0005-0000-0000-0000B9C00000}"/>
    <cellStyle name="20% - Accent1 6 6 3 3 2 3" xfId="49522" xr:uid="{00000000-0005-0000-0000-0000BAC00000}"/>
    <cellStyle name="20% - Accent1 6 6 3 3 3" xfId="49523" xr:uid="{00000000-0005-0000-0000-0000BBC00000}"/>
    <cellStyle name="20% - Accent1 6 6 3 3 3 2" xfId="49524" xr:uid="{00000000-0005-0000-0000-0000BCC00000}"/>
    <cellStyle name="20% - Accent1 6 6 3 3 4" xfId="49525" xr:uid="{00000000-0005-0000-0000-0000BDC00000}"/>
    <cellStyle name="20% - Accent1 6 6 3 4" xfId="49526" xr:uid="{00000000-0005-0000-0000-0000BEC00000}"/>
    <cellStyle name="20% - Accent1 6 6 3 4 2" xfId="49527" xr:uid="{00000000-0005-0000-0000-0000BFC00000}"/>
    <cellStyle name="20% - Accent1 6 6 3 4 2 2" xfId="49528" xr:uid="{00000000-0005-0000-0000-0000C0C00000}"/>
    <cellStyle name="20% - Accent1 6 6 3 4 2 2 2" xfId="49529" xr:uid="{00000000-0005-0000-0000-0000C1C00000}"/>
    <cellStyle name="20% - Accent1 6 6 3 4 2 3" xfId="49530" xr:uid="{00000000-0005-0000-0000-0000C2C00000}"/>
    <cellStyle name="20% - Accent1 6 6 3 4 3" xfId="49531" xr:uid="{00000000-0005-0000-0000-0000C3C00000}"/>
    <cellStyle name="20% - Accent1 6 6 3 4 3 2" xfId="49532" xr:uid="{00000000-0005-0000-0000-0000C4C00000}"/>
    <cellStyle name="20% - Accent1 6 6 3 4 4" xfId="49533" xr:uid="{00000000-0005-0000-0000-0000C5C00000}"/>
    <cellStyle name="20% - Accent1 6 6 3 5" xfId="49534" xr:uid="{00000000-0005-0000-0000-0000C6C00000}"/>
    <cellStyle name="20% - Accent1 6 6 3 5 2" xfId="49535" xr:uid="{00000000-0005-0000-0000-0000C7C00000}"/>
    <cellStyle name="20% - Accent1 6 6 3 5 2 2" xfId="49536" xr:uid="{00000000-0005-0000-0000-0000C8C00000}"/>
    <cellStyle name="20% - Accent1 6 6 3 5 3" xfId="49537" xr:uid="{00000000-0005-0000-0000-0000C9C00000}"/>
    <cellStyle name="20% - Accent1 6 6 3 6" xfId="49538" xr:uid="{00000000-0005-0000-0000-0000CAC00000}"/>
    <cellStyle name="20% - Accent1 6 6 3 6 2" xfId="49539" xr:uid="{00000000-0005-0000-0000-0000CBC00000}"/>
    <cellStyle name="20% - Accent1 6 6 3 6 2 2" xfId="49540" xr:uid="{00000000-0005-0000-0000-0000CCC00000}"/>
    <cellStyle name="20% - Accent1 6 6 3 6 3" xfId="49541" xr:uid="{00000000-0005-0000-0000-0000CDC00000}"/>
    <cellStyle name="20% - Accent1 6 6 3 7" xfId="49542" xr:uid="{00000000-0005-0000-0000-0000CEC00000}"/>
    <cellStyle name="20% - Accent1 6 6 3 7 2" xfId="49543" xr:uid="{00000000-0005-0000-0000-0000CFC00000}"/>
    <cellStyle name="20% - Accent1 6 6 3 8" xfId="49544" xr:uid="{00000000-0005-0000-0000-0000D0C00000}"/>
    <cellStyle name="20% - Accent1 6 6 3 8 2" xfId="49545" xr:uid="{00000000-0005-0000-0000-0000D1C00000}"/>
    <cellStyle name="20% - Accent1 6 6 3 9" xfId="49546" xr:uid="{00000000-0005-0000-0000-0000D2C00000}"/>
    <cellStyle name="20% - Accent1 6 6 4" xfId="49547" xr:uid="{00000000-0005-0000-0000-0000D3C00000}"/>
    <cellStyle name="20% - Accent1 6 6 4 2" xfId="49548" xr:uid="{00000000-0005-0000-0000-0000D4C00000}"/>
    <cellStyle name="20% - Accent1 6 6 4 2 2" xfId="49549" xr:uid="{00000000-0005-0000-0000-0000D5C00000}"/>
    <cellStyle name="20% - Accent1 6 6 4 2 2 2" xfId="49550" xr:uid="{00000000-0005-0000-0000-0000D6C00000}"/>
    <cellStyle name="20% - Accent1 6 6 4 2 3" xfId="49551" xr:uid="{00000000-0005-0000-0000-0000D7C00000}"/>
    <cellStyle name="20% - Accent1 6 6 4 3" xfId="49552" xr:uid="{00000000-0005-0000-0000-0000D8C00000}"/>
    <cellStyle name="20% - Accent1 6 6 4 3 2" xfId="49553" xr:uid="{00000000-0005-0000-0000-0000D9C00000}"/>
    <cellStyle name="20% - Accent1 6 6 4 4" xfId="49554" xr:uid="{00000000-0005-0000-0000-0000DAC00000}"/>
    <cellStyle name="20% - Accent1 6 6 5" xfId="49555" xr:uid="{00000000-0005-0000-0000-0000DBC00000}"/>
    <cellStyle name="20% - Accent1 6 6 5 2" xfId="49556" xr:uid="{00000000-0005-0000-0000-0000DCC00000}"/>
    <cellStyle name="20% - Accent1 6 6 5 2 2" xfId="49557" xr:uid="{00000000-0005-0000-0000-0000DDC00000}"/>
    <cellStyle name="20% - Accent1 6 6 5 2 2 2" xfId="49558" xr:uid="{00000000-0005-0000-0000-0000DEC00000}"/>
    <cellStyle name="20% - Accent1 6 6 5 2 3" xfId="49559" xr:uid="{00000000-0005-0000-0000-0000DFC00000}"/>
    <cellStyle name="20% - Accent1 6 6 5 3" xfId="49560" xr:uid="{00000000-0005-0000-0000-0000E0C00000}"/>
    <cellStyle name="20% - Accent1 6 6 5 3 2" xfId="49561" xr:uid="{00000000-0005-0000-0000-0000E1C00000}"/>
    <cellStyle name="20% - Accent1 6 6 5 4" xfId="49562" xr:uid="{00000000-0005-0000-0000-0000E2C00000}"/>
    <cellStyle name="20% - Accent1 6 6 6" xfId="49563" xr:uid="{00000000-0005-0000-0000-0000E3C00000}"/>
    <cellStyle name="20% - Accent1 6 6 6 2" xfId="49564" xr:uid="{00000000-0005-0000-0000-0000E4C00000}"/>
    <cellStyle name="20% - Accent1 6 6 6 2 2" xfId="49565" xr:uid="{00000000-0005-0000-0000-0000E5C00000}"/>
    <cellStyle name="20% - Accent1 6 6 6 2 2 2" xfId="49566" xr:uid="{00000000-0005-0000-0000-0000E6C00000}"/>
    <cellStyle name="20% - Accent1 6 6 6 2 3" xfId="49567" xr:uid="{00000000-0005-0000-0000-0000E7C00000}"/>
    <cellStyle name="20% - Accent1 6 6 6 3" xfId="49568" xr:uid="{00000000-0005-0000-0000-0000E8C00000}"/>
    <cellStyle name="20% - Accent1 6 6 6 3 2" xfId="49569" xr:uid="{00000000-0005-0000-0000-0000E9C00000}"/>
    <cellStyle name="20% - Accent1 6 6 6 4" xfId="49570" xr:uid="{00000000-0005-0000-0000-0000EAC00000}"/>
    <cellStyle name="20% - Accent1 6 6 7" xfId="49571" xr:uid="{00000000-0005-0000-0000-0000EBC00000}"/>
    <cellStyle name="20% - Accent1 6 6 7 2" xfId="49572" xr:uid="{00000000-0005-0000-0000-0000ECC00000}"/>
    <cellStyle name="20% - Accent1 6 6 7 2 2" xfId="49573" xr:uid="{00000000-0005-0000-0000-0000EDC00000}"/>
    <cellStyle name="20% - Accent1 6 6 7 3" xfId="49574" xr:uid="{00000000-0005-0000-0000-0000EEC00000}"/>
    <cellStyle name="20% - Accent1 6 6 8" xfId="49575" xr:uid="{00000000-0005-0000-0000-0000EFC00000}"/>
    <cellStyle name="20% - Accent1 6 6 8 2" xfId="49576" xr:uid="{00000000-0005-0000-0000-0000F0C00000}"/>
    <cellStyle name="20% - Accent1 6 6 8 2 2" xfId="49577" xr:uid="{00000000-0005-0000-0000-0000F1C00000}"/>
    <cellStyle name="20% - Accent1 6 6 8 3" xfId="49578" xr:uid="{00000000-0005-0000-0000-0000F2C00000}"/>
    <cellStyle name="20% - Accent1 6 6 9" xfId="49579" xr:uid="{00000000-0005-0000-0000-0000F3C00000}"/>
    <cellStyle name="20% - Accent1 6 6 9 2" xfId="49580" xr:uid="{00000000-0005-0000-0000-0000F4C00000}"/>
    <cellStyle name="20% - Accent1 6 7" xfId="49581" xr:uid="{00000000-0005-0000-0000-0000F5C00000}"/>
    <cellStyle name="20% - Accent1 6 7 2" xfId="49582" xr:uid="{00000000-0005-0000-0000-0000F6C00000}"/>
    <cellStyle name="20% - Accent1 6 7 2 2" xfId="49583" xr:uid="{00000000-0005-0000-0000-0000F7C00000}"/>
    <cellStyle name="20% - Accent1 6 7 2 2 2" xfId="49584" xr:uid="{00000000-0005-0000-0000-0000F8C00000}"/>
    <cellStyle name="20% - Accent1 6 7 2 2 2 2" xfId="49585" xr:uid="{00000000-0005-0000-0000-0000F9C00000}"/>
    <cellStyle name="20% - Accent1 6 7 2 2 3" xfId="49586" xr:uid="{00000000-0005-0000-0000-0000FAC00000}"/>
    <cellStyle name="20% - Accent1 6 7 2 3" xfId="49587" xr:uid="{00000000-0005-0000-0000-0000FBC00000}"/>
    <cellStyle name="20% - Accent1 6 7 2 3 2" xfId="49588" xr:uid="{00000000-0005-0000-0000-0000FCC00000}"/>
    <cellStyle name="20% - Accent1 6 7 2 4" xfId="49589" xr:uid="{00000000-0005-0000-0000-0000FDC00000}"/>
    <cellStyle name="20% - Accent1 6 7 3" xfId="49590" xr:uid="{00000000-0005-0000-0000-0000FEC00000}"/>
    <cellStyle name="20% - Accent1 6 7 3 2" xfId="49591" xr:uid="{00000000-0005-0000-0000-0000FFC00000}"/>
    <cellStyle name="20% - Accent1 6 7 3 2 2" xfId="49592" xr:uid="{00000000-0005-0000-0000-000000C10000}"/>
    <cellStyle name="20% - Accent1 6 7 3 2 2 2" xfId="49593" xr:uid="{00000000-0005-0000-0000-000001C10000}"/>
    <cellStyle name="20% - Accent1 6 7 3 2 3" xfId="49594" xr:uid="{00000000-0005-0000-0000-000002C10000}"/>
    <cellStyle name="20% - Accent1 6 7 3 3" xfId="49595" xr:uid="{00000000-0005-0000-0000-000003C10000}"/>
    <cellStyle name="20% - Accent1 6 7 3 3 2" xfId="49596" xr:uid="{00000000-0005-0000-0000-000004C10000}"/>
    <cellStyle name="20% - Accent1 6 7 3 4" xfId="49597" xr:uid="{00000000-0005-0000-0000-000005C10000}"/>
    <cellStyle name="20% - Accent1 6 7 4" xfId="49598" xr:uid="{00000000-0005-0000-0000-000006C10000}"/>
    <cellStyle name="20% - Accent1 6 7 4 2" xfId="49599" xr:uid="{00000000-0005-0000-0000-000007C10000}"/>
    <cellStyle name="20% - Accent1 6 7 4 2 2" xfId="49600" xr:uid="{00000000-0005-0000-0000-000008C10000}"/>
    <cellStyle name="20% - Accent1 6 7 4 2 2 2" xfId="49601" xr:uid="{00000000-0005-0000-0000-000009C10000}"/>
    <cellStyle name="20% - Accent1 6 7 4 2 3" xfId="49602" xr:uid="{00000000-0005-0000-0000-00000AC10000}"/>
    <cellStyle name="20% - Accent1 6 7 4 3" xfId="49603" xr:uid="{00000000-0005-0000-0000-00000BC10000}"/>
    <cellStyle name="20% - Accent1 6 7 4 3 2" xfId="49604" xr:uid="{00000000-0005-0000-0000-00000CC10000}"/>
    <cellStyle name="20% - Accent1 6 7 4 4" xfId="49605" xr:uid="{00000000-0005-0000-0000-00000DC10000}"/>
    <cellStyle name="20% - Accent1 6 7 5" xfId="49606" xr:uid="{00000000-0005-0000-0000-00000EC10000}"/>
    <cellStyle name="20% - Accent1 6 7 5 2" xfId="49607" xr:uid="{00000000-0005-0000-0000-00000FC10000}"/>
    <cellStyle name="20% - Accent1 6 7 5 2 2" xfId="49608" xr:uid="{00000000-0005-0000-0000-000010C10000}"/>
    <cellStyle name="20% - Accent1 6 7 5 3" xfId="49609" xr:uid="{00000000-0005-0000-0000-000011C10000}"/>
    <cellStyle name="20% - Accent1 6 7 6" xfId="49610" xr:uid="{00000000-0005-0000-0000-000012C10000}"/>
    <cellStyle name="20% - Accent1 6 7 6 2" xfId="49611" xr:uid="{00000000-0005-0000-0000-000013C10000}"/>
    <cellStyle name="20% - Accent1 6 7 6 2 2" xfId="49612" xr:uid="{00000000-0005-0000-0000-000014C10000}"/>
    <cellStyle name="20% - Accent1 6 7 6 3" xfId="49613" xr:uid="{00000000-0005-0000-0000-000015C10000}"/>
    <cellStyle name="20% - Accent1 6 7 7" xfId="49614" xr:uid="{00000000-0005-0000-0000-000016C10000}"/>
    <cellStyle name="20% - Accent1 6 7 7 2" xfId="49615" xr:uid="{00000000-0005-0000-0000-000017C10000}"/>
    <cellStyle name="20% - Accent1 6 7 8" xfId="49616" xr:uid="{00000000-0005-0000-0000-000018C10000}"/>
    <cellStyle name="20% - Accent1 6 7 8 2" xfId="49617" xr:uid="{00000000-0005-0000-0000-000019C10000}"/>
    <cellStyle name="20% - Accent1 6 7 9" xfId="49618" xr:uid="{00000000-0005-0000-0000-00001AC10000}"/>
    <cellStyle name="20% - Accent1 6 8" xfId="49619" xr:uid="{00000000-0005-0000-0000-00001BC10000}"/>
    <cellStyle name="20% - Accent1 6 8 2" xfId="49620" xr:uid="{00000000-0005-0000-0000-00001CC10000}"/>
    <cellStyle name="20% - Accent1 6 8 2 2" xfId="49621" xr:uid="{00000000-0005-0000-0000-00001DC10000}"/>
    <cellStyle name="20% - Accent1 6 8 2 2 2" xfId="49622" xr:uid="{00000000-0005-0000-0000-00001EC10000}"/>
    <cellStyle name="20% - Accent1 6 8 2 2 2 2" xfId="49623" xr:uid="{00000000-0005-0000-0000-00001FC10000}"/>
    <cellStyle name="20% - Accent1 6 8 2 2 3" xfId="49624" xr:uid="{00000000-0005-0000-0000-000020C10000}"/>
    <cellStyle name="20% - Accent1 6 8 2 3" xfId="49625" xr:uid="{00000000-0005-0000-0000-000021C10000}"/>
    <cellStyle name="20% - Accent1 6 8 2 3 2" xfId="49626" xr:uid="{00000000-0005-0000-0000-000022C10000}"/>
    <cellStyle name="20% - Accent1 6 8 2 4" xfId="49627" xr:uid="{00000000-0005-0000-0000-000023C10000}"/>
    <cellStyle name="20% - Accent1 6 8 3" xfId="49628" xr:uid="{00000000-0005-0000-0000-000024C10000}"/>
    <cellStyle name="20% - Accent1 6 8 3 2" xfId="49629" xr:uid="{00000000-0005-0000-0000-000025C10000}"/>
    <cellStyle name="20% - Accent1 6 8 3 2 2" xfId="49630" xr:uid="{00000000-0005-0000-0000-000026C10000}"/>
    <cellStyle name="20% - Accent1 6 8 3 2 2 2" xfId="49631" xr:uid="{00000000-0005-0000-0000-000027C10000}"/>
    <cellStyle name="20% - Accent1 6 8 3 2 3" xfId="49632" xr:uid="{00000000-0005-0000-0000-000028C10000}"/>
    <cellStyle name="20% - Accent1 6 8 3 3" xfId="49633" xr:uid="{00000000-0005-0000-0000-000029C10000}"/>
    <cellStyle name="20% - Accent1 6 8 3 3 2" xfId="49634" xr:uid="{00000000-0005-0000-0000-00002AC10000}"/>
    <cellStyle name="20% - Accent1 6 8 3 4" xfId="49635" xr:uid="{00000000-0005-0000-0000-00002BC10000}"/>
    <cellStyle name="20% - Accent1 6 8 4" xfId="49636" xr:uid="{00000000-0005-0000-0000-00002CC10000}"/>
    <cellStyle name="20% - Accent1 6 8 4 2" xfId="49637" xr:uid="{00000000-0005-0000-0000-00002DC10000}"/>
    <cellStyle name="20% - Accent1 6 8 4 2 2" xfId="49638" xr:uid="{00000000-0005-0000-0000-00002EC10000}"/>
    <cellStyle name="20% - Accent1 6 8 4 2 2 2" xfId="49639" xr:uid="{00000000-0005-0000-0000-00002FC10000}"/>
    <cellStyle name="20% - Accent1 6 8 4 2 3" xfId="49640" xr:uid="{00000000-0005-0000-0000-000030C10000}"/>
    <cellStyle name="20% - Accent1 6 8 4 3" xfId="49641" xr:uid="{00000000-0005-0000-0000-000031C10000}"/>
    <cellStyle name="20% - Accent1 6 8 4 3 2" xfId="49642" xr:uid="{00000000-0005-0000-0000-000032C10000}"/>
    <cellStyle name="20% - Accent1 6 8 4 4" xfId="49643" xr:uid="{00000000-0005-0000-0000-000033C10000}"/>
    <cellStyle name="20% - Accent1 6 8 5" xfId="49644" xr:uid="{00000000-0005-0000-0000-000034C10000}"/>
    <cellStyle name="20% - Accent1 6 8 5 2" xfId="49645" xr:uid="{00000000-0005-0000-0000-000035C10000}"/>
    <cellStyle name="20% - Accent1 6 8 5 2 2" xfId="49646" xr:uid="{00000000-0005-0000-0000-000036C10000}"/>
    <cellStyle name="20% - Accent1 6 8 5 3" xfId="49647" xr:uid="{00000000-0005-0000-0000-000037C10000}"/>
    <cellStyle name="20% - Accent1 6 8 6" xfId="49648" xr:uid="{00000000-0005-0000-0000-000038C10000}"/>
    <cellStyle name="20% - Accent1 6 8 6 2" xfId="49649" xr:uid="{00000000-0005-0000-0000-000039C10000}"/>
    <cellStyle name="20% - Accent1 6 8 6 2 2" xfId="49650" xr:uid="{00000000-0005-0000-0000-00003AC10000}"/>
    <cellStyle name="20% - Accent1 6 8 6 3" xfId="49651" xr:uid="{00000000-0005-0000-0000-00003BC10000}"/>
    <cellStyle name="20% - Accent1 6 8 7" xfId="49652" xr:uid="{00000000-0005-0000-0000-00003CC10000}"/>
    <cellStyle name="20% - Accent1 6 8 7 2" xfId="49653" xr:uid="{00000000-0005-0000-0000-00003DC10000}"/>
    <cellStyle name="20% - Accent1 6 8 8" xfId="49654" xr:uid="{00000000-0005-0000-0000-00003EC10000}"/>
    <cellStyle name="20% - Accent1 6 8 8 2" xfId="49655" xr:uid="{00000000-0005-0000-0000-00003FC10000}"/>
    <cellStyle name="20% - Accent1 6 8 9" xfId="49656" xr:uid="{00000000-0005-0000-0000-000040C10000}"/>
    <cellStyle name="20% - Accent1 6 9" xfId="49657" xr:uid="{00000000-0005-0000-0000-000041C10000}"/>
    <cellStyle name="20% - Accent1 6 9 2" xfId="49658" xr:uid="{00000000-0005-0000-0000-000042C10000}"/>
    <cellStyle name="20% - Accent1 6 9 2 2" xfId="49659" xr:uid="{00000000-0005-0000-0000-000043C10000}"/>
    <cellStyle name="20% - Accent1 6 9 2 2 2" xfId="49660" xr:uid="{00000000-0005-0000-0000-000044C10000}"/>
    <cellStyle name="20% - Accent1 6 9 2 3" xfId="49661" xr:uid="{00000000-0005-0000-0000-000045C10000}"/>
    <cellStyle name="20% - Accent1 6 9 3" xfId="49662" xr:uid="{00000000-0005-0000-0000-000046C10000}"/>
    <cellStyle name="20% - Accent1 6 9 3 2" xfId="49663" xr:uid="{00000000-0005-0000-0000-000047C10000}"/>
    <cellStyle name="20% - Accent1 6 9 4" xfId="49664" xr:uid="{00000000-0005-0000-0000-000048C10000}"/>
    <cellStyle name="20% - Accent1 7" xfId="49665" xr:uid="{00000000-0005-0000-0000-000049C10000}"/>
    <cellStyle name="20% - Accent1 7 10" xfId="49666" xr:uid="{00000000-0005-0000-0000-00004AC10000}"/>
    <cellStyle name="20% - Accent1 7 10 2" xfId="49667" xr:uid="{00000000-0005-0000-0000-00004BC10000}"/>
    <cellStyle name="20% - Accent1 7 10 2 2" xfId="49668" xr:uid="{00000000-0005-0000-0000-00004CC10000}"/>
    <cellStyle name="20% - Accent1 7 10 2 2 2" xfId="49669" xr:uid="{00000000-0005-0000-0000-00004DC10000}"/>
    <cellStyle name="20% - Accent1 7 10 2 3" xfId="49670" xr:uid="{00000000-0005-0000-0000-00004EC10000}"/>
    <cellStyle name="20% - Accent1 7 10 3" xfId="49671" xr:uid="{00000000-0005-0000-0000-00004FC10000}"/>
    <cellStyle name="20% - Accent1 7 10 3 2" xfId="49672" xr:uid="{00000000-0005-0000-0000-000050C10000}"/>
    <cellStyle name="20% - Accent1 7 10 4" xfId="49673" xr:uid="{00000000-0005-0000-0000-000051C10000}"/>
    <cellStyle name="20% - Accent1 7 11" xfId="49674" xr:uid="{00000000-0005-0000-0000-000052C10000}"/>
    <cellStyle name="20% - Accent1 7 11 2" xfId="49675" xr:uid="{00000000-0005-0000-0000-000053C10000}"/>
    <cellStyle name="20% - Accent1 7 11 2 2" xfId="49676" xr:uid="{00000000-0005-0000-0000-000054C10000}"/>
    <cellStyle name="20% - Accent1 7 11 2 2 2" xfId="49677" xr:uid="{00000000-0005-0000-0000-000055C10000}"/>
    <cellStyle name="20% - Accent1 7 11 2 3" xfId="49678" xr:uid="{00000000-0005-0000-0000-000056C10000}"/>
    <cellStyle name="20% - Accent1 7 11 3" xfId="49679" xr:uid="{00000000-0005-0000-0000-000057C10000}"/>
    <cellStyle name="20% - Accent1 7 11 3 2" xfId="49680" xr:uid="{00000000-0005-0000-0000-000058C10000}"/>
    <cellStyle name="20% - Accent1 7 11 4" xfId="49681" xr:uid="{00000000-0005-0000-0000-000059C10000}"/>
    <cellStyle name="20% - Accent1 7 12" xfId="49682" xr:uid="{00000000-0005-0000-0000-00005AC10000}"/>
    <cellStyle name="20% - Accent1 7 12 2" xfId="49683" xr:uid="{00000000-0005-0000-0000-00005BC10000}"/>
    <cellStyle name="20% - Accent1 7 12 2 2" xfId="49684" xr:uid="{00000000-0005-0000-0000-00005CC10000}"/>
    <cellStyle name="20% - Accent1 7 12 3" xfId="49685" xr:uid="{00000000-0005-0000-0000-00005DC10000}"/>
    <cellStyle name="20% - Accent1 7 13" xfId="49686" xr:uid="{00000000-0005-0000-0000-00005EC10000}"/>
    <cellStyle name="20% - Accent1 7 13 2" xfId="49687" xr:uid="{00000000-0005-0000-0000-00005FC10000}"/>
    <cellStyle name="20% - Accent1 7 13 2 2" xfId="49688" xr:uid="{00000000-0005-0000-0000-000060C10000}"/>
    <cellStyle name="20% - Accent1 7 13 3" xfId="49689" xr:uid="{00000000-0005-0000-0000-000061C10000}"/>
    <cellStyle name="20% - Accent1 7 14" xfId="49690" xr:uid="{00000000-0005-0000-0000-000062C10000}"/>
    <cellStyle name="20% - Accent1 7 14 2" xfId="49691" xr:uid="{00000000-0005-0000-0000-000063C10000}"/>
    <cellStyle name="20% - Accent1 7 15" xfId="49692" xr:uid="{00000000-0005-0000-0000-000064C10000}"/>
    <cellStyle name="20% - Accent1 7 15 2" xfId="49693" xr:uid="{00000000-0005-0000-0000-000065C10000}"/>
    <cellStyle name="20% - Accent1 7 16" xfId="49694" xr:uid="{00000000-0005-0000-0000-000066C10000}"/>
    <cellStyle name="20% - Accent1 7 2" xfId="49695" xr:uid="{00000000-0005-0000-0000-000067C10000}"/>
    <cellStyle name="20% - Accent1 7 2 10" xfId="49696" xr:uid="{00000000-0005-0000-0000-000068C10000}"/>
    <cellStyle name="20% - Accent1 7 2 10 2" xfId="49697" xr:uid="{00000000-0005-0000-0000-000069C10000}"/>
    <cellStyle name="20% - Accent1 7 2 10 2 2" xfId="49698" xr:uid="{00000000-0005-0000-0000-00006AC10000}"/>
    <cellStyle name="20% - Accent1 7 2 10 2 2 2" xfId="49699" xr:uid="{00000000-0005-0000-0000-00006BC10000}"/>
    <cellStyle name="20% - Accent1 7 2 10 2 3" xfId="49700" xr:uid="{00000000-0005-0000-0000-00006CC10000}"/>
    <cellStyle name="20% - Accent1 7 2 10 3" xfId="49701" xr:uid="{00000000-0005-0000-0000-00006DC10000}"/>
    <cellStyle name="20% - Accent1 7 2 10 3 2" xfId="49702" xr:uid="{00000000-0005-0000-0000-00006EC10000}"/>
    <cellStyle name="20% - Accent1 7 2 10 4" xfId="49703" xr:uid="{00000000-0005-0000-0000-00006FC10000}"/>
    <cellStyle name="20% - Accent1 7 2 11" xfId="49704" xr:uid="{00000000-0005-0000-0000-000070C10000}"/>
    <cellStyle name="20% - Accent1 7 2 11 2" xfId="49705" xr:uid="{00000000-0005-0000-0000-000071C10000}"/>
    <cellStyle name="20% - Accent1 7 2 11 2 2" xfId="49706" xr:uid="{00000000-0005-0000-0000-000072C10000}"/>
    <cellStyle name="20% - Accent1 7 2 11 3" xfId="49707" xr:uid="{00000000-0005-0000-0000-000073C10000}"/>
    <cellStyle name="20% - Accent1 7 2 12" xfId="49708" xr:uid="{00000000-0005-0000-0000-000074C10000}"/>
    <cellStyle name="20% - Accent1 7 2 12 2" xfId="49709" xr:uid="{00000000-0005-0000-0000-000075C10000}"/>
    <cellStyle name="20% - Accent1 7 2 12 2 2" xfId="49710" xr:uid="{00000000-0005-0000-0000-000076C10000}"/>
    <cellStyle name="20% - Accent1 7 2 12 3" xfId="49711" xr:uid="{00000000-0005-0000-0000-000077C10000}"/>
    <cellStyle name="20% - Accent1 7 2 13" xfId="49712" xr:uid="{00000000-0005-0000-0000-000078C10000}"/>
    <cellStyle name="20% - Accent1 7 2 13 2" xfId="49713" xr:uid="{00000000-0005-0000-0000-000079C10000}"/>
    <cellStyle name="20% - Accent1 7 2 14" xfId="49714" xr:uid="{00000000-0005-0000-0000-00007AC10000}"/>
    <cellStyle name="20% - Accent1 7 2 14 2" xfId="49715" xr:uid="{00000000-0005-0000-0000-00007BC10000}"/>
    <cellStyle name="20% - Accent1 7 2 15" xfId="49716" xr:uid="{00000000-0005-0000-0000-00007CC10000}"/>
    <cellStyle name="20% - Accent1 7 2 2" xfId="49717" xr:uid="{00000000-0005-0000-0000-00007DC10000}"/>
    <cellStyle name="20% - Accent1 7 2 2 10" xfId="49718" xr:uid="{00000000-0005-0000-0000-00007EC10000}"/>
    <cellStyle name="20% - Accent1 7 2 2 10 2" xfId="49719" xr:uid="{00000000-0005-0000-0000-00007FC10000}"/>
    <cellStyle name="20% - Accent1 7 2 2 10 2 2" xfId="49720" xr:uid="{00000000-0005-0000-0000-000080C10000}"/>
    <cellStyle name="20% - Accent1 7 2 2 10 3" xfId="49721" xr:uid="{00000000-0005-0000-0000-000081C10000}"/>
    <cellStyle name="20% - Accent1 7 2 2 11" xfId="49722" xr:uid="{00000000-0005-0000-0000-000082C10000}"/>
    <cellStyle name="20% - Accent1 7 2 2 11 2" xfId="49723" xr:uid="{00000000-0005-0000-0000-000083C10000}"/>
    <cellStyle name="20% - Accent1 7 2 2 11 2 2" xfId="49724" xr:uid="{00000000-0005-0000-0000-000084C10000}"/>
    <cellStyle name="20% - Accent1 7 2 2 11 3" xfId="49725" xr:uid="{00000000-0005-0000-0000-000085C10000}"/>
    <cellStyle name="20% - Accent1 7 2 2 12" xfId="49726" xr:uid="{00000000-0005-0000-0000-000086C10000}"/>
    <cellStyle name="20% - Accent1 7 2 2 12 2" xfId="49727" xr:uid="{00000000-0005-0000-0000-000087C10000}"/>
    <cellStyle name="20% - Accent1 7 2 2 13" xfId="49728" xr:uid="{00000000-0005-0000-0000-000088C10000}"/>
    <cellStyle name="20% - Accent1 7 2 2 13 2" xfId="49729" xr:uid="{00000000-0005-0000-0000-000089C10000}"/>
    <cellStyle name="20% - Accent1 7 2 2 14" xfId="49730" xr:uid="{00000000-0005-0000-0000-00008AC10000}"/>
    <cellStyle name="20% - Accent1 7 2 2 2" xfId="49731" xr:uid="{00000000-0005-0000-0000-00008BC10000}"/>
    <cellStyle name="20% - Accent1 7 2 2 2 10" xfId="49732" xr:uid="{00000000-0005-0000-0000-00008CC10000}"/>
    <cellStyle name="20% - Accent1 7 2 2 2 10 2" xfId="49733" xr:uid="{00000000-0005-0000-0000-00008DC10000}"/>
    <cellStyle name="20% - Accent1 7 2 2 2 11" xfId="49734" xr:uid="{00000000-0005-0000-0000-00008EC10000}"/>
    <cellStyle name="20% - Accent1 7 2 2 2 2" xfId="49735" xr:uid="{00000000-0005-0000-0000-00008FC10000}"/>
    <cellStyle name="20% - Accent1 7 2 2 2 2 2" xfId="49736" xr:uid="{00000000-0005-0000-0000-000090C10000}"/>
    <cellStyle name="20% - Accent1 7 2 2 2 2 2 2" xfId="49737" xr:uid="{00000000-0005-0000-0000-000091C10000}"/>
    <cellStyle name="20% - Accent1 7 2 2 2 2 2 2 2" xfId="49738" xr:uid="{00000000-0005-0000-0000-000092C10000}"/>
    <cellStyle name="20% - Accent1 7 2 2 2 2 2 2 2 2" xfId="49739" xr:uid="{00000000-0005-0000-0000-000093C10000}"/>
    <cellStyle name="20% - Accent1 7 2 2 2 2 2 2 3" xfId="49740" xr:uid="{00000000-0005-0000-0000-000094C10000}"/>
    <cellStyle name="20% - Accent1 7 2 2 2 2 2 3" xfId="49741" xr:uid="{00000000-0005-0000-0000-000095C10000}"/>
    <cellStyle name="20% - Accent1 7 2 2 2 2 2 3 2" xfId="49742" xr:uid="{00000000-0005-0000-0000-000096C10000}"/>
    <cellStyle name="20% - Accent1 7 2 2 2 2 2 4" xfId="49743" xr:uid="{00000000-0005-0000-0000-000097C10000}"/>
    <cellStyle name="20% - Accent1 7 2 2 2 2 3" xfId="49744" xr:uid="{00000000-0005-0000-0000-000098C10000}"/>
    <cellStyle name="20% - Accent1 7 2 2 2 2 3 2" xfId="49745" xr:uid="{00000000-0005-0000-0000-000099C10000}"/>
    <cellStyle name="20% - Accent1 7 2 2 2 2 3 2 2" xfId="49746" xr:uid="{00000000-0005-0000-0000-00009AC10000}"/>
    <cellStyle name="20% - Accent1 7 2 2 2 2 3 2 2 2" xfId="49747" xr:uid="{00000000-0005-0000-0000-00009BC10000}"/>
    <cellStyle name="20% - Accent1 7 2 2 2 2 3 2 3" xfId="49748" xr:uid="{00000000-0005-0000-0000-00009CC10000}"/>
    <cellStyle name="20% - Accent1 7 2 2 2 2 3 3" xfId="49749" xr:uid="{00000000-0005-0000-0000-00009DC10000}"/>
    <cellStyle name="20% - Accent1 7 2 2 2 2 3 3 2" xfId="49750" xr:uid="{00000000-0005-0000-0000-00009EC10000}"/>
    <cellStyle name="20% - Accent1 7 2 2 2 2 3 4" xfId="49751" xr:uid="{00000000-0005-0000-0000-00009FC10000}"/>
    <cellStyle name="20% - Accent1 7 2 2 2 2 4" xfId="49752" xr:uid="{00000000-0005-0000-0000-0000A0C10000}"/>
    <cellStyle name="20% - Accent1 7 2 2 2 2 4 2" xfId="49753" xr:uid="{00000000-0005-0000-0000-0000A1C10000}"/>
    <cellStyle name="20% - Accent1 7 2 2 2 2 4 2 2" xfId="49754" xr:uid="{00000000-0005-0000-0000-0000A2C10000}"/>
    <cellStyle name="20% - Accent1 7 2 2 2 2 4 2 2 2" xfId="49755" xr:uid="{00000000-0005-0000-0000-0000A3C10000}"/>
    <cellStyle name="20% - Accent1 7 2 2 2 2 4 2 3" xfId="49756" xr:uid="{00000000-0005-0000-0000-0000A4C10000}"/>
    <cellStyle name="20% - Accent1 7 2 2 2 2 4 3" xfId="49757" xr:uid="{00000000-0005-0000-0000-0000A5C10000}"/>
    <cellStyle name="20% - Accent1 7 2 2 2 2 4 3 2" xfId="49758" xr:uid="{00000000-0005-0000-0000-0000A6C10000}"/>
    <cellStyle name="20% - Accent1 7 2 2 2 2 4 4" xfId="49759" xr:uid="{00000000-0005-0000-0000-0000A7C10000}"/>
    <cellStyle name="20% - Accent1 7 2 2 2 2 5" xfId="49760" xr:uid="{00000000-0005-0000-0000-0000A8C10000}"/>
    <cellStyle name="20% - Accent1 7 2 2 2 2 5 2" xfId="49761" xr:uid="{00000000-0005-0000-0000-0000A9C10000}"/>
    <cellStyle name="20% - Accent1 7 2 2 2 2 5 2 2" xfId="49762" xr:uid="{00000000-0005-0000-0000-0000AAC10000}"/>
    <cellStyle name="20% - Accent1 7 2 2 2 2 5 3" xfId="49763" xr:uid="{00000000-0005-0000-0000-0000ABC10000}"/>
    <cellStyle name="20% - Accent1 7 2 2 2 2 6" xfId="49764" xr:uid="{00000000-0005-0000-0000-0000ACC10000}"/>
    <cellStyle name="20% - Accent1 7 2 2 2 2 6 2" xfId="49765" xr:uid="{00000000-0005-0000-0000-0000ADC10000}"/>
    <cellStyle name="20% - Accent1 7 2 2 2 2 6 2 2" xfId="49766" xr:uid="{00000000-0005-0000-0000-0000AEC10000}"/>
    <cellStyle name="20% - Accent1 7 2 2 2 2 6 3" xfId="49767" xr:uid="{00000000-0005-0000-0000-0000AFC10000}"/>
    <cellStyle name="20% - Accent1 7 2 2 2 2 7" xfId="49768" xr:uid="{00000000-0005-0000-0000-0000B0C10000}"/>
    <cellStyle name="20% - Accent1 7 2 2 2 2 7 2" xfId="49769" xr:uid="{00000000-0005-0000-0000-0000B1C10000}"/>
    <cellStyle name="20% - Accent1 7 2 2 2 2 8" xfId="49770" xr:uid="{00000000-0005-0000-0000-0000B2C10000}"/>
    <cellStyle name="20% - Accent1 7 2 2 2 2 8 2" xfId="49771" xr:uid="{00000000-0005-0000-0000-0000B3C10000}"/>
    <cellStyle name="20% - Accent1 7 2 2 2 2 9" xfId="49772" xr:uid="{00000000-0005-0000-0000-0000B4C10000}"/>
    <cellStyle name="20% - Accent1 7 2 2 2 3" xfId="49773" xr:uid="{00000000-0005-0000-0000-0000B5C10000}"/>
    <cellStyle name="20% - Accent1 7 2 2 2 3 2" xfId="49774" xr:uid="{00000000-0005-0000-0000-0000B6C10000}"/>
    <cellStyle name="20% - Accent1 7 2 2 2 3 2 2" xfId="49775" xr:uid="{00000000-0005-0000-0000-0000B7C10000}"/>
    <cellStyle name="20% - Accent1 7 2 2 2 3 2 2 2" xfId="49776" xr:uid="{00000000-0005-0000-0000-0000B8C10000}"/>
    <cellStyle name="20% - Accent1 7 2 2 2 3 2 2 2 2" xfId="49777" xr:uid="{00000000-0005-0000-0000-0000B9C10000}"/>
    <cellStyle name="20% - Accent1 7 2 2 2 3 2 2 3" xfId="49778" xr:uid="{00000000-0005-0000-0000-0000BAC10000}"/>
    <cellStyle name="20% - Accent1 7 2 2 2 3 2 3" xfId="49779" xr:uid="{00000000-0005-0000-0000-0000BBC10000}"/>
    <cellStyle name="20% - Accent1 7 2 2 2 3 2 3 2" xfId="49780" xr:uid="{00000000-0005-0000-0000-0000BCC10000}"/>
    <cellStyle name="20% - Accent1 7 2 2 2 3 2 4" xfId="49781" xr:uid="{00000000-0005-0000-0000-0000BDC10000}"/>
    <cellStyle name="20% - Accent1 7 2 2 2 3 3" xfId="49782" xr:uid="{00000000-0005-0000-0000-0000BEC10000}"/>
    <cellStyle name="20% - Accent1 7 2 2 2 3 3 2" xfId="49783" xr:uid="{00000000-0005-0000-0000-0000BFC10000}"/>
    <cellStyle name="20% - Accent1 7 2 2 2 3 3 2 2" xfId="49784" xr:uid="{00000000-0005-0000-0000-0000C0C10000}"/>
    <cellStyle name="20% - Accent1 7 2 2 2 3 3 2 2 2" xfId="49785" xr:uid="{00000000-0005-0000-0000-0000C1C10000}"/>
    <cellStyle name="20% - Accent1 7 2 2 2 3 3 2 3" xfId="49786" xr:uid="{00000000-0005-0000-0000-0000C2C10000}"/>
    <cellStyle name="20% - Accent1 7 2 2 2 3 3 3" xfId="49787" xr:uid="{00000000-0005-0000-0000-0000C3C10000}"/>
    <cellStyle name="20% - Accent1 7 2 2 2 3 3 3 2" xfId="49788" xr:uid="{00000000-0005-0000-0000-0000C4C10000}"/>
    <cellStyle name="20% - Accent1 7 2 2 2 3 3 4" xfId="49789" xr:uid="{00000000-0005-0000-0000-0000C5C10000}"/>
    <cellStyle name="20% - Accent1 7 2 2 2 3 4" xfId="49790" xr:uid="{00000000-0005-0000-0000-0000C6C10000}"/>
    <cellStyle name="20% - Accent1 7 2 2 2 3 4 2" xfId="49791" xr:uid="{00000000-0005-0000-0000-0000C7C10000}"/>
    <cellStyle name="20% - Accent1 7 2 2 2 3 4 2 2" xfId="49792" xr:uid="{00000000-0005-0000-0000-0000C8C10000}"/>
    <cellStyle name="20% - Accent1 7 2 2 2 3 4 2 2 2" xfId="49793" xr:uid="{00000000-0005-0000-0000-0000C9C10000}"/>
    <cellStyle name="20% - Accent1 7 2 2 2 3 4 2 3" xfId="49794" xr:uid="{00000000-0005-0000-0000-0000CAC10000}"/>
    <cellStyle name="20% - Accent1 7 2 2 2 3 4 3" xfId="49795" xr:uid="{00000000-0005-0000-0000-0000CBC10000}"/>
    <cellStyle name="20% - Accent1 7 2 2 2 3 4 3 2" xfId="49796" xr:uid="{00000000-0005-0000-0000-0000CCC10000}"/>
    <cellStyle name="20% - Accent1 7 2 2 2 3 4 4" xfId="49797" xr:uid="{00000000-0005-0000-0000-0000CDC10000}"/>
    <cellStyle name="20% - Accent1 7 2 2 2 3 5" xfId="49798" xr:uid="{00000000-0005-0000-0000-0000CEC10000}"/>
    <cellStyle name="20% - Accent1 7 2 2 2 3 5 2" xfId="49799" xr:uid="{00000000-0005-0000-0000-0000CFC10000}"/>
    <cellStyle name="20% - Accent1 7 2 2 2 3 5 2 2" xfId="49800" xr:uid="{00000000-0005-0000-0000-0000D0C10000}"/>
    <cellStyle name="20% - Accent1 7 2 2 2 3 5 3" xfId="49801" xr:uid="{00000000-0005-0000-0000-0000D1C10000}"/>
    <cellStyle name="20% - Accent1 7 2 2 2 3 6" xfId="49802" xr:uid="{00000000-0005-0000-0000-0000D2C10000}"/>
    <cellStyle name="20% - Accent1 7 2 2 2 3 6 2" xfId="49803" xr:uid="{00000000-0005-0000-0000-0000D3C10000}"/>
    <cellStyle name="20% - Accent1 7 2 2 2 3 6 2 2" xfId="49804" xr:uid="{00000000-0005-0000-0000-0000D4C10000}"/>
    <cellStyle name="20% - Accent1 7 2 2 2 3 6 3" xfId="49805" xr:uid="{00000000-0005-0000-0000-0000D5C10000}"/>
    <cellStyle name="20% - Accent1 7 2 2 2 3 7" xfId="49806" xr:uid="{00000000-0005-0000-0000-0000D6C10000}"/>
    <cellStyle name="20% - Accent1 7 2 2 2 3 7 2" xfId="49807" xr:uid="{00000000-0005-0000-0000-0000D7C10000}"/>
    <cellStyle name="20% - Accent1 7 2 2 2 3 8" xfId="49808" xr:uid="{00000000-0005-0000-0000-0000D8C10000}"/>
    <cellStyle name="20% - Accent1 7 2 2 2 3 8 2" xfId="49809" xr:uid="{00000000-0005-0000-0000-0000D9C10000}"/>
    <cellStyle name="20% - Accent1 7 2 2 2 3 9" xfId="49810" xr:uid="{00000000-0005-0000-0000-0000DAC10000}"/>
    <cellStyle name="20% - Accent1 7 2 2 2 4" xfId="49811" xr:uid="{00000000-0005-0000-0000-0000DBC10000}"/>
    <cellStyle name="20% - Accent1 7 2 2 2 4 2" xfId="49812" xr:uid="{00000000-0005-0000-0000-0000DCC10000}"/>
    <cellStyle name="20% - Accent1 7 2 2 2 4 2 2" xfId="49813" xr:uid="{00000000-0005-0000-0000-0000DDC10000}"/>
    <cellStyle name="20% - Accent1 7 2 2 2 4 2 2 2" xfId="49814" xr:uid="{00000000-0005-0000-0000-0000DEC10000}"/>
    <cellStyle name="20% - Accent1 7 2 2 2 4 2 3" xfId="49815" xr:uid="{00000000-0005-0000-0000-0000DFC10000}"/>
    <cellStyle name="20% - Accent1 7 2 2 2 4 3" xfId="49816" xr:uid="{00000000-0005-0000-0000-0000E0C10000}"/>
    <cellStyle name="20% - Accent1 7 2 2 2 4 3 2" xfId="49817" xr:uid="{00000000-0005-0000-0000-0000E1C10000}"/>
    <cellStyle name="20% - Accent1 7 2 2 2 4 4" xfId="49818" xr:uid="{00000000-0005-0000-0000-0000E2C10000}"/>
    <cellStyle name="20% - Accent1 7 2 2 2 5" xfId="49819" xr:uid="{00000000-0005-0000-0000-0000E3C10000}"/>
    <cellStyle name="20% - Accent1 7 2 2 2 5 2" xfId="49820" xr:uid="{00000000-0005-0000-0000-0000E4C10000}"/>
    <cellStyle name="20% - Accent1 7 2 2 2 5 2 2" xfId="49821" xr:uid="{00000000-0005-0000-0000-0000E5C10000}"/>
    <cellStyle name="20% - Accent1 7 2 2 2 5 2 2 2" xfId="49822" xr:uid="{00000000-0005-0000-0000-0000E6C10000}"/>
    <cellStyle name="20% - Accent1 7 2 2 2 5 2 3" xfId="49823" xr:uid="{00000000-0005-0000-0000-0000E7C10000}"/>
    <cellStyle name="20% - Accent1 7 2 2 2 5 3" xfId="49824" xr:uid="{00000000-0005-0000-0000-0000E8C10000}"/>
    <cellStyle name="20% - Accent1 7 2 2 2 5 3 2" xfId="49825" xr:uid="{00000000-0005-0000-0000-0000E9C10000}"/>
    <cellStyle name="20% - Accent1 7 2 2 2 5 4" xfId="49826" xr:uid="{00000000-0005-0000-0000-0000EAC10000}"/>
    <cellStyle name="20% - Accent1 7 2 2 2 6" xfId="49827" xr:uid="{00000000-0005-0000-0000-0000EBC10000}"/>
    <cellStyle name="20% - Accent1 7 2 2 2 6 2" xfId="49828" xr:uid="{00000000-0005-0000-0000-0000ECC10000}"/>
    <cellStyle name="20% - Accent1 7 2 2 2 6 2 2" xfId="49829" xr:uid="{00000000-0005-0000-0000-0000EDC10000}"/>
    <cellStyle name="20% - Accent1 7 2 2 2 6 2 2 2" xfId="49830" xr:uid="{00000000-0005-0000-0000-0000EEC10000}"/>
    <cellStyle name="20% - Accent1 7 2 2 2 6 2 3" xfId="49831" xr:uid="{00000000-0005-0000-0000-0000EFC10000}"/>
    <cellStyle name="20% - Accent1 7 2 2 2 6 3" xfId="49832" xr:uid="{00000000-0005-0000-0000-0000F0C10000}"/>
    <cellStyle name="20% - Accent1 7 2 2 2 6 3 2" xfId="49833" xr:uid="{00000000-0005-0000-0000-0000F1C10000}"/>
    <cellStyle name="20% - Accent1 7 2 2 2 6 4" xfId="49834" xr:uid="{00000000-0005-0000-0000-0000F2C10000}"/>
    <cellStyle name="20% - Accent1 7 2 2 2 7" xfId="49835" xr:uid="{00000000-0005-0000-0000-0000F3C10000}"/>
    <cellStyle name="20% - Accent1 7 2 2 2 7 2" xfId="49836" xr:uid="{00000000-0005-0000-0000-0000F4C10000}"/>
    <cellStyle name="20% - Accent1 7 2 2 2 7 2 2" xfId="49837" xr:uid="{00000000-0005-0000-0000-0000F5C10000}"/>
    <cellStyle name="20% - Accent1 7 2 2 2 7 3" xfId="49838" xr:uid="{00000000-0005-0000-0000-0000F6C10000}"/>
    <cellStyle name="20% - Accent1 7 2 2 2 8" xfId="49839" xr:uid="{00000000-0005-0000-0000-0000F7C10000}"/>
    <cellStyle name="20% - Accent1 7 2 2 2 8 2" xfId="49840" xr:uid="{00000000-0005-0000-0000-0000F8C10000}"/>
    <cellStyle name="20% - Accent1 7 2 2 2 8 2 2" xfId="49841" xr:uid="{00000000-0005-0000-0000-0000F9C10000}"/>
    <cellStyle name="20% - Accent1 7 2 2 2 8 3" xfId="49842" xr:uid="{00000000-0005-0000-0000-0000FAC10000}"/>
    <cellStyle name="20% - Accent1 7 2 2 2 9" xfId="49843" xr:uid="{00000000-0005-0000-0000-0000FBC10000}"/>
    <cellStyle name="20% - Accent1 7 2 2 2 9 2" xfId="49844" xr:uid="{00000000-0005-0000-0000-0000FCC10000}"/>
    <cellStyle name="20% - Accent1 7 2 2 3" xfId="49845" xr:uid="{00000000-0005-0000-0000-0000FDC10000}"/>
    <cellStyle name="20% - Accent1 7 2 2 3 10" xfId="49846" xr:uid="{00000000-0005-0000-0000-0000FEC10000}"/>
    <cellStyle name="20% - Accent1 7 2 2 3 10 2" xfId="49847" xr:uid="{00000000-0005-0000-0000-0000FFC10000}"/>
    <cellStyle name="20% - Accent1 7 2 2 3 11" xfId="49848" xr:uid="{00000000-0005-0000-0000-000000C20000}"/>
    <cellStyle name="20% - Accent1 7 2 2 3 2" xfId="49849" xr:uid="{00000000-0005-0000-0000-000001C20000}"/>
    <cellStyle name="20% - Accent1 7 2 2 3 2 2" xfId="49850" xr:uid="{00000000-0005-0000-0000-000002C20000}"/>
    <cellStyle name="20% - Accent1 7 2 2 3 2 2 2" xfId="49851" xr:uid="{00000000-0005-0000-0000-000003C20000}"/>
    <cellStyle name="20% - Accent1 7 2 2 3 2 2 2 2" xfId="49852" xr:uid="{00000000-0005-0000-0000-000004C20000}"/>
    <cellStyle name="20% - Accent1 7 2 2 3 2 2 2 2 2" xfId="49853" xr:uid="{00000000-0005-0000-0000-000005C20000}"/>
    <cellStyle name="20% - Accent1 7 2 2 3 2 2 2 3" xfId="49854" xr:uid="{00000000-0005-0000-0000-000006C20000}"/>
    <cellStyle name="20% - Accent1 7 2 2 3 2 2 3" xfId="49855" xr:uid="{00000000-0005-0000-0000-000007C20000}"/>
    <cellStyle name="20% - Accent1 7 2 2 3 2 2 3 2" xfId="49856" xr:uid="{00000000-0005-0000-0000-000008C20000}"/>
    <cellStyle name="20% - Accent1 7 2 2 3 2 2 4" xfId="49857" xr:uid="{00000000-0005-0000-0000-000009C20000}"/>
    <cellStyle name="20% - Accent1 7 2 2 3 2 3" xfId="49858" xr:uid="{00000000-0005-0000-0000-00000AC20000}"/>
    <cellStyle name="20% - Accent1 7 2 2 3 2 3 2" xfId="49859" xr:uid="{00000000-0005-0000-0000-00000BC20000}"/>
    <cellStyle name="20% - Accent1 7 2 2 3 2 3 2 2" xfId="49860" xr:uid="{00000000-0005-0000-0000-00000CC20000}"/>
    <cellStyle name="20% - Accent1 7 2 2 3 2 3 2 2 2" xfId="49861" xr:uid="{00000000-0005-0000-0000-00000DC20000}"/>
    <cellStyle name="20% - Accent1 7 2 2 3 2 3 2 3" xfId="49862" xr:uid="{00000000-0005-0000-0000-00000EC20000}"/>
    <cellStyle name="20% - Accent1 7 2 2 3 2 3 3" xfId="49863" xr:uid="{00000000-0005-0000-0000-00000FC20000}"/>
    <cellStyle name="20% - Accent1 7 2 2 3 2 3 3 2" xfId="49864" xr:uid="{00000000-0005-0000-0000-000010C20000}"/>
    <cellStyle name="20% - Accent1 7 2 2 3 2 3 4" xfId="49865" xr:uid="{00000000-0005-0000-0000-000011C20000}"/>
    <cellStyle name="20% - Accent1 7 2 2 3 2 4" xfId="49866" xr:uid="{00000000-0005-0000-0000-000012C20000}"/>
    <cellStyle name="20% - Accent1 7 2 2 3 2 4 2" xfId="49867" xr:uid="{00000000-0005-0000-0000-000013C20000}"/>
    <cellStyle name="20% - Accent1 7 2 2 3 2 4 2 2" xfId="49868" xr:uid="{00000000-0005-0000-0000-000014C20000}"/>
    <cellStyle name="20% - Accent1 7 2 2 3 2 4 2 2 2" xfId="49869" xr:uid="{00000000-0005-0000-0000-000015C20000}"/>
    <cellStyle name="20% - Accent1 7 2 2 3 2 4 2 3" xfId="49870" xr:uid="{00000000-0005-0000-0000-000016C20000}"/>
    <cellStyle name="20% - Accent1 7 2 2 3 2 4 3" xfId="49871" xr:uid="{00000000-0005-0000-0000-000017C20000}"/>
    <cellStyle name="20% - Accent1 7 2 2 3 2 4 3 2" xfId="49872" xr:uid="{00000000-0005-0000-0000-000018C20000}"/>
    <cellStyle name="20% - Accent1 7 2 2 3 2 4 4" xfId="49873" xr:uid="{00000000-0005-0000-0000-000019C20000}"/>
    <cellStyle name="20% - Accent1 7 2 2 3 2 5" xfId="49874" xr:uid="{00000000-0005-0000-0000-00001AC20000}"/>
    <cellStyle name="20% - Accent1 7 2 2 3 2 5 2" xfId="49875" xr:uid="{00000000-0005-0000-0000-00001BC20000}"/>
    <cellStyle name="20% - Accent1 7 2 2 3 2 5 2 2" xfId="49876" xr:uid="{00000000-0005-0000-0000-00001CC20000}"/>
    <cellStyle name="20% - Accent1 7 2 2 3 2 5 3" xfId="49877" xr:uid="{00000000-0005-0000-0000-00001DC20000}"/>
    <cellStyle name="20% - Accent1 7 2 2 3 2 6" xfId="49878" xr:uid="{00000000-0005-0000-0000-00001EC20000}"/>
    <cellStyle name="20% - Accent1 7 2 2 3 2 6 2" xfId="49879" xr:uid="{00000000-0005-0000-0000-00001FC20000}"/>
    <cellStyle name="20% - Accent1 7 2 2 3 2 6 2 2" xfId="49880" xr:uid="{00000000-0005-0000-0000-000020C20000}"/>
    <cellStyle name="20% - Accent1 7 2 2 3 2 6 3" xfId="49881" xr:uid="{00000000-0005-0000-0000-000021C20000}"/>
    <cellStyle name="20% - Accent1 7 2 2 3 2 7" xfId="49882" xr:uid="{00000000-0005-0000-0000-000022C20000}"/>
    <cellStyle name="20% - Accent1 7 2 2 3 2 7 2" xfId="49883" xr:uid="{00000000-0005-0000-0000-000023C20000}"/>
    <cellStyle name="20% - Accent1 7 2 2 3 2 8" xfId="49884" xr:uid="{00000000-0005-0000-0000-000024C20000}"/>
    <cellStyle name="20% - Accent1 7 2 2 3 2 8 2" xfId="49885" xr:uid="{00000000-0005-0000-0000-000025C20000}"/>
    <cellStyle name="20% - Accent1 7 2 2 3 2 9" xfId="49886" xr:uid="{00000000-0005-0000-0000-000026C20000}"/>
    <cellStyle name="20% - Accent1 7 2 2 3 3" xfId="49887" xr:uid="{00000000-0005-0000-0000-000027C20000}"/>
    <cellStyle name="20% - Accent1 7 2 2 3 3 2" xfId="49888" xr:uid="{00000000-0005-0000-0000-000028C20000}"/>
    <cellStyle name="20% - Accent1 7 2 2 3 3 2 2" xfId="49889" xr:uid="{00000000-0005-0000-0000-000029C20000}"/>
    <cellStyle name="20% - Accent1 7 2 2 3 3 2 2 2" xfId="49890" xr:uid="{00000000-0005-0000-0000-00002AC20000}"/>
    <cellStyle name="20% - Accent1 7 2 2 3 3 2 2 2 2" xfId="49891" xr:uid="{00000000-0005-0000-0000-00002BC20000}"/>
    <cellStyle name="20% - Accent1 7 2 2 3 3 2 2 3" xfId="49892" xr:uid="{00000000-0005-0000-0000-00002CC20000}"/>
    <cellStyle name="20% - Accent1 7 2 2 3 3 2 3" xfId="49893" xr:uid="{00000000-0005-0000-0000-00002DC20000}"/>
    <cellStyle name="20% - Accent1 7 2 2 3 3 2 3 2" xfId="49894" xr:uid="{00000000-0005-0000-0000-00002EC20000}"/>
    <cellStyle name="20% - Accent1 7 2 2 3 3 2 4" xfId="49895" xr:uid="{00000000-0005-0000-0000-00002FC20000}"/>
    <cellStyle name="20% - Accent1 7 2 2 3 3 3" xfId="49896" xr:uid="{00000000-0005-0000-0000-000030C20000}"/>
    <cellStyle name="20% - Accent1 7 2 2 3 3 3 2" xfId="49897" xr:uid="{00000000-0005-0000-0000-000031C20000}"/>
    <cellStyle name="20% - Accent1 7 2 2 3 3 3 2 2" xfId="49898" xr:uid="{00000000-0005-0000-0000-000032C20000}"/>
    <cellStyle name="20% - Accent1 7 2 2 3 3 3 2 2 2" xfId="49899" xr:uid="{00000000-0005-0000-0000-000033C20000}"/>
    <cellStyle name="20% - Accent1 7 2 2 3 3 3 2 3" xfId="49900" xr:uid="{00000000-0005-0000-0000-000034C20000}"/>
    <cellStyle name="20% - Accent1 7 2 2 3 3 3 3" xfId="49901" xr:uid="{00000000-0005-0000-0000-000035C20000}"/>
    <cellStyle name="20% - Accent1 7 2 2 3 3 3 3 2" xfId="49902" xr:uid="{00000000-0005-0000-0000-000036C20000}"/>
    <cellStyle name="20% - Accent1 7 2 2 3 3 3 4" xfId="49903" xr:uid="{00000000-0005-0000-0000-000037C20000}"/>
    <cellStyle name="20% - Accent1 7 2 2 3 3 4" xfId="49904" xr:uid="{00000000-0005-0000-0000-000038C20000}"/>
    <cellStyle name="20% - Accent1 7 2 2 3 3 4 2" xfId="49905" xr:uid="{00000000-0005-0000-0000-000039C20000}"/>
    <cellStyle name="20% - Accent1 7 2 2 3 3 4 2 2" xfId="49906" xr:uid="{00000000-0005-0000-0000-00003AC20000}"/>
    <cellStyle name="20% - Accent1 7 2 2 3 3 4 2 2 2" xfId="49907" xr:uid="{00000000-0005-0000-0000-00003BC20000}"/>
    <cellStyle name="20% - Accent1 7 2 2 3 3 4 2 3" xfId="49908" xr:uid="{00000000-0005-0000-0000-00003CC20000}"/>
    <cellStyle name="20% - Accent1 7 2 2 3 3 4 3" xfId="49909" xr:uid="{00000000-0005-0000-0000-00003DC20000}"/>
    <cellStyle name="20% - Accent1 7 2 2 3 3 4 3 2" xfId="49910" xr:uid="{00000000-0005-0000-0000-00003EC20000}"/>
    <cellStyle name="20% - Accent1 7 2 2 3 3 4 4" xfId="49911" xr:uid="{00000000-0005-0000-0000-00003FC20000}"/>
    <cellStyle name="20% - Accent1 7 2 2 3 3 5" xfId="49912" xr:uid="{00000000-0005-0000-0000-000040C20000}"/>
    <cellStyle name="20% - Accent1 7 2 2 3 3 5 2" xfId="49913" xr:uid="{00000000-0005-0000-0000-000041C20000}"/>
    <cellStyle name="20% - Accent1 7 2 2 3 3 5 2 2" xfId="49914" xr:uid="{00000000-0005-0000-0000-000042C20000}"/>
    <cellStyle name="20% - Accent1 7 2 2 3 3 5 3" xfId="49915" xr:uid="{00000000-0005-0000-0000-000043C20000}"/>
    <cellStyle name="20% - Accent1 7 2 2 3 3 6" xfId="49916" xr:uid="{00000000-0005-0000-0000-000044C20000}"/>
    <cellStyle name="20% - Accent1 7 2 2 3 3 6 2" xfId="49917" xr:uid="{00000000-0005-0000-0000-000045C20000}"/>
    <cellStyle name="20% - Accent1 7 2 2 3 3 6 2 2" xfId="49918" xr:uid="{00000000-0005-0000-0000-000046C20000}"/>
    <cellStyle name="20% - Accent1 7 2 2 3 3 6 3" xfId="49919" xr:uid="{00000000-0005-0000-0000-000047C20000}"/>
    <cellStyle name="20% - Accent1 7 2 2 3 3 7" xfId="49920" xr:uid="{00000000-0005-0000-0000-000048C20000}"/>
    <cellStyle name="20% - Accent1 7 2 2 3 3 7 2" xfId="49921" xr:uid="{00000000-0005-0000-0000-000049C20000}"/>
    <cellStyle name="20% - Accent1 7 2 2 3 3 8" xfId="49922" xr:uid="{00000000-0005-0000-0000-00004AC20000}"/>
    <cellStyle name="20% - Accent1 7 2 2 3 3 8 2" xfId="49923" xr:uid="{00000000-0005-0000-0000-00004BC20000}"/>
    <cellStyle name="20% - Accent1 7 2 2 3 3 9" xfId="49924" xr:uid="{00000000-0005-0000-0000-00004CC20000}"/>
    <cellStyle name="20% - Accent1 7 2 2 3 4" xfId="49925" xr:uid="{00000000-0005-0000-0000-00004DC20000}"/>
    <cellStyle name="20% - Accent1 7 2 2 3 4 2" xfId="49926" xr:uid="{00000000-0005-0000-0000-00004EC20000}"/>
    <cellStyle name="20% - Accent1 7 2 2 3 4 2 2" xfId="49927" xr:uid="{00000000-0005-0000-0000-00004FC20000}"/>
    <cellStyle name="20% - Accent1 7 2 2 3 4 2 2 2" xfId="49928" xr:uid="{00000000-0005-0000-0000-000050C20000}"/>
    <cellStyle name="20% - Accent1 7 2 2 3 4 2 3" xfId="49929" xr:uid="{00000000-0005-0000-0000-000051C20000}"/>
    <cellStyle name="20% - Accent1 7 2 2 3 4 3" xfId="49930" xr:uid="{00000000-0005-0000-0000-000052C20000}"/>
    <cellStyle name="20% - Accent1 7 2 2 3 4 3 2" xfId="49931" xr:uid="{00000000-0005-0000-0000-000053C20000}"/>
    <cellStyle name="20% - Accent1 7 2 2 3 4 4" xfId="49932" xr:uid="{00000000-0005-0000-0000-000054C20000}"/>
    <cellStyle name="20% - Accent1 7 2 2 3 5" xfId="49933" xr:uid="{00000000-0005-0000-0000-000055C20000}"/>
    <cellStyle name="20% - Accent1 7 2 2 3 5 2" xfId="49934" xr:uid="{00000000-0005-0000-0000-000056C20000}"/>
    <cellStyle name="20% - Accent1 7 2 2 3 5 2 2" xfId="49935" xr:uid="{00000000-0005-0000-0000-000057C20000}"/>
    <cellStyle name="20% - Accent1 7 2 2 3 5 2 2 2" xfId="49936" xr:uid="{00000000-0005-0000-0000-000058C20000}"/>
    <cellStyle name="20% - Accent1 7 2 2 3 5 2 3" xfId="49937" xr:uid="{00000000-0005-0000-0000-000059C20000}"/>
    <cellStyle name="20% - Accent1 7 2 2 3 5 3" xfId="49938" xr:uid="{00000000-0005-0000-0000-00005AC20000}"/>
    <cellStyle name="20% - Accent1 7 2 2 3 5 3 2" xfId="49939" xr:uid="{00000000-0005-0000-0000-00005BC20000}"/>
    <cellStyle name="20% - Accent1 7 2 2 3 5 4" xfId="49940" xr:uid="{00000000-0005-0000-0000-00005CC20000}"/>
    <cellStyle name="20% - Accent1 7 2 2 3 6" xfId="49941" xr:uid="{00000000-0005-0000-0000-00005DC20000}"/>
    <cellStyle name="20% - Accent1 7 2 2 3 6 2" xfId="49942" xr:uid="{00000000-0005-0000-0000-00005EC20000}"/>
    <cellStyle name="20% - Accent1 7 2 2 3 6 2 2" xfId="49943" xr:uid="{00000000-0005-0000-0000-00005FC20000}"/>
    <cellStyle name="20% - Accent1 7 2 2 3 6 2 2 2" xfId="49944" xr:uid="{00000000-0005-0000-0000-000060C20000}"/>
    <cellStyle name="20% - Accent1 7 2 2 3 6 2 3" xfId="49945" xr:uid="{00000000-0005-0000-0000-000061C20000}"/>
    <cellStyle name="20% - Accent1 7 2 2 3 6 3" xfId="49946" xr:uid="{00000000-0005-0000-0000-000062C20000}"/>
    <cellStyle name="20% - Accent1 7 2 2 3 6 3 2" xfId="49947" xr:uid="{00000000-0005-0000-0000-000063C20000}"/>
    <cellStyle name="20% - Accent1 7 2 2 3 6 4" xfId="49948" xr:uid="{00000000-0005-0000-0000-000064C20000}"/>
    <cellStyle name="20% - Accent1 7 2 2 3 7" xfId="49949" xr:uid="{00000000-0005-0000-0000-000065C20000}"/>
    <cellStyle name="20% - Accent1 7 2 2 3 7 2" xfId="49950" xr:uid="{00000000-0005-0000-0000-000066C20000}"/>
    <cellStyle name="20% - Accent1 7 2 2 3 7 2 2" xfId="49951" xr:uid="{00000000-0005-0000-0000-000067C20000}"/>
    <cellStyle name="20% - Accent1 7 2 2 3 7 3" xfId="49952" xr:uid="{00000000-0005-0000-0000-000068C20000}"/>
    <cellStyle name="20% - Accent1 7 2 2 3 8" xfId="49953" xr:uid="{00000000-0005-0000-0000-000069C20000}"/>
    <cellStyle name="20% - Accent1 7 2 2 3 8 2" xfId="49954" xr:uid="{00000000-0005-0000-0000-00006AC20000}"/>
    <cellStyle name="20% - Accent1 7 2 2 3 8 2 2" xfId="49955" xr:uid="{00000000-0005-0000-0000-00006BC20000}"/>
    <cellStyle name="20% - Accent1 7 2 2 3 8 3" xfId="49956" xr:uid="{00000000-0005-0000-0000-00006CC20000}"/>
    <cellStyle name="20% - Accent1 7 2 2 3 9" xfId="49957" xr:uid="{00000000-0005-0000-0000-00006DC20000}"/>
    <cellStyle name="20% - Accent1 7 2 2 3 9 2" xfId="49958" xr:uid="{00000000-0005-0000-0000-00006EC20000}"/>
    <cellStyle name="20% - Accent1 7 2 2 4" xfId="49959" xr:uid="{00000000-0005-0000-0000-00006FC20000}"/>
    <cellStyle name="20% - Accent1 7 2 2 4 10" xfId="49960" xr:uid="{00000000-0005-0000-0000-000070C20000}"/>
    <cellStyle name="20% - Accent1 7 2 2 4 10 2" xfId="49961" xr:uid="{00000000-0005-0000-0000-000071C20000}"/>
    <cellStyle name="20% - Accent1 7 2 2 4 11" xfId="49962" xr:uid="{00000000-0005-0000-0000-000072C20000}"/>
    <cellStyle name="20% - Accent1 7 2 2 4 2" xfId="49963" xr:uid="{00000000-0005-0000-0000-000073C20000}"/>
    <cellStyle name="20% - Accent1 7 2 2 4 2 2" xfId="49964" xr:uid="{00000000-0005-0000-0000-000074C20000}"/>
    <cellStyle name="20% - Accent1 7 2 2 4 2 2 2" xfId="49965" xr:uid="{00000000-0005-0000-0000-000075C20000}"/>
    <cellStyle name="20% - Accent1 7 2 2 4 2 2 2 2" xfId="49966" xr:uid="{00000000-0005-0000-0000-000076C20000}"/>
    <cellStyle name="20% - Accent1 7 2 2 4 2 2 2 2 2" xfId="49967" xr:uid="{00000000-0005-0000-0000-000077C20000}"/>
    <cellStyle name="20% - Accent1 7 2 2 4 2 2 2 3" xfId="49968" xr:uid="{00000000-0005-0000-0000-000078C20000}"/>
    <cellStyle name="20% - Accent1 7 2 2 4 2 2 3" xfId="49969" xr:uid="{00000000-0005-0000-0000-000079C20000}"/>
    <cellStyle name="20% - Accent1 7 2 2 4 2 2 3 2" xfId="49970" xr:uid="{00000000-0005-0000-0000-00007AC20000}"/>
    <cellStyle name="20% - Accent1 7 2 2 4 2 2 4" xfId="49971" xr:uid="{00000000-0005-0000-0000-00007BC20000}"/>
    <cellStyle name="20% - Accent1 7 2 2 4 2 3" xfId="49972" xr:uid="{00000000-0005-0000-0000-00007CC20000}"/>
    <cellStyle name="20% - Accent1 7 2 2 4 2 3 2" xfId="49973" xr:uid="{00000000-0005-0000-0000-00007DC20000}"/>
    <cellStyle name="20% - Accent1 7 2 2 4 2 3 2 2" xfId="49974" xr:uid="{00000000-0005-0000-0000-00007EC20000}"/>
    <cellStyle name="20% - Accent1 7 2 2 4 2 3 2 2 2" xfId="49975" xr:uid="{00000000-0005-0000-0000-00007FC20000}"/>
    <cellStyle name="20% - Accent1 7 2 2 4 2 3 2 3" xfId="49976" xr:uid="{00000000-0005-0000-0000-000080C20000}"/>
    <cellStyle name="20% - Accent1 7 2 2 4 2 3 3" xfId="49977" xr:uid="{00000000-0005-0000-0000-000081C20000}"/>
    <cellStyle name="20% - Accent1 7 2 2 4 2 3 3 2" xfId="49978" xr:uid="{00000000-0005-0000-0000-000082C20000}"/>
    <cellStyle name="20% - Accent1 7 2 2 4 2 3 4" xfId="49979" xr:uid="{00000000-0005-0000-0000-000083C20000}"/>
    <cellStyle name="20% - Accent1 7 2 2 4 2 4" xfId="49980" xr:uid="{00000000-0005-0000-0000-000084C20000}"/>
    <cellStyle name="20% - Accent1 7 2 2 4 2 4 2" xfId="49981" xr:uid="{00000000-0005-0000-0000-000085C20000}"/>
    <cellStyle name="20% - Accent1 7 2 2 4 2 4 2 2" xfId="49982" xr:uid="{00000000-0005-0000-0000-000086C20000}"/>
    <cellStyle name="20% - Accent1 7 2 2 4 2 4 2 2 2" xfId="49983" xr:uid="{00000000-0005-0000-0000-000087C20000}"/>
    <cellStyle name="20% - Accent1 7 2 2 4 2 4 2 3" xfId="49984" xr:uid="{00000000-0005-0000-0000-000088C20000}"/>
    <cellStyle name="20% - Accent1 7 2 2 4 2 4 3" xfId="49985" xr:uid="{00000000-0005-0000-0000-000089C20000}"/>
    <cellStyle name="20% - Accent1 7 2 2 4 2 4 3 2" xfId="49986" xr:uid="{00000000-0005-0000-0000-00008AC20000}"/>
    <cellStyle name="20% - Accent1 7 2 2 4 2 4 4" xfId="49987" xr:uid="{00000000-0005-0000-0000-00008BC20000}"/>
    <cellStyle name="20% - Accent1 7 2 2 4 2 5" xfId="49988" xr:uid="{00000000-0005-0000-0000-00008CC20000}"/>
    <cellStyle name="20% - Accent1 7 2 2 4 2 5 2" xfId="49989" xr:uid="{00000000-0005-0000-0000-00008DC20000}"/>
    <cellStyle name="20% - Accent1 7 2 2 4 2 5 2 2" xfId="49990" xr:uid="{00000000-0005-0000-0000-00008EC20000}"/>
    <cellStyle name="20% - Accent1 7 2 2 4 2 5 3" xfId="49991" xr:uid="{00000000-0005-0000-0000-00008FC20000}"/>
    <cellStyle name="20% - Accent1 7 2 2 4 2 6" xfId="49992" xr:uid="{00000000-0005-0000-0000-000090C20000}"/>
    <cellStyle name="20% - Accent1 7 2 2 4 2 6 2" xfId="49993" xr:uid="{00000000-0005-0000-0000-000091C20000}"/>
    <cellStyle name="20% - Accent1 7 2 2 4 2 6 2 2" xfId="49994" xr:uid="{00000000-0005-0000-0000-000092C20000}"/>
    <cellStyle name="20% - Accent1 7 2 2 4 2 6 3" xfId="49995" xr:uid="{00000000-0005-0000-0000-000093C20000}"/>
    <cellStyle name="20% - Accent1 7 2 2 4 2 7" xfId="49996" xr:uid="{00000000-0005-0000-0000-000094C20000}"/>
    <cellStyle name="20% - Accent1 7 2 2 4 2 7 2" xfId="49997" xr:uid="{00000000-0005-0000-0000-000095C20000}"/>
    <cellStyle name="20% - Accent1 7 2 2 4 2 8" xfId="49998" xr:uid="{00000000-0005-0000-0000-000096C20000}"/>
    <cellStyle name="20% - Accent1 7 2 2 4 2 8 2" xfId="49999" xr:uid="{00000000-0005-0000-0000-000097C20000}"/>
    <cellStyle name="20% - Accent1 7 2 2 4 2 9" xfId="50000" xr:uid="{00000000-0005-0000-0000-000098C20000}"/>
    <cellStyle name="20% - Accent1 7 2 2 4 3" xfId="50001" xr:uid="{00000000-0005-0000-0000-000099C20000}"/>
    <cellStyle name="20% - Accent1 7 2 2 4 3 2" xfId="50002" xr:uid="{00000000-0005-0000-0000-00009AC20000}"/>
    <cellStyle name="20% - Accent1 7 2 2 4 3 2 2" xfId="50003" xr:uid="{00000000-0005-0000-0000-00009BC20000}"/>
    <cellStyle name="20% - Accent1 7 2 2 4 3 2 2 2" xfId="50004" xr:uid="{00000000-0005-0000-0000-00009CC20000}"/>
    <cellStyle name="20% - Accent1 7 2 2 4 3 2 2 2 2" xfId="50005" xr:uid="{00000000-0005-0000-0000-00009DC20000}"/>
    <cellStyle name="20% - Accent1 7 2 2 4 3 2 2 3" xfId="50006" xr:uid="{00000000-0005-0000-0000-00009EC20000}"/>
    <cellStyle name="20% - Accent1 7 2 2 4 3 2 3" xfId="50007" xr:uid="{00000000-0005-0000-0000-00009FC20000}"/>
    <cellStyle name="20% - Accent1 7 2 2 4 3 2 3 2" xfId="50008" xr:uid="{00000000-0005-0000-0000-0000A0C20000}"/>
    <cellStyle name="20% - Accent1 7 2 2 4 3 2 4" xfId="50009" xr:uid="{00000000-0005-0000-0000-0000A1C20000}"/>
    <cellStyle name="20% - Accent1 7 2 2 4 3 3" xfId="50010" xr:uid="{00000000-0005-0000-0000-0000A2C20000}"/>
    <cellStyle name="20% - Accent1 7 2 2 4 3 3 2" xfId="50011" xr:uid="{00000000-0005-0000-0000-0000A3C20000}"/>
    <cellStyle name="20% - Accent1 7 2 2 4 3 3 2 2" xfId="50012" xr:uid="{00000000-0005-0000-0000-0000A4C20000}"/>
    <cellStyle name="20% - Accent1 7 2 2 4 3 3 2 2 2" xfId="50013" xr:uid="{00000000-0005-0000-0000-0000A5C20000}"/>
    <cellStyle name="20% - Accent1 7 2 2 4 3 3 2 3" xfId="50014" xr:uid="{00000000-0005-0000-0000-0000A6C20000}"/>
    <cellStyle name="20% - Accent1 7 2 2 4 3 3 3" xfId="50015" xr:uid="{00000000-0005-0000-0000-0000A7C20000}"/>
    <cellStyle name="20% - Accent1 7 2 2 4 3 3 3 2" xfId="50016" xr:uid="{00000000-0005-0000-0000-0000A8C20000}"/>
    <cellStyle name="20% - Accent1 7 2 2 4 3 3 4" xfId="50017" xr:uid="{00000000-0005-0000-0000-0000A9C20000}"/>
    <cellStyle name="20% - Accent1 7 2 2 4 3 4" xfId="50018" xr:uid="{00000000-0005-0000-0000-0000AAC20000}"/>
    <cellStyle name="20% - Accent1 7 2 2 4 3 4 2" xfId="50019" xr:uid="{00000000-0005-0000-0000-0000ABC20000}"/>
    <cellStyle name="20% - Accent1 7 2 2 4 3 4 2 2" xfId="50020" xr:uid="{00000000-0005-0000-0000-0000ACC20000}"/>
    <cellStyle name="20% - Accent1 7 2 2 4 3 4 2 2 2" xfId="50021" xr:uid="{00000000-0005-0000-0000-0000ADC20000}"/>
    <cellStyle name="20% - Accent1 7 2 2 4 3 4 2 3" xfId="50022" xr:uid="{00000000-0005-0000-0000-0000AEC20000}"/>
    <cellStyle name="20% - Accent1 7 2 2 4 3 4 3" xfId="50023" xr:uid="{00000000-0005-0000-0000-0000AFC20000}"/>
    <cellStyle name="20% - Accent1 7 2 2 4 3 4 3 2" xfId="50024" xr:uid="{00000000-0005-0000-0000-0000B0C20000}"/>
    <cellStyle name="20% - Accent1 7 2 2 4 3 4 4" xfId="50025" xr:uid="{00000000-0005-0000-0000-0000B1C20000}"/>
    <cellStyle name="20% - Accent1 7 2 2 4 3 5" xfId="50026" xr:uid="{00000000-0005-0000-0000-0000B2C20000}"/>
    <cellStyle name="20% - Accent1 7 2 2 4 3 5 2" xfId="50027" xr:uid="{00000000-0005-0000-0000-0000B3C20000}"/>
    <cellStyle name="20% - Accent1 7 2 2 4 3 5 2 2" xfId="50028" xr:uid="{00000000-0005-0000-0000-0000B4C20000}"/>
    <cellStyle name="20% - Accent1 7 2 2 4 3 5 3" xfId="50029" xr:uid="{00000000-0005-0000-0000-0000B5C20000}"/>
    <cellStyle name="20% - Accent1 7 2 2 4 3 6" xfId="50030" xr:uid="{00000000-0005-0000-0000-0000B6C20000}"/>
    <cellStyle name="20% - Accent1 7 2 2 4 3 6 2" xfId="50031" xr:uid="{00000000-0005-0000-0000-0000B7C20000}"/>
    <cellStyle name="20% - Accent1 7 2 2 4 3 6 2 2" xfId="50032" xr:uid="{00000000-0005-0000-0000-0000B8C20000}"/>
    <cellStyle name="20% - Accent1 7 2 2 4 3 6 3" xfId="50033" xr:uid="{00000000-0005-0000-0000-0000B9C20000}"/>
    <cellStyle name="20% - Accent1 7 2 2 4 3 7" xfId="50034" xr:uid="{00000000-0005-0000-0000-0000BAC20000}"/>
    <cellStyle name="20% - Accent1 7 2 2 4 3 7 2" xfId="50035" xr:uid="{00000000-0005-0000-0000-0000BBC20000}"/>
    <cellStyle name="20% - Accent1 7 2 2 4 3 8" xfId="50036" xr:uid="{00000000-0005-0000-0000-0000BCC20000}"/>
    <cellStyle name="20% - Accent1 7 2 2 4 3 8 2" xfId="50037" xr:uid="{00000000-0005-0000-0000-0000BDC20000}"/>
    <cellStyle name="20% - Accent1 7 2 2 4 3 9" xfId="50038" xr:uid="{00000000-0005-0000-0000-0000BEC20000}"/>
    <cellStyle name="20% - Accent1 7 2 2 4 4" xfId="50039" xr:uid="{00000000-0005-0000-0000-0000BFC20000}"/>
    <cellStyle name="20% - Accent1 7 2 2 4 4 2" xfId="50040" xr:uid="{00000000-0005-0000-0000-0000C0C20000}"/>
    <cellStyle name="20% - Accent1 7 2 2 4 4 2 2" xfId="50041" xr:uid="{00000000-0005-0000-0000-0000C1C20000}"/>
    <cellStyle name="20% - Accent1 7 2 2 4 4 2 2 2" xfId="50042" xr:uid="{00000000-0005-0000-0000-0000C2C20000}"/>
    <cellStyle name="20% - Accent1 7 2 2 4 4 2 3" xfId="50043" xr:uid="{00000000-0005-0000-0000-0000C3C20000}"/>
    <cellStyle name="20% - Accent1 7 2 2 4 4 3" xfId="50044" xr:uid="{00000000-0005-0000-0000-0000C4C20000}"/>
    <cellStyle name="20% - Accent1 7 2 2 4 4 3 2" xfId="50045" xr:uid="{00000000-0005-0000-0000-0000C5C20000}"/>
    <cellStyle name="20% - Accent1 7 2 2 4 4 4" xfId="50046" xr:uid="{00000000-0005-0000-0000-0000C6C20000}"/>
    <cellStyle name="20% - Accent1 7 2 2 4 5" xfId="50047" xr:uid="{00000000-0005-0000-0000-0000C7C20000}"/>
    <cellStyle name="20% - Accent1 7 2 2 4 5 2" xfId="50048" xr:uid="{00000000-0005-0000-0000-0000C8C20000}"/>
    <cellStyle name="20% - Accent1 7 2 2 4 5 2 2" xfId="50049" xr:uid="{00000000-0005-0000-0000-0000C9C20000}"/>
    <cellStyle name="20% - Accent1 7 2 2 4 5 2 2 2" xfId="50050" xr:uid="{00000000-0005-0000-0000-0000CAC20000}"/>
    <cellStyle name="20% - Accent1 7 2 2 4 5 2 3" xfId="50051" xr:uid="{00000000-0005-0000-0000-0000CBC20000}"/>
    <cellStyle name="20% - Accent1 7 2 2 4 5 3" xfId="50052" xr:uid="{00000000-0005-0000-0000-0000CCC20000}"/>
    <cellStyle name="20% - Accent1 7 2 2 4 5 3 2" xfId="50053" xr:uid="{00000000-0005-0000-0000-0000CDC20000}"/>
    <cellStyle name="20% - Accent1 7 2 2 4 5 4" xfId="50054" xr:uid="{00000000-0005-0000-0000-0000CEC20000}"/>
    <cellStyle name="20% - Accent1 7 2 2 4 6" xfId="50055" xr:uid="{00000000-0005-0000-0000-0000CFC20000}"/>
    <cellStyle name="20% - Accent1 7 2 2 4 6 2" xfId="50056" xr:uid="{00000000-0005-0000-0000-0000D0C20000}"/>
    <cellStyle name="20% - Accent1 7 2 2 4 6 2 2" xfId="50057" xr:uid="{00000000-0005-0000-0000-0000D1C20000}"/>
    <cellStyle name="20% - Accent1 7 2 2 4 6 2 2 2" xfId="50058" xr:uid="{00000000-0005-0000-0000-0000D2C20000}"/>
    <cellStyle name="20% - Accent1 7 2 2 4 6 2 3" xfId="50059" xr:uid="{00000000-0005-0000-0000-0000D3C20000}"/>
    <cellStyle name="20% - Accent1 7 2 2 4 6 3" xfId="50060" xr:uid="{00000000-0005-0000-0000-0000D4C20000}"/>
    <cellStyle name="20% - Accent1 7 2 2 4 6 3 2" xfId="50061" xr:uid="{00000000-0005-0000-0000-0000D5C20000}"/>
    <cellStyle name="20% - Accent1 7 2 2 4 6 4" xfId="50062" xr:uid="{00000000-0005-0000-0000-0000D6C20000}"/>
    <cellStyle name="20% - Accent1 7 2 2 4 7" xfId="50063" xr:uid="{00000000-0005-0000-0000-0000D7C20000}"/>
    <cellStyle name="20% - Accent1 7 2 2 4 7 2" xfId="50064" xr:uid="{00000000-0005-0000-0000-0000D8C20000}"/>
    <cellStyle name="20% - Accent1 7 2 2 4 7 2 2" xfId="50065" xr:uid="{00000000-0005-0000-0000-0000D9C20000}"/>
    <cellStyle name="20% - Accent1 7 2 2 4 7 3" xfId="50066" xr:uid="{00000000-0005-0000-0000-0000DAC20000}"/>
    <cellStyle name="20% - Accent1 7 2 2 4 8" xfId="50067" xr:uid="{00000000-0005-0000-0000-0000DBC20000}"/>
    <cellStyle name="20% - Accent1 7 2 2 4 8 2" xfId="50068" xr:uid="{00000000-0005-0000-0000-0000DCC20000}"/>
    <cellStyle name="20% - Accent1 7 2 2 4 8 2 2" xfId="50069" xr:uid="{00000000-0005-0000-0000-0000DDC20000}"/>
    <cellStyle name="20% - Accent1 7 2 2 4 8 3" xfId="50070" xr:uid="{00000000-0005-0000-0000-0000DEC20000}"/>
    <cellStyle name="20% - Accent1 7 2 2 4 9" xfId="50071" xr:uid="{00000000-0005-0000-0000-0000DFC20000}"/>
    <cellStyle name="20% - Accent1 7 2 2 4 9 2" xfId="50072" xr:uid="{00000000-0005-0000-0000-0000E0C20000}"/>
    <cellStyle name="20% - Accent1 7 2 2 5" xfId="50073" xr:uid="{00000000-0005-0000-0000-0000E1C20000}"/>
    <cellStyle name="20% - Accent1 7 2 2 5 2" xfId="50074" xr:uid="{00000000-0005-0000-0000-0000E2C20000}"/>
    <cellStyle name="20% - Accent1 7 2 2 5 2 2" xfId="50075" xr:uid="{00000000-0005-0000-0000-0000E3C20000}"/>
    <cellStyle name="20% - Accent1 7 2 2 5 2 2 2" xfId="50076" xr:uid="{00000000-0005-0000-0000-0000E4C20000}"/>
    <cellStyle name="20% - Accent1 7 2 2 5 2 2 2 2" xfId="50077" xr:uid="{00000000-0005-0000-0000-0000E5C20000}"/>
    <cellStyle name="20% - Accent1 7 2 2 5 2 2 3" xfId="50078" xr:uid="{00000000-0005-0000-0000-0000E6C20000}"/>
    <cellStyle name="20% - Accent1 7 2 2 5 2 3" xfId="50079" xr:uid="{00000000-0005-0000-0000-0000E7C20000}"/>
    <cellStyle name="20% - Accent1 7 2 2 5 2 3 2" xfId="50080" xr:uid="{00000000-0005-0000-0000-0000E8C20000}"/>
    <cellStyle name="20% - Accent1 7 2 2 5 2 4" xfId="50081" xr:uid="{00000000-0005-0000-0000-0000E9C20000}"/>
    <cellStyle name="20% - Accent1 7 2 2 5 3" xfId="50082" xr:uid="{00000000-0005-0000-0000-0000EAC20000}"/>
    <cellStyle name="20% - Accent1 7 2 2 5 3 2" xfId="50083" xr:uid="{00000000-0005-0000-0000-0000EBC20000}"/>
    <cellStyle name="20% - Accent1 7 2 2 5 3 2 2" xfId="50084" xr:uid="{00000000-0005-0000-0000-0000ECC20000}"/>
    <cellStyle name="20% - Accent1 7 2 2 5 3 2 2 2" xfId="50085" xr:uid="{00000000-0005-0000-0000-0000EDC20000}"/>
    <cellStyle name="20% - Accent1 7 2 2 5 3 2 3" xfId="50086" xr:uid="{00000000-0005-0000-0000-0000EEC20000}"/>
    <cellStyle name="20% - Accent1 7 2 2 5 3 3" xfId="50087" xr:uid="{00000000-0005-0000-0000-0000EFC20000}"/>
    <cellStyle name="20% - Accent1 7 2 2 5 3 3 2" xfId="50088" xr:uid="{00000000-0005-0000-0000-0000F0C20000}"/>
    <cellStyle name="20% - Accent1 7 2 2 5 3 4" xfId="50089" xr:uid="{00000000-0005-0000-0000-0000F1C20000}"/>
    <cellStyle name="20% - Accent1 7 2 2 5 4" xfId="50090" xr:uid="{00000000-0005-0000-0000-0000F2C20000}"/>
    <cellStyle name="20% - Accent1 7 2 2 5 4 2" xfId="50091" xr:uid="{00000000-0005-0000-0000-0000F3C20000}"/>
    <cellStyle name="20% - Accent1 7 2 2 5 4 2 2" xfId="50092" xr:uid="{00000000-0005-0000-0000-0000F4C20000}"/>
    <cellStyle name="20% - Accent1 7 2 2 5 4 2 2 2" xfId="50093" xr:uid="{00000000-0005-0000-0000-0000F5C20000}"/>
    <cellStyle name="20% - Accent1 7 2 2 5 4 2 3" xfId="50094" xr:uid="{00000000-0005-0000-0000-0000F6C20000}"/>
    <cellStyle name="20% - Accent1 7 2 2 5 4 3" xfId="50095" xr:uid="{00000000-0005-0000-0000-0000F7C20000}"/>
    <cellStyle name="20% - Accent1 7 2 2 5 4 3 2" xfId="50096" xr:uid="{00000000-0005-0000-0000-0000F8C20000}"/>
    <cellStyle name="20% - Accent1 7 2 2 5 4 4" xfId="50097" xr:uid="{00000000-0005-0000-0000-0000F9C20000}"/>
    <cellStyle name="20% - Accent1 7 2 2 5 5" xfId="50098" xr:uid="{00000000-0005-0000-0000-0000FAC20000}"/>
    <cellStyle name="20% - Accent1 7 2 2 5 5 2" xfId="50099" xr:uid="{00000000-0005-0000-0000-0000FBC20000}"/>
    <cellStyle name="20% - Accent1 7 2 2 5 5 2 2" xfId="50100" xr:uid="{00000000-0005-0000-0000-0000FCC20000}"/>
    <cellStyle name="20% - Accent1 7 2 2 5 5 3" xfId="50101" xr:uid="{00000000-0005-0000-0000-0000FDC20000}"/>
    <cellStyle name="20% - Accent1 7 2 2 5 6" xfId="50102" xr:uid="{00000000-0005-0000-0000-0000FEC20000}"/>
    <cellStyle name="20% - Accent1 7 2 2 5 6 2" xfId="50103" xr:uid="{00000000-0005-0000-0000-0000FFC20000}"/>
    <cellStyle name="20% - Accent1 7 2 2 5 6 2 2" xfId="50104" xr:uid="{00000000-0005-0000-0000-000000C30000}"/>
    <cellStyle name="20% - Accent1 7 2 2 5 6 3" xfId="50105" xr:uid="{00000000-0005-0000-0000-000001C30000}"/>
    <cellStyle name="20% - Accent1 7 2 2 5 7" xfId="50106" xr:uid="{00000000-0005-0000-0000-000002C30000}"/>
    <cellStyle name="20% - Accent1 7 2 2 5 7 2" xfId="50107" xr:uid="{00000000-0005-0000-0000-000003C30000}"/>
    <cellStyle name="20% - Accent1 7 2 2 5 8" xfId="50108" xr:uid="{00000000-0005-0000-0000-000004C30000}"/>
    <cellStyle name="20% - Accent1 7 2 2 5 8 2" xfId="50109" xr:uid="{00000000-0005-0000-0000-000005C30000}"/>
    <cellStyle name="20% - Accent1 7 2 2 5 9" xfId="50110" xr:uid="{00000000-0005-0000-0000-000006C30000}"/>
    <cellStyle name="20% - Accent1 7 2 2 6" xfId="50111" xr:uid="{00000000-0005-0000-0000-000007C30000}"/>
    <cellStyle name="20% - Accent1 7 2 2 6 2" xfId="50112" xr:uid="{00000000-0005-0000-0000-000008C30000}"/>
    <cellStyle name="20% - Accent1 7 2 2 6 2 2" xfId="50113" xr:uid="{00000000-0005-0000-0000-000009C30000}"/>
    <cellStyle name="20% - Accent1 7 2 2 6 2 2 2" xfId="50114" xr:uid="{00000000-0005-0000-0000-00000AC30000}"/>
    <cellStyle name="20% - Accent1 7 2 2 6 2 2 2 2" xfId="50115" xr:uid="{00000000-0005-0000-0000-00000BC30000}"/>
    <cellStyle name="20% - Accent1 7 2 2 6 2 2 3" xfId="50116" xr:uid="{00000000-0005-0000-0000-00000CC30000}"/>
    <cellStyle name="20% - Accent1 7 2 2 6 2 3" xfId="50117" xr:uid="{00000000-0005-0000-0000-00000DC30000}"/>
    <cellStyle name="20% - Accent1 7 2 2 6 2 3 2" xfId="50118" xr:uid="{00000000-0005-0000-0000-00000EC30000}"/>
    <cellStyle name="20% - Accent1 7 2 2 6 2 4" xfId="50119" xr:uid="{00000000-0005-0000-0000-00000FC30000}"/>
    <cellStyle name="20% - Accent1 7 2 2 6 3" xfId="50120" xr:uid="{00000000-0005-0000-0000-000010C30000}"/>
    <cellStyle name="20% - Accent1 7 2 2 6 3 2" xfId="50121" xr:uid="{00000000-0005-0000-0000-000011C30000}"/>
    <cellStyle name="20% - Accent1 7 2 2 6 3 2 2" xfId="50122" xr:uid="{00000000-0005-0000-0000-000012C30000}"/>
    <cellStyle name="20% - Accent1 7 2 2 6 3 2 2 2" xfId="50123" xr:uid="{00000000-0005-0000-0000-000013C30000}"/>
    <cellStyle name="20% - Accent1 7 2 2 6 3 2 3" xfId="50124" xr:uid="{00000000-0005-0000-0000-000014C30000}"/>
    <cellStyle name="20% - Accent1 7 2 2 6 3 3" xfId="50125" xr:uid="{00000000-0005-0000-0000-000015C30000}"/>
    <cellStyle name="20% - Accent1 7 2 2 6 3 3 2" xfId="50126" xr:uid="{00000000-0005-0000-0000-000016C30000}"/>
    <cellStyle name="20% - Accent1 7 2 2 6 3 4" xfId="50127" xr:uid="{00000000-0005-0000-0000-000017C30000}"/>
    <cellStyle name="20% - Accent1 7 2 2 6 4" xfId="50128" xr:uid="{00000000-0005-0000-0000-000018C30000}"/>
    <cellStyle name="20% - Accent1 7 2 2 6 4 2" xfId="50129" xr:uid="{00000000-0005-0000-0000-000019C30000}"/>
    <cellStyle name="20% - Accent1 7 2 2 6 4 2 2" xfId="50130" xr:uid="{00000000-0005-0000-0000-00001AC30000}"/>
    <cellStyle name="20% - Accent1 7 2 2 6 4 2 2 2" xfId="50131" xr:uid="{00000000-0005-0000-0000-00001BC30000}"/>
    <cellStyle name="20% - Accent1 7 2 2 6 4 2 3" xfId="50132" xr:uid="{00000000-0005-0000-0000-00001CC30000}"/>
    <cellStyle name="20% - Accent1 7 2 2 6 4 3" xfId="50133" xr:uid="{00000000-0005-0000-0000-00001DC30000}"/>
    <cellStyle name="20% - Accent1 7 2 2 6 4 3 2" xfId="50134" xr:uid="{00000000-0005-0000-0000-00001EC30000}"/>
    <cellStyle name="20% - Accent1 7 2 2 6 4 4" xfId="50135" xr:uid="{00000000-0005-0000-0000-00001FC30000}"/>
    <cellStyle name="20% - Accent1 7 2 2 6 5" xfId="50136" xr:uid="{00000000-0005-0000-0000-000020C30000}"/>
    <cellStyle name="20% - Accent1 7 2 2 6 5 2" xfId="50137" xr:uid="{00000000-0005-0000-0000-000021C30000}"/>
    <cellStyle name="20% - Accent1 7 2 2 6 5 2 2" xfId="50138" xr:uid="{00000000-0005-0000-0000-000022C30000}"/>
    <cellStyle name="20% - Accent1 7 2 2 6 5 3" xfId="50139" xr:uid="{00000000-0005-0000-0000-000023C30000}"/>
    <cellStyle name="20% - Accent1 7 2 2 6 6" xfId="50140" xr:uid="{00000000-0005-0000-0000-000024C30000}"/>
    <cellStyle name="20% - Accent1 7 2 2 6 6 2" xfId="50141" xr:uid="{00000000-0005-0000-0000-000025C30000}"/>
    <cellStyle name="20% - Accent1 7 2 2 6 6 2 2" xfId="50142" xr:uid="{00000000-0005-0000-0000-000026C30000}"/>
    <cellStyle name="20% - Accent1 7 2 2 6 6 3" xfId="50143" xr:uid="{00000000-0005-0000-0000-000027C30000}"/>
    <cellStyle name="20% - Accent1 7 2 2 6 7" xfId="50144" xr:uid="{00000000-0005-0000-0000-000028C30000}"/>
    <cellStyle name="20% - Accent1 7 2 2 6 7 2" xfId="50145" xr:uid="{00000000-0005-0000-0000-000029C30000}"/>
    <cellStyle name="20% - Accent1 7 2 2 6 8" xfId="50146" xr:uid="{00000000-0005-0000-0000-00002AC30000}"/>
    <cellStyle name="20% - Accent1 7 2 2 6 8 2" xfId="50147" xr:uid="{00000000-0005-0000-0000-00002BC30000}"/>
    <cellStyle name="20% - Accent1 7 2 2 6 9" xfId="50148" xr:uid="{00000000-0005-0000-0000-00002CC30000}"/>
    <cellStyle name="20% - Accent1 7 2 2 7" xfId="50149" xr:uid="{00000000-0005-0000-0000-00002DC30000}"/>
    <cellStyle name="20% - Accent1 7 2 2 7 2" xfId="50150" xr:uid="{00000000-0005-0000-0000-00002EC30000}"/>
    <cellStyle name="20% - Accent1 7 2 2 7 2 2" xfId="50151" xr:uid="{00000000-0005-0000-0000-00002FC30000}"/>
    <cellStyle name="20% - Accent1 7 2 2 7 2 2 2" xfId="50152" xr:uid="{00000000-0005-0000-0000-000030C30000}"/>
    <cellStyle name="20% - Accent1 7 2 2 7 2 3" xfId="50153" xr:uid="{00000000-0005-0000-0000-000031C30000}"/>
    <cellStyle name="20% - Accent1 7 2 2 7 3" xfId="50154" xr:uid="{00000000-0005-0000-0000-000032C30000}"/>
    <cellStyle name="20% - Accent1 7 2 2 7 3 2" xfId="50155" xr:uid="{00000000-0005-0000-0000-000033C30000}"/>
    <cellStyle name="20% - Accent1 7 2 2 7 4" xfId="50156" xr:uid="{00000000-0005-0000-0000-000034C30000}"/>
    <cellStyle name="20% - Accent1 7 2 2 8" xfId="50157" xr:uid="{00000000-0005-0000-0000-000035C30000}"/>
    <cellStyle name="20% - Accent1 7 2 2 8 2" xfId="50158" xr:uid="{00000000-0005-0000-0000-000036C30000}"/>
    <cellStyle name="20% - Accent1 7 2 2 8 2 2" xfId="50159" xr:uid="{00000000-0005-0000-0000-000037C30000}"/>
    <cellStyle name="20% - Accent1 7 2 2 8 2 2 2" xfId="50160" xr:uid="{00000000-0005-0000-0000-000038C30000}"/>
    <cellStyle name="20% - Accent1 7 2 2 8 2 3" xfId="50161" xr:uid="{00000000-0005-0000-0000-000039C30000}"/>
    <cellStyle name="20% - Accent1 7 2 2 8 3" xfId="50162" xr:uid="{00000000-0005-0000-0000-00003AC30000}"/>
    <cellStyle name="20% - Accent1 7 2 2 8 3 2" xfId="50163" xr:uid="{00000000-0005-0000-0000-00003BC30000}"/>
    <cellStyle name="20% - Accent1 7 2 2 8 4" xfId="50164" xr:uid="{00000000-0005-0000-0000-00003CC30000}"/>
    <cellStyle name="20% - Accent1 7 2 2 9" xfId="50165" xr:uid="{00000000-0005-0000-0000-00003DC30000}"/>
    <cellStyle name="20% - Accent1 7 2 2 9 2" xfId="50166" xr:uid="{00000000-0005-0000-0000-00003EC30000}"/>
    <cellStyle name="20% - Accent1 7 2 2 9 2 2" xfId="50167" xr:uid="{00000000-0005-0000-0000-00003FC30000}"/>
    <cellStyle name="20% - Accent1 7 2 2 9 2 2 2" xfId="50168" xr:uid="{00000000-0005-0000-0000-000040C30000}"/>
    <cellStyle name="20% - Accent1 7 2 2 9 2 3" xfId="50169" xr:uid="{00000000-0005-0000-0000-000041C30000}"/>
    <cellStyle name="20% - Accent1 7 2 2 9 3" xfId="50170" xr:uid="{00000000-0005-0000-0000-000042C30000}"/>
    <cellStyle name="20% - Accent1 7 2 2 9 3 2" xfId="50171" xr:uid="{00000000-0005-0000-0000-000043C30000}"/>
    <cellStyle name="20% - Accent1 7 2 2 9 4" xfId="50172" xr:uid="{00000000-0005-0000-0000-000044C30000}"/>
    <cellStyle name="20% - Accent1 7 2 3" xfId="50173" xr:uid="{00000000-0005-0000-0000-000045C30000}"/>
    <cellStyle name="20% - Accent1 7 2 3 10" xfId="50174" xr:uid="{00000000-0005-0000-0000-000046C30000}"/>
    <cellStyle name="20% - Accent1 7 2 3 10 2" xfId="50175" xr:uid="{00000000-0005-0000-0000-000047C30000}"/>
    <cellStyle name="20% - Accent1 7 2 3 11" xfId="50176" xr:uid="{00000000-0005-0000-0000-000048C30000}"/>
    <cellStyle name="20% - Accent1 7 2 3 2" xfId="50177" xr:uid="{00000000-0005-0000-0000-000049C30000}"/>
    <cellStyle name="20% - Accent1 7 2 3 2 2" xfId="50178" xr:uid="{00000000-0005-0000-0000-00004AC30000}"/>
    <cellStyle name="20% - Accent1 7 2 3 2 2 2" xfId="50179" xr:uid="{00000000-0005-0000-0000-00004BC30000}"/>
    <cellStyle name="20% - Accent1 7 2 3 2 2 2 2" xfId="50180" xr:uid="{00000000-0005-0000-0000-00004CC30000}"/>
    <cellStyle name="20% - Accent1 7 2 3 2 2 2 2 2" xfId="50181" xr:uid="{00000000-0005-0000-0000-00004DC30000}"/>
    <cellStyle name="20% - Accent1 7 2 3 2 2 2 3" xfId="50182" xr:uid="{00000000-0005-0000-0000-00004EC30000}"/>
    <cellStyle name="20% - Accent1 7 2 3 2 2 3" xfId="50183" xr:uid="{00000000-0005-0000-0000-00004FC30000}"/>
    <cellStyle name="20% - Accent1 7 2 3 2 2 3 2" xfId="50184" xr:uid="{00000000-0005-0000-0000-000050C30000}"/>
    <cellStyle name="20% - Accent1 7 2 3 2 2 4" xfId="50185" xr:uid="{00000000-0005-0000-0000-000051C30000}"/>
    <cellStyle name="20% - Accent1 7 2 3 2 3" xfId="50186" xr:uid="{00000000-0005-0000-0000-000052C30000}"/>
    <cellStyle name="20% - Accent1 7 2 3 2 3 2" xfId="50187" xr:uid="{00000000-0005-0000-0000-000053C30000}"/>
    <cellStyle name="20% - Accent1 7 2 3 2 3 2 2" xfId="50188" xr:uid="{00000000-0005-0000-0000-000054C30000}"/>
    <cellStyle name="20% - Accent1 7 2 3 2 3 2 2 2" xfId="50189" xr:uid="{00000000-0005-0000-0000-000055C30000}"/>
    <cellStyle name="20% - Accent1 7 2 3 2 3 2 3" xfId="50190" xr:uid="{00000000-0005-0000-0000-000056C30000}"/>
    <cellStyle name="20% - Accent1 7 2 3 2 3 3" xfId="50191" xr:uid="{00000000-0005-0000-0000-000057C30000}"/>
    <cellStyle name="20% - Accent1 7 2 3 2 3 3 2" xfId="50192" xr:uid="{00000000-0005-0000-0000-000058C30000}"/>
    <cellStyle name="20% - Accent1 7 2 3 2 3 4" xfId="50193" xr:uid="{00000000-0005-0000-0000-000059C30000}"/>
    <cellStyle name="20% - Accent1 7 2 3 2 4" xfId="50194" xr:uid="{00000000-0005-0000-0000-00005AC30000}"/>
    <cellStyle name="20% - Accent1 7 2 3 2 4 2" xfId="50195" xr:uid="{00000000-0005-0000-0000-00005BC30000}"/>
    <cellStyle name="20% - Accent1 7 2 3 2 4 2 2" xfId="50196" xr:uid="{00000000-0005-0000-0000-00005CC30000}"/>
    <cellStyle name="20% - Accent1 7 2 3 2 4 2 2 2" xfId="50197" xr:uid="{00000000-0005-0000-0000-00005DC30000}"/>
    <cellStyle name="20% - Accent1 7 2 3 2 4 2 3" xfId="50198" xr:uid="{00000000-0005-0000-0000-00005EC30000}"/>
    <cellStyle name="20% - Accent1 7 2 3 2 4 3" xfId="50199" xr:uid="{00000000-0005-0000-0000-00005FC30000}"/>
    <cellStyle name="20% - Accent1 7 2 3 2 4 3 2" xfId="50200" xr:uid="{00000000-0005-0000-0000-000060C30000}"/>
    <cellStyle name="20% - Accent1 7 2 3 2 4 4" xfId="50201" xr:uid="{00000000-0005-0000-0000-000061C30000}"/>
    <cellStyle name="20% - Accent1 7 2 3 2 5" xfId="50202" xr:uid="{00000000-0005-0000-0000-000062C30000}"/>
    <cellStyle name="20% - Accent1 7 2 3 2 5 2" xfId="50203" xr:uid="{00000000-0005-0000-0000-000063C30000}"/>
    <cellStyle name="20% - Accent1 7 2 3 2 5 2 2" xfId="50204" xr:uid="{00000000-0005-0000-0000-000064C30000}"/>
    <cellStyle name="20% - Accent1 7 2 3 2 5 3" xfId="50205" xr:uid="{00000000-0005-0000-0000-000065C30000}"/>
    <cellStyle name="20% - Accent1 7 2 3 2 6" xfId="50206" xr:uid="{00000000-0005-0000-0000-000066C30000}"/>
    <cellStyle name="20% - Accent1 7 2 3 2 6 2" xfId="50207" xr:uid="{00000000-0005-0000-0000-000067C30000}"/>
    <cellStyle name="20% - Accent1 7 2 3 2 6 2 2" xfId="50208" xr:uid="{00000000-0005-0000-0000-000068C30000}"/>
    <cellStyle name="20% - Accent1 7 2 3 2 6 3" xfId="50209" xr:uid="{00000000-0005-0000-0000-000069C30000}"/>
    <cellStyle name="20% - Accent1 7 2 3 2 7" xfId="50210" xr:uid="{00000000-0005-0000-0000-00006AC30000}"/>
    <cellStyle name="20% - Accent1 7 2 3 2 7 2" xfId="50211" xr:uid="{00000000-0005-0000-0000-00006BC30000}"/>
    <cellStyle name="20% - Accent1 7 2 3 2 8" xfId="50212" xr:uid="{00000000-0005-0000-0000-00006CC30000}"/>
    <cellStyle name="20% - Accent1 7 2 3 2 8 2" xfId="50213" xr:uid="{00000000-0005-0000-0000-00006DC30000}"/>
    <cellStyle name="20% - Accent1 7 2 3 2 9" xfId="50214" xr:uid="{00000000-0005-0000-0000-00006EC30000}"/>
    <cellStyle name="20% - Accent1 7 2 3 3" xfId="50215" xr:uid="{00000000-0005-0000-0000-00006FC30000}"/>
    <cellStyle name="20% - Accent1 7 2 3 3 2" xfId="50216" xr:uid="{00000000-0005-0000-0000-000070C30000}"/>
    <cellStyle name="20% - Accent1 7 2 3 3 2 2" xfId="50217" xr:uid="{00000000-0005-0000-0000-000071C30000}"/>
    <cellStyle name="20% - Accent1 7 2 3 3 2 2 2" xfId="50218" xr:uid="{00000000-0005-0000-0000-000072C30000}"/>
    <cellStyle name="20% - Accent1 7 2 3 3 2 2 2 2" xfId="50219" xr:uid="{00000000-0005-0000-0000-000073C30000}"/>
    <cellStyle name="20% - Accent1 7 2 3 3 2 2 3" xfId="50220" xr:uid="{00000000-0005-0000-0000-000074C30000}"/>
    <cellStyle name="20% - Accent1 7 2 3 3 2 3" xfId="50221" xr:uid="{00000000-0005-0000-0000-000075C30000}"/>
    <cellStyle name="20% - Accent1 7 2 3 3 2 3 2" xfId="50222" xr:uid="{00000000-0005-0000-0000-000076C30000}"/>
    <cellStyle name="20% - Accent1 7 2 3 3 2 4" xfId="50223" xr:uid="{00000000-0005-0000-0000-000077C30000}"/>
    <cellStyle name="20% - Accent1 7 2 3 3 3" xfId="50224" xr:uid="{00000000-0005-0000-0000-000078C30000}"/>
    <cellStyle name="20% - Accent1 7 2 3 3 3 2" xfId="50225" xr:uid="{00000000-0005-0000-0000-000079C30000}"/>
    <cellStyle name="20% - Accent1 7 2 3 3 3 2 2" xfId="50226" xr:uid="{00000000-0005-0000-0000-00007AC30000}"/>
    <cellStyle name="20% - Accent1 7 2 3 3 3 2 2 2" xfId="50227" xr:uid="{00000000-0005-0000-0000-00007BC30000}"/>
    <cellStyle name="20% - Accent1 7 2 3 3 3 2 3" xfId="50228" xr:uid="{00000000-0005-0000-0000-00007CC30000}"/>
    <cellStyle name="20% - Accent1 7 2 3 3 3 3" xfId="50229" xr:uid="{00000000-0005-0000-0000-00007DC30000}"/>
    <cellStyle name="20% - Accent1 7 2 3 3 3 3 2" xfId="50230" xr:uid="{00000000-0005-0000-0000-00007EC30000}"/>
    <cellStyle name="20% - Accent1 7 2 3 3 3 4" xfId="50231" xr:uid="{00000000-0005-0000-0000-00007FC30000}"/>
    <cellStyle name="20% - Accent1 7 2 3 3 4" xfId="50232" xr:uid="{00000000-0005-0000-0000-000080C30000}"/>
    <cellStyle name="20% - Accent1 7 2 3 3 4 2" xfId="50233" xr:uid="{00000000-0005-0000-0000-000081C30000}"/>
    <cellStyle name="20% - Accent1 7 2 3 3 4 2 2" xfId="50234" xr:uid="{00000000-0005-0000-0000-000082C30000}"/>
    <cellStyle name="20% - Accent1 7 2 3 3 4 2 2 2" xfId="50235" xr:uid="{00000000-0005-0000-0000-000083C30000}"/>
    <cellStyle name="20% - Accent1 7 2 3 3 4 2 3" xfId="50236" xr:uid="{00000000-0005-0000-0000-000084C30000}"/>
    <cellStyle name="20% - Accent1 7 2 3 3 4 3" xfId="50237" xr:uid="{00000000-0005-0000-0000-000085C30000}"/>
    <cellStyle name="20% - Accent1 7 2 3 3 4 3 2" xfId="50238" xr:uid="{00000000-0005-0000-0000-000086C30000}"/>
    <cellStyle name="20% - Accent1 7 2 3 3 4 4" xfId="50239" xr:uid="{00000000-0005-0000-0000-000087C30000}"/>
    <cellStyle name="20% - Accent1 7 2 3 3 5" xfId="50240" xr:uid="{00000000-0005-0000-0000-000088C30000}"/>
    <cellStyle name="20% - Accent1 7 2 3 3 5 2" xfId="50241" xr:uid="{00000000-0005-0000-0000-000089C30000}"/>
    <cellStyle name="20% - Accent1 7 2 3 3 5 2 2" xfId="50242" xr:uid="{00000000-0005-0000-0000-00008AC30000}"/>
    <cellStyle name="20% - Accent1 7 2 3 3 5 3" xfId="50243" xr:uid="{00000000-0005-0000-0000-00008BC30000}"/>
    <cellStyle name="20% - Accent1 7 2 3 3 6" xfId="50244" xr:uid="{00000000-0005-0000-0000-00008CC30000}"/>
    <cellStyle name="20% - Accent1 7 2 3 3 6 2" xfId="50245" xr:uid="{00000000-0005-0000-0000-00008DC30000}"/>
    <cellStyle name="20% - Accent1 7 2 3 3 6 2 2" xfId="50246" xr:uid="{00000000-0005-0000-0000-00008EC30000}"/>
    <cellStyle name="20% - Accent1 7 2 3 3 6 3" xfId="50247" xr:uid="{00000000-0005-0000-0000-00008FC30000}"/>
    <cellStyle name="20% - Accent1 7 2 3 3 7" xfId="50248" xr:uid="{00000000-0005-0000-0000-000090C30000}"/>
    <cellStyle name="20% - Accent1 7 2 3 3 7 2" xfId="50249" xr:uid="{00000000-0005-0000-0000-000091C30000}"/>
    <cellStyle name="20% - Accent1 7 2 3 3 8" xfId="50250" xr:uid="{00000000-0005-0000-0000-000092C30000}"/>
    <cellStyle name="20% - Accent1 7 2 3 3 8 2" xfId="50251" xr:uid="{00000000-0005-0000-0000-000093C30000}"/>
    <cellStyle name="20% - Accent1 7 2 3 3 9" xfId="50252" xr:uid="{00000000-0005-0000-0000-000094C30000}"/>
    <cellStyle name="20% - Accent1 7 2 3 4" xfId="50253" xr:uid="{00000000-0005-0000-0000-000095C30000}"/>
    <cellStyle name="20% - Accent1 7 2 3 4 2" xfId="50254" xr:uid="{00000000-0005-0000-0000-000096C30000}"/>
    <cellStyle name="20% - Accent1 7 2 3 4 2 2" xfId="50255" xr:uid="{00000000-0005-0000-0000-000097C30000}"/>
    <cellStyle name="20% - Accent1 7 2 3 4 2 2 2" xfId="50256" xr:uid="{00000000-0005-0000-0000-000098C30000}"/>
    <cellStyle name="20% - Accent1 7 2 3 4 2 3" xfId="50257" xr:uid="{00000000-0005-0000-0000-000099C30000}"/>
    <cellStyle name="20% - Accent1 7 2 3 4 3" xfId="50258" xr:uid="{00000000-0005-0000-0000-00009AC30000}"/>
    <cellStyle name="20% - Accent1 7 2 3 4 3 2" xfId="50259" xr:uid="{00000000-0005-0000-0000-00009BC30000}"/>
    <cellStyle name="20% - Accent1 7 2 3 4 4" xfId="50260" xr:uid="{00000000-0005-0000-0000-00009CC30000}"/>
    <cellStyle name="20% - Accent1 7 2 3 5" xfId="50261" xr:uid="{00000000-0005-0000-0000-00009DC30000}"/>
    <cellStyle name="20% - Accent1 7 2 3 5 2" xfId="50262" xr:uid="{00000000-0005-0000-0000-00009EC30000}"/>
    <cellStyle name="20% - Accent1 7 2 3 5 2 2" xfId="50263" xr:uid="{00000000-0005-0000-0000-00009FC30000}"/>
    <cellStyle name="20% - Accent1 7 2 3 5 2 2 2" xfId="50264" xr:uid="{00000000-0005-0000-0000-0000A0C30000}"/>
    <cellStyle name="20% - Accent1 7 2 3 5 2 3" xfId="50265" xr:uid="{00000000-0005-0000-0000-0000A1C30000}"/>
    <cellStyle name="20% - Accent1 7 2 3 5 3" xfId="50266" xr:uid="{00000000-0005-0000-0000-0000A2C30000}"/>
    <cellStyle name="20% - Accent1 7 2 3 5 3 2" xfId="50267" xr:uid="{00000000-0005-0000-0000-0000A3C30000}"/>
    <cellStyle name="20% - Accent1 7 2 3 5 4" xfId="50268" xr:uid="{00000000-0005-0000-0000-0000A4C30000}"/>
    <cellStyle name="20% - Accent1 7 2 3 6" xfId="50269" xr:uid="{00000000-0005-0000-0000-0000A5C30000}"/>
    <cellStyle name="20% - Accent1 7 2 3 6 2" xfId="50270" xr:uid="{00000000-0005-0000-0000-0000A6C30000}"/>
    <cellStyle name="20% - Accent1 7 2 3 6 2 2" xfId="50271" xr:uid="{00000000-0005-0000-0000-0000A7C30000}"/>
    <cellStyle name="20% - Accent1 7 2 3 6 2 2 2" xfId="50272" xr:uid="{00000000-0005-0000-0000-0000A8C30000}"/>
    <cellStyle name="20% - Accent1 7 2 3 6 2 3" xfId="50273" xr:uid="{00000000-0005-0000-0000-0000A9C30000}"/>
    <cellStyle name="20% - Accent1 7 2 3 6 3" xfId="50274" xr:uid="{00000000-0005-0000-0000-0000AAC30000}"/>
    <cellStyle name="20% - Accent1 7 2 3 6 3 2" xfId="50275" xr:uid="{00000000-0005-0000-0000-0000ABC30000}"/>
    <cellStyle name="20% - Accent1 7 2 3 6 4" xfId="50276" xr:uid="{00000000-0005-0000-0000-0000ACC30000}"/>
    <cellStyle name="20% - Accent1 7 2 3 7" xfId="50277" xr:uid="{00000000-0005-0000-0000-0000ADC30000}"/>
    <cellStyle name="20% - Accent1 7 2 3 7 2" xfId="50278" xr:uid="{00000000-0005-0000-0000-0000AEC30000}"/>
    <cellStyle name="20% - Accent1 7 2 3 7 2 2" xfId="50279" xr:uid="{00000000-0005-0000-0000-0000AFC30000}"/>
    <cellStyle name="20% - Accent1 7 2 3 7 3" xfId="50280" xr:uid="{00000000-0005-0000-0000-0000B0C30000}"/>
    <cellStyle name="20% - Accent1 7 2 3 8" xfId="50281" xr:uid="{00000000-0005-0000-0000-0000B1C30000}"/>
    <cellStyle name="20% - Accent1 7 2 3 8 2" xfId="50282" xr:uid="{00000000-0005-0000-0000-0000B2C30000}"/>
    <cellStyle name="20% - Accent1 7 2 3 8 2 2" xfId="50283" xr:uid="{00000000-0005-0000-0000-0000B3C30000}"/>
    <cellStyle name="20% - Accent1 7 2 3 8 3" xfId="50284" xr:uid="{00000000-0005-0000-0000-0000B4C30000}"/>
    <cellStyle name="20% - Accent1 7 2 3 9" xfId="50285" xr:uid="{00000000-0005-0000-0000-0000B5C30000}"/>
    <cellStyle name="20% - Accent1 7 2 3 9 2" xfId="50286" xr:uid="{00000000-0005-0000-0000-0000B6C30000}"/>
    <cellStyle name="20% - Accent1 7 2 4" xfId="50287" xr:uid="{00000000-0005-0000-0000-0000B7C30000}"/>
    <cellStyle name="20% - Accent1 7 2 4 10" xfId="50288" xr:uid="{00000000-0005-0000-0000-0000B8C30000}"/>
    <cellStyle name="20% - Accent1 7 2 4 10 2" xfId="50289" xr:uid="{00000000-0005-0000-0000-0000B9C30000}"/>
    <cellStyle name="20% - Accent1 7 2 4 11" xfId="50290" xr:uid="{00000000-0005-0000-0000-0000BAC30000}"/>
    <cellStyle name="20% - Accent1 7 2 4 2" xfId="50291" xr:uid="{00000000-0005-0000-0000-0000BBC30000}"/>
    <cellStyle name="20% - Accent1 7 2 4 2 2" xfId="50292" xr:uid="{00000000-0005-0000-0000-0000BCC30000}"/>
    <cellStyle name="20% - Accent1 7 2 4 2 2 2" xfId="50293" xr:uid="{00000000-0005-0000-0000-0000BDC30000}"/>
    <cellStyle name="20% - Accent1 7 2 4 2 2 2 2" xfId="50294" xr:uid="{00000000-0005-0000-0000-0000BEC30000}"/>
    <cellStyle name="20% - Accent1 7 2 4 2 2 2 2 2" xfId="50295" xr:uid="{00000000-0005-0000-0000-0000BFC30000}"/>
    <cellStyle name="20% - Accent1 7 2 4 2 2 2 3" xfId="50296" xr:uid="{00000000-0005-0000-0000-0000C0C30000}"/>
    <cellStyle name="20% - Accent1 7 2 4 2 2 3" xfId="50297" xr:uid="{00000000-0005-0000-0000-0000C1C30000}"/>
    <cellStyle name="20% - Accent1 7 2 4 2 2 3 2" xfId="50298" xr:uid="{00000000-0005-0000-0000-0000C2C30000}"/>
    <cellStyle name="20% - Accent1 7 2 4 2 2 4" xfId="50299" xr:uid="{00000000-0005-0000-0000-0000C3C30000}"/>
    <cellStyle name="20% - Accent1 7 2 4 2 3" xfId="50300" xr:uid="{00000000-0005-0000-0000-0000C4C30000}"/>
    <cellStyle name="20% - Accent1 7 2 4 2 3 2" xfId="50301" xr:uid="{00000000-0005-0000-0000-0000C5C30000}"/>
    <cellStyle name="20% - Accent1 7 2 4 2 3 2 2" xfId="50302" xr:uid="{00000000-0005-0000-0000-0000C6C30000}"/>
    <cellStyle name="20% - Accent1 7 2 4 2 3 2 2 2" xfId="50303" xr:uid="{00000000-0005-0000-0000-0000C7C30000}"/>
    <cellStyle name="20% - Accent1 7 2 4 2 3 2 3" xfId="50304" xr:uid="{00000000-0005-0000-0000-0000C8C30000}"/>
    <cellStyle name="20% - Accent1 7 2 4 2 3 3" xfId="50305" xr:uid="{00000000-0005-0000-0000-0000C9C30000}"/>
    <cellStyle name="20% - Accent1 7 2 4 2 3 3 2" xfId="50306" xr:uid="{00000000-0005-0000-0000-0000CAC30000}"/>
    <cellStyle name="20% - Accent1 7 2 4 2 3 4" xfId="50307" xr:uid="{00000000-0005-0000-0000-0000CBC30000}"/>
    <cellStyle name="20% - Accent1 7 2 4 2 4" xfId="50308" xr:uid="{00000000-0005-0000-0000-0000CCC30000}"/>
    <cellStyle name="20% - Accent1 7 2 4 2 4 2" xfId="50309" xr:uid="{00000000-0005-0000-0000-0000CDC30000}"/>
    <cellStyle name="20% - Accent1 7 2 4 2 4 2 2" xfId="50310" xr:uid="{00000000-0005-0000-0000-0000CEC30000}"/>
    <cellStyle name="20% - Accent1 7 2 4 2 4 2 2 2" xfId="50311" xr:uid="{00000000-0005-0000-0000-0000CFC30000}"/>
    <cellStyle name="20% - Accent1 7 2 4 2 4 2 3" xfId="50312" xr:uid="{00000000-0005-0000-0000-0000D0C30000}"/>
    <cellStyle name="20% - Accent1 7 2 4 2 4 3" xfId="50313" xr:uid="{00000000-0005-0000-0000-0000D1C30000}"/>
    <cellStyle name="20% - Accent1 7 2 4 2 4 3 2" xfId="50314" xr:uid="{00000000-0005-0000-0000-0000D2C30000}"/>
    <cellStyle name="20% - Accent1 7 2 4 2 4 4" xfId="50315" xr:uid="{00000000-0005-0000-0000-0000D3C30000}"/>
    <cellStyle name="20% - Accent1 7 2 4 2 5" xfId="50316" xr:uid="{00000000-0005-0000-0000-0000D4C30000}"/>
    <cellStyle name="20% - Accent1 7 2 4 2 5 2" xfId="50317" xr:uid="{00000000-0005-0000-0000-0000D5C30000}"/>
    <cellStyle name="20% - Accent1 7 2 4 2 5 2 2" xfId="50318" xr:uid="{00000000-0005-0000-0000-0000D6C30000}"/>
    <cellStyle name="20% - Accent1 7 2 4 2 5 3" xfId="50319" xr:uid="{00000000-0005-0000-0000-0000D7C30000}"/>
    <cellStyle name="20% - Accent1 7 2 4 2 6" xfId="50320" xr:uid="{00000000-0005-0000-0000-0000D8C30000}"/>
    <cellStyle name="20% - Accent1 7 2 4 2 6 2" xfId="50321" xr:uid="{00000000-0005-0000-0000-0000D9C30000}"/>
    <cellStyle name="20% - Accent1 7 2 4 2 6 2 2" xfId="50322" xr:uid="{00000000-0005-0000-0000-0000DAC30000}"/>
    <cellStyle name="20% - Accent1 7 2 4 2 6 3" xfId="50323" xr:uid="{00000000-0005-0000-0000-0000DBC30000}"/>
    <cellStyle name="20% - Accent1 7 2 4 2 7" xfId="50324" xr:uid="{00000000-0005-0000-0000-0000DCC30000}"/>
    <cellStyle name="20% - Accent1 7 2 4 2 7 2" xfId="50325" xr:uid="{00000000-0005-0000-0000-0000DDC30000}"/>
    <cellStyle name="20% - Accent1 7 2 4 2 8" xfId="50326" xr:uid="{00000000-0005-0000-0000-0000DEC30000}"/>
    <cellStyle name="20% - Accent1 7 2 4 2 8 2" xfId="50327" xr:uid="{00000000-0005-0000-0000-0000DFC30000}"/>
    <cellStyle name="20% - Accent1 7 2 4 2 9" xfId="50328" xr:uid="{00000000-0005-0000-0000-0000E0C30000}"/>
    <cellStyle name="20% - Accent1 7 2 4 3" xfId="50329" xr:uid="{00000000-0005-0000-0000-0000E1C30000}"/>
    <cellStyle name="20% - Accent1 7 2 4 3 2" xfId="50330" xr:uid="{00000000-0005-0000-0000-0000E2C30000}"/>
    <cellStyle name="20% - Accent1 7 2 4 3 2 2" xfId="50331" xr:uid="{00000000-0005-0000-0000-0000E3C30000}"/>
    <cellStyle name="20% - Accent1 7 2 4 3 2 2 2" xfId="50332" xr:uid="{00000000-0005-0000-0000-0000E4C30000}"/>
    <cellStyle name="20% - Accent1 7 2 4 3 2 2 2 2" xfId="50333" xr:uid="{00000000-0005-0000-0000-0000E5C30000}"/>
    <cellStyle name="20% - Accent1 7 2 4 3 2 2 3" xfId="50334" xr:uid="{00000000-0005-0000-0000-0000E6C30000}"/>
    <cellStyle name="20% - Accent1 7 2 4 3 2 3" xfId="50335" xr:uid="{00000000-0005-0000-0000-0000E7C30000}"/>
    <cellStyle name="20% - Accent1 7 2 4 3 2 3 2" xfId="50336" xr:uid="{00000000-0005-0000-0000-0000E8C30000}"/>
    <cellStyle name="20% - Accent1 7 2 4 3 2 4" xfId="50337" xr:uid="{00000000-0005-0000-0000-0000E9C30000}"/>
    <cellStyle name="20% - Accent1 7 2 4 3 3" xfId="50338" xr:uid="{00000000-0005-0000-0000-0000EAC30000}"/>
    <cellStyle name="20% - Accent1 7 2 4 3 3 2" xfId="50339" xr:uid="{00000000-0005-0000-0000-0000EBC30000}"/>
    <cellStyle name="20% - Accent1 7 2 4 3 3 2 2" xfId="50340" xr:uid="{00000000-0005-0000-0000-0000ECC30000}"/>
    <cellStyle name="20% - Accent1 7 2 4 3 3 2 2 2" xfId="50341" xr:uid="{00000000-0005-0000-0000-0000EDC30000}"/>
    <cellStyle name="20% - Accent1 7 2 4 3 3 2 3" xfId="50342" xr:uid="{00000000-0005-0000-0000-0000EEC30000}"/>
    <cellStyle name="20% - Accent1 7 2 4 3 3 3" xfId="50343" xr:uid="{00000000-0005-0000-0000-0000EFC30000}"/>
    <cellStyle name="20% - Accent1 7 2 4 3 3 3 2" xfId="50344" xr:uid="{00000000-0005-0000-0000-0000F0C30000}"/>
    <cellStyle name="20% - Accent1 7 2 4 3 3 4" xfId="50345" xr:uid="{00000000-0005-0000-0000-0000F1C30000}"/>
    <cellStyle name="20% - Accent1 7 2 4 3 4" xfId="50346" xr:uid="{00000000-0005-0000-0000-0000F2C30000}"/>
    <cellStyle name="20% - Accent1 7 2 4 3 4 2" xfId="50347" xr:uid="{00000000-0005-0000-0000-0000F3C30000}"/>
    <cellStyle name="20% - Accent1 7 2 4 3 4 2 2" xfId="50348" xr:uid="{00000000-0005-0000-0000-0000F4C30000}"/>
    <cellStyle name="20% - Accent1 7 2 4 3 4 2 2 2" xfId="50349" xr:uid="{00000000-0005-0000-0000-0000F5C30000}"/>
    <cellStyle name="20% - Accent1 7 2 4 3 4 2 3" xfId="50350" xr:uid="{00000000-0005-0000-0000-0000F6C30000}"/>
    <cellStyle name="20% - Accent1 7 2 4 3 4 3" xfId="50351" xr:uid="{00000000-0005-0000-0000-0000F7C30000}"/>
    <cellStyle name="20% - Accent1 7 2 4 3 4 3 2" xfId="50352" xr:uid="{00000000-0005-0000-0000-0000F8C30000}"/>
    <cellStyle name="20% - Accent1 7 2 4 3 4 4" xfId="50353" xr:uid="{00000000-0005-0000-0000-0000F9C30000}"/>
    <cellStyle name="20% - Accent1 7 2 4 3 5" xfId="50354" xr:uid="{00000000-0005-0000-0000-0000FAC30000}"/>
    <cellStyle name="20% - Accent1 7 2 4 3 5 2" xfId="50355" xr:uid="{00000000-0005-0000-0000-0000FBC30000}"/>
    <cellStyle name="20% - Accent1 7 2 4 3 5 2 2" xfId="50356" xr:uid="{00000000-0005-0000-0000-0000FCC30000}"/>
    <cellStyle name="20% - Accent1 7 2 4 3 5 3" xfId="50357" xr:uid="{00000000-0005-0000-0000-0000FDC30000}"/>
    <cellStyle name="20% - Accent1 7 2 4 3 6" xfId="50358" xr:uid="{00000000-0005-0000-0000-0000FEC30000}"/>
    <cellStyle name="20% - Accent1 7 2 4 3 6 2" xfId="50359" xr:uid="{00000000-0005-0000-0000-0000FFC30000}"/>
    <cellStyle name="20% - Accent1 7 2 4 3 6 2 2" xfId="50360" xr:uid="{00000000-0005-0000-0000-000000C40000}"/>
    <cellStyle name="20% - Accent1 7 2 4 3 6 3" xfId="50361" xr:uid="{00000000-0005-0000-0000-000001C40000}"/>
    <cellStyle name="20% - Accent1 7 2 4 3 7" xfId="50362" xr:uid="{00000000-0005-0000-0000-000002C40000}"/>
    <cellStyle name="20% - Accent1 7 2 4 3 7 2" xfId="50363" xr:uid="{00000000-0005-0000-0000-000003C40000}"/>
    <cellStyle name="20% - Accent1 7 2 4 3 8" xfId="50364" xr:uid="{00000000-0005-0000-0000-000004C40000}"/>
    <cellStyle name="20% - Accent1 7 2 4 3 8 2" xfId="50365" xr:uid="{00000000-0005-0000-0000-000005C40000}"/>
    <cellStyle name="20% - Accent1 7 2 4 3 9" xfId="50366" xr:uid="{00000000-0005-0000-0000-000006C40000}"/>
    <cellStyle name="20% - Accent1 7 2 4 4" xfId="50367" xr:uid="{00000000-0005-0000-0000-000007C40000}"/>
    <cellStyle name="20% - Accent1 7 2 4 4 2" xfId="50368" xr:uid="{00000000-0005-0000-0000-000008C40000}"/>
    <cellStyle name="20% - Accent1 7 2 4 4 2 2" xfId="50369" xr:uid="{00000000-0005-0000-0000-000009C40000}"/>
    <cellStyle name="20% - Accent1 7 2 4 4 2 2 2" xfId="50370" xr:uid="{00000000-0005-0000-0000-00000AC40000}"/>
    <cellStyle name="20% - Accent1 7 2 4 4 2 3" xfId="50371" xr:uid="{00000000-0005-0000-0000-00000BC40000}"/>
    <cellStyle name="20% - Accent1 7 2 4 4 3" xfId="50372" xr:uid="{00000000-0005-0000-0000-00000CC40000}"/>
    <cellStyle name="20% - Accent1 7 2 4 4 3 2" xfId="50373" xr:uid="{00000000-0005-0000-0000-00000DC40000}"/>
    <cellStyle name="20% - Accent1 7 2 4 4 4" xfId="50374" xr:uid="{00000000-0005-0000-0000-00000EC40000}"/>
    <cellStyle name="20% - Accent1 7 2 4 5" xfId="50375" xr:uid="{00000000-0005-0000-0000-00000FC40000}"/>
    <cellStyle name="20% - Accent1 7 2 4 5 2" xfId="50376" xr:uid="{00000000-0005-0000-0000-000010C40000}"/>
    <cellStyle name="20% - Accent1 7 2 4 5 2 2" xfId="50377" xr:uid="{00000000-0005-0000-0000-000011C40000}"/>
    <cellStyle name="20% - Accent1 7 2 4 5 2 2 2" xfId="50378" xr:uid="{00000000-0005-0000-0000-000012C40000}"/>
    <cellStyle name="20% - Accent1 7 2 4 5 2 3" xfId="50379" xr:uid="{00000000-0005-0000-0000-000013C40000}"/>
    <cellStyle name="20% - Accent1 7 2 4 5 3" xfId="50380" xr:uid="{00000000-0005-0000-0000-000014C40000}"/>
    <cellStyle name="20% - Accent1 7 2 4 5 3 2" xfId="50381" xr:uid="{00000000-0005-0000-0000-000015C40000}"/>
    <cellStyle name="20% - Accent1 7 2 4 5 4" xfId="50382" xr:uid="{00000000-0005-0000-0000-000016C40000}"/>
    <cellStyle name="20% - Accent1 7 2 4 6" xfId="50383" xr:uid="{00000000-0005-0000-0000-000017C40000}"/>
    <cellStyle name="20% - Accent1 7 2 4 6 2" xfId="50384" xr:uid="{00000000-0005-0000-0000-000018C40000}"/>
    <cellStyle name="20% - Accent1 7 2 4 6 2 2" xfId="50385" xr:uid="{00000000-0005-0000-0000-000019C40000}"/>
    <cellStyle name="20% - Accent1 7 2 4 6 2 2 2" xfId="50386" xr:uid="{00000000-0005-0000-0000-00001AC40000}"/>
    <cellStyle name="20% - Accent1 7 2 4 6 2 3" xfId="50387" xr:uid="{00000000-0005-0000-0000-00001BC40000}"/>
    <cellStyle name="20% - Accent1 7 2 4 6 3" xfId="50388" xr:uid="{00000000-0005-0000-0000-00001CC40000}"/>
    <cellStyle name="20% - Accent1 7 2 4 6 3 2" xfId="50389" xr:uid="{00000000-0005-0000-0000-00001DC40000}"/>
    <cellStyle name="20% - Accent1 7 2 4 6 4" xfId="50390" xr:uid="{00000000-0005-0000-0000-00001EC40000}"/>
    <cellStyle name="20% - Accent1 7 2 4 7" xfId="50391" xr:uid="{00000000-0005-0000-0000-00001FC40000}"/>
    <cellStyle name="20% - Accent1 7 2 4 7 2" xfId="50392" xr:uid="{00000000-0005-0000-0000-000020C40000}"/>
    <cellStyle name="20% - Accent1 7 2 4 7 2 2" xfId="50393" xr:uid="{00000000-0005-0000-0000-000021C40000}"/>
    <cellStyle name="20% - Accent1 7 2 4 7 3" xfId="50394" xr:uid="{00000000-0005-0000-0000-000022C40000}"/>
    <cellStyle name="20% - Accent1 7 2 4 8" xfId="50395" xr:uid="{00000000-0005-0000-0000-000023C40000}"/>
    <cellStyle name="20% - Accent1 7 2 4 8 2" xfId="50396" xr:uid="{00000000-0005-0000-0000-000024C40000}"/>
    <cellStyle name="20% - Accent1 7 2 4 8 2 2" xfId="50397" xr:uid="{00000000-0005-0000-0000-000025C40000}"/>
    <cellStyle name="20% - Accent1 7 2 4 8 3" xfId="50398" xr:uid="{00000000-0005-0000-0000-000026C40000}"/>
    <cellStyle name="20% - Accent1 7 2 4 9" xfId="50399" xr:uid="{00000000-0005-0000-0000-000027C40000}"/>
    <cellStyle name="20% - Accent1 7 2 4 9 2" xfId="50400" xr:uid="{00000000-0005-0000-0000-000028C40000}"/>
    <cellStyle name="20% - Accent1 7 2 5" xfId="50401" xr:uid="{00000000-0005-0000-0000-000029C40000}"/>
    <cellStyle name="20% - Accent1 7 2 5 10" xfId="50402" xr:uid="{00000000-0005-0000-0000-00002AC40000}"/>
    <cellStyle name="20% - Accent1 7 2 5 10 2" xfId="50403" xr:uid="{00000000-0005-0000-0000-00002BC40000}"/>
    <cellStyle name="20% - Accent1 7 2 5 11" xfId="50404" xr:uid="{00000000-0005-0000-0000-00002CC40000}"/>
    <cellStyle name="20% - Accent1 7 2 5 2" xfId="50405" xr:uid="{00000000-0005-0000-0000-00002DC40000}"/>
    <cellStyle name="20% - Accent1 7 2 5 2 2" xfId="50406" xr:uid="{00000000-0005-0000-0000-00002EC40000}"/>
    <cellStyle name="20% - Accent1 7 2 5 2 2 2" xfId="50407" xr:uid="{00000000-0005-0000-0000-00002FC40000}"/>
    <cellStyle name="20% - Accent1 7 2 5 2 2 2 2" xfId="50408" xr:uid="{00000000-0005-0000-0000-000030C40000}"/>
    <cellStyle name="20% - Accent1 7 2 5 2 2 2 2 2" xfId="50409" xr:uid="{00000000-0005-0000-0000-000031C40000}"/>
    <cellStyle name="20% - Accent1 7 2 5 2 2 2 3" xfId="50410" xr:uid="{00000000-0005-0000-0000-000032C40000}"/>
    <cellStyle name="20% - Accent1 7 2 5 2 2 3" xfId="50411" xr:uid="{00000000-0005-0000-0000-000033C40000}"/>
    <cellStyle name="20% - Accent1 7 2 5 2 2 3 2" xfId="50412" xr:uid="{00000000-0005-0000-0000-000034C40000}"/>
    <cellStyle name="20% - Accent1 7 2 5 2 2 4" xfId="50413" xr:uid="{00000000-0005-0000-0000-000035C40000}"/>
    <cellStyle name="20% - Accent1 7 2 5 2 3" xfId="50414" xr:uid="{00000000-0005-0000-0000-000036C40000}"/>
    <cellStyle name="20% - Accent1 7 2 5 2 3 2" xfId="50415" xr:uid="{00000000-0005-0000-0000-000037C40000}"/>
    <cellStyle name="20% - Accent1 7 2 5 2 3 2 2" xfId="50416" xr:uid="{00000000-0005-0000-0000-000038C40000}"/>
    <cellStyle name="20% - Accent1 7 2 5 2 3 2 2 2" xfId="50417" xr:uid="{00000000-0005-0000-0000-000039C40000}"/>
    <cellStyle name="20% - Accent1 7 2 5 2 3 2 3" xfId="50418" xr:uid="{00000000-0005-0000-0000-00003AC40000}"/>
    <cellStyle name="20% - Accent1 7 2 5 2 3 3" xfId="50419" xr:uid="{00000000-0005-0000-0000-00003BC40000}"/>
    <cellStyle name="20% - Accent1 7 2 5 2 3 3 2" xfId="50420" xr:uid="{00000000-0005-0000-0000-00003CC40000}"/>
    <cellStyle name="20% - Accent1 7 2 5 2 3 4" xfId="50421" xr:uid="{00000000-0005-0000-0000-00003DC40000}"/>
    <cellStyle name="20% - Accent1 7 2 5 2 4" xfId="50422" xr:uid="{00000000-0005-0000-0000-00003EC40000}"/>
    <cellStyle name="20% - Accent1 7 2 5 2 4 2" xfId="50423" xr:uid="{00000000-0005-0000-0000-00003FC40000}"/>
    <cellStyle name="20% - Accent1 7 2 5 2 4 2 2" xfId="50424" xr:uid="{00000000-0005-0000-0000-000040C40000}"/>
    <cellStyle name="20% - Accent1 7 2 5 2 4 2 2 2" xfId="50425" xr:uid="{00000000-0005-0000-0000-000041C40000}"/>
    <cellStyle name="20% - Accent1 7 2 5 2 4 2 3" xfId="50426" xr:uid="{00000000-0005-0000-0000-000042C40000}"/>
    <cellStyle name="20% - Accent1 7 2 5 2 4 3" xfId="50427" xr:uid="{00000000-0005-0000-0000-000043C40000}"/>
    <cellStyle name="20% - Accent1 7 2 5 2 4 3 2" xfId="50428" xr:uid="{00000000-0005-0000-0000-000044C40000}"/>
    <cellStyle name="20% - Accent1 7 2 5 2 4 4" xfId="50429" xr:uid="{00000000-0005-0000-0000-000045C40000}"/>
    <cellStyle name="20% - Accent1 7 2 5 2 5" xfId="50430" xr:uid="{00000000-0005-0000-0000-000046C40000}"/>
    <cellStyle name="20% - Accent1 7 2 5 2 5 2" xfId="50431" xr:uid="{00000000-0005-0000-0000-000047C40000}"/>
    <cellStyle name="20% - Accent1 7 2 5 2 5 2 2" xfId="50432" xr:uid="{00000000-0005-0000-0000-000048C40000}"/>
    <cellStyle name="20% - Accent1 7 2 5 2 5 3" xfId="50433" xr:uid="{00000000-0005-0000-0000-000049C40000}"/>
    <cellStyle name="20% - Accent1 7 2 5 2 6" xfId="50434" xr:uid="{00000000-0005-0000-0000-00004AC40000}"/>
    <cellStyle name="20% - Accent1 7 2 5 2 6 2" xfId="50435" xr:uid="{00000000-0005-0000-0000-00004BC40000}"/>
    <cellStyle name="20% - Accent1 7 2 5 2 6 2 2" xfId="50436" xr:uid="{00000000-0005-0000-0000-00004CC40000}"/>
    <cellStyle name="20% - Accent1 7 2 5 2 6 3" xfId="50437" xr:uid="{00000000-0005-0000-0000-00004DC40000}"/>
    <cellStyle name="20% - Accent1 7 2 5 2 7" xfId="50438" xr:uid="{00000000-0005-0000-0000-00004EC40000}"/>
    <cellStyle name="20% - Accent1 7 2 5 2 7 2" xfId="50439" xr:uid="{00000000-0005-0000-0000-00004FC40000}"/>
    <cellStyle name="20% - Accent1 7 2 5 2 8" xfId="50440" xr:uid="{00000000-0005-0000-0000-000050C40000}"/>
    <cellStyle name="20% - Accent1 7 2 5 2 8 2" xfId="50441" xr:uid="{00000000-0005-0000-0000-000051C40000}"/>
    <cellStyle name="20% - Accent1 7 2 5 2 9" xfId="50442" xr:uid="{00000000-0005-0000-0000-000052C40000}"/>
    <cellStyle name="20% - Accent1 7 2 5 3" xfId="50443" xr:uid="{00000000-0005-0000-0000-000053C40000}"/>
    <cellStyle name="20% - Accent1 7 2 5 3 2" xfId="50444" xr:uid="{00000000-0005-0000-0000-000054C40000}"/>
    <cellStyle name="20% - Accent1 7 2 5 3 2 2" xfId="50445" xr:uid="{00000000-0005-0000-0000-000055C40000}"/>
    <cellStyle name="20% - Accent1 7 2 5 3 2 2 2" xfId="50446" xr:uid="{00000000-0005-0000-0000-000056C40000}"/>
    <cellStyle name="20% - Accent1 7 2 5 3 2 2 2 2" xfId="50447" xr:uid="{00000000-0005-0000-0000-000057C40000}"/>
    <cellStyle name="20% - Accent1 7 2 5 3 2 2 3" xfId="50448" xr:uid="{00000000-0005-0000-0000-000058C40000}"/>
    <cellStyle name="20% - Accent1 7 2 5 3 2 3" xfId="50449" xr:uid="{00000000-0005-0000-0000-000059C40000}"/>
    <cellStyle name="20% - Accent1 7 2 5 3 2 3 2" xfId="50450" xr:uid="{00000000-0005-0000-0000-00005AC40000}"/>
    <cellStyle name="20% - Accent1 7 2 5 3 2 4" xfId="50451" xr:uid="{00000000-0005-0000-0000-00005BC40000}"/>
    <cellStyle name="20% - Accent1 7 2 5 3 3" xfId="50452" xr:uid="{00000000-0005-0000-0000-00005CC40000}"/>
    <cellStyle name="20% - Accent1 7 2 5 3 3 2" xfId="50453" xr:uid="{00000000-0005-0000-0000-00005DC40000}"/>
    <cellStyle name="20% - Accent1 7 2 5 3 3 2 2" xfId="50454" xr:uid="{00000000-0005-0000-0000-00005EC40000}"/>
    <cellStyle name="20% - Accent1 7 2 5 3 3 2 2 2" xfId="50455" xr:uid="{00000000-0005-0000-0000-00005FC40000}"/>
    <cellStyle name="20% - Accent1 7 2 5 3 3 2 3" xfId="50456" xr:uid="{00000000-0005-0000-0000-000060C40000}"/>
    <cellStyle name="20% - Accent1 7 2 5 3 3 3" xfId="50457" xr:uid="{00000000-0005-0000-0000-000061C40000}"/>
    <cellStyle name="20% - Accent1 7 2 5 3 3 3 2" xfId="50458" xr:uid="{00000000-0005-0000-0000-000062C40000}"/>
    <cellStyle name="20% - Accent1 7 2 5 3 3 4" xfId="50459" xr:uid="{00000000-0005-0000-0000-000063C40000}"/>
    <cellStyle name="20% - Accent1 7 2 5 3 4" xfId="50460" xr:uid="{00000000-0005-0000-0000-000064C40000}"/>
    <cellStyle name="20% - Accent1 7 2 5 3 4 2" xfId="50461" xr:uid="{00000000-0005-0000-0000-000065C40000}"/>
    <cellStyle name="20% - Accent1 7 2 5 3 4 2 2" xfId="50462" xr:uid="{00000000-0005-0000-0000-000066C40000}"/>
    <cellStyle name="20% - Accent1 7 2 5 3 4 2 2 2" xfId="50463" xr:uid="{00000000-0005-0000-0000-000067C40000}"/>
    <cellStyle name="20% - Accent1 7 2 5 3 4 2 3" xfId="50464" xr:uid="{00000000-0005-0000-0000-000068C40000}"/>
    <cellStyle name="20% - Accent1 7 2 5 3 4 3" xfId="50465" xr:uid="{00000000-0005-0000-0000-000069C40000}"/>
    <cellStyle name="20% - Accent1 7 2 5 3 4 3 2" xfId="50466" xr:uid="{00000000-0005-0000-0000-00006AC40000}"/>
    <cellStyle name="20% - Accent1 7 2 5 3 4 4" xfId="50467" xr:uid="{00000000-0005-0000-0000-00006BC40000}"/>
    <cellStyle name="20% - Accent1 7 2 5 3 5" xfId="50468" xr:uid="{00000000-0005-0000-0000-00006CC40000}"/>
    <cellStyle name="20% - Accent1 7 2 5 3 5 2" xfId="50469" xr:uid="{00000000-0005-0000-0000-00006DC40000}"/>
    <cellStyle name="20% - Accent1 7 2 5 3 5 2 2" xfId="50470" xr:uid="{00000000-0005-0000-0000-00006EC40000}"/>
    <cellStyle name="20% - Accent1 7 2 5 3 5 3" xfId="50471" xr:uid="{00000000-0005-0000-0000-00006FC40000}"/>
    <cellStyle name="20% - Accent1 7 2 5 3 6" xfId="50472" xr:uid="{00000000-0005-0000-0000-000070C40000}"/>
    <cellStyle name="20% - Accent1 7 2 5 3 6 2" xfId="50473" xr:uid="{00000000-0005-0000-0000-000071C40000}"/>
    <cellStyle name="20% - Accent1 7 2 5 3 6 2 2" xfId="50474" xr:uid="{00000000-0005-0000-0000-000072C40000}"/>
    <cellStyle name="20% - Accent1 7 2 5 3 6 3" xfId="50475" xr:uid="{00000000-0005-0000-0000-000073C40000}"/>
    <cellStyle name="20% - Accent1 7 2 5 3 7" xfId="50476" xr:uid="{00000000-0005-0000-0000-000074C40000}"/>
    <cellStyle name="20% - Accent1 7 2 5 3 7 2" xfId="50477" xr:uid="{00000000-0005-0000-0000-000075C40000}"/>
    <cellStyle name="20% - Accent1 7 2 5 3 8" xfId="50478" xr:uid="{00000000-0005-0000-0000-000076C40000}"/>
    <cellStyle name="20% - Accent1 7 2 5 3 8 2" xfId="50479" xr:uid="{00000000-0005-0000-0000-000077C40000}"/>
    <cellStyle name="20% - Accent1 7 2 5 3 9" xfId="50480" xr:uid="{00000000-0005-0000-0000-000078C40000}"/>
    <cellStyle name="20% - Accent1 7 2 5 4" xfId="50481" xr:uid="{00000000-0005-0000-0000-000079C40000}"/>
    <cellStyle name="20% - Accent1 7 2 5 4 2" xfId="50482" xr:uid="{00000000-0005-0000-0000-00007AC40000}"/>
    <cellStyle name="20% - Accent1 7 2 5 4 2 2" xfId="50483" xr:uid="{00000000-0005-0000-0000-00007BC40000}"/>
    <cellStyle name="20% - Accent1 7 2 5 4 2 2 2" xfId="50484" xr:uid="{00000000-0005-0000-0000-00007CC40000}"/>
    <cellStyle name="20% - Accent1 7 2 5 4 2 3" xfId="50485" xr:uid="{00000000-0005-0000-0000-00007DC40000}"/>
    <cellStyle name="20% - Accent1 7 2 5 4 3" xfId="50486" xr:uid="{00000000-0005-0000-0000-00007EC40000}"/>
    <cellStyle name="20% - Accent1 7 2 5 4 3 2" xfId="50487" xr:uid="{00000000-0005-0000-0000-00007FC40000}"/>
    <cellStyle name="20% - Accent1 7 2 5 4 4" xfId="50488" xr:uid="{00000000-0005-0000-0000-000080C40000}"/>
    <cellStyle name="20% - Accent1 7 2 5 5" xfId="50489" xr:uid="{00000000-0005-0000-0000-000081C40000}"/>
    <cellStyle name="20% - Accent1 7 2 5 5 2" xfId="50490" xr:uid="{00000000-0005-0000-0000-000082C40000}"/>
    <cellStyle name="20% - Accent1 7 2 5 5 2 2" xfId="50491" xr:uid="{00000000-0005-0000-0000-000083C40000}"/>
    <cellStyle name="20% - Accent1 7 2 5 5 2 2 2" xfId="50492" xr:uid="{00000000-0005-0000-0000-000084C40000}"/>
    <cellStyle name="20% - Accent1 7 2 5 5 2 3" xfId="50493" xr:uid="{00000000-0005-0000-0000-000085C40000}"/>
    <cellStyle name="20% - Accent1 7 2 5 5 3" xfId="50494" xr:uid="{00000000-0005-0000-0000-000086C40000}"/>
    <cellStyle name="20% - Accent1 7 2 5 5 3 2" xfId="50495" xr:uid="{00000000-0005-0000-0000-000087C40000}"/>
    <cellStyle name="20% - Accent1 7 2 5 5 4" xfId="50496" xr:uid="{00000000-0005-0000-0000-000088C40000}"/>
    <cellStyle name="20% - Accent1 7 2 5 6" xfId="50497" xr:uid="{00000000-0005-0000-0000-000089C40000}"/>
    <cellStyle name="20% - Accent1 7 2 5 6 2" xfId="50498" xr:uid="{00000000-0005-0000-0000-00008AC40000}"/>
    <cellStyle name="20% - Accent1 7 2 5 6 2 2" xfId="50499" xr:uid="{00000000-0005-0000-0000-00008BC40000}"/>
    <cellStyle name="20% - Accent1 7 2 5 6 2 2 2" xfId="50500" xr:uid="{00000000-0005-0000-0000-00008CC40000}"/>
    <cellStyle name="20% - Accent1 7 2 5 6 2 3" xfId="50501" xr:uid="{00000000-0005-0000-0000-00008DC40000}"/>
    <cellStyle name="20% - Accent1 7 2 5 6 3" xfId="50502" xr:uid="{00000000-0005-0000-0000-00008EC40000}"/>
    <cellStyle name="20% - Accent1 7 2 5 6 3 2" xfId="50503" xr:uid="{00000000-0005-0000-0000-00008FC40000}"/>
    <cellStyle name="20% - Accent1 7 2 5 6 4" xfId="50504" xr:uid="{00000000-0005-0000-0000-000090C40000}"/>
    <cellStyle name="20% - Accent1 7 2 5 7" xfId="50505" xr:uid="{00000000-0005-0000-0000-000091C40000}"/>
    <cellStyle name="20% - Accent1 7 2 5 7 2" xfId="50506" xr:uid="{00000000-0005-0000-0000-000092C40000}"/>
    <cellStyle name="20% - Accent1 7 2 5 7 2 2" xfId="50507" xr:uid="{00000000-0005-0000-0000-000093C40000}"/>
    <cellStyle name="20% - Accent1 7 2 5 7 3" xfId="50508" xr:uid="{00000000-0005-0000-0000-000094C40000}"/>
    <cellStyle name="20% - Accent1 7 2 5 8" xfId="50509" xr:uid="{00000000-0005-0000-0000-000095C40000}"/>
    <cellStyle name="20% - Accent1 7 2 5 8 2" xfId="50510" xr:uid="{00000000-0005-0000-0000-000096C40000}"/>
    <cellStyle name="20% - Accent1 7 2 5 8 2 2" xfId="50511" xr:uid="{00000000-0005-0000-0000-000097C40000}"/>
    <cellStyle name="20% - Accent1 7 2 5 8 3" xfId="50512" xr:uid="{00000000-0005-0000-0000-000098C40000}"/>
    <cellStyle name="20% - Accent1 7 2 5 9" xfId="50513" xr:uid="{00000000-0005-0000-0000-000099C40000}"/>
    <cellStyle name="20% - Accent1 7 2 5 9 2" xfId="50514" xr:uid="{00000000-0005-0000-0000-00009AC40000}"/>
    <cellStyle name="20% - Accent1 7 2 6" xfId="50515" xr:uid="{00000000-0005-0000-0000-00009BC40000}"/>
    <cellStyle name="20% - Accent1 7 2 6 2" xfId="50516" xr:uid="{00000000-0005-0000-0000-00009CC40000}"/>
    <cellStyle name="20% - Accent1 7 2 6 2 2" xfId="50517" xr:uid="{00000000-0005-0000-0000-00009DC40000}"/>
    <cellStyle name="20% - Accent1 7 2 6 2 2 2" xfId="50518" xr:uid="{00000000-0005-0000-0000-00009EC40000}"/>
    <cellStyle name="20% - Accent1 7 2 6 2 2 2 2" xfId="50519" xr:uid="{00000000-0005-0000-0000-00009FC40000}"/>
    <cellStyle name="20% - Accent1 7 2 6 2 2 3" xfId="50520" xr:uid="{00000000-0005-0000-0000-0000A0C40000}"/>
    <cellStyle name="20% - Accent1 7 2 6 2 3" xfId="50521" xr:uid="{00000000-0005-0000-0000-0000A1C40000}"/>
    <cellStyle name="20% - Accent1 7 2 6 2 3 2" xfId="50522" xr:uid="{00000000-0005-0000-0000-0000A2C40000}"/>
    <cellStyle name="20% - Accent1 7 2 6 2 4" xfId="50523" xr:uid="{00000000-0005-0000-0000-0000A3C40000}"/>
    <cellStyle name="20% - Accent1 7 2 6 3" xfId="50524" xr:uid="{00000000-0005-0000-0000-0000A4C40000}"/>
    <cellStyle name="20% - Accent1 7 2 6 3 2" xfId="50525" xr:uid="{00000000-0005-0000-0000-0000A5C40000}"/>
    <cellStyle name="20% - Accent1 7 2 6 3 2 2" xfId="50526" xr:uid="{00000000-0005-0000-0000-0000A6C40000}"/>
    <cellStyle name="20% - Accent1 7 2 6 3 2 2 2" xfId="50527" xr:uid="{00000000-0005-0000-0000-0000A7C40000}"/>
    <cellStyle name="20% - Accent1 7 2 6 3 2 3" xfId="50528" xr:uid="{00000000-0005-0000-0000-0000A8C40000}"/>
    <cellStyle name="20% - Accent1 7 2 6 3 3" xfId="50529" xr:uid="{00000000-0005-0000-0000-0000A9C40000}"/>
    <cellStyle name="20% - Accent1 7 2 6 3 3 2" xfId="50530" xr:uid="{00000000-0005-0000-0000-0000AAC40000}"/>
    <cellStyle name="20% - Accent1 7 2 6 3 4" xfId="50531" xr:uid="{00000000-0005-0000-0000-0000ABC40000}"/>
    <cellStyle name="20% - Accent1 7 2 6 4" xfId="50532" xr:uid="{00000000-0005-0000-0000-0000ACC40000}"/>
    <cellStyle name="20% - Accent1 7 2 6 4 2" xfId="50533" xr:uid="{00000000-0005-0000-0000-0000ADC40000}"/>
    <cellStyle name="20% - Accent1 7 2 6 4 2 2" xfId="50534" xr:uid="{00000000-0005-0000-0000-0000AEC40000}"/>
    <cellStyle name="20% - Accent1 7 2 6 4 2 2 2" xfId="50535" xr:uid="{00000000-0005-0000-0000-0000AFC40000}"/>
    <cellStyle name="20% - Accent1 7 2 6 4 2 3" xfId="50536" xr:uid="{00000000-0005-0000-0000-0000B0C40000}"/>
    <cellStyle name="20% - Accent1 7 2 6 4 3" xfId="50537" xr:uid="{00000000-0005-0000-0000-0000B1C40000}"/>
    <cellStyle name="20% - Accent1 7 2 6 4 3 2" xfId="50538" xr:uid="{00000000-0005-0000-0000-0000B2C40000}"/>
    <cellStyle name="20% - Accent1 7 2 6 4 4" xfId="50539" xr:uid="{00000000-0005-0000-0000-0000B3C40000}"/>
    <cellStyle name="20% - Accent1 7 2 6 5" xfId="50540" xr:uid="{00000000-0005-0000-0000-0000B4C40000}"/>
    <cellStyle name="20% - Accent1 7 2 6 5 2" xfId="50541" xr:uid="{00000000-0005-0000-0000-0000B5C40000}"/>
    <cellStyle name="20% - Accent1 7 2 6 5 2 2" xfId="50542" xr:uid="{00000000-0005-0000-0000-0000B6C40000}"/>
    <cellStyle name="20% - Accent1 7 2 6 5 3" xfId="50543" xr:uid="{00000000-0005-0000-0000-0000B7C40000}"/>
    <cellStyle name="20% - Accent1 7 2 6 6" xfId="50544" xr:uid="{00000000-0005-0000-0000-0000B8C40000}"/>
    <cellStyle name="20% - Accent1 7 2 6 6 2" xfId="50545" xr:uid="{00000000-0005-0000-0000-0000B9C40000}"/>
    <cellStyle name="20% - Accent1 7 2 6 6 2 2" xfId="50546" xr:uid="{00000000-0005-0000-0000-0000BAC40000}"/>
    <cellStyle name="20% - Accent1 7 2 6 6 3" xfId="50547" xr:uid="{00000000-0005-0000-0000-0000BBC40000}"/>
    <cellStyle name="20% - Accent1 7 2 6 7" xfId="50548" xr:uid="{00000000-0005-0000-0000-0000BCC40000}"/>
    <cellStyle name="20% - Accent1 7 2 6 7 2" xfId="50549" xr:uid="{00000000-0005-0000-0000-0000BDC40000}"/>
    <cellStyle name="20% - Accent1 7 2 6 8" xfId="50550" xr:uid="{00000000-0005-0000-0000-0000BEC40000}"/>
    <cellStyle name="20% - Accent1 7 2 6 8 2" xfId="50551" xr:uid="{00000000-0005-0000-0000-0000BFC40000}"/>
    <cellStyle name="20% - Accent1 7 2 6 9" xfId="50552" xr:uid="{00000000-0005-0000-0000-0000C0C40000}"/>
    <cellStyle name="20% - Accent1 7 2 7" xfId="50553" xr:uid="{00000000-0005-0000-0000-0000C1C40000}"/>
    <cellStyle name="20% - Accent1 7 2 7 2" xfId="50554" xr:uid="{00000000-0005-0000-0000-0000C2C40000}"/>
    <cellStyle name="20% - Accent1 7 2 7 2 2" xfId="50555" xr:uid="{00000000-0005-0000-0000-0000C3C40000}"/>
    <cellStyle name="20% - Accent1 7 2 7 2 2 2" xfId="50556" xr:uid="{00000000-0005-0000-0000-0000C4C40000}"/>
    <cellStyle name="20% - Accent1 7 2 7 2 2 2 2" xfId="50557" xr:uid="{00000000-0005-0000-0000-0000C5C40000}"/>
    <cellStyle name="20% - Accent1 7 2 7 2 2 3" xfId="50558" xr:uid="{00000000-0005-0000-0000-0000C6C40000}"/>
    <cellStyle name="20% - Accent1 7 2 7 2 3" xfId="50559" xr:uid="{00000000-0005-0000-0000-0000C7C40000}"/>
    <cellStyle name="20% - Accent1 7 2 7 2 3 2" xfId="50560" xr:uid="{00000000-0005-0000-0000-0000C8C40000}"/>
    <cellStyle name="20% - Accent1 7 2 7 2 4" xfId="50561" xr:uid="{00000000-0005-0000-0000-0000C9C40000}"/>
    <cellStyle name="20% - Accent1 7 2 7 3" xfId="50562" xr:uid="{00000000-0005-0000-0000-0000CAC40000}"/>
    <cellStyle name="20% - Accent1 7 2 7 3 2" xfId="50563" xr:uid="{00000000-0005-0000-0000-0000CBC40000}"/>
    <cellStyle name="20% - Accent1 7 2 7 3 2 2" xfId="50564" xr:uid="{00000000-0005-0000-0000-0000CCC40000}"/>
    <cellStyle name="20% - Accent1 7 2 7 3 2 2 2" xfId="50565" xr:uid="{00000000-0005-0000-0000-0000CDC40000}"/>
    <cellStyle name="20% - Accent1 7 2 7 3 2 3" xfId="50566" xr:uid="{00000000-0005-0000-0000-0000CEC40000}"/>
    <cellStyle name="20% - Accent1 7 2 7 3 3" xfId="50567" xr:uid="{00000000-0005-0000-0000-0000CFC40000}"/>
    <cellStyle name="20% - Accent1 7 2 7 3 3 2" xfId="50568" xr:uid="{00000000-0005-0000-0000-0000D0C40000}"/>
    <cellStyle name="20% - Accent1 7 2 7 3 4" xfId="50569" xr:uid="{00000000-0005-0000-0000-0000D1C40000}"/>
    <cellStyle name="20% - Accent1 7 2 7 4" xfId="50570" xr:uid="{00000000-0005-0000-0000-0000D2C40000}"/>
    <cellStyle name="20% - Accent1 7 2 7 4 2" xfId="50571" xr:uid="{00000000-0005-0000-0000-0000D3C40000}"/>
    <cellStyle name="20% - Accent1 7 2 7 4 2 2" xfId="50572" xr:uid="{00000000-0005-0000-0000-0000D4C40000}"/>
    <cellStyle name="20% - Accent1 7 2 7 4 2 2 2" xfId="50573" xr:uid="{00000000-0005-0000-0000-0000D5C40000}"/>
    <cellStyle name="20% - Accent1 7 2 7 4 2 3" xfId="50574" xr:uid="{00000000-0005-0000-0000-0000D6C40000}"/>
    <cellStyle name="20% - Accent1 7 2 7 4 3" xfId="50575" xr:uid="{00000000-0005-0000-0000-0000D7C40000}"/>
    <cellStyle name="20% - Accent1 7 2 7 4 3 2" xfId="50576" xr:uid="{00000000-0005-0000-0000-0000D8C40000}"/>
    <cellStyle name="20% - Accent1 7 2 7 4 4" xfId="50577" xr:uid="{00000000-0005-0000-0000-0000D9C40000}"/>
    <cellStyle name="20% - Accent1 7 2 7 5" xfId="50578" xr:uid="{00000000-0005-0000-0000-0000DAC40000}"/>
    <cellStyle name="20% - Accent1 7 2 7 5 2" xfId="50579" xr:uid="{00000000-0005-0000-0000-0000DBC40000}"/>
    <cellStyle name="20% - Accent1 7 2 7 5 2 2" xfId="50580" xr:uid="{00000000-0005-0000-0000-0000DCC40000}"/>
    <cellStyle name="20% - Accent1 7 2 7 5 3" xfId="50581" xr:uid="{00000000-0005-0000-0000-0000DDC40000}"/>
    <cellStyle name="20% - Accent1 7 2 7 6" xfId="50582" xr:uid="{00000000-0005-0000-0000-0000DEC40000}"/>
    <cellStyle name="20% - Accent1 7 2 7 6 2" xfId="50583" xr:uid="{00000000-0005-0000-0000-0000DFC40000}"/>
    <cellStyle name="20% - Accent1 7 2 7 6 2 2" xfId="50584" xr:uid="{00000000-0005-0000-0000-0000E0C40000}"/>
    <cellStyle name="20% - Accent1 7 2 7 6 3" xfId="50585" xr:uid="{00000000-0005-0000-0000-0000E1C40000}"/>
    <cellStyle name="20% - Accent1 7 2 7 7" xfId="50586" xr:uid="{00000000-0005-0000-0000-0000E2C40000}"/>
    <cellStyle name="20% - Accent1 7 2 7 7 2" xfId="50587" xr:uid="{00000000-0005-0000-0000-0000E3C40000}"/>
    <cellStyle name="20% - Accent1 7 2 7 8" xfId="50588" xr:uid="{00000000-0005-0000-0000-0000E4C40000}"/>
    <cellStyle name="20% - Accent1 7 2 7 8 2" xfId="50589" xr:uid="{00000000-0005-0000-0000-0000E5C40000}"/>
    <cellStyle name="20% - Accent1 7 2 7 9" xfId="50590" xr:uid="{00000000-0005-0000-0000-0000E6C40000}"/>
    <cellStyle name="20% - Accent1 7 2 8" xfId="50591" xr:uid="{00000000-0005-0000-0000-0000E7C40000}"/>
    <cellStyle name="20% - Accent1 7 2 8 2" xfId="50592" xr:uid="{00000000-0005-0000-0000-0000E8C40000}"/>
    <cellStyle name="20% - Accent1 7 2 8 2 2" xfId="50593" xr:uid="{00000000-0005-0000-0000-0000E9C40000}"/>
    <cellStyle name="20% - Accent1 7 2 8 2 2 2" xfId="50594" xr:uid="{00000000-0005-0000-0000-0000EAC40000}"/>
    <cellStyle name="20% - Accent1 7 2 8 2 3" xfId="50595" xr:uid="{00000000-0005-0000-0000-0000EBC40000}"/>
    <cellStyle name="20% - Accent1 7 2 8 3" xfId="50596" xr:uid="{00000000-0005-0000-0000-0000ECC40000}"/>
    <cellStyle name="20% - Accent1 7 2 8 3 2" xfId="50597" xr:uid="{00000000-0005-0000-0000-0000EDC40000}"/>
    <cellStyle name="20% - Accent1 7 2 8 4" xfId="50598" xr:uid="{00000000-0005-0000-0000-0000EEC40000}"/>
    <cellStyle name="20% - Accent1 7 2 9" xfId="50599" xr:uid="{00000000-0005-0000-0000-0000EFC40000}"/>
    <cellStyle name="20% - Accent1 7 2 9 2" xfId="50600" xr:uid="{00000000-0005-0000-0000-0000F0C40000}"/>
    <cellStyle name="20% - Accent1 7 2 9 2 2" xfId="50601" xr:uid="{00000000-0005-0000-0000-0000F1C40000}"/>
    <cellStyle name="20% - Accent1 7 2 9 2 2 2" xfId="50602" xr:uid="{00000000-0005-0000-0000-0000F2C40000}"/>
    <cellStyle name="20% - Accent1 7 2 9 2 3" xfId="50603" xr:uid="{00000000-0005-0000-0000-0000F3C40000}"/>
    <cellStyle name="20% - Accent1 7 2 9 3" xfId="50604" xr:uid="{00000000-0005-0000-0000-0000F4C40000}"/>
    <cellStyle name="20% - Accent1 7 2 9 3 2" xfId="50605" xr:uid="{00000000-0005-0000-0000-0000F5C40000}"/>
    <cellStyle name="20% - Accent1 7 2 9 4" xfId="50606" xr:uid="{00000000-0005-0000-0000-0000F6C40000}"/>
    <cellStyle name="20% - Accent1 7 3" xfId="50607" xr:uid="{00000000-0005-0000-0000-0000F7C40000}"/>
    <cellStyle name="20% - Accent1 7 3 10" xfId="50608" xr:uid="{00000000-0005-0000-0000-0000F8C40000}"/>
    <cellStyle name="20% - Accent1 7 3 10 2" xfId="50609" xr:uid="{00000000-0005-0000-0000-0000F9C40000}"/>
    <cellStyle name="20% - Accent1 7 3 10 2 2" xfId="50610" xr:uid="{00000000-0005-0000-0000-0000FAC40000}"/>
    <cellStyle name="20% - Accent1 7 3 10 3" xfId="50611" xr:uid="{00000000-0005-0000-0000-0000FBC40000}"/>
    <cellStyle name="20% - Accent1 7 3 11" xfId="50612" xr:uid="{00000000-0005-0000-0000-0000FCC40000}"/>
    <cellStyle name="20% - Accent1 7 3 11 2" xfId="50613" xr:uid="{00000000-0005-0000-0000-0000FDC40000}"/>
    <cellStyle name="20% - Accent1 7 3 11 2 2" xfId="50614" xr:uid="{00000000-0005-0000-0000-0000FEC40000}"/>
    <cellStyle name="20% - Accent1 7 3 11 3" xfId="50615" xr:uid="{00000000-0005-0000-0000-0000FFC40000}"/>
    <cellStyle name="20% - Accent1 7 3 12" xfId="50616" xr:uid="{00000000-0005-0000-0000-000000C50000}"/>
    <cellStyle name="20% - Accent1 7 3 12 2" xfId="50617" xr:uid="{00000000-0005-0000-0000-000001C50000}"/>
    <cellStyle name="20% - Accent1 7 3 13" xfId="50618" xr:uid="{00000000-0005-0000-0000-000002C50000}"/>
    <cellStyle name="20% - Accent1 7 3 13 2" xfId="50619" xr:uid="{00000000-0005-0000-0000-000003C50000}"/>
    <cellStyle name="20% - Accent1 7 3 14" xfId="50620" xr:uid="{00000000-0005-0000-0000-000004C50000}"/>
    <cellStyle name="20% - Accent1 7 3 2" xfId="50621" xr:uid="{00000000-0005-0000-0000-000005C50000}"/>
    <cellStyle name="20% - Accent1 7 3 2 10" xfId="50622" xr:uid="{00000000-0005-0000-0000-000006C50000}"/>
    <cellStyle name="20% - Accent1 7 3 2 10 2" xfId="50623" xr:uid="{00000000-0005-0000-0000-000007C50000}"/>
    <cellStyle name="20% - Accent1 7 3 2 11" xfId="50624" xr:uid="{00000000-0005-0000-0000-000008C50000}"/>
    <cellStyle name="20% - Accent1 7 3 2 2" xfId="50625" xr:uid="{00000000-0005-0000-0000-000009C50000}"/>
    <cellStyle name="20% - Accent1 7 3 2 2 2" xfId="50626" xr:uid="{00000000-0005-0000-0000-00000AC50000}"/>
    <cellStyle name="20% - Accent1 7 3 2 2 2 2" xfId="50627" xr:uid="{00000000-0005-0000-0000-00000BC50000}"/>
    <cellStyle name="20% - Accent1 7 3 2 2 2 2 2" xfId="50628" xr:uid="{00000000-0005-0000-0000-00000CC50000}"/>
    <cellStyle name="20% - Accent1 7 3 2 2 2 2 2 2" xfId="50629" xr:uid="{00000000-0005-0000-0000-00000DC50000}"/>
    <cellStyle name="20% - Accent1 7 3 2 2 2 2 3" xfId="50630" xr:uid="{00000000-0005-0000-0000-00000EC50000}"/>
    <cellStyle name="20% - Accent1 7 3 2 2 2 3" xfId="50631" xr:uid="{00000000-0005-0000-0000-00000FC50000}"/>
    <cellStyle name="20% - Accent1 7 3 2 2 2 3 2" xfId="50632" xr:uid="{00000000-0005-0000-0000-000010C50000}"/>
    <cellStyle name="20% - Accent1 7 3 2 2 2 4" xfId="50633" xr:uid="{00000000-0005-0000-0000-000011C50000}"/>
    <cellStyle name="20% - Accent1 7 3 2 2 3" xfId="50634" xr:uid="{00000000-0005-0000-0000-000012C50000}"/>
    <cellStyle name="20% - Accent1 7 3 2 2 3 2" xfId="50635" xr:uid="{00000000-0005-0000-0000-000013C50000}"/>
    <cellStyle name="20% - Accent1 7 3 2 2 3 2 2" xfId="50636" xr:uid="{00000000-0005-0000-0000-000014C50000}"/>
    <cellStyle name="20% - Accent1 7 3 2 2 3 2 2 2" xfId="50637" xr:uid="{00000000-0005-0000-0000-000015C50000}"/>
    <cellStyle name="20% - Accent1 7 3 2 2 3 2 3" xfId="50638" xr:uid="{00000000-0005-0000-0000-000016C50000}"/>
    <cellStyle name="20% - Accent1 7 3 2 2 3 3" xfId="50639" xr:uid="{00000000-0005-0000-0000-000017C50000}"/>
    <cellStyle name="20% - Accent1 7 3 2 2 3 3 2" xfId="50640" xr:uid="{00000000-0005-0000-0000-000018C50000}"/>
    <cellStyle name="20% - Accent1 7 3 2 2 3 4" xfId="50641" xr:uid="{00000000-0005-0000-0000-000019C50000}"/>
    <cellStyle name="20% - Accent1 7 3 2 2 4" xfId="50642" xr:uid="{00000000-0005-0000-0000-00001AC50000}"/>
    <cellStyle name="20% - Accent1 7 3 2 2 4 2" xfId="50643" xr:uid="{00000000-0005-0000-0000-00001BC50000}"/>
    <cellStyle name="20% - Accent1 7 3 2 2 4 2 2" xfId="50644" xr:uid="{00000000-0005-0000-0000-00001CC50000}"/>
    <cellStyle name="20% - Accent1 7 3 2 2 4 2 2 2" xfId="50645" xr:uid="{00000000-0005-0000-0000-00001DC50000}"/>
    <cellStyle name="20% - Accent1 7 3 2 2 4 2 3" xfId="50646" xr:uid="{00000000-0005-0000-0000-00001EC50000}"/>
    <cellStyle name="20% - Accent1 7 3 2 2 4 3" xfId="50647" xr:uid="{00000000-0005-0000-0000-00001FC50000}"/>
    <cellStyle name="20% - Accent1 7 3 2 2 4 3 2" xfId="50648" xr:uid="{00000000-0005-0000-0000-000020C50000}"/>
    <cellStyle name="20% - Accent1 7 3 2 2 4 4" xfId="50649" xr:uid="{00000000-0005-0000-0000-000021C50000}"/>
    <cellStyle name="20% - Accent1 7 3 2 2 5" xfId="50650" xr:uid="{00000000-0005-0000-0000-000022C50000}"/>
    <cellStyle name="20% - Accent1 7 3 2 2 5 2" xfId="50651" xr:uid="{00000000-0005-0000-0000-000023C50000}"/>
    <cellStyle name="20% - Accent1 7 3 2 2 5 2 2" xfId="50652" xr:uid="{00000000-0005-0000-0000-000024C50000}"/>
    <cellStyle name="20% - Accent1 7 3 2 2 5 3" xfId="50653" xr:uid="{00000000-0005-0000-0000-000025C50000}"/>
    <cellStyle name="20% - Accent1 7 3 2 2 6" xfId="50654" xr:uid="{00000000-0005-0000-0000-000026C50000}"/>
    <cellStyle name="20% - Accent1 7 3 2 2 6 2" xfId="50655" xr:uid="{00000000-0005-0000-0000-000027C50000}"/>
    <cellStyle name="20% - Accent1 7 3 2 2 6 2 2" xfId="50656" xr:uid="{00000000-0005-0000-0000-000028C50000}"/>
    <cellStyle name="20% - Accent1 7 3 2 2 6 3" xfId="50657" xr:uid="{00000000-0005-0000-0000-000029C50000}"/>
    <cellStyle name="20% - Accent1 7 3 2 2 7" xfId="50658" xr:uid="{00000000-0005-0000-0000-00002AC50000}"/>
    <cellStyle name="20% - Accent1 7 3 2 2 7 2" xfId="50659" xr:uid="{00000000-0005-0000-0000-00002BC50000}"/>
    <cellStyle name="20% - Accent1 7 3 2 2 8" xfId="50660" xr:uid="{00000000-0005-0000-0000-00002CC50000}"/>
    <cellStyle name="20% - Accent1 7 3 2 2 8 2" xfId="50661" xr:uid="{00000000-0005-0000-0000-00002DC50000}"/>
    <cellStyle name="20% - Accent1 7 3 2 2 9" xfId="50662" xr:uid="{00000000-0005-0000-0000-00002EC50000}"/>
    <cellStyle name="20% - Accent1 7 3 2 3" xfId="50663" xr:uid="{00000000-0005-0000-0000-00002FC50000}"/>
    <cellStyle name="20% - Accent1 7 3 2 3 2" xfId="50664" xr:uid="{00000000-0005-0000-0000-000030C50000}"/>
    <cellStyle name="20% - Accent1 7 3 2 3 2 2" xfId="50665" xr:uid="{00000000-0005-0000-0000-000031C50000}"/>
    <cellStyle name="20% - Accent1 7 3 2 3 2 2 2" xfId="50666" xr:uid="{00000000-0005-0000-0000-000032C50000}"/>
    <cellStyle name="20% - Accent1 7 3 2 3 2 2 2 2" xfId="50667" xr:uid="{00000000-0005-0000-0000-000033C50000}"/>
    <cellStyle name="20% - Accent1 7 3 2 3 2 2 3" xfId="50668" xr:uid="{00000000-0005-0000-0000-000034C50000}"/>
    <cellStyle name="20% - Accent1 7 3 2 3 2 3" xfId="50669" xr:uid="{00000000-0005-0000-0000-000035C50000}"/>
    <cellStyle name="20% - Accent1 7 3 2 3 2 3 2" xfId="50670" xr:uid="{00000000-0005-0000-0000-000036C50000}"/>
    <cellStyle name="20% - Accent1 7 3 2 3 2 4" xfId="50671" xr:uid="{00000000-0005-0000-0000-000037C50000}"/>
    <cellStyle name="20% - Accent1 7 3 2 3 3" xfId="50672" xr:uid="{00000000-0005-0000-0000-000038C50000}"/>
    <cellStyle name="20% - Accent1 7 3 2 3 3 2" xfId="50673" xr:uid="{00000000-0005-0000-0000-000039C50000}"/>
    <cellStyle name="20% - Accent1 7 3 2 3 3 2 2" xfId="50674" xr:uid="{00000000-0005-0000-0000-00003AC50000}"/>
    <cellStyle name="20% - Accent1 7 3 2 3 3 2 2 2" xfId="50675" xr:uid="{00000000-0005-0000-0000-00003BC50000}"/>
    <cellStyle name="20% - Accent1 7 3 2 3 3 2 3" xfId="50676" xr:uid="{00000000-0005-0000-0000-00003CC50000}"/>
    <cellStyle name="20% - Accent1 7 3 2 3 3 3" xfId="50677" xr:uid="{00000000-0005-0000-0000-00003DC50000}"/>
    <cellStyle name="20% - Accent1 7 3 2 3 3 3 2" xfId="50678" xr:uid="{00000000-0005-0000-0000-00003EC50000}"/>
    <cellStyle name="20% - Accent1 7 3 2 3 3 4" xfId="50679" xr:uid="{00000000-0005-0000-0000-00003FC50000}"/>
    <cellStyle name="20% - Accent1 7 3 2 3 4" xfId="50680" xr:uid="{00000000-0005-0000-0000-000040C50000}"/>
    <cellStyle name="20% - Accent1 7 3 2 3 4 2" xfId="50681" xr:uid="{00000000-0005-0000-0000-000041C50000}"/>
    <cellStyle name="20% - Accent1 7 3 2 3 4 2 2" xfId="50682" xr:uid="{00000000-0005-0000-0000-000042C50000}"/>
    <cellStyle name="20% - Accent1 7 3 2 3 4 2 2 2" xfId="50683" xr:uid="{00000000-0005-0000-0000-000043C50000}"/>
    <cellStyle name="20% - Accent1 7 3 2 3 4 2 3" xfId="50684" xr:uid="{00000000-0005-0000-0000-000044C50000}"/>
    <cellStyle name="20% - Accent1 7 3 2 3 4 3" xfId="50685" xr:uid="{00000000-0005-0000-0000-000045C50000}"/>
    <cellStyle name="20% - Accent1 7 3 2 3 4 3 2" xfId="50686" xr:uid="{00000000-0005-0000-0000-000046C50000}"/>
    <cellStyle name="20% - Accent1 7 3 2 3 4 4" xfId="50687" xr:uid="{00000000-0005-0000-0000-000047C50000}"/>
    <cellStyle name="20% - Accent1 7 3 2 3 5" xfId="50688" xr:uid="{00000000-0005-0000-0000-000048C50000}"/>
    <cellStyle name="20% - Accent1 7 3 2 3 5 2" xfId="50689" xr:uid="{00000000-0005-0000-0000-000049C50000}"/>
    <cellStyle name="20% - Accent1 7 3 2 3 5 2 2" xfId="50690" xr:uid="{00000000-0005-0000-0000-00004AC50000}"/>
    <cellStyle name="20% - Accent1 7 3 2 3 5 3" xfId="50691" xr:uid="{00000000-0005-0000-0000-00004BC50000}"/>
    <cellStyle name="20% - Accent1 7 3 2 3 6" xfId="50692" xr:uid="{00000000-0005-0000-0000-00004CC50000}"/>
    <cellStyle name="20% - Accent1 7 3 2 3 6 2" xfId="50693" xr:uid="{00000000-0005-0000-0000-00004DC50000}"/>
    <cellStyle name="20% - Accent1 7 3 2 3 6 2 2" xfId="50694" xr:uid="{00000000-0005-0000-0000-00004EC50000}"/>
    <cellStyle name="20% - Accent1 7 3 2 3 6 3" xfId="50695" xr:uid="{00000000-0005-0000-0000-00004FC50000}"/>
    <cellStyle name="20% - Accent1 7 3 2 3 7" xfId="50696" xr:uid="{00000000-0005-0000-0000-000050C50000}"/>
    <cellStyle name="20% - Accent1 7 3 2 3 7 2" xfId="50697" xr:uid="{00000000-0005-0000-0000-000051C50000}"/>
    <cellStyle name="20% - Accent1 7 3 2 3 8" xfId="50698" xr:uid="{00000000-0005-0000-0000-000052C50000}"/>
    <cellStyle name="20% - Accent1 7 3 2 3 8 2" xfId="50699" xr:uid="{00000000-0005-0000-0000-000053C50000}"/>
    <cellStyle name="20% - Accent1 7 3 2 3 9" xfId="50700" xr:uid="{00000000-0005-0000-0000-000054C50000}"/>
    <cellStyle name="20% - Accent1 7 3 2 4" xfId="50701" xr:uid="{00000000-0005-0000-0000-000055C50000}"/>
    <cellStyle name="20% - Accent1 7 3 2 4 2" xfId="50702" xr:uid="{00000000-0005-0000-0000-000056C50000}"/>
    <cellStyle name="20% - Accent1 7 3 2 4 2 2" xfId="50703" xr:uid="{00000000-0005-0000-0000-000057C50000}"/>
    <cellStyle name="20% - Accent1 7 3 2 4 2 2 2" xfId="50704" xr:uid="{00000000-0005-0000-0000-000058C50000}"/>
    <cellStyle name="20% - Accent1 7 3 2 4 2 3" xfId="50705" xr:uid="{00000000-0005-0000-0000-000059C50000}"/>
    <cellStyle name="20% - Accent1 7 3 2 4 3" xfId="50706" xr:uid="{00000000-0005-0000-0000-00005AC50000}"/>
    <cellStyle name="20% - Accent1 7 3 2 4 3 2" xfId="50707" xr:uid="{00000000-0005-0000-0000-00005BC50000}"/>
    <cellStyle name="20% - Accent1 7 3 2 4 4" xfId="50708" xr:uid="{00000000-0005-0000-0000-00005CC50000}"/>
    <cellStyle name="20% - Accent1 7 3 2 5" xfId="50709" xr:uid="{00000000-0005-0000-0000-00005DC50000}"/>
    <cellStyle name="20% - Accent1 7 3 2 5 2" xfId="50710" xr:uid="{00000000-0005-0000-0000-00005EC50000}"/>
    <cellStyle name="20% - Accent1 7 3 2 5 2 2" xfId="50711" xr:uid="{00000000-0005-0000-0000-00005FC50000}"/>
    <cellStyle name="20% - Accent1 7 3 2 5 2 2 2" xfId="50712" xr:uid="{00000000-0005-0000-0000-000060C50000}"/>
    <cellStyle name="20% - Accent1 7 3 2 5 2 3" xfId="50713" xr:uid="{00000000-0005-0000-0000-000061C50000}"/>
    <cellStyle name="20% - Accent1 7 3 2 5 3" xfId="50714" xr:uid="{00000000-0005-0000-0000-000062C50000}"/>
    <cellStyle name="20% - Accent1 7 3 2 5 3 2" xfId="50715" xr:uid="{00000000-0005-0000-0000-000063C50000}"/>
    <cellStyle name="20% - Accent1 7 3 2 5 4" xfId="50716" xr:uid="{00000000-0005-0000-0000-000064C50000}"/>
    <cellStyle name="20% - Accent1 7 3 2 6" xfId="50717" xr:uid="{00000000-0005-0000-0000-000065C50000}"/>
    <cellStyle name="20% - Accent1 7 3 2 6 2" xfId="50718" xr:uid="{00000000-0005-0000-0000-000066C50000}"/>
    <cellStyle name="20% - Accent1 7 3 2 6 2 2" xfId="50719" xr:uid="{00000000-0005-0000-0000-000067C50000}"/>
    <cellStyle name="20% - Accent1 7 3 2 6 2 2 2" xfId="50720" xr:uid="{00000000-0005-0000-0000-000068C50000}"/>
    <cellStyle name="20% - Accent1 7 3 2 6 2 3" xfId="50721" xr:uid="{00000000-0005-0000-0000-000069C50000}"/>
    <cellStyle name="20% - Accent1 7 3 2 6 3" xfId="50722" xr:uid="{00000000-0005-0000-0000-00006AC50000}"/>
    <cellStyle name="20% - Accent1 7 3 2 6 3 2" xfId="50723" xr:uid="{00000000-0005-0000-0000-00006BC50000}"/>
    <cellStyle name="20% - Accent1 7 3 2 6 4" xfId="50724" xr:uid="{00000000-0005-0000-0000-00006CC50000}"/>
    <cellStyle name="20% - Accent1 7 3 2 7" xfId="50725" xr:uid="{00000000-0005-0000-0000-00006DC50000}"/>
    <cellStyle name="20% - Accent1 7 3 2 7 2" xfId="50726" xr:uid="{00000000-0005-0000-0000-00006EC50000}"/>
    <cellStyle name="20% - Accent1 7 3 2 7 2 2" xfId="50727" xr:uid="{00000000-0005-0000-0000-00006FC50000}"/>
    <cellStyle name="20% - Accent1 7 3 2 7 3" xfId="50728" xr:uid="{00000000-0005-0000-0000-000070C50000}"/>
    <cellStyle name="20% - Accent1 7 3 2 8" xfId="50729" xr:uid="{00000000-0005-0000-0000-000071C50000}"/>
    <cellStyle name="20% - Accent1 7 3 2 8 2" xfId="50730" xr:uid="{00000000-0005-0000-0000-000072C50000}"/>
    <cellStyle name="20% - Accent1 7 3 2 8 2 2" xfId="50731" xr:uid="{00000000-0005-0000-0000-000073C50000}"/>
    <cellStyle name="20% - Accent1 7 3 2 8 3" xfId="50732" xr:uid="{00000000-0005-0000-0000-000074C50000}"/>
    <cellStyle name="20% - Accent1 7 3 2 9" xfId="50733" xr:uid="{00000000-0005-0000-0000-000075C50000}"/>
    <cellStyle name="20% - Accent1 7 3 2 9 2" xfId="50734" xr:uid="{00000000-0005-0000-0000-000076C50000}"/>
    <cellStyle name="20% - Accent1 7 3 3" xfId="50735" xr:uid="{00000000-0005-0000-0000-000077C50000}"/>
    <cellStyle name="20% - Accent1 7 3 3 10" xfId="50736" xr:uid="{00000000-0005-0000-0000-000078C50000}"/>
    <cellStyle name="20% - Accent1 7 3 3 10 2" xfId="50737" xr:uid="{00000000-0005-0000-0000-000079C50000}"/>
    <cellStyle name="20% - Accent1 7 3 3 11" xfId="50738" xr:uid="{00000000-0005-0000-0000-00007AC50000}"/>
    <cellStyle name="20% - Accent1 7 3 3 2" xfId="50739" xr:uid="{00000000-0005-0000-0000-00007BC50000}"/>
    <cellStyle name="20% - Accent1 7 3 3 2 2" xfId="50740" xr:uid="{00000000-0005-0000-0000-00007CC50000}"/>
    <cellStyle name="20% - Accent1 7 3 3 2 2 2" xfId="50741" xr:uid="{00000000-0005-0000-0000-00007DC50000}"/>
    <cellStyle name="20% - Accent1 7 3 3 2 2 2 2" xfId="50742" xr:uid="{00000000-0005-0000-0000-00007EC50000}"/>
    <cellStyle name="20% - Accent1 7 3 3 2 2 2 2 2" xfId="50743" xr:uid="{00000000-0005-0000-0000-00007FC50000}"/>
    <cellStyle name="20% - Accent1 7 3 3 2 2 2 3" xfId="50744" xr:uid="{00000000-0005-0000-0000-000080C50000}"/>
    <cellStyle name="20% - Accent1 7 3 3 2 2 3" xfId="50745" xr:uid="{00000000-0005-0000-0000-000081C50000}"/>
    <cellStyle name="20% - Accent1 7 3 3 2 2 3 2" xfId="50746" xr:uid="{00000000-0005-0000-0000-000082C50000}"/>
    <cellStyle name="20% - Accent1 7 3 3 2 2 4" xfId="50747" xr:uid="{00000000-0005-0000-0000-000083C50000}"/>
    <cellStyle name="20% - Accent1 7 3 3 2 3" xfId="50748" xr:uid="{00000000-0005-0000-0000-000084C50000}"/>
    <cellStyle name="20% - Accent1 7 3 3 2 3 2" xfId="50749" xr:uid="{00000000-0005-0000-0000-000085C50000}"/>
    <cellStyle name="20% - Accent1 7 3 3 2 3 2 2" xfId="50750" xr:uid="{00000000-0005-0000-0000-000086C50000}"/>
    <cellStyle name="20% - Accent1 7 3 3 2 3 2 2 2" xfId="50751" xr:uid="{00000000-0005-0000-0000-000087C50000}"/>
    <cellStyle name="20% - Accent1 7 3 3 2 3 2 3" xfId="50752" xr:uid="{00000000-0005-0000-0000-000088C50000}"/>
    <cellStyle name="20% - Accent1 7 3 3 2 3 3" xfId="50753" xr:uid="{00000000-0005-0000-0000-000089C50000}"/>
    <cellStyle name="20% - Accent1 7 3 3 2 3 3 2" xfId="50754" xr:uid="{00000000-0005-0000-0000-00008AC50000}"/>
    <cellStyle name="20% - Accent1 7 3 3 2 3 4" xfId="50755" xr:uid="{00000000-0005-0000-0000-00008BC50000}"/>
    <cellStyle name="20% - Accent1 7 3 3 2 4" xfId="50756" xr:uid="{00000000-0005-0000-0000-00008CC50000}"/>
    <cellStyle name="20% - Accent1 7 3 3 2 4 2" xfId="50757" xr:uid="{00000000-0005-0000-0000-00008DC50000}"/>
    <cellStyle name="20% - Accent1 7 3 3 2 4 2 2" xfId="50758" xr:uid="{00000000-0005-0000-0000-00008EC50000}"/>
    <cellStyle name="20% - Accent1 7 3 3 2 4 2 2 2" xfId="50759" xr:uid="{00000000-0005-0000-0000-00008FC50000}"/>
    <cellStyle name="20% - Accent1 7 3 3 2 4 2 3" xfId="50760" xr:uid="{00000000-0005-0000-0000-000090C50000}"/>
    <cellStyle name="20% - Accent1 7 3 3 2 4 3" xfId="50761" xr:uid="{00000000-0005-0000-0000-000091C50000}"/>
    <cellStyle name="20% - Accent1 7 3 3 2 4 3 2" xfId="50762" xr:uid="{00000000-0005-0000-0000-000092C50000}"/>
    <cellStyle name="20% - Accent1 7 3 3 2 4 4" xfId="50763" xr:uid="{00000000-0005-0000-0000-000093C50000}"/>
    <cellStyle name="20% - Accent1 7 3 3 2 5" xfId="50764" xr:uid="{00000000-0005-0000-0000-000094C50000}"/>
    <cellStyle name="20% - Accent1 7 3 3 2 5 2" xfId="50765" xr:uid="{00000000-0005-0000-0000-000095C50000}"/>
    <cellStyle name="20% - Accent1 7 3 3 2 5 2 2" xfId="50766" xr:uid="{00000000-0005-0000-0000-000096C50000}"/>
    <cellStyle name="20% - Accent1 7 3 3 2 5 3" xfId="50767" xr:uid="{00000000-0005-0000-0000-000097C50000}"/>
    <cellStyle name="20% - Accent1 7 3 3 2 6" xfId="50768" xr:uid="{00000000-0005-0000-0000-000098C50000}"/>
    <cellStyle name="20% - Accent1 7 3 3 2 6 2" xfId="50769" xr:uid="{00000000-0005-0000-0000-000099C50000}"/>
    <cellStyle name="20% - Accent1 7 3 3 2 6 2 2" xfId="50770" xr:uid="{00000000-0005-0000-0000-00009AC50000}"/>
    <cellStyle name="20% - Accent1 7 3 3 2 6 3" xfId="50771" xr:uid="{00000000-0005-0000-0000-00009BC50000}"/>
    <cellStyle name="20% - Accent1 7 3 3 2 7" xfId="50772" xr:uid="{00000000-0005-0000-0000-00009CC50000}"/>
    <cellStyle name="20% - Accent1 7 3 3 2 7 2" xfId="50773" xr:uid="{00000000-0005-0000-0000-00009DC50000}"/>
    <cellStyle name="20% - Accent1 7 3 3 2 8" xfId="50774" xr:uid="{00000000-0005-0000-0000-00009EC50000}"/>
    <cellStyle name="20% - Accent1 7 3 3 2 8 2" xfId="50775" xr:uid="{00000000-0005-0000-0000-00009FC50000}"/>
    <cellStyle name="20% - Accent1 7 3 3 2 9" xfId="50776" xr:uid="{00000000-0005-0000-0000-0000A0C50000}"/>
    <cellStyle name="20% - Accent1 7 3 3 3" xfId="50777" xr:uid="{00000000-0005-0000-0000-0000A1C50000}"/>
    <cellStyle name="20% - Accent1 7 3 3 3 2" xfId="50778" xr:uid="{00000000-0005-0000-0000-0000A2C50000}"/>
    <cellStyle name="20% - Accent1 7 3 3 3 2 2" xfId="50779" xr:uid="{00000000-0005-0000-0000-0000A3C50000}"/>
    <cellStyle name="20% - Accent1 7 3 3 3 2 2 2" xfId="50780" xr:uid="{00000000-0005-0000-0000-0000A4C50000}"/>
    <cellStyle name="20% - Accent1 7 3 3 3 2 2 2 2" xfId="50781" xr:uid="{00000000-0005-0000-0000-0000A5C50000}"/>
    <cellStyle name="20% - Accent1 7 3 3 3 2 2 3" xfId="50782" xr:uid="{00000000-0005-0000-0000-0000A6C50000}"/>
    <cellStyle name="20% - Accent1 7 3 3 3 2 3" xfId="50783" xr:uid="{00000000-0005-0000-0000-0000A7C50000}"/>
    <cellStyle name="20% - Accent1 7 3 3 3 2 3 2" xfId="50784" xr:uid="{00000000-0005-0000-0000-0000A8C50000}"/>
    <cellStyle name="20% - Accent1 7 3 3 3 2 4" xfId="50785" xr:uid="{00000000-0005-0000-0000-0000A9C50000}"/>
    <cellStyle name="20% - Accent1 7 3 3 3 3" xfId="50786" xr:uid="{00000000-0005-0000-0000-0000AAC50000}"/>
    <cellStyle name="20% - Accent1 7 3 3 3 3 2" xfId="50787" xr:uid="{00000000-0005-0000-0000-0000ABC50000}"/>
    <cellStyle name="20% - Accent1 7 3 3 3 3 2 2" xfId="50788" xr:uid="{00000000-0005-0000-0000-0000ACC50000}"/>
    <cellStyle name="20% - Accent1 7 3 3 3 3 2 2 2" xfId="50789" xr:uid="{00000000-0005-0000-0000-0000ADC50000}"/>
    <cellStyle name="20% - Accent1 7 3 3 3 3 2 3" xfId="50790" xr:uid="{00000000-0005-0000-0000-0000AEC50000}"/>
    <cellStyle name="20% - Accent1 7 3 3 3 3 3" xfId="50791" xr:uid="{00000000-0005-0000-0000-0000AFC50000}"/>
    <cellStyle name="20% - Accent1 7 3 3 3 3 3 2" xfId="50792" xr:uid="{00000000-0005-0000-0000-0000B0C50000}"/>
    <cellStyle name="20% - Accent1 7 3 3 3 3 4" xfId="50793" xr:uid="{00000000-0005-0000-0000-0000B1C50000}"/>
    <cellStyle name="20% - Accent1 7 3 3 3 4" xfId="50794" xr:uid="{00000000-0005-0000-0000-0000B2C50000}"/>
    <cellStyle name="20% - Accent1 7 3 3 3 4 2" xfId="50795" xr:uid="{00000000-0005-0000-0000-0000B3C50000}"/>
    <cellStyle name="20% - Accent1 7 3 3 3 4 2 2" xfId="50796" xr:uid="{00000000-0005-0000-0000-0000B4C50000}"/>
    <cellStyle name="20% - Accent1 7 3 3 3 4 2 2 2" xfId="50797" xr:uid="{00000000-0005-0000-0000-0000B5C50000}"/>
    <cellStyle name="20% - Accent1 7 3 3 3 4 2 3" xfId="50798" xr:uid="{00000000-0005-0000-0000-0000B6C50000}"/>
    <cellStyle name="20% - Accent1 7 3 3 3 4 3" xfId="50799" xr:uid="{00000000-0005-0000-0000-0000B7C50000}"/>
    <cellStyle name="20% - Accent1 7 3 3 3 4 3 2" xfId="50800" xr:uid="{00000000-0005-0000-0000-0000B8C50000}"/>
    <cellStyle name="20% - Accent1 7 3 3 3 4 4" xfId="50801" xr:uid="{00000000-0005-0000-0000-0000B9C50000}"/>
    <cellStyle name="20% - Accent1 7 3 3 3 5" xfId="50802" xr:uid="{00000000-0005-0000-0000-0000BAC50000}"/>
    <cellStyle name="20% - Accent1 7 3 3 3 5 2" xfId="50803" xr:uid="{00000000-0005-0000-0000-0000BBC50000}"/>
    <cellStyle name="20% - Accent1 7 3 3 3 5 2 2" xfId="50804" xr:uid="{00000000-0005-0000-0000-0000BCC50000}"/>
    <cellStyle name="20% - Accent1 7 3 3 3 5 3" xfId="50805" xr:uid="{00000000-0005-0000-0000-0000BDC50000}"/>
    <cellStyle name="20% - Accent1 7 3 3 3 6" xfId="50806" xr:uid="{00000000-0005-0000-0000-0000BEC50000}"/>
    <cellStyle name="20% - Accent1 7 3 3 3 6 2" xfId="50807" xr:uid="{00000000-0005-0000-0000-0000BFC50000}"/>
    <cellStyle name="20% - Accent1 7 3 3 3 6 2 2" xfId="50808" xr:uid="{00000000-0005-0000-0000-0000C0C50000}"/>
    <cellStyle name="20% - Accent1 7 3 3 3 6 3" xfId="50809" xr:uid="{00000000-0005-0000-0000-0000C1C50000}"/>
    <cellStyle name="20% - Accent1 7 3 3 3 7" xfId="50810" xr:uid="{00000000-0005-0000-0000-0000C2C50000}"/>
    <cellStyle name="20% - Accent1 7 3 3 3 7 2" xfId="50811" xr:uid="{00000000-0005-0000-0000-0000C3C50000}"/>
    <cellStyle name="20% - Accent1 7 3 3 3 8" xfId="50812" xr:uid="{00000000-0005-0000-0000-0000C4C50000}"/>
    <cellStyle name="20% - Accent1 7 3 3 3 8 2" xfId="50813" xr:uid="{00000000-0005-0000-0000-0000C5C50000}"/>
    <cellStyle name="20% - Accent1 7 3 3 3 9" xfId="50814" xr:uid="{00000000-0005-0000-0000-0000C6C50000}"/>
    <cellStyle name="20% - Accent1 7 3 3 4" xfId="50815" xr:uid="{00000000-0005-0000-0000-0000C7C50000}"/>
    <cellStyle name="20% - Accent1 7 3 3 4 2" xfId="50816" xr:uid="{00000000-0005-0000-0000-0000C8C50000}"/>
    <cellStyle name="20% - Accent1 7 3 3 4 2 2" xfId="50817" xr:uid="{00000000-0005-0000-0000-0000C9C50000}"/>
    <cellStyle name="20% - Accent1 7 3 3 4 2 2 2" xfId="50818" xr:uid="{00000000-0005-0000-0000-0000CAC50000}"/>
    <cellStyle name="20% - Accent1 7 3 3 4 2 3" xfId="50819" xr:uid="{00000000-0005-0000-0000-0000CBC50000}"/>
    <cellStyle name="20% - Accent1 7 3 3 4 3" xfId="50820" xr:uid="{00000000-0005-0000-0000-0000CCC50000}"/>
    <cellStyle name="20% - Accent1 7 3 3 4 3 2" xfId="50821" xr:uid="{00000000-0005-0000-0000-0000CDC50000}"/>
    <cellStyle name="20% - Accent1 7 3 3 4 4" xfId="50822" xr:uid="{00000000-0005-0000-0000-0000CEC50000}"/>
    <cellStyle name="20% - Accent1 7 3 3 5" xfId="50823" xr:uid="{00000000-0005-0000-0000-0000CFC50000}"/>
    <cellStyle name="20% - Accent1 7 3 3 5 2" xfId="50824" xr:uid="{00000000-0005-0000-0000-0000D0C50000}"/>
    <cellStyle name="20% - Accent1 7 3 3 5 2 2" xfId="50825" xr:uid="{00000000-0005-0000-0000-0000D1C50000}"/>
    <cellStyle name="20% - Accent1 7 3 3 5 2 2 2" xfId="50826" xr:uid="{00000000-0005-0000-0000-0000D2C50000}"/>
    <cellStyle name="20% - Accent1 7 3 3 5 2 3" xfId="50827" xr:uid="{00000000-0005-0000-0000-0000D3C50000}"/>
    <cellStyle name="20% - Accent1 7 3 3 5 3" xfId="50828" xr:uid="{00000000-0005-0000-0000-0000D4C50000}"/>
    <cellStyle name="20% - Accent1 7 3 3 5 3 2" xfId="50829" xr:uid="{00000000-0005-0000-0000-0000D5C50000}"/>
    <cellStyle name="20% - Accent1 7 3 3 5 4" xfId="50830" xr:uid="{00000000-0005-0000-0000-0000D6C50000}"/>
    <cellStyle name="20% - Accent1 7 3 3 6" xfId="50831" xr:uid="{00000000-0005-0000-0000-0000D7C50000}"/>
    <cellStyle name="20% - Accent1 7 3 3 6 2" xfId="50832" xr:uid="{00000000-0005-0000-0000-0000D8C50000}"/>
    <cellStyle name="20% - Accent1 7 3 3 6 2 2" xfId="50833" xr:uid="{00000000-0005-0000-0000-0000D9C50000}"/>
    <cellStyle name="20% - Accent1 7 3 3 6 2 2 2" xfId="50834" xr:uid="{00000000-0005-0000-0000-0000DAC50000}"/>
    <cellStyle name="20% - Accent1 7 3 3 6 2 3" xfId="50835" xr:uid="{00000000-0005-0000-0000-0000DBC50000}"/>
    <cellStyle name="20% - Accent1 7 3 3 6 3" xfId="50836" xr:uid="{00000000-0005-0000-0000-0000DCC50000}"/>
    <cellStyle name="20% - Accent1 7 3 3 6 3 2" xfId="50837" xr:uid="{00000000-0005-0000-0000-0000DDC50000}"/>
    <cellStyle name="20% - Accent1 7 3 3 6 4" xfId="50838" xr:uid="{00000000-0005-0000-0000-0000DEC50000}"/>
    <cellStyle name="20% - Accent1 7 3 3 7" xfId="50839" xr:uid="{00000000-0005-0000-0000-0000DFC50000}"/>
    <cellStyle name="20% - Accent1 7 3 3 7 2" xfId="50840" xr:uid="{00000000-0005-0000-0000-0000E0C50000}"/>
    <cellStyle name="20% - Accent1 7 3 3 7 2 2" xfId="50841" xr:uid="{00000000-0005-0000-0000-0000E1C50000}"/>
    <cellStyle name="20% - Accent1 7 3 3 7 3" xfId="50842" xr:uid="{00000000-0005-0000-0000-0000E2C50000}"/>
    <cellStyle name="20% - Accent1 7 3 3 8" xfId="50843" xr:uid="{00000000-0005-0000-0000-0000E3C50000}"/>
    <cellStyle name="20% - Accent1 7 3 3 8 2" xfId="50844" xr:uid="{00000000-0005-0000-0000-0000E4C50000}"/>
    <cellStyle name="20% - Accent1 7 3 3 8 2 2" xfId="50845" xr:uid="{00000000-0005-0000-0000-0000E5C50000}"/>
    <cellStyle name="20% - Accent1 7 3 3 8 3" xfId="50846" xr:uid="{00000000-0005-0000-0000-0000E6C50000}"/>
    <cellStyle name="20% - Accent1 7 3 3 9" xfId="50847" xr:uid="{00000000-0005-0000-0000-0000E7C50000}"/>
    <cellStyle name="20% - Accent1 7 3 3 9 2" xfId="50848" xr:uid="{00000000-0005-0000-0000-0000E8C50000}"/>
    <cellStyle name="20% - Accent1 7 3 4" xfId="50849" xr:uid="{00000000-0005-0000-0000-0000E9C50000}"/>
    <cellStyle name="20% - Accent1 7 3 4 10" xfId="50850" xr:uid="{00000000-0005-0000-0000-0000EAC50000}"/>
    <cellStyle name="20% - Accent1 7 3 4 10 2" xfId="50851" xr:uid="{00000000-0005-0000-0000-0000EBC50000}"/>
    <cellStyle name="20% - Accent1 7 3 4 11" xfId="50852" xr:uid="{00000000-0005-0000-0000-0000ECC50000}"/>
    <cellStyle name="20% - Accent1 7 3 4 2" xfId="50853" xr:uid="{00000000-0005-0000-0000-0000EDC50000}"/>
    <cellStyle name="20% - Accent1 7 3 4 2 2" xfId="50854" xr:uid="{00000000-0005-0000-0000-0000EEC50000}"/>
    <cellStyle name="20% - Accent1 7 3 4 2 2 2" xfId="50855" xr:uid="{00000000-0005-0000-0000-0000EFC50000}"/>
    <cellStyle name="20% - Accent1 7 3 4 2 2 2 2" xfId="50856" xr:uid="{00000000-0005-0000-0000-0000F0C50000}"/>
    <cellStyle name="20% - Accent1 7 3 4 2 2 2 2 2" xfId="50857" xr:uid="{00000000-0005-0000-0000-0000F1C50000}"/>
    <cellStyle name="20% - Accent1 7 3 4 2 2 2 3" xfId="50858" xr:uid="{00000000-0005-0000-0000-0000F2C50000}"/>
    <cellStyle name="20% - Accent1 7 3 4 2 2 3" xfId="50859" xr:uid="{00000000-0005-0000-0000-0000F3C50000}"/>
    <cellStyle name="20% - Accent1 7 3 4 2 2 3 2" xfId="50860" xr:uid="{00000000-0005-0000-0000-0000F4C50000}"/>
    <cellStyle name="20% - Accent1 7 3 4 2 2 4" xfId="50861" xr:uid="{00000000-0005-0000-0000-0000F5C50000}"/>
    <cellStyle name="20% - Accent1 7 3 4 2 3" xfId="50862" xr:uid="{00000000-0005-0000-0000-0000F6C50000}"/>
    <cellStyle name="20% - Accent1 7 3 4 2 3 2" xfId="50863" xr:uid="{00000000-0005-0000-0000-0000F7C50000}"/>
    <cellStyle name="20% - Accent1 7 3 4 2 3 2 2" xfId="50864" xr:uid="{00000000-0005-0000-0000-0000F8C50000}"/>
    <cellStyle name="20% - Accent1 7 3 4 2 3 2 2 2" xfId="50865" xr:uid="{00000000-0005-0000-0000-0000F9C50000}"/>
    <cellStyle name="20% - Accent1 7 3 4 2 3 2 3" xfId="50866" xr:uid="{00000000-0005-0000-0000-0000FAC50000}"/>
    <cellStyle name="20% - Accent1 7 3 4 2 3 3" xfId="50867" xr:uid="{00000000-0005-0000-0000-0000FBC50000}"/>
    <cellStyle name="20% - Accent1 7 3 4 2 3 3 2" xfId="50868" xr:uid="{00000000-0005-0000-0000-0000FCC50000}"/>
    <cellStyle name="20% - Accent1 7 3 4 2 3 4" xfId="50869" xr:uid="{00000000-0005-0000-0000-0000FDC50000}"/>
    <cellStyle name="20% - Accent1 7 3 4 2 4" xfId="50870" xr:uid="{00000000-0005-0000-0000-0000FEC50000}"/>
    <cellStyle name="20% - Accent1 7 3 4 2 4 2" xfId="50871" xr:uid="{00000000-0005-0000-0000-0000FFC50000}"/>
    <cellStyle name="20% - Accent1 7 3 4 2 4 2 2" xfId="50872" xr:uid="{00000000-0005-0000-0000-000000C60000}"/>
    <cellStyle name="20% - Accent1 7 3 4 2 4 2 2 2" xfId="50873" xr:uid="{00000000-0005-0000-0000-000001C60000}"/>
    <cellStyle name="20% - Accent1 7 3 4 2 4 2 3" xfId="50874" xr:uid="{00000000-0005-0000-0000-000002C60000}"/>
    <cellStyle name="20% - Accent1 7 3 4 2 4 3" xfId="50875" xr:uid="{00000000-0005-0000-0000-000003C60000}"/>
    <cellStyle name="20% - Accent1 7 3 4 2 4 3 2" xfId="50876" xr:uid="{00000000-0005-0000-0000-000004C60000}"/>
    <cellStyle name="20% - Accent1 7 3 4 2 4 4" xfId="50877" xr:uid="{00000000-0005-0000-0000-000005C60000}"/>
    <cellStyle name="20% - Accent1 7 3 4 2 5" xfId="50878" xr:uid="{00000000-0005-0000-0000-000006C60000}"/>
    <cellStyle name="20% - Accent1 7 3 4 2 5 2" xfId="50879" xr:uid="{00000000-0005-0000-0000-000007C60000}"/>
    <cellStyle name="20% - Accent1 7 3 4 2 5 2 2" xfId="50880" xr:uid="{00000000-0005-0000-0000-000008C60000}"/>
    <cellStyle name="20% - Accent1 7 3 4 2 5 3" xfId="50881" xr:uid="{00000000-0005-0000-0000-000009C60000}"/>
    <cellStyle name="20% - Accent1 7 3 4 2 6" xfId="50882" xr:uid="{00000000-0005-0000-0000-00000AC60000}"/>
    <cellStyle name="20% - Accent1 7 3 4 2 6 2" xfId="50883" xr:uid="{00000000-0005-0000-0000-00000BC60000}"/>
    <cellStyle name="20% - Accent1 7 3 4 2 6 2 2" xfId="50884" xr:uid="{00000000-0005-0000-0000-00000CC60000}"/>
    <cellStyle name="20% - Accent1 7 3 4 2 6 3" xfId="50885" xr:uid="{00000000-0005-0000-0000-00000DC60000}"/>
    <cellStyle name="20% - Accent1 7 3 4 2 7" xfId="50886" xr:uid="{00000000-0005-0000-0000-00000EC60000}"/>
    <cellStyle name="20% - Accent1 7 3 4 2 7 2" xfId="50887" xr:uid="{00000000-0005-0000-0000-00000FC60000}"/>
    <cellStyle name="20% - Accent1 7 3 4 2 8" xfId="50888" xr:uid="{00000000-0005-0000-0000-000010C60000}"/>
    <cellStyle name="20% - Accent1 7 3 4 2 8 2" xfId="50889" xr:uid="{00000000-0005-0000-0000-000011C60000}"/>
    <cellStyle name="20% - Accent1 7 3 4 2 9" xfId="50890" xr:uid="{00000000-0005-0000-0000-000012C60000}"/>
    <cellStyle name="20% - Accent1 7 3 4 3" xfId="50891" xr:uid="{00000000-0005-0000-0000-000013C60000}"/>
    <cellStyle name="20% - Accent1 7 3 4 3 2" xfId="50892" xr:uid="{00000000-0005-0000-0000-000014C60000}"/>
    <cellStyle name="20% - Accent1 7 3 4 3 2 2" xfId="50893" xr:uid="{00000000-0005-0000-0000-000015C60000}"/>
    <cellStyle name="20% - Accent1 7 3 4 3 2 2 2" xfId="50894" xr:uid="{00000000-0005-0000-0000-000016C60000}"/>
    <cellStyle name="20% - Accent1 7 3 4 3 2 2 2 2" xfId="50895" xr:uid="{00000000-0005-0000-0000-000017C60000}"/>
    <cellStyle name="20% - Accent1 7 3 4 3 2 2 3" xfId="50896" xr:uid="{00000000-0005-0000-0000-000018C60000}"/>
    <cellStyle name="20% - Accent1 7 3 4 3 2 3" xfId="50897" xr:uid="{00000000-0005-0000-0000-000019C60000}"/>
    <cellStyle name="20% - Accent1 7 3 4 3 2 3 2" xfId="50898" xr:uid="{00000000-0005-0000-0000-00001AC60000}"/>
    <cellStyle name="20% - Accent1 7 3 4 3 2 4" xfId="50899" xr:uid="{00000000-0005-0000-0000-00001BC60000}"/>
    <cellStyle name="20% - Accent1 7 3 4 3 3" xfId="50900" xr:uid="{00000000-0005-0000-0000-00001CC60000}"/>
    <cellStyle name="20% - Accent1 7 3 4 3 3 2" xfId="50901" xr:uid="{00000000-0005-0000-0000-00001DC60000}"/>
    <cellStyle name="20% - Accent1 7 3 4 3 3 2 2" xfId="50902" xr:uid="{00000000-0005-0000-0000-00001EC60000}"/>
    <cellStyle name="20% - Accent1 7 3 4 3 3 2 2 2" xfId="50903" xr:uid="{00000000-0005-0000-0000-00001FC60000}"/>
    <cellStyle name="20% - Accent1 7 3 4 3 3 2 3" xfId="50904" xr:uid="{00000000-0005-0000-0000-000020C60000}"/>
    <cellStyle name="20% - Accent1 7 3 4 3 3 3" xfId="50905" xr:uid="{00000000-0005-0000-0000-000021C60000}"/>
    <cellStyle name="20% - Accent1 7 3 4 3 3 3 2" xfId="50906" xr:uid="{00000000-0005-0000-0000-000022C60000}"/>
    <cellStyle name="20% - Accent1 7 3 4 3 3 4" xfId="50907" xr:uid="{00000000-0005-0000-0000-000023C60000}"/>
    <cellStyle name="20% - Accent1 7 3 4 3 4" xfId="50908" xr:uid="{00000000-0005-0000-0000-000024C60000}"/>
    <cellStyle name="20% - Accent1 7 3 4 3 4 2" xfId="50909" xr:uid="{00000000-0005-0000-0000-000025C60000}"/>
    <cellStyle name="20% - Accent1 7 3 4 3 4 2 2" xfId="50910" xr:uid="{00000000-0005-0000-0000-000026C60000}"/>
    <cellStyle name="20% - Accent1 7 3 4 3 4 2 2 2" xfId="50911" xr:uid="{00000000-0005-0000-0000-000027C60000}"/>
    <cellStyle name="20% - Accent1 7 3 4 3 4 2 3" xfId="50912" xr:uid="{00000000-0005-0000-0000-000028C60000}"/>
    <cellStyle name="20% - Accent1 7 3 4 3 4 3" xfId="50913" xr:uid="{00000000-0005-0000-0000-000029C60000}"/>
    <cellStyle name="20% - Accent1 7 3 4 3 4 3 2" xfId="50914" xr:uid="{00000000-0005-0000-0000-00002AC60000}"/>
    <cellStyle name="20% - Accent1 7 3 4 3 4 4" xfId="50915" xr:uid="{00000000-0005-0000-0000-00002BC60000}"/>
    <cellStyle name="20% - Accent1 7 3 4 3 5" xfId="50916" xr:uid="{00000000-0005-0000-0000-00002CC60000}"/>
    <cellStyle name="20% - Accent1 7 3 4 3 5 2" xfId="50917" xr:uid="{00000000-0005-0000-0000-00002DC60000}"/>
    <cellStyle name="20% - Accent1 7 3 4 3 5 2 2" xfId="50918" xr:uid="{00000000-0005-0000-0000-00002EC60000}"/>
    <cellStyle name="20% - Accent1 7 3 4 3 5 3" xfId="50919" xr:uid="{00000000-0005-0000-0000-00002FC60000}"/>
    <cellStyle name="20% - Accent1 7 3 4 3 6" xfId="50920" xr:uid="{00000000-0005-0000-0000-000030C60000}"/>
    <cellStyle name="20% - Accent1 7 3 4 3 6 2" xfId="50921" xr:uid="{00000000-0005-0000-0000-000031C60000}"/>
    <cellStyle name="20% - Accent1 7 3 4 3 6 2 2" xfId="50922" xr:uid="{00000000-0005-0000-0000-000032C60000}"/>
    <cellStyle name="20% - Accent1 7 3 4 3 6 3" xfId="50923" xr:uid="{00000000-0005-0000-0000-000033C60000}"/>
    <cellStyle name="20% - Accent1 7 3 4 3 7" xfId="50924" xr:uid="{00000000-0005-0000-0000-000034C60000}"/>
    <cellStyle name="20% - Accent1 7 3 4 3 7 2" xfId="50925" xr:uid="{00000000-0005-0000-0000-000035C60000}"/>
    <cellStyle name="20% - Accent1 7 3 4 3 8" xfId="50926" xr:uid="{00000000-0005-0000-0000-000036C60000}"/>
    <cellStyle name="20% - Accent1 7 3 4 3 8 2" xfId="50927" xr:uid="{00000000-0005-0000-0000-000037C60000}"/>
    <cellStyle name="20% - Accent1 7 3 4 3 9" xfId="50928" xr:uid="{00000000-0005-0000-0000-000038C60000}"/>
    <cellStyle name="20% - Accent1 7 3 4 4" xfId="50929" xr:uid="{00000000-0005-0000-0000-000039C60000}"/>
    <cellStyle name="20% - Accent1 7 3 4 4 2" xfId="50930" xr:uid="{00000000-0005-0000-0000-00003AC60000}"/>
    <cellStyle name="20% - Accent1 7 3 4 4 2 2" xfId="50931" xr:uid="{00000000-0005-0000-0000-00003BC60000}"/>
    <cellStyle name="20% - Accent1 7 3 4 4 2 2 2" xfId="50932" xr:uid="{00000000-0005-0000-0000-00003CC60000}"/>
    <cellStyle name="20% - Accent1 7 3 4 4 2 3" xfId="50933" xr:uid="{00000000-0005-0000-0000-00003DC60000}"/>
    <cellStyle name="20% - Accent1 7 3 4 4 3" xfId="50934" xr:uid="{00000000-0005-0000-0000-00003EC60000}"/>
    <cellStyle name="20% - Accent1 7 3 4 4 3 2" xfId="50935" xr:uid="{00000000-0005-0000-0000-00003FC60000}"/>
    <cellStyle name="20% - Accent1 7 3 4 4 4" xfId="50936" xr:uid="{00000000-0005-0000-0000-000040C60000}"/>
    <cellStyle name="20% - Accent1 7 3 4 5" xfId="50937" xr:uid="{00000000-0005-0000-0000-000041C60000}"/>
    <cellStyle name="20% - Accent1 7 3 4 5 2" xfId="50938" xr:uid="{00000000-0005-0000-0000-000042C60000}"/>
    <cellStyle name="20% - Accent1 7 3 4 5 2 2" xfId="50939" xr:uid="{00000000-0005-0000-0000-000043C60000}"/>
    <cellStyle name="20% - Accent1 7 3 4 5 2 2 2" xfId="50940" xr:uid="{00000000-0005-0000-0000-000044C60000}"/>
    <cellStyle name="20% - Accent1 7 3 4 5 2 3" xfId="50941" xr:uid="{00000000-0005-0000-0000-000045C60000}"/>
    <cellStyle name="20% - Accent1 7 3 4 5 3" xfId="50942" xr:uid="{00000000-0005-0000-0000-000046C60000}"/>
    <cellStyle name="20% - Accent1 7 3 4 5 3 2" xfId="50943" xr:uid="{00000000-0005-0000-0000-000047C60000}"/>
    <cellStyle name="20% - Accent1 7 3 4 5 4" xfId="50944" xr:uid="{00000000-0005-0000-0000-000048C60000}"/>
    <cellStyle name="20% - Accent1 7 3 4 6" xfId="50945" xr:uid="{00000000-0005-0000-0000-000049C60000}"/>
    <cellStyle name="20% - Accent1 7 3 4 6 2" xfId="50946" xr:uid="{00000000-0005-0000-0000-00004AC60000}"/>
    <cellStyle name="20% - Accent1 7 3 4 6 2 2" xfId="50947" xr:uid="{00000000-0005-0000-0000-00004BC60000}"/>
    <cellStyle name="20% - Accent1 7 3 4 6 2 2 2" xfId="50948" xr:uid="{00000000-0005-0000-0000-00004CC60000}"/>
    <cellStyle name="20% - Accent1 7 3 4 6 2 3" xfId="50949" xr:uid="{00000000-0005-0000-0000-00004DC60000}"/>
    <cellStyle name="20% - Accent1 7 3 4 6 3" xfId="50950" xr:uid="{00000000-0005-0000-0000-00004EC60000}"/>
    <cellStyle name="20% - Accent1 7 3 4 6 3 2" xfId="50951" xr:uid="{00000000-0005-0000-0000-00004FC60000}"/>
    <cellStyle name="20% - Accent1 7 3 4 6 4" xfId="50952" xr:uid="{00000000-0005-0000-0000-000050C60000}"/>
    <cellStyle name="20% - Accent1 7 3 4 7" xfId="50953" xr:uid="{00000000-0005-0000-0000-000051C60000}"/>
    <cellStyle name="20% - Accent1 7 3 4 7 2" xfId="50954" xr:uid="{00000000-0005-0000-0000-000052C60000}"/>
    <cellStyle name="20% - Accent1 7 3 4 7 2 2" xfId="50955" xr:uid="{00000000-0005-0000-0000-000053C60000}"/>
    <cellStyle name="20% - Accent1 7 3 4 7 3" xfId="50956" xr:uid="{00000000-0005-0000-0000-000054C60000}"/>
    <cellStyle name="20% - Accent1 7 3 4 8" xfId="50957" xr:uid="{00000000-0005-0000-0000-000055C60000}"/>
    <cellStyle name="20% - Accent1 7 3 4 8 2" xfId="50958" xr:uid="{00000000-0005-0000-0000-000056C60000}"/>
    <cellStyle name="20% - Accent1 7 3 4 8 2 2" xfId="50959" xr:uid="{00000000-0005-0000-0000-000057C60000}"/>
    <cellStyle name="20% - Accent1 7 3 4 8 3" xfId="50960" xr:uid="{00000000-0005-0000-0000-000058C60000}"/>
    <cellStyle name="20% - Accent1 7 3 4 9" xfId="50961" xr:uid="{00000000-0005-0000-0000-000059C60000}"/>
    <cellStyle name="20% - Accent1 7 3 4 9 2" xfId="50962" xr:uid="{00000000-0005-0000-0000-00005AC60000}"/>
    <cellStyle name="20% - Accent1 7 3 5" xfId="50963" xr:uid="{00000000-0005-0000-0000-00005BC60000}"/>
    <cellStyle name="20% - Accent1 7 3 5 2" xfId="50964" xr:uid="{00000000-0005-0000-0000-00005CC60000}"/>
    <cellStyle name="20% - Accent1 7 3 5 2 2" xfId="50965" xr:uid="{00000000-0005-0000-0000-00005DC60000}"/>
    <cellStyle name="20% - Accent1 7 3 5 2 2 2" xfId="50966" xr:uid="{00000000-0005-0000-0000-00005EC60000}"/>
    <cellStyle name="20% - Accent1 7 3 5 2 2 2 2" xfId="50967" xr:uid="{00000000-0005-0000-0000-00005FC60000}"/>
    <cellStyle name="20% - Accent1 7 3 5 2 2 3" xfId="50968" xr:uid="{00000000-0005-0000-0000-000060C60000}"/>
    <cellStyle name="20% - Accent1 7 3 5 2 3" xfId="50969" xr:uid="{00000000-0005-0000-0000-000061C60000}"/>
    <cellStyle name="20% - Accent1 7 3 5 2 3 2" xfId="50970" xr:uid="{00000000-0005-0000-0000-000062C60000}"/>
    <cellStyle name="20% - Accent1 7 3 5 2 4" xfId="50971" xr:uid="{00000000-0005-0000-0000-000063C60000}"/>
    <cellStyle name="20% - Accent1 7 3 5 3" xfId="50972" xr:uid="{00000000-0005-0000-0000-000064C60000}"/>
    <cellStyle name="20% - Accent1 7 3 5 3 2" xfId="50973" xr:uid="{00000000-0005-0000-0000-000065C60000}"/>
    <cellStyle name="20% - Accent1 7 3 5 3 2 2" xfId="50974" xr:uid="{00000000-0005-0000-0000-000066C60000}"/>
    <cellStyle name="20% - Accent1 7 3 5 3 2 2 2" xfId="50975" xr:uid="{00000000-0005-0000-0000-000067C60000}"/>
    <cellStyle name="20% - Accent1 7 3 5 3 2 3" xfId="50976" xr:uid="{00000000-0005-0000-0000-000068C60000}"/>
    <cellStyle name="20% - Accent1 7 3 5 3 3" xfId="50977" xr:uid="{00000000-0005-0000-0000-000069C60000}"/>
    <cellStyle name="20% - Accent1 7 3 5 3 3 2" xfId="50978" xr:uid="{00000000-0005-0000-0000-00006AC60000}"/>
    <cellStyle name="20% - Accent1 7 3 5 3 4" xfId="50979" xr:uid="{00000000-0005-0000-0000-00006BC60000}"/>
    <cellStyle name="20% - Accent1 7 3 5 4" xfId="50980" xr:uid="{00000000-0005-0000-0000-00006CC60000}"/>
    <cellStyle name="20% - Accent1 7 3 5 4 2" xfId="50981" xr:uid="{00000000-0005-0000-0000-00006DC60000}"/>
    <cellStyle name="20% - Accent1 7 3 5 4 2 2" xfId="50982" xr:uid="{00000000-0005-0000-0000-00006EC60000}"/>
    <cellStyle name="20% - Accent1 7 3 5 4 2 2 2" xfId="50983" xr:uid="{00000000-0005-0000-0000-00006FC60000}"/>
    <cellStyle name="20% - Accent1 7 3 5 4 2 3" xfId="50984" xr:uid="{00000000-0005-0000-0000-000070C60000}"/>
    <cellStyle name="20% - Accent1 7 3 5 4 3" xfId="50985" xr:uid="{00000000-0005-0000-0000-000071C60000}"/>
    <cellStyle name="20% - Accent1 7 3 5 4 3 2" xfId="50986" xr:uid="{00000000-0005-0000-0000-000072C60000}"/>
    <cellStyle name="20% - Accent1 7 3 5 4 4" xfId="50987" xr:uid="{00000000-0005-0000-0000-000073C60000}"/>
    <cellStyle name="20% - Accent1 7 3 5 5" xfId="50988" xr:uid="{00000000-0005-0000-0000-000074C60000}"/>
    <cellStyle name="20% - Accent1 7 3 5 5 2" xfId="50989" xr:uid="{00000000-0005-0000-0000-000075C60000}"/>
    <cellStyle name="20% - Accent1 7 3 5 5 2 2" xfId="50990" xr:uid="{00000000-0005-0000-0000-000076C60000}"/>
    <cellStyle name="20% - Accent1 7 3 5 5 3" xfId="50991" xr:uid="{00000000-0005-0000-0000-000077C60000}"/>
    <cellStyle name="20% - Accent1 7 3 5 6" xfId="50992" xr:uid="{00000000-0005-0000-0000-000078C60000}"/>
    <cellStyle name="20% - Accent1 7 3 5 6 2" xfId="50993" xr:uid="{00000000-0005-0000-0000-000079C60000}"/>
    <cellStyle name="20% - Accent1 7 3 5 6 2 2" xfId="50994" xr:uid="{00000000-0005-0000-0000-00007AC60000}"/>
    <cellStyle name="20% - Accent1 7 3 5 6 3" xfId="50995" xr:uid="{00000000-0005-0000-0000-00007BC60000}"/>
    <cellStyle name="20% - Accent1 7 3 5 7" xfId="50996" xr:uid="{00000000-0005-0000-0000-00007CC60000}"/>
    <cellStyle name="20% - Accent1 7 3 5 7 2" xfId="50997" xr:uid="{00000000-0005-0000-0000-00007DC60000}"/>
    <cellStyle name="20% - Accent1 7 3 5 8" xfId="50998" xr:uid="{00000000-0005-0000-0000-00007EC60000}"/>
    <cellStyle name="20% - Accent1 7 3 5 8 2" xfId="50999" xr:uid="{00000000-0005-0000-0000-00007FC60000}"/>
    <cellStyle name="20% - Accent1 7 3 5 9" xfId="51000" xr:uid="{00000000-0005-0000-0000-000080C60000}"/>
    <cellStyle name="20% - Accent1 7 3 6" xfId="51001" xr:uid="{00000000-0005-0000-0000-000081C60000}"/>
    <cellStyle name="20% - Accent1 7 3 6 2" xfId="51002" xr:uid="{00000000-0005-0000-0000-000082C60000}"/>
    <cellStyle name="20% - Accent1 7 3 6 2 2" xfId="51003" xr:uid="{00000000-0005-0000-0000-000083C60000}"/>
    <cellStyle name="20% - Accent1 7 3 6 2 2 2" xfId="51004" xr:uid="{00000000-0005-0000-0000-000084C60000}"/>
    <cellStyle name="20% - Accent1 7 3 6 2 2 2 2" xfId="51005" xr:uid="{00000000-0005-0000-0000-000085C60000}"/>
    <cellStyle name="20% - Accent1 7 3 6 2 2 3" xfId="51006" xr:uid="{00000000-0005-0000-0000-000086C60000}"/>
    <cellStyle name="20% - Accent1 7 3 6 2 3" xfId="51007" xr:uid="{00000000-0005-0000-0000-000087C60000}"/>
    <cellStyle name="20% - Accent1 7 3 6 2 3 2" xfId="51008" xr:uid="{00000000-0005-0000-0000-000088C60000}"/>
    <cellStyle name="20% - Accent1 7 3 6 2 4" xfId="51009" xr:uid="{00000000-0005-0000-0000-000089C60000}"/>
    <cellStyle name="20% - Accent1 7 3 6 3" xfId="51010" xr:uid="{00000000-0005-0000-0000-00008AC60000}"/>
    <cellStyle name="20% - Accent1 7 3 6 3 2" xfId="51011" xr:uid="{00000000-0005-0000-0000-00008BC60000}"/>
    <cellStyle name="20% - Accent1 7 3 6 3 2 2" xfId="51012" xr:uid="{00000000-0005-0000-0000-00008CC60000}"/>
    <cellStyle name="20% - Accent1 7 3 6 3 2 2 2" xfId="51013" xr:uid="{00000000-0005-0000-0000-00008DC60000}"/>
    <cellStyle name="20% - Accent1 7 3 6 3 2 3" xfId="51014" xr:uid="{00000000-0005-0000-0000-00008EC60000}"/>
    <cellStyle name="20% - Accent1 7 3 6 3 3" xfId="51015" xr:uid="{00000000-0005-0000-0000-00008FC60000}"/>
    <cellStyle name="20% - Accent1 7 3 6 3 3 2" xfId="51016" xr:uid="{00000000-0005-0000-0000-000090C60000}"/>
    <cellStyle name="20% - Accent1 7 3 6 3 4" xfId="51017" xr:uid="{00000000-0005-0000-0000-000091C60000}"/>
    <cellStyle name="20% - Accent1 7 3 6 4" xfId="51018" xr:uid="{00000000-0005-0000-0000-000092C60000}"/>
    <cellStyle name="20% - Accent1 7 3 6 4 2" xfId="51019" xr:uid="{00000000-0005-0000-0000-000093C60000}"/>
    <cellStyle name="20% - Accent1 7 3 6 4 2 2" xfId="51020" xr:uid="{00000000-0005-0000-0000-000094C60000}"/>
    <cellStyle name="20% - Accent1 7 3 6 4 2 2 2" xfId="51021" xr:uid="{00000000-0005-0000-0000-000095C60000}"/>
    <cellStyle name="20% - Accent1 7 3 6 4 2 3" xfId="51022" xr:uid="{00000000-0005-0000-0000-000096C60000}"/>
    <cellStyle name="20% - Accent1 7 3 6 4 3" xfId="51023" xr:uid="{00000000-0005-0000-0000-000097C60000}"/>
    <cellStyle name="20% - Accent1 7 3 6 4 3 2" xfId="51024" xr:uid="{00000000-0005-0000-0000-000098C60000}"/>
    <cellStyle name="20% - Accent1 7 3 6 4 4" xfId="51025" xr:uid="{00000000-0005-0000-0000-000099C60000}"/>
    <cellStyle name="20% - Accent1 7 3 6 5" xfId="51026" xr:uid="{00000000-0005-0000-0000-00009AC60000}"/>
    <cellStyle name="20% - Accent1 7 3 6 5 2" xfId="51027" xr:uid="{00000000-0005-0000-0000-00009BC60000}"/>
    <cellStyle name="20% - Accent1 7 3 6 5 2 2" xfId="51028" xr:uid="{00000000-0005-0000-0000-00009CC60000}"/>
    <cellStyle name="20% - Accent1 7 3 6 5 3" xfId="51029" xr:uid="{00000000-0005-0000-0000-00009DC60000}"/>
    <cellStyle name="20% - Accent1 7 3 6 6" xfId="51030" xr:uid="{00000000-0005-0000-0000-00009EC60000}"/>
    <cellStyle name="20% - Accent1 7 3 6 6 2" xfId="51031" xr:uid="{00000000-0005-0000-0000-00009FC60000}"/>
    <cellStyle name="20% - Accent1 7 3 6 6 2 2" xfId="51032" xr:uid="{00000000-0005-0000-0000-0000A0C60000}"/>
    <cellStyle name="20% - Accent1 7 3 6 6 3" xfId="51033" xr:uid="{00000000-0005-0000-0000-0000A1C60000}"/>
    <cellStyle name="20% - Accent1 7 3 6 7" xfId="51034" xr:uid="{00000000-0005-0000-0000-0000A2C60000}"/>
    <cellStyle name="20% - Accent1 7 3 6 7 2" xfId="51035" xr:uid="{00000000-0005-0000-0000-0000A3C60000}"/>
    <cellStyle name="20% - Accent1 7 3 6 8" xfId="51036" xr:uid="{00000000-0005-0000-0000-0000A4C60000}"/>
    <cellStyle name="20% - Accent1 7 3 6 8 2" xfId="51037" xr:uid="{00000000-0005-0000-0000-0000A5C60000}"/>
    <cellStyle name="20% - Accent1 7 3 6 9" xfId="51038" xr:uid="{00000000-0005-0000-0000-0000A6C60000}"/>
    <cellStyle name="20% - Accent1 7 3 7" xfId="51039" xr:uid="{00000000-0005-0000-0000-0000A7C60000}"/>
    <cellStyle name="20% - Accent1 7 3 7 2" xfId="51040" xr:uid="{00000000-0005-0000-0000-0000A8C60000}"/>
    <cellStyle name="20% - Accent1 7 3 7 2 2" xfId="51041" xr:uid="{00000000-0005-0000-0000-0000A9C60000}"/>
    <cellStyle name="20% - Accent1 7 3 7 2 2 2" xfId="51042" xr:uid="{00000000-0005-0000-0000-0000AAC60000}"/>
    <cellStyle name="20% - Accent1 7 3 7 2 3" xfId="51043" xr:uid="{00000000-0005-0000-0000-0000ABC60000}"/>
    <cellStyle name="20% - Accent1 7 3 7 3" xfId="51044" xr:uid="{00000000-0005-0000-0000-0000ACC60000}"/>
    <cellStyle name="20% - Accent1 7 3 7 3 2" xfId="51045" xr:uid="{00000000-0005-0000-0000-0000ADC60000}"/>
    <cellStyle name="20% - Accent1 7 3 7 4" xfId="51046" xr:uid="{00000000-0005-0000-0000-0000AEC60000}"/>
    <cellStyle name="20% - Accent1 7 3 8" xfId="51047" xr:uid="{00000000-0005-0000-0000-0000AFC60000}"/>
    <cellStyle name="20% - Accent1 7 3 8 2" xfId="51048" xr:uid="{00000000-0005-0000-0000-0000B0C60000}"/>
    <cellStyle name="20% - Accent1 7 3 8 2 2" xfId="51049" xr:uid="{00000000-0005-0000-0000-0000B1C60000}"/>
    <cellStyle name="20% - Accent1 7 3 8 2 2 2" xfId="51050" xr:uid="{00000000-0005-0000-0000-0000B2C60000}"/>
    <cellStyle name="20% - Accent1 7 3 8 2 3" xfId="51051" xr:uid="{00000000-0005-0000-0000-0000B3C60000}"/>
    <cellStyle name="20% - Accent1 7 3 8 3" xfId="51052" xr:uid="{00000000-0005-0000-0000-0000B4C60000}"/>
    <cellStyle name="20% - Accent1 7 3 8 3 2" xfId="51053" xr:uid="{00000000-0005-0000-0000-0000B5C60000}"/>
    <cellStyle name="20% - Accent1 7 3 8 4" xfId="51054" xr:uid="{00000000-0005-0000-0000-0000B6C60000}"/>
    <cellStyle name="20% - Accent1 7 3 9" xfId="51055" xr:uid="{00000000-0005-0000-0000-0000B7C60000}"/>
    <cellStyle name="20% - Accent1 7 3 9 2" xfId="51056" xr:uid="{00000000-0005-0000-0000-0000B8C60000}"/>
    <cellStyle name="20% - Accent1 7 3 9 2 2" xfId="51057" xr:uid="{00000000-0005-0000-0000-0000B9C60000}"/>
    <cellStyle name="20% - Accent1 7 3 9 2 2 2" xfId="51058" xr:uid="{00000000-0005-0000-0000-0000BAC60000}"/>
    <cellStyle name="20% - Accent1 7 3 9 2 3" xfId="51059" xr:uid="{00000000-0005-0000-0000-0000BBC60000}"/>
    <cellStyle name="20% - Accent1 7 3 9 3" xfId="51060" xr:uid="{00000000-0005-0000-0000-0000BCC60000}"/>
    <cellStyle name="20% - Accent1 7 3 9 3 2" xfId="51061" xr:uid="{00000000-0005-0000-0000-0000BDC60000}"/>
    <cellStyle name="20% - Accent1 7 3 9 4" xfId="51062" xr:uid="{00000000-0005-0000-0000-0000BEC60000}"/>
    <cellStyle name="20% - Accent1 7 4" xfId="51063" xr:uid="{00000000-0005-0000-0000-0000BFC60000}"/>
    <cellStyle name="20% - Accent1 7 4 10" xfId="51064" xr:uid="{00000000-0005-0000-0000-0000C0C60000}"/>
    <cellStyle name="20% - Accent1 7 4 10 2" xfId="51065" xr:uid="{00000000-0005-0000-0000-0000C1C60000}"/>
    <cellStyle name="20% - Accent1 7 4 11" xfId="51066" xr:uid="{00000000-0005-0000-0000-0000C2C60000}"/>
    <cellStyle name="20% - Accent1 7 4 2" xfId="51067" xr:uid="{00000000-0005-0000-0000-0000C3C60000}"/>
    <cellStyle name="20% - Accent1 7 4 2 2" xfId="51068" xr:uid="{00000000-0005-0000-0000-0000C4C60000}"/>
    <cellStyle name="20% - Accent1 7 4 2 2 2" xfId="51069" xr:uid="{00000000-0005-0000-0000-0000C5C60000}"/>
    <cellStyle name="20% - Accent1 7 4 2 2 2 2" xfId="51070" xr:uid="{00000000-0005-0000-0000-0000C6C60000}"/>
    <cellStyle name="20% - Accent1 7 4 2 2 2 2 2" xfId="51071" xr:uid="{00000000-0005-0000-0000-0000C7C60000}"/>
    <cellStyle name="20% - Accent1 7 4 2 2 2 3" xfId="51072" xr:uid="{00000000-0005-0000-0000-0000C8C60000}"/>
    <cellStyle name="20% - Accent1 7 4 2 2 3" xfId="51073" xr:uid="{00000000-0005-0000-0000-0000C9C60000}"/>
    <cellStyle name="20% - Accent1 7 4 2 2 3 2" xfId="51074" xr:uid="{00000000-0005-0000-0000-0000CAC60000}"/>
    <cellStyle name="20% - Accent1 7 4 2 2 4" xfId="51075" xr:uid="{00000000-0005-0000-0000-0000CBC60000}"/>
    <cellStyle name="20% - Accent1 7 4 2 3" xfId="51076" xr:uid="{00000000-0005-0000-0000-0000CCC60000}"/>
    <cellStyle name="20% - Accent1 7 4 2 3 2" xfId="51077" xr:uid="{00000000-0005-0000-0000-0000CDC60000}"/>
    <cellStyle name="20% - Accent1 7 4 2 3 2 2" xfId="51078" xr:uid="{00000000-0005-0000-0000-0000CEC60000}"/>
    <cellStyle name="20% - Accent1 7 4 2 3 2 2 2" xfId="51079" xr:uid="{00000000-0005-0000-0000-0000CFC60000}"/>
    <cellStyle name="20% - Accent1 7 4 2 3 2 3" xfId="51080" xr:uid="{00000000-0005-0000-0000-0000D0C60000}"/>
    <cellStyle name="20% - Accent1 7 4 2 3 3" xfId="51081" xr:uid="{00000000-0005-0000-0000-0000D1C60000}"/>
    <cellStyle name="20% - Accent1 7 4 2 3 3 2" xfId="51082" xr:uid="{00000000-0005-0000-0000-0000D2C60000}"/>
    <cellStyle name="20% - Accent1 7 4 2 3 4" xfId="51083" xr:uid="{00000000-0005-0000-0000-0000D3C60000}"/>
    <cellStyle name="20% - Accent1 7 4 2 4" xfId="51084" xr:uid="{00000000-0005-0000-0000-0000D4C60000}"/>
    <cellStyle name="20% - Accent1 7 4 2 4 2" xfId="51085" xr:uid="{00000000-0005-0000-0000-0000D5C60000}"/>
    <cellStyle name="20% - Accent1 7 4 2 4 2 2" xfId="51086" xr:uid="{00000000-0005-0000-0000-0000D6C60000}"/>
    <cellStyle name="20% - Accent1 7 4 2 4 2 2 2" xfId="51087" xr:uid="{00000000-0005-0000-0000-0000D7C60000}"/>
    <cellStyle name="20% - Accent1 7 4 2 4 2 3" xfId="51088" xr:uid="{00000000-0005-0000-0000-0000D8C60000}"/>
    <cellStyle name="20% - Accent1 7 4 2 4 3" xfId="51089" xr:uid="{00000000-0005-0000-0000-0000D9C60000}"/>
    <cellStyle name="20% - Accent1 7 4 2 4 3 2" xfId="51090" xr:uid="{00000000-0005-0000-0000-0000DAC60000}"/>
    <cellStyle name="20% - Accent1 7 4 2 4 4" xfId="51091" xr:uid="{00000000-0005-0000-0000-0000DBC60000}"/>
    <cellStyle name="20% - Accent1 7 4 2 5" xfId="51092" xr:uid="{00000000-0005-0000-0000-0000DCC60000}"/>
    <cellStyle name="20% - Accent1 7 4 2 5 2" xfId="51093" xr:uid="{00000000-0005-0000-0000-0000DDC60000}"/>
    <cellStyle name="20% - Accent1 7 4 2 5 2 2" xfId="51094" xr:uid="{00000000-0005-0000-0000-0000DEC60000}"/>
    <cellStyle name="20% - Accent1 7 4 2 5 3" xfId="51095" xr:uid="{00000000-0005-0000-0000-0000DFC60000}"/>
    <cellStyle name="20% - Accent1 7 4 2 6" xfId="51096" xr:uid="{00000000-0005-0000-0000-0000E0C60000}"/>
    <cellStyle name="20% - Accent1 7 4 2 6 2" xfId="51097" xr:uid="{00000000-0005-0000-0000-0000E1C60000}"/>
    <cellStyle name="20% - Accent1 7 4 2 6 2 2" xfId="51098" xr:uid="{00000000-0005-0000-0000-0000E2C60000}"/>
    <cellStyle name="20% - Accent1 7 4 2 6 3" xfId="51099" xr:uid="{00000000-0005-0000-0000-0000E3C60000}"/>
    <cellStyle name="20% - Accent1 7 4 2 7" xfId="51100" xr:uid="{00000000-0005-0000-0000-0000E4C60000}"/>
    <cellStyle name="20% - Accent1 7 4 2 7 2" xfId="51101" xr:uid="{00000000-0005-0000-0000-0000E5C60000}"/>
    <cellStyle name="20% - Accent1 7 4 2 8" xfId="51102" xr:uid="{00000000-0005-0000-0000-0000E6C60000}"/>
    <cellStyle name="20% - Accent1 7 4 2 8 2" xfId="51103" xr:uid="{00000000-0005-0000-0000-0000E7C60000}"/>
    <cellStyle name="20% - Accent1 7 4 2 9" xfId="51104" xr:uid="{00000000-0005-0000-0000-0000E8C60000}"/>
    <cellStyle name="20% - Accent1 7 4 3" xfId="51105" xr:uid="{00000000-0005-0000-0000-0000E9C60000}"/>
    <cellStyle name="20% - Accent1 7 4 3 2" xfId="51106" xr:uid="{00000000-0005-0000-0000-0000EAC60000}"/>
    <cellStyle name="20% - Accent1 7 4 3 2 2" xfId="51107" xr:uid="{00000000-0005-0000-0000-0000EBC60000}"/>
    <cellStyle name="20% - Accent1 7 4 3 2 2 2" xfId="51108" xr:uid="{00000000-0005-0000-0000-0000ECC60000}"/>
    <cellStyle name="20% - Accent1 7 4 3 2 2 2 2" xfId="51109" xr:uid="{00000000-0005-0000-0000-0000EDC60000}"/>
    <cellStyle name="20% - Accent1 7 4 3 2 2 3" xfId="51110" xr:uid="{00000000-0005-0000-0000-0000EEC60000}"/>
    <cellStyle name="20% - Accent1 7 4 3 2 3" xfId="51111" xr:uid="{00000000-0005-0000-0000-0000EFC60000}"/>
    <cellStyle name="20% - Accent1 7 4 3 2 3 2" xfId="51112" xr:uid="{00000000-0005-0000-0000-0000F0C60000}"/>
    <cellStyle name="20% - Accent1 7 4 3 2 4" xfId="51113" xr:uid="{00000000-0005-0000-0000-0000F1C60000}"/>
    <cellStyle name="20% - Accent1 7 4 3 3" xfId="51114" xr:uid="{00000000-0005-0000-0000-0000F2C60000}"/>
    <cellStyle name="20% - Accent1 7 4 3 3 2" xfId="51115" xr:uid="{00000000-0005-0000-0000-0000F3C60000}"/>
    <cellStyle name="20% - Accent1 7 4 3 3 2 2" xfId="51116" xr:uid="{00000000-0005-0000-0000-0000F4C60000}"/>
    <cellStyle name="20% - Accent1 7 4 3 3 2 2 2" xfId="51117" xr:uid="{00000000-0005-0000-0000-0000F5C60000}"/>
    <cellStyle name="20% - Accent1 7 4 3 3 2 3" xfId="51118" xr:uid="{00000000-0005-0000-0000-0000F6C60000}"/>
    <cellStyle name="20% - Accent1 7 4 3 3 3" xfId="51119" xr:uid="{00000000-0005-0000-0000-0000F7C60000}"/>
    <cellStyle name="20% - Accent1 7 4 3 3 3 2" xfId="51120" xr:uid="{00000000-0005-0000-0000-0000F8C60000}"/>
    <cellStyle name="20% - Accent1 7 4 3 3 4" xfId="51121" xr:uid="{00000000-0005-0000-0000-0000F9C60000}"/>
    <cellStyle name="20% - Accent1 7 4 3 4" xfId="51122" xr:uid="{00000000-0005-0000-0000-0000FAC60000}"/>
    <cellStyle name="20% - Accent1 7 4 3 4 2" xfId="51123" xr:uid="{00000000-0005-0000-0000-0000FBC60000}"/>
    <cellStyle name="20% - Accent1 7 4 3 4 2 2" xfId="51124" xr:uid="{00000000-0005-0000-0000-0000FCC60000}"/>
    <cellStyle name="20% - Accent1 7 4 3 4 2 2 2" xfId="51125" xr:uid="{00000000-0005-0000-0000-0000FDC60000}"/>
    <cellStyle name="20% - Accent1 7 4 3 4 2 3" xfId="51126" xr:uid="{00000000-0005-0000-0000-0000FEC60000}"/>
    <cellStyle name="20% - Accent1 7 4 3 4 3" xfId="51127" xr:uid="{00000000-0005-0000-0000-0000FFC60000}"/>
    <cellStyle name="20% - Accent1 7 4 3 4 3 2" xfId="51128" xr:uid="{00000000-0005-0000-0000-000000C70000}"/>
    <cellStyle name="20% - Accent1 7 4 3 4 4" xfId="51129" xr:uid="{00000000-0005-0000-0000-000001C70000}"/>
    <cellStyle name="20% - Accent1 7 4 3 5" xfId="51130" xr:uid="{00000000-0005-0000-0000-000002C70000}"/>
    <cellStyle name="20% - Accent1 7 4 3 5 2" xfId="51131" xr:uid="{00000000-0005-0000-0000-000003C70000}"/>
    <cellStyle name="20% - Accent1 7 4 3 5 2 2" xfId="51132" xr:uid="{00000000-0005-0000-0000-000004C70000}"/>
    <cellStyle name="20% - Accent1 7 4 3 5 3" xfId="51133" xr:uid="{00000000-0005-0000-0000-000005C70000}"/>
    <cellStyle name="20% - Accent1 7 4 3 6" xfId="51134" xr:uid="{00000000-0005-0000-0000-000006C70000}"/>
    <cellStyle name="20% - Accent1 7 4 3 6 2" xfId="51135" xr:uid="{00000000-0005-0000-0000-000007C70000}"/>
    <cellStyle name="20% - Accent1 7 4 3 6 2 2" xfId="51136" xr:uid="{00000000-0005-0000-0000-000008C70000}"/>
    <cellStyle name="20% - Accent1 7 4 3 6 3" xfId="51137" xr:uid="{00000000-0005-0000-0000-000009C70000}"/>
    <cellStyle name="20% - Accent1 7 4 3 7" xfId="51138" xr:uid="{00000000-0005-0000-0000-00000AC70000}"/>
    <cellStyle name="20% - Accent1 7 4 3 7 2" xfId="51139" xr:uid="{00000000-0005-0000-0000-00000BC70000}"/>
    <cellStyle name="20% - Accent1 7 4 3 8" xfId="51140" xr:uid="{00000000-0005-0000-0000-00000CC70000}"/>
    <cellStyle name="20% - Accent1 7 4 3 8 2" xfId="51141" xr:uid="{00000000-0005-0000-0000-00000DC70000}"/>
    <cellStyle name="20% - Accent1 7 4 3 9" xfId="51142" xr:uid="{00000000-0005-0000-0000-00000EC70000}"/>
    <cellStyle name="20% - Accent1 7 4 4" xfId="51143" xr:uid="{00000000-0005-0000-0000-00000FC70000}"/>
    <cellStyle name="20% - Accent1 7 4 4 2" xfId="51144" xr:uid="{00000000-0005-0000-0000-000010C70000}"/>
    <cellStyle name="20% - Accent1 7 4 4 2 2" xfId="51145" xr:uid="{00000000-0005-0000-0000-000011C70000}"/>
    <cellStyle name="20% - Accent1 7 4 4 2 2 2" xfId="51146" xr:uid="{00000000-0005-0000-0000-000012C70000}"/>
    <cellStyle name="20% - Accent1 7 4 4 2 3" xfId="51147" xr:uid="{00000000-0005-0000-0000-000013C70000}"/>
    <cellStyle name="20% - Accent1 7 4 4 3" xfId="51148" xr:uid="{00000000-0005-0000-0000-000014C70000}"/>
    <cellStyle name="20% - Accent1 7 4 4 3 2" xfId="51149" xr:uid="{00000000-0005-0000-0000-000015C70000}"/>
    <cellStyle name="20% - Accent1 7 4 4 4" xfId="51150" xr:uid="{00000000-0005-0000-0000-000016C70000}"/>
    <cellStyle name="20% - Accent1 7 4 5" xfId="51151" xr:uid="{00000000-0005-0000-0000-000017C70000}"/>
    <cellStyle name="20% - Accent1 7 4 5 2" xfId="51152" xr:uid="{00000000-0005-0000-0000-000018C70000}"/>
    <cellStyle name="20% - Accent1 7 4 5 2 2" xfId="51153" xr:uid="{00000000-0005-0000-0000-000019C70000}"/>
    <cellStyle name="20% - Accent1 7 4 5 2 2 2" xfId="51154" xr:uid="{00000000-0005-0000-0000-00001AC70000}"/>
    <cellStyle name="20% - Accent1 7 4 5 2 3" xfId="51155" xr:uid="{00000000-0005-0000-0000-00001BC70000}"/>
    <cellStyle name="20% - Accent1 7 4 5 3" xfId="51156" xr:uid="{00000000-0005-0000-0000-00001CC70000}"/>
    <cellStyle name="20% - Accent1 7 4 5 3 2" xfId="51157" xr:uid="{00000000-0005-0000-0000-00001DC70000}"/>
    <cellStyle name="20% - Accent1 7 4 5 4" xfId="51158" xr:uid="{00000000-0005-0000-0000-00001EC70000}"/>
    <cellStyle name="20% - Accent1 7 4 6" xfId="51159" xr:uid="{00000000-0005-0000-0000-00001FC70000}"/>
    <cellStyle name="20% - Accent1 7 4 6 2" xfId="51160" xr:uid="{00000000-0005-0000-0000-000020C70000}"/>
    <cellStyle name="20% - Accent1 7 4 6 2 2" xfId="51161" xr:uid="{00000000-0005-0000-0000-000021C70000}"/>
    <cellStyle name="20% - Accent1 7 4 6 2 2 2" xfId="51162" xr:uid="{00000000-0005-0000-0000-000022C70000}"/>
    <cellStyle name="20% - Accent1 7 4 6 2 3" xfId="51163" xr:uid="{00000000-0005-0000-0000-000023C70000}"/>
    <cellStyle name="20% - Accent1 7 4 6 3" xfId="51164" xr:uid="{00000000-0005-0000-0000-000024C70000}"/>
    <cellStyle name="20% - Accent1 7 4 6 3 2" xfId="51165" xr:uid="{00000000-0005-0000-0000-000025C70000}"/>
    <cellStyle name="20% - Accent1 7 4 6 4" xfId="51166" xr:uid="{00000000-0005-0000-0000-000026C70000}"/>
    <cellStyle name="20% - Accent1 7 4 7" xfId="51167" xr:uid="{00000000-0005-0000-0000-000027C70000}"/>
    <cellStyle name="20% - Accent1 7 4 7 2" xfId="51168" xr:uid="{00000000-0005-0000-0000-000028C70000}"/>
    <cellStyle name="20% - Accent1 7 4 7 2 2" xfId="51169" xr:uid="{00000000-0005-0000-0000-000029C70000}"/>
    <cellStyle name="20% - Accent1 7 4 7 3" xfId="51170" xr:uid="{00000000-0005-0000-0000-00002AC70000}"/>
    <cellStyle name="20% - Accent1 7 4 8" xfId="51171" xr:uid="{00000000-0005-0000-0000-00002BC70000}"/>
    <cellStyle name="20% - Accent1 7 4 8 2" xfId="51172" xr:uid="{00000000-0005-0000-0000-00002CC70000}"/>
    <cellStyle name="20% - Accent1 7 4 8 2 2" xfId="51173" xr:uid="{00000000-0005-0000-0000-00002DC70000}"/>
    <cellStyle name="20% - Accent1 7 4 8 3" xfId="51174" xr:uid="{00000000-0005-0000-0000-00002EC70000}"/>
    <cellStyle name="20% - Accent1 7 4 9" xfId="51175" xr:uid="{00000000-0005-0000-0000-00002FC70000}"/>
    <cellStyle name="20% - Accent1 7 4 9 2" xfId="51176" xr:uid="{00000000-0005-0000-0000-000030C70000}"/>
    <cellStyle name="20% - Accent1 7 5" xfId="51177" xr:uid="{00000000-0005-0000-0000-000031C70000}"/>
    <cellStyle name="20% - Accent1 7 5 10" xfId="51178" xr:uid="{00000000-0005-0000-0000-000032C70000}"/>
    <cellStyle name="20% - Accent1 7 5 10 2" xfId="51179" xr:uid="{00000000-0005-0000-0000-000033C70000}"/>
    <cellStyle name="20% - Accent1 7 5 11" xfId="51180" xr:uid="{00000000-0005-0000-0000-000034C70000}"/>
    <cellStyle name="20% - Accent1 7 5 2" xfId="51181" xr:uid="{00000000-0005-0000-0000-000035C70000}"/>
    <cellStyle name="20% - Accent1 7 5 2 2" xfId="51182" xr:uid="{00000000-0005-0000-0000-000036C70000}"/>
    <cellStyle name="20% - Accent1 7 5 2 2 2" xfId="51183" xr:uid="{00000000-0005-0000-0000-000037C70000}"/>
    <cellStyle name="20% - Accent1 7 5 2 2 2 2" xfId="51184" xr:uid="{00000000-0005-0000-0000-000038C70000}"/>
    <cellStyle name="20% - Accent1 7 5 2 2 2 2 2" xfId="51185" xr:uid="{00000000-0005-0000-0000-000039C70000}"/>
    <cellStyle name="20% - Accent1 7 5 2 2 2 3" xfId="51186" xr:uid="{00000000-0005-0000-0000-00003AC70000}"/>
    <cellStyle name="20% - Accent1 7 5 2 2 3" xfId="51187" xr:uid="{00000000-0005-0000-0000-00003BC70000}"/>
    <cellStyle name="20% - Accent1 7 5 2 2 3 2" xfId="51188" xr:uid="{00000000-0005-0000-0000-00003CC70000}"/>
    <cellStyle name="20% - Accent1 7 5 2 2 4" xfId="51189" xr:uid="{00000000-0005-0000-0000-00003DC70000}"/>
    <cellStyle name="20% - Accent1 7 5 2 3" xfId="51190" xr:uid="{00000000-0005-0000-0000-00003EC70000}"/>
    <cellStyle name="20% - Accent1 7 5 2 3 2" xfId="51191" xr:uid="{00000000-0005-0000-0000-00003FC70000}"/>
    <cellStyle name="20% - Accent1 7 5 2 3 2 2" xfId="51192" xr:uid="{00000000-0005-0000-0000-000040C70000}"/>
    <cellStyle name="20% - Accent1 7 5 2 3 2 2 2" xfId="51193" xr:uid="{00000000-0005-0000-0000-000041C70000}"/>
    <cellStyle name="20% - Accent1 7 5 2 3 2 3" xfId="51194" xr:uid="{00000000-0005-0000-0000-000042C70000}"/>
    <cellStyle name="20% - Accent1 7 5 2 3 3" xfId="51195" xr:uid="{00000000-0005-0000-0000-000043C70000}"/>
    <cellStyle name="20% - Accent1 7 5 2 3 3 2" xfId="51196" xr:uid="{00000000-0005-0000-0000-000044C70000}"/>
    <cellStyle name="20% - Accent1 7 5 2 3 4" xfId="51197" xr:uid="{00000000-0005-0000-0000-000045C70000}"/>
    <cellStyle name="20% - Accent1 7 5 2 4" xfId="51198" xr:uid="{00000000-0005-0000-0000-000046C70000}"/>
    <cellStyle name="20% - Accent1 7 5 2 4 2" xfId="51199" xr:uid="{00000000-0005-0000-0000-000047C70000}"/>
    <cellStyle name="20% - Accent1 7 5 2 4 2 2" xfId="51200" xr:uid="{00000000-0005-0000-0000-000048C70000}"/>
    <cellStyle name="20% - Accent1 7 5 2 4 2 2 2" xfId="51201" xr:uid="{00000000-0005-0000-0000-000049C70000}"/>
    <cellStyle name="20% - Accent1 7 5 2 4 2 3" xfId="51202" xr:uid="{00000000-0005-0000-0000-00004AC70000}"/>
    <cellStyle name="20% - Accent1 7 5 2 4 3" xfId="51203" xr:uid="{00000000-0005-0000-0000-00004BC70000}"/>
    <cellStyle name="20% - Accent1 7 5 2 4 3 2" xfId="51204" xr:uid="{00000000-0005-0000-0000-00004CC70000}"/>
    <cellStyle name="20% - Accent1 7 5 2 4 4" xfId="51205" xr:uid="{00000000-0005-0000-0000-00004DC70000}"/>
    <cellStyle name="20% - Accent1 7 5 2 5" xfId="51206" xr:uid="{00000000-0005-0000-0000-00004EC70000}"/>
    <cellStyle name="20% - Accent1 7 5 2 5 2" xfId="51207" xr:uid="{00000000-0005-0000-0000-00004FC70000}"/>
    <cellStyle name="20% - Accent1 7 5 2 5 2 2" xfId="51208" xr:uid="{00000000-0005-0000-0000-000050C70000}"/>
    <cellStyle name="20% - Accent1 7 5 2 5 3" xfId="51209" xr:uid="{00000000-0005-0000-0000-000051C70000}"/>
    <cellStyle name="20% - Accent1 7 5 2 6" xfId="51210" xr:uid="{00000000-0005-0000-0000-000052C70000}"/>
    <cellStyle name="20% - Accent1 7 5 2 6 2" xfId="51211" xr:uid="{00000000-0005-0000-0000-000053C70000}"/>
    <cellStyle name="20% - Accent1 7 5 2 6 2 2" xfId="51212" xr:uid="{00000000-0005-0000-0000-000054C70000}"/>
    <cellStyle name="20% - Accent1 7 5 2 6 3" xfId="51213" xr:uid="{00000000-0005-0000-0000-000055C70000}"/>
    <cellStyle name="20% - Accent1 7 5 2 7" xfId="51214" xr:uid="{00000000-0005-0000-0000-000056C70000}"/>
    <cellStyle name="20% - Accent1 7 5 2 7 2" xfId="51215" xr:uid="{00000000-0005-0000-0000-000057C70000}"/>
    <cellStyle name="20% - Accent1 7 5 2 8" xfId="51216" xr:uid="{00000000-0005-0000-0000-000058C70000}"/>
    <cellStyle name="20% - Accent1 7 5 2 8 2" xfId="51217" xr:uid="{00000000-0005-0000-0000-000059C70000}"/>
    <cellStyle name="20% - Accent1 7 5 2 9" xfId="51218" xr:uid="{00000000-0005-0000-0000-00005AC70000}"/>
    <cellStyle name="20% - Accent1 7 5 3" xfId="51219" xr:uid="{00000000-0005-0000-0000-00005BC70000}"/>
    <cellStyle name="20% - Accent1 7 5 3 2" xfId="51220" xr:uid="{00000000-0005-0000-0000-00005CC70000}"/>
    <cellStyle name="20% - Accent1 7 5 3 2 2" xfId="51221" xr:uid="{00000000-0005-0000-0000-00005DC70000}"/>
    <cellStyle name="20% - Accent1 7 5 3 2 2 2" xfId="51222" xr:uid="{00000000-0005-0000-0000-00005EC70000}"/>
    <cellStyle name="20% - Accent1 7 5 3 2 2 2 2" xfId="51223" xr:uid="{00000000-0005-0000-0000-00005FC70000}"/>
    <cellStyle name="20% - Accent1 7 5 3 2 2 3" xfId="51224" xr:uid="{00000000-0005-0000-0000-000060C70000}"/>
    <cellStyle name="20% - Accent1 7 5 3 2 3" xfId="51225" xr:uid="{00000000-0005-0000-0000-000061C70000}"/>
    <cellStyle name="20% - Accent1 7 5 3 2 3 2" xfId="51226" xr:uid="{00000000-0005-0000-0000-000062C70000}"/>
    <cellStyle name="20% - Accent1 7 5 3 2 4" xfId="51227" xr:uid="{00000000-0005-0000-0000-000063C70000}"/>
    <cellStyle name="20% - Accent1 7 5 3 3" xfId="51228" xr:uid="{00000000-0005-0000-0000-000064C70000}"/>
    <cellStyle name="20% - Accent1 7 5 3 3 2" xfId="51229" xr:uid="{00000000-0005-0000-0000-000065C70000}"/>
    <cellStyle name="20% - Accent1 7 5 3 3 2 2" xfId="51230" xr:uid="{00000000-0005-0000-0000-000066C70000}"/>
    <cellStyle name="20% - Accent1 7 5 3 3 2 2 2" xfId="51231" xr:uid="{00000000-0005-0000-0000-000067C70000}"/>
    <cellStyle name="20% - Accent1 7 5 3 3 2 3" xfId="51232" xr:uid="{00000000-0005-0000-0000-000068C70000}"/>
    <cellStyle name="20% - Accent1 7 5 3 3 3" xfId="51233" xr:uid="{00000000-0005-0000-0000-000069C70000}"/>
    <cellStyle name="20% - Accent1 7 5 3 3 3 2" xfId="51234" xr:uid="{00000000-0005-0000-0000-00006AC70000}"/>
    <cellStyle name="20% - Accent1 7 5 3 3 4" xfId="51235" xr:uid="{00000000-0005-0000-0000-00006BC70000}"/>
    <cellStyle name="20% - Accent1 7 5 3 4" xfId="51236" xr:uid="{00000000-0005-0000-0000-00006CC70000}"/>
    <cellStyle name="20% - Accent1 7 5 3 4 2" xfId="51237" xr:uid="{00000000-0005-0000-0000-00006DC70000}"/>
    <cellStyle name="20% - Accent1 7 5 3 4 2 2" xfId="51238" xr:uid="{00000000-0005-0000-0000-00006EC70000}"/>
    <cellStyle name="20% - Accent1 7 5 3 4 2 2 2" xfId="51239" xr:uid="{00000000-0005-0000-0000-00006FC70000}"/>
    <cellStyle name="20% - Accent1 7 5 3 4 2 3" xfId="51240" xr:uid="{00000000-0005-0000-0000-000070C70000}"/>
    <cellStyle name="20% - Accent1 7 5 3 4 3" xfId="51241" xr:uid="{00000000-0005-0000-0000-000071C70000}"/>
    <cellStyle name="20% - Accent1 7 5 3 4 3 2" xfId="51242" xr:uid="{00000000-0005-0000-0000-000072C70000}"/>
    <cellStyle name="20% - Accent1 7 5 3 4 4" xfId="51243" xr:uid="{00000000-0005-0000-0000-000073C70000}"/>
    <cellStyle name="20% - Accent1 7 5 3 5" xfId="51244" xr:uid="{00000000-0005-0000-0000-000074C70000}"/>
    <cellStyle name="20% - Accent1 7 5 3 5 2" xfId="51245" xr:uid="{00000000-0005-0000-0000-000075C70000}"/>
    <cellStyle name="20% - Accent1 7 5 3 5 2 2" xfId="51246" xr:uid="{00000000-0005-0000-0000-000076C70000}"/>
    <cellStyle name="20% - Accent1 7 5 3 5 3" xfId="51247" xr:uid="{00000000-0005-0000-0000-000077C70000}"/>
    <cellStyle name="20% - Accent1 7 5 3 6" xfId="51248" xr:uid="{00000000-0005-0000-0000-000078C70000}"/>
    <cellStyle name="20% - Accent1 7 5 3 6 2" xfId="51249" xr:uid="{00000000-0005-0000-0000-000079C70000}"/>
    <cellStyle name="20% - Accent1 7 5 3 6 2 2" xfId="51250" xr:uid="{00000000-0005-0000-0000-00007AC70000}"/>
    <cellStyle name="20% - Accent1 7 5 3 6 3" xfId="51251" xr:uid="{00000000-0005-0000-0000-00007BC70000}"/>
    <cellStyle name="20% - Accent1 7 5 3 7" xfId="51252" xr:uid="{00000000-0005-0000-0000-00007CC70000}"/>
    <cellStyle name="20% - Accent1 7 5 3 7 2" xfId="51253" xr:uid="{00000000-0005-0000-0000-00007DC70000}"/>
    <cellStyle name="20% - Accent1 7 5 3 8" xfId="51254" xr:uid="{00000000-0005-0000-0000-00007EC70000}"/>
    <cellStyle name="20% - Accent1 7 5 3 8 2" xfId="51255" xr:uid="{00000000-0005-0000-0000-00007FC70000}"/>
    <cellStyle name="20% - Accent1 7 5 3 9" xfId="51256" xr:uid="{00000000-0005-0000-0000-000080C70000}"/>
    <cellStyle name="20% - Accent1 7 5 4" xfId="51257" xr:uid="{00000000-0005-0000-0000-000081C70000}"/>
    <cellStyle name="20% - Accent1 7 5 4 2" xfId="51258" xr:uid="{00000000-0005-0000-0000-000082C70000}"/>
    <cellStyle name="20% - Accent1 7 5 4 2 2" xfId="51259" xr:uid="{00000000-0005-0000-0000-000083C70000}"/>
    <cellStyle name="20% - Accent1 7 5 4 2 2 2" xfId="51260" xr:uid="{00000000-0005-0000-0000-000084C70000}"/>
    <cellStyle name="20% - Accent1 7 5 4 2 3" xfId="51261" xr:uid="{00000000-0005-0000-0000-000085C70000}"/>
    <cellStyle name="20% - Accent1 7 5 4 3" xfId="51262" xr:uid="{00000000-0005-0000-0000-000086C70000}"/>
    <cellStyle name="20% - Accent1 7 5 4 3 2" xfId="51263" xr:uid="{00000000-0005-0000-0000-000087C70000}"/>
    <cellStyle name="20% - Accent1 7 5 4 4" xfId="51264" xr:uid="{00000000-0005-0000-0000-000088C70000}"/>
    <cellStyle name="20% - Accent1 7 5 5" xfId="51265" xr:uid="{00000000-0005-0000-0000-000089C70000}"/>
    <cellStyle name="20% - Accent1 7 5 5 2" xfId="51266" xr:uid="{00000000-0005-0000-0000-00008AC70000}"/>
    <cellStyle name="20% - Accent1 7 5 5 2 2" xfId="51267" xr:uid="{00000000-0005-0000-0000-00008BC70000}"/>
    <cellStyle name="20% - Accent1 7 5 5 2 2 2" xfId="51268" xr:uid="{00000000-0005-0000-0000-00008CC70000}"/>
    <cellStyle name="20% - Accent1 7 5 5 2 3" xfId="51269" xr:uid="{00000000-0005-0000-0000-00008DC70000}"/>
    <cellStyle name="20% - Accent1 7 5 5 3" xfId="51270" xr:uid="{00000000-0005-0000-0000-00008EC70000}"/>
    <cellStyle name="20% - Accent1 7 5 5 3 2" xfId="51271" xr:uid="{00000000-0005-0000-0000-00008FC70000}"/>
    <cellStyle name="20% - Accent1 7 5 5 4" xfId="51272" xr:uid="{00000000-0005-0000-0000-000090C70000}"/>
    <cellStyle name="20% - Accent1 7 5 6" xfId="51273" xr:uid="{00000000-0005-0000-0000-000091C70000}"/>
    <cellStyle name="20% - Accent1 7 5 6 2" xfId="51274" xr:uid="{00000000-0005-0000-0000-000092C70000}"/>
    <cellStyle name="20% - Accent1 7 5 6 2 2" xfId="51275" xr:uid="{00000000-0005-0000-0000-000093C70000}"/>
    <cellStyle name="20% - Accent1 7 5 6 2 2 2" xfId="51276" xr:uid="{00000000-0005-0000-0000-000094C70000}"/>
    <cellStyle name="20% - Accent1 7 5 6 2 3" xfId="51277" xr:uid="{00000000-0005-0000-0000-000095C70000}"/>
    <cellStyle name="20% - Accent1 7 5 6 3" xfId="51278" xr:uid="{00000000-0005-0000-0000-000096C70000}"/>
    <cellStyle name="20% - Accent1 7 5 6 3 2" xfId="51279" xr:uid="{00000000-0005-0000-0000-000097C70000}"/>
    <cellStyle name="20% - Accent1 7 5 6 4" xfId="51280" xr:uid="{00000000-0005-0000-0000-000098C70000}"/>
    <cellStyle name="20% - Accent1 7 5 7" xfId="51281" xr:uid="{00000000-0005-0000-0000-000099C70000}"/>
    <cellStyle name="20% - Accent1 7 5 7 2" xfId="51282" xr:uid="{00000000-0005-0000-0000-00009AC70000}"/>
    <cellStyle name="20% - Accent1 7 5 7 2 2" xfId="51283" xr:uid="{00000000-0005-0000-0000-00009BC70000}"/>
    <cellStyle name="20% - Accent1 7 5 7 3" xfId="51284" xr:uid="{00000000-0005-0000-0000-00009CC70000}"/>
    <cellStyle name="20% - Accent1 7 5 8" xfId="51285" xr:uid="{00000000-0005-0000-0000-00009DC70000}"/>
    <cellStyle name="20% - Accent1 7 5 8 2" xfId="51286" xr:uid="{00000000-0005-0000-0000-00009EC70000}"/>
    <cellStyle name="20% - Accent1 7 5 8 2 2" xfId="51287" xr:uid="{00000000-0005-0000-0000-00009FC70000}"/>
    <cellStyle name="20% - Accent1 7 5 8 3" xfId="51288" xr:uid="{00000000-0005-0000-0000-0000A0C70000}"/>
    <cellStyle name="20% - Accent1 7 5 9" xfId="51289" xr:uid="{00000000-0005-0000-0000-0000A1C70000}"/>
    <cellStyle name="20% - Accent1 7 5 9 2" xfId="51290" xr:uid="{00000000-0005-0000-0000-0000A2C70000}"/>
    <cellStyle name="20% - Accent1 7 6" xfId="51291" xr:uid="{00000000-0005-0000-0000-0000A3C70000}"/>
    <cellStyle name="20% - Accent1 7 6 10" xfId="51292" xr:uid="{00000000-0005-0000-0000-0000A4C70000}"/>
    <cellStyle name="20% - Accent1 7 6 10 2" xfId="51293" xr:uid="{00000000-0005-0000-0000-0000A5C70000}"/>
    <cellStyle name="20% - Accent1 7 6 11" xfId="51294" xr:uid="{00000000-0005-0000-0000-0000A6C70000}"/>
    <cellStyle name="20% - Accent1 7 6 2" xfId="51295" xr:uid="{00000000-0005-0000-0000-0000A7C70000}"/>
    <cellStyle name="20% - Accent1 7 6 2 2" xfId="51296" xr:uid="{00000000-0005-0000-0000-0000A8C70000}"/>
    <cellStyle name="20% - Accent1 7 6 2 2 2" xfId="51297" xr:uid="{00000000-0005-0000-0000-0000A9C70000}"/>
    <cellStyle name="20% - Accent1 7 6 2 2 2 2" xfId="51298" xr:uid="{00000000-0005-0000-0000-0000AAC70000}"/>
    <cellStyle name="20% - Accent1 7 6 2 2 2 2 2" xfId="51299" xr:uid="{00000000-0005-0000-0000-0000ABC70000}"/>
    <cellStyle name="20% - Accent1 7 6 2 2 2 3" xfId="51300" xr:uid="{00000000-0005-0000-0000-0000ACC70000}"/>
    <cellStyle name="20% - Accent1 7 6 2 2 3" xfId="51301" xr:uid="{00000000-0005-0000-0000-0000ADC70000}"/>
    <cellStyle name="20% - Accent1 7 6 2 2 3 2" xfId="51302" xr:uid="{00000000-0005-0000-0000-0000AEC70000}"/>
    <cellStyle name="20% - Accent1 7 6 2 2 4" xfId="51303" xr:uid="{00000000-0005-0000-0000-0000AFC70000}"/>
    <cellStyle name="20% - Accent1 7 6 2 3" xfId="51304" xr:uid="{00000000-0005-0000-0000-0000B0C70000}"/>
    <cellStyle name="20% - Accent1 7 6 2 3 2" xfId="51305" xr:uid="{00000000-0005-0000-0000-0000B1C70000}"/>
    <cellStyle name="20% - Accent1 7 6 2 3 2 2" xfId="51306" xr:uid="{00000000-0005-0000-0000-0000B2C70000}"/>
    <cellStyle name="20% - Accent1 7 6 2 3 2 2 2" xfId="51307" xr:uid="{00000000-0005-0000-0000-0000B3C70000}"/>
    <cellStyle name="20% - Accent1 7 6 2 3 2 3" xfId="51308" xr:uid="{00000000-0005-0000-0000-0000B4C70000}"/>
    <cellStyle name="20% - Accent1 7 6 2 3 3" xfId="51309" xr:uid="{00000000-0005-0000-0000-0000B5C70000}"/>
    <cellStyle name="20% - Accent1 7 6 2 3 3 2" xfId="51310" xr:uid="{00000000-0005-0000-0000-0000B6C70000}"/>
    <cellStyle name="20% - Accent1 7 6 2 3 4" xfId="51311" xr:uid="{00000000-0005-0000-0000-0000B7C70000}"/>
    <cellStyle name="20% - Accent1 7 6 2 4" xfId="51312" xr:uid="{00000000-0005-0000-0000-0000B8C70000}"/>
    <cellStyle name="20% - Accent1 7 6 2 4 2" xfId="51313" xr:uid="{00000000-0005-0000-0000-0000B9C70000}"/>
    <cellStyle name="20% - Accent1 7 6 2 4 2 2" xfId="51314" xr:uid="{00000000-0005-0000-0000-0000BAC70000}"/>
    <cellStyle name="20% - Accent1 7 6 2 4 2 2 2" xfId="51315" xr:uid="{00000000-0005-0000-0000-0000BBC70000}"/>
    <cellStyle name="20% - Accent1 7 6 2 4 2 3" xfId="51316" xr:uid="{00000000-0005-0000-0000-0000BCC70000}"/>
    <cellStyle name="20% - Accent1 7 6 2 4 3" xfId="51317" xr:uid="{00000000-0005-0000-0000-0000BDC70000}"/>
    <cellStyle name="20% - Accent1 7 6 2 4 3 2" xfId="51318" xr:uid="{00000000-0005-0000-0000-0000BEC70000}"/>
    <cellStyle name="20% - Accent1 7 6 2 4 4" xfId="51319" xr:uid="{00000000-0005-0000-0000-0000BFC70000}"/>
    <cellStyle name="20% - Accent1 7 6 2 5" xfId="51320" xr:uid="{00000000-0005-0000-0000-0000C0C70000}"/>
    <cellStyle name="20% - Accent1 7 6 2 5 2" xfId="51321" xr:uid="{00000000-0005-0000-0000-0000C1C70000}"/>
    <cellStyle name="20% - Accent1 7 6 2 5 2 2" xfId="51322" xr:uid="{00000000-0005-0000-0000-0000C2C70000}"/>
    <cellStyle name="20% - Accent1 7 6 2 5 3" xfId="51323" xr:uid="{00000000-0005-0000-0000-0000C3C70000}"/>
    <cellStyle name="20% - Accent1 7 6 2 6" xfId="51324" xr:uid="{00000000-0005-0000-0000-0000C4C70000}"/>
    <cellStyle name="20% - Accent1 7 6 2 6 2" xfId="51325" xr:uid="{00000000-0005-0000-0000-0000C5C70000}"/>
    <cellStyle name="20% - Accent1 7 6 2 6 2 2" xfId="51326" xr:uid="{00000000-0005-0000-0000-0000C6C70000}"/>
    <cellStyle name="20% - Accent1 7 6 2 6 3" xfId="51327" xr:uid="{00000000-0005-0000-0000-0000C7C70000}"/>
    <cellStyle name="20% - Accent1 7 6 2 7" xfId="51328" xr:uid="{00000000-0005-0000-0000-0000C8C70000}"/>
    <cellStyle name="20% - Accent1 7 6 2 7 2" xfId="51329" xr:uid="{00000000-0005-0000-0000-0000C9C70000}"/>
    <cellStyle name="20% - Accent1 7 6 2 8" xfId="51330" xr:uid="{00000000-0005-0000-0000-0000CAC70000}"/>
    <cellStyle name="20% - Accent1 7 6 2 8 2" xfId="51331" xr:uid="{00000000-0005-0000-0000-0000CBC70000}"/>
    <cellStyle name="20% - Accent1 7 6 2 9" xfId="51332" xr:uid="{00000000-0005-0000-0000-0000CCC70000}"/>
    <cellStyle name="20% - Accent1 7 6 3" xfId="51333" xr:uid="{00000000-0005-0000-0000-0000CDC70000}"/>
    <cellStyle name="20% - Accent1 7 6 3 2" xfId="51334" xr:uid="{00000000-0005-0000-0000-0000CEC70000}"/>
    <cellStyle name="20% - Accent1 7 6 3 2 2" xfId="51335" xr:uid="{00000000-0005-0000-0000-0000CFC70000}"/>
    <cellStyle name="20% - Accent1 7 6 3 2 2 2" xfId="51336" xr:uid="{00000000-0005-0000-0000-0000D0C70000}"/>
    <cellStyle name="20% - Accent1 7 6 3 2 2 2 2" xfId="51337" xr:uid="{00000000-0005-0000-0000-0000D1C70000}"/>
    <cellStyle name="20% - Accent1 7 6 3 2 2 3" xfId="51338" xr:uid="{00000000-0005-0000-0000-0000D2C70000}"/>
    <cellStyle name="20% - Accent1 7 6 3 2 3" xfId="51339" xr:uid="{00000000-0005-0000-0000-0000D3C70000}"/>
    <cellStyle name="20% - Accent1 7 6 3 2 3 2" xfId="51340" xr:uid="{00000000-0005-0000-0000-0000D4C70000}"/>
    <cellStyle name="20% - Accent1 7 6 3 2 4" xfId="51341" xr:uid="{00000000-0005-0000-0000-0000D5C70000}"/>
    <cellStyle name="20% - Accent1 7 6 3 3" xfId="51342" xr:uid="{00000000-0005-0000-0000-0000D6C70000}"/>
    <cellStyle name="20% - Accent1 7 6 3 3 2" xfId="51343" xr:uid="{00000000-0005-0000-0000-0000D7C70000}"/>
    <cellStyle name="20% - Accent1 7 6 3 3 2 2" xfId="51344" xr:uid="{00000000-0005-0000-0000-0000D8C70000}"/>
    <cellStyle name="20% - Accent1 7 6 3 3 2 2 2" xfId="51345" xr:uid="{00000000-0005-0000-0000-0000D9C70000}"/>
    <cellStyle name="20% - Accent1 7 6 3 3 2 3" xfId="51346" xr:uid="{00000000-0005-0000-0000-0000DAC70000}"/>
    <cellStyle name="20% - Accent1 7 6 3 3 3" xfId="51347" xr:uid="{00000000-0005-0000-0000-0000DBC70000}"/>
    <cellStyle name="20% - Accent1 7 6 3 3 3 2" xfId="51348" xr:uid="{00000000-0005-0000-0000-0000DCC70000}"/>
    <cellStyle name="20% - Accent1 7 6 3 3 4" xfId="51349" xr:uid="{00000000-0005-0000-0000-0000DDC70000}"/>
    <cellStyle name="20% - Accent1 7 6 3 4" xfId="51350" xr:uid="{00000000-0005-0000-0000-0000DEC70000}"/>
    <cellStyle name="20% - Accent1 7 6 3 4 2" xfId="51351" xr:uid="{00000000-0005-0000-0000-0000DFC70000}"/>
    <cellStyle name="20% - Accent1 7 6 3 4 2 2" xfId="51352" xr:uid="{00000000-0005-0000-0000-0000E0C70000}"/>
    <cellStyle name="20% - Accent1 7 6 3 4 2 2 2" xfId="51353" xr:uid="{00000000-0005-0000-0000-0000E1C70000}"/>
    <cellStyle name="20% - Accent1 7 6 3 4 2 3" xfId="51354" xr:uid="{00000000-0005-0000-0000-0000E2C70000}"/>
    <cellStyle name="20% - Accent1 7 6 3 4 3" xfId="51355" xr:uid="{00000000-0005-0000-0000-0000E3C70000}"/>
    <cellStyle name="20% - Accent1 7 6 3 4 3 2" xfId="51356" xr:uid="{00000000-0005-0000-0000-0000E4C70000}"/>
    <cellStyle name="20% - Accent1 7 6 3 4 4" xfId="51357" xr:uid="{00000000-0005-0000-0000-0000E5C70000}"/>
    <cellStyle name="20% - Accent1 7 6 3 5" xfId="51358" xr:uid="{00000000-0005-0000-0000-0000E6C70000}"/>
    <cellStyle name="20% - Accent1 7 6 3 5 2" xfId="51359" xr:uid="{00000000-0005-0000-0000-0000E7C70000}"/>
    <cellStyle name="20% - Accent1 7 6 3 5 2 2" xfId="51360" xr:uid="{00000000-0005-0000-0000-0000E8C70000}"/>
    <cellStyle name="20% - Accent1 7 6 3 5 3" xfId="51361" xr:uid="{00000000-0005-0000-0000-0000E9C70000}"/>
    <cellStyle name="20% - Accent1 7 6 3 6" xfId="51362" xr:uid="{00000000-0005-0000-0000-0000EAC70000}"/>
    <cellStyle name="20% - Accent1 7 6 3 6 2" xfId="51363" xr:uid="{00000000-0005-0000-0000-0000EBC70000}"/>
    <cellStyle name="20% - Accent1 7 6 3 6 2 2" xfId="51364" xr:uid="{00000000-0005-0000-0000-0000ECC70000}"/>
    <cellStyle name="20% - Accent1 7 6 3 6 3" xfId="51365" xr:uid="{00000000-0005-0000-0000-0000EDC70000}"/>
    <cellStyle name="20% - Accent1 7 6 3 7" xfId="51366" xr:uid="{00000000-0005-0000-0000-0000EEC70000}"/>
    <cellStyle name="20% - Accent1 7 6 3 7 2" xfId="51367" xr:uid="{00000000-0005-0000-0000-0000EFC70000}"/>
    <cellStyle name="20% - Accent1 7 6 3 8" xfId="51368" xr:uid="{00000000-0005-0000-0000-0000F0C70000}"/>
    <cellStyle name="20% - Accent1 7 6 3 8 2" xfId="51369" xr:uid="{00000000-0005-0000-0000-0000F1C70000}"/>
    <cellStyle name="20% - Accent1 7 6 3 9" xfId="51370" xr:uid="{00000000-0005-0000-0000-0000F2C70000}"/>
    <cellStyle name="20% - Accent1 7 6 4" xfId="51371" xr:uid="{00000000-0005-0000-0000-0000F3C70000}"/>
    <cellStyle name="20% - Accent1 7 6 4 2" xfId="51372" xr:uid="{00000000-0005-0000-0000-0000F4C70000}"/>
    <cellStyle name="20% - Accent1 7 6 4 2 2" xfId="51373" xr:uid="{00000000-0005-0000-0000-0000F5C70000}"/>
    <cellStyle name="20% - Accent1 7 6 4 2 2 2" xfId="51374" xr:uid="{00000000-0005-0000-0000-0000F6C70000}"/>
    <cellStyle name="20% - Accent1 7 6 4 2 3" xfId="51375" xr:uid="{00000000-0005-0000-0000-0000F7C70000}"/>
    <cellStyle name="20% - Accent1 7 6 4 3" xfId="51376" xr:uid="{00000000-0005-0000-0000-0000F8C70000}"/>
    <cellStyle name="20% - Accent1 7 6 4 3 2" xfId="51377" xr:uid="{00000000-0005-0000-0000-0000F9C70000}"/>
    <cellStyle name="20% - Accent1 7 6 4 4" xfId="51378" xr:uid="{00000000-0005-0000-0000-0000FAC70000}"/>
    <cellStyle name="20% - Accent1 7 6 5" xfId="51379" xr:uid="{00000000-0005-0000-0000-0000FBC70000}"/>
    <cellStyle name="20% - Accent1 7 6 5 2" xfId="51380" xr:uid="{00000000-0005-0000-0000-0000FCC70000}"/>
    <cellStyle name="20% - Accent1 7 6 5 2 2" xfId="51381" xr:uid="{00000000-0005-0000-0000-0000FDC70000}"/>
    <cellStyle name="20% - Accent1 7 6 5 2 2 2" xfId="51382" xr:uid="{00000000-0005-0000-0000-0000FEC70000}"/>
    <cellStyle name="20% - Accent1 7 6 5 2 3" xfId="51383" xr:uid="{00000000-0005-0000-0000-0000FFC70000}"/>
    <cellStyle name="20% - Accent1 7 6 5 3" xfId="51384" xr:uid="{00000000-0005-0000-0000-000000C80000}"/>
    <cellStyle name="20% - Accent1 7 6 5 3 2" xfId="51385" xr:uid="{00000000-0005-0000-0000-000001C80000}"/>
    <cellStyle name="20% - Accent1 7 6 5 4" xfId="51386" xr:uid="{00000000-0005-0000-0000-000002C80000}"/>
    <cellStyle name="20% - Accent1 7 6 6" xfId="51387" xr:uid="{00000000-0005-0000-0000-000003C80000}"/>
    <cellStyle name="20% - Accent1 7 6 6 2" xfId="51388" xr:uid="{00000000-0005-0000-0000-000004C80000}"/>
    <cellStyle name="20% - Accent1 7 6 6 2 2" xfId="51389" xr:uid="{00000000-0005-0000-0000-000005C80000}"/>
    <cellStyle name="20% - Accent1 7 6 6 2 2 2" xfId="51390" xr:uid="{00000000-0005-0000-0000-000006C80000}"/>
    <cellStyle name="20% - Accent1 7 6 6 2 3" xfId="51391" xr:uid="{00000000-0005-0000-0000-000007C80000}"/>
    <cellStyle name="20% - Accent1 7 6 6 3" xfId="51392" xr:uid="{00000000-0005-0000-0000-000008C80000}"/>
    <cellStyle name="20% - Accent1 7 6 6 3 2" xfId="51393" xr:uid="{00000000-0005-0000-0000-000009C80000}"/>
    <cellStyle name="20% - Accent1 7 6 6 4" xfId="51394" xr:uid="{00000000-0005-0000-0000-00000AC80000}"/>
    <cellStyle name="20% - Accent1 7 6 7" xfId="51395" xr:uid="{00000000-0005-0000-0000-00000BC80000}"/>
    <cellStyle name="20% - Accent1 7 6 7 2" xfId="51396" xr:uid="{00000000-0005-0000-0000-00000CC80000}"/>
    <cellStyle name="20% - Accent1 7 6 7 2 2" xfId="51397" xr:uid="{00000000-0005-0000-0000-00000DC80000}"/>
    <cellStyle name="20% - Accent1 7 6 7 3" xfId="51398" xr:uid="{00000000-0005-0000-0000-00000EC80000}"/>
    <cellStyle name="20% - Accent1 7 6 8" xfId="51399" xr:uid="{00000000-0005-0000-0000-00000FC80000}"/>
    <cellStyle name="20% - Accent1 7 6 8 2" xfId="51400" xr:uid="{00000000-0005-0000-0000-000010C80000}"/>
    <cellStyle name="20% - Accent1 7 6 8 2 2" xfId="51401" xr:uid="{00000000-0005-0000-0000-000011C80000}"/>
    <cellStyle name="20% - Accent1 7 6 8 3" xfId="51402" xr:uid="{00000000-0005-0000-0000-000012C80000}"/>
    <cellStyle name="20% - Accent1 7 6 9" xfId="51403" xr:uid="{00000000-0005-0000-0000-000013C80000}"/>
    <cellStyle name="20% - Accent1 7 6 9 2" xfId="51404" xr:uid="{00000000-0005-0000-0000-000014C80000}"/>
    <cellStyle name="20% - Accent1 7 7" xfId="51405" xr:uid="{00000000-0005-0000-0000-000015C80000}"/>
    <cellStyle name="20% - Accent1 7 7 2" xfId="51406" xr:uid="{00000000-0005-0000-0000-000016C80000}"/>
    <cellStyle name="20% - Accent1 7 7 2 2" xfId="51407" xr:uid="{00000000-0005-0000-0000-000017C80000}"/>
    <cellStyle name="20% - Accent1 7 7 2 2 2" xfId="51408" xr:uid="{00000000-0005-0000-0000-000018C80000}"/>
    <cellStyle name="20% - Accent1 7 7 2 2 2 2" xfId="51409" xr:uid="{00000000-0005-0000-0000-000019C80000}"/>
    <cellStyle name="20% - Accent1 7 7 2 2 3" xfId="51410" xr:uid="{00000000-0005-0000-0000-00001AC80000}"/>
    <cellStyle name="20% - Accent1 7 7 2 3" xfId="51411" xr:uid="{00000000-0005-0000-0000-00001BC80000}"/>
    <cellStyle name="20% - Accent1 7 7 2 3 2" xfId="51412" xr:uid="{00000000-0005-0000-0000-00001CC80000}"/>
    <cellStyle name="20% - Accent1 7 7 2 4" xfId="51413" xr:uid="{00000000-0005-0000-0000-00001DC80000}"/>
    <cellStyle name="20% - Accent1 7 7 3" xfId="51414" xr:uid="{00000000-0005-0000-0000-00001EC80000}"/>
    <cellStyle name="20% - Accent1 7 7 3 2" xfId="51415" xr:uid="{00000000-0005-0000-0000-00001FC80000}"/>
    <cellStyle name="20% - Accent1 7 7 3 2 2" xfId="51416" xr:uid="{00000000-0005-0000-0000-000020C80000}"/>
    <cellStyle name="20% - Accent1 7 7 3 2 2 2" xfId="51417" xr:uid="{00000000-0005-0000-0000-000021C80000}"/>
    <cellStyle name="20% - Accent1 7 7 3 2 3" xfId="51418" xr:uid="{00000000-0005-0000-0000-000022C80000}"/>
    <cellStyle name="20% - Accent1 7 7 3 3" xfId="51419" xr:uid="{00000000-0005-0000-0000-000023C80000}"/>
    <cellStyle name="20% - Accent1 7 7 3 3 2" xfId="51420" xr:uid="{00000000-0005-0000-0000-000024C80000}"/>
    <cellStyle name="20% - Accent1 7 7 3 4" xfId="51421" xr:uid="{00000000-0005-0000-0000-000025C80000}"/>
    <cellStyle name="20% - Accent1 7 7 4" xfId="51422" xr:uid="{00000000-0005-0000-0000-000026C80000}"/>
    <cellStyle name="20% - Accent1 7 7 4 2" xfId="51423" xr:uid="{00000000-0005-0000-0000-000027C80000}"/>
    <cellStyle name="20% - Accent1 7 7 4 2 2" xfId="51424" xr:uid="{00000000-0005-0000-0000-000028C80000}"/>
    <cellStyle name="20% - Accent1 7 7 4 2 2 2" xfId="51425" xr:uid="{00000000-0005-0000-0000-000029C80000}"/>
    <cellStyle name="20% - Accent1 7 7 4 2 3" xfId="51426" xr:uid="{00000000-0005-0000-0000-00002AC80000}"/>
    <cellStyle name="20% - Accent1 7 7 4 3" xfId="51427" xr:uid="{00000000-0005-0000-0000-00002BC80000}"/>
    <cellStyle name="20% - Accent1 7 7 4 3 2" xfId="51428" xr:uid="{00000000-0005-0000-0000-00002CC80000}"/>
    <cellStyle name="20% - Accent1 7 7 4 4" xfId="51429" xr:uid="{00000000-0005-0000-0000-00002DC80000}"/>
    <cellStyle name="20% - Accent1 7 7 5" xfId="51430" xr:uid="{00000000-0005-0000-0000-00002EC80000}"/>
    <cellStyle name="20% - Accent1 7 7 5 2" xfId="51431" xr:uid="{00000000-0005-0000-0000-00002FC80000}"/>
    <cellStyle name="20% - Accent1 7 7 5 2 2" xfId="51432" xr:uid="{00000000-0005-0000-0000-000030C80000}"/>
    <cellStyle name="20% - Accent1 7 7 5 3" xfId="51433" xr:uid="{00000000-0005-0000-0000-000031C80000}"/>
    <cellStyle name="20% - Accent1 7 7 6" xfId="51434" xr:uid="{00000000-0005-0000-0000-000032C80000}"/>
    <cellStyle name="20% - Accent1 7 7 6 2" xfId="51435" xr:uid="{00000000-0005-0000-0000-000033C80000}"/>
    <cellStyle name="20% - Accent1 7 7 6 2 2" xfId="51436" xr:uid="{00000000-0005-0000-0000-000034C80000}"/>
    <cellStyle name="20% - Accent1 7 7 6 3" xfId="51437" xr:uid="{00000000-0005-0000-0000-000035C80000}"/>
    <cellStyle name="20% - Accent1 7 7 7" xfId="51438" xr:uid="{00000000-0005-0000-0000-000036C80000}"/>
    <cellStyle name="20% - Accent1 7 7 7 2" xfId="51439" xr:uid="{00000000-0005-0000-0000-000037C80000}"/>
    <cellStyle name="20% - Accent1 7 7 8" xfId="51440" xr:uid="{00000000-0005-0000-0000-000038C80000}"/>
    <cellStyle name="20% - Accent1 7 7 8 2" xfId="51441" xr:uid="{00000000-0005-0000-0000-000039C80000}"/>
    <cellStyle name="20% - Accent1 7 7 9" xfId="51442" xr:uid="{00000000-0005-0000-0000-00003AC80000}"/>
    <cellStyle name="20% - Accent1 7 8" xfId="51443" xr:uid="{00000000-0005-0000-0000-00003BC80000}"/>
    <cellStyle name="20% - Accent1 7 8 2" xfId="51444" xr:uid="{00000000-0005-0000-0000-00003CC80000}"/>
    <cellStyle name="20% - Accent1 7 8 2 2" xfId="51445" xr:uid="{00000000-0005-0000-0000-00003DC80000}"/>
    <cellStyle name="20% - Accent1 7 8 2 2 2" xfId="51446" xr:uid="{00000000-0005-0000-0000-00003EC80000}"/>
    <cellStyle name="20% - Accent1 7 8 2 2 2 2" xfId="51447" xr:uid="{00000000-0005-0000-0000-00003FC80000}"/>
    <cellStyle name="20% - Accent1 7 8 2 2 3" xfId="51448" xr:uid="{00000000-0005-0000-0000-000040C80000}"/>
    <cellStyle name="20% - Accent1 7 8 2 3" xfId="51449" xr:uid="{00000000-0005-0000-0000-000041C80000}"/>
    <cellStyle name="20% - Accent1 7 8 2 3 2" xfId="51450" xr:uid="{00000000-0005-0000-0000-000042C80000}"/>
    <cellStyle name="20% - Accent1 7 8 2 4" xfId="51451" xr:uid="{00000000-0005-0000-0000-000043C80000}"/>
    <cellStyle name="20% - Accent1 7 8 3" xfId="51452" xr:uid="{00000000-0005-0000-0000-000044C80000}"/>
    <cellStyle name="20% - Accent1 7 8 3 2" xfId="51453" xr:uid="{00000000-0005-0000-0000-000045C80000}"/>
    <cellStyle name="20% - Accent1 7 8 3 2 2" xfId="51454" xr:uid="{00000000-0005-0000-0000-000046C80000}"/>
    <cellStyle name="20% - Accent1 7 8 3 2 2 2" xfId="51455" xr:uid="{00000000-0005-0000-0000-000047C80000}"/>
    <cellStyle name="20% - Accent1 7 8 3 2 3" xfId="51456" xr:uid="{00000000-0005-0000-0000-000048C80000}"/>
    <cellStyle name="20% - Accent1 7 8 3 3" xfId="51457" xr:uid="{00000000-0005-0000-0000-000049C80000}"/>
    <cellStyle name="20% - Accent1 7 8 3 3 2" xfId="51458" xr:uid="{00000000-0005-0000-0000-00004AC80000}"/>
    <cellStyle name="20% - Accent1 7 8 3 4" xfId="51459" xr:uid="{00000000-0005-0000-0000-00004BC80000}"/>
    <cellStyle name="20% - Accent1 7 8 4" xfId="51460" xr:uid="{00000000-0005-0000-0000-00004CC80000}"/>
    <cellStyle name="20% - Accent1 7 8 4 2" xfId="51461" xr:uid="{00000000-0005-0000-0000-00004DC80000}"/>
    <cellStyle name="20% - Accent1 7 8 4 2 2" xfId="51462" xr:uid="{00000000-0005-0000-0000-00004EC80000}"/>
    <cellStyle name="20% - Accent1 7 8 4 2 2 2" xfId="51463" xr:uid="{00000000-0005-0000-0000-00004FC80000}"/>
    <cellStyle name="20% - Accent1 7 8 4 2 3" xfId="51464" xr:uid="{00000000-0005-0000-0000-000050C80000}"/>
    <cellStyle name="20% - Accent1 7 8 4 3" xfId="51465" xr:uid="{00000000-0005-0000-0000-000051C80000}"/>
    <cellStyle name="20% - Accent1 7 8 4 3 2" xfId="51466" xr:uid="{00000000-0005-0000-0000-000052C80000}"/>
    <cellStyle name="20% - Accent1 7 8 4 4" xfId="51467" xr:uid="{00000000-0005-0000-0000-000053C80000}"/>
    <cellStyle name="20% - Accent1 7 8 5" xfId="51468" xr:uid="{00000000-0005-0000-0000-000054C80000}"/>
    <cellStyle name="20% - Accent1 7 8 5 2" xfId="51469" xr:uid="{00000000-0005-0000-0000-000055C80000}"/>
    <cellStyle name="20% - Accent1 7 8 5 2 2" xfId="51470" xr:uid="{00000000-0005-0000-0000-000056C80000}"/>
    <cellStyle name="20% - Accent1 7 8 5 3" xfId="51471" xr:uid="{00000000-0005-0000-0000-000057C80000}"/>
    <cellStyle name="20% - Accent1 7 8 6" xfId="51472" xr:uid="{00000000-0005-0000-0000-000058C80000}"/>
    <cellStyle name="20% - Accent1 7 8 6 2" xfId="51473" xr:uid="{00000000-0005-0000-0000-000059C80000}"/>
    <cellStyle name="20% - Accent1 7 8 6 2 2" xfId="51474" xr:uid="{00000000-0005-0000-0000-00005AC80000}"/>
    <cellStyle name="20% - Accent1 7 8 6 3" xfId="51475" xr:uid="{00000000-0005-0000-0000-00005BC80000}"/>
    <cellStyle name="20% - Accent1 7 8 7" xfId="51476" xr:uid="{00000000-0005-0000-0000-00005CC80000}"/>
    <cellStyle name="20% - Accent1 7 8 7 2" xfId="51477" xr:uid="{00000000-0005-0000-0000-00005DC80000}"/>
    <cellStyle name="20% - Accent1 7 8 8" xfId="51478" xr:uid="{00000000-0005-0000-0000-00005EC80000}"/>
    <cellStyle name="20% - Accent1 7 8 8 2" xfId="51479" xr:uid="{00000000-0005-0000-0000-00005FC80000}"/>
    <cellStyle name="20% - Accent1 7 8 9" xfId="51480" xr:uid="{00000000-0005-0000-0000-000060C80000}"/>
    <cellStyle name="20% - Accent1 7 9" xfId="51481" xr:uid="{00000000-0005-0000-0000-000061C80000}"/>
    <cellStyle name="20% - Accent1 7 9 2" xfId="51482" xr:uid="{00000000-0005-0000-0000-000062C80000}"/>
    <cellStyle name="20% - Accent1 7 9 2 2" xfId="51483" xr:uid="{00000000-0005-0000-0000-000063C80000}"/>
    <cellStyle name="20% - Accent1 7 9 2 2 2" xfId="51484" xr:uid="{00000000-0005-0000-0000-000064C80000}"/>
    <cellStyle name="20% - Accent1 7 9 2 3" xfId="51485" xr:uid="{00000000-0005-0000-0000-000065C80000}"/>
    <cellStyle name="20% - Accent1 7 9 3" xfId="51486" xr:uid="{00000000-0005-0000-0000-000066C80000}"/>
    <cellStyle name="20% - Accent1 7 9 3 2" xfId="51487" xr:uid="{00000000-0005-0000-0000-000067C80000}"/>
    <cellStyle name="20% - Accent1 7 9 4" xfId="51488" xr:uid="{00000000-0005-0000-0000-000068C80000}"/>
    <cellStyle name="20% - Accent1 8" xfId="51489" xr:uid="{00000000-0005-0000-0000-000069C80000}"/>
    <cellStyle name="20% - Accent1 8 10" xfId="51490" xr:uid="{00000000-0005-0000-0000-00006AC80000}"/>
    <cellStyle name="20% - Accent1 8 10 2" xfId="51491" xr:uid="{00000000-0005-0000-0000-00006BC80000}"/>
    <cellStyle name="20% - Accent1 8 10 2 2" xfId="51492" xr:uid="{00000000-0005-0000-0000-00006CC80000}"/>
    <cellStyle name="20% - Accent1 8 10 2 2 2" xfId="51493" xr:uid="{00000000-0005-0000-0000-00006DC80000}"/>
    <cellStyle name="20% - Accent1 8 10 2 3" xfId="51494" xr:uid="{00000000-0005-0000-0000-00006EC80000}"/>
    <cellStyle name="20% - Accent1 8 10 3" xfId="51495" xr:uid="{00000000-0005-0000-0000-00006FC80000}"/>
    <cellStyle name="20% - Accent1 8 10 3 2" xfId="51496" xr:uid="{00000000-0005-0000-0000-000070C80000}"/>
    <cellStyle name="20% - Accent1 8 10 4" xfId="51497" xr:uid="{00000000-0005-0000-0000-000071C80000}"/>
    <cellStyle name="20% - Accent1 8 11" xfId="51498" xr:uid="{00000000-0005-0000-0000-000072C80000}"/>
    <cellStyle name="20% - Accent1 8 11 2" xfId="51499" xr:uid="{00000000-0005-0000-0000-000073C80000}"/>
    <cellStyle name="20% - Accent1 8 11 2 2" xfId="51500" xr:uid="{00000000-0005-0000-0000-000074C80000}"/>
    <cellStyle name="20% - Accent1 8 11 3" xfId="51501" xr:uid="{00000000-0005-0000-0000-000075C80000}"/>
    <cellStyle name="20% - Accent1 8 12" xfId="51502" xr:uid="{00000000-0005-0000-0000-000076C80000}"/>
    <cellStyle name="20% - Accent1 8 12 2" xfId="51503" xr:uid="{00000000-0005-0000-0000-000077C80000}"/>
    <cellStyle name="20% - Accent1 8 12 2 2" xfId="51504" xr:uid="{00000000-0005-0000-0000-000078C80000}"/>
    <cellStyle name="20% - Accent1 8 12 3" xfId="51505" xr:uid="{00000000-0005-0000-0000-000079C80000}"/>
    <cellStyle name="20% - Accent1 8 13" xfId="51506" xr:uid="{00000000-0005-0000-0000-00007AC80000}"/>
    <cellStyle name="20% - Accent1 8 13 2" xfId="51507" xr:uid="{00000000-0005-0000-0000-00007BC80000}"/>
    <cellStyle name="20% - Accent1 8 14" xfId="51508" xr:uid="{00000000-0005-0000-0000-00007CC80000}"/>
    <cellStyle name="20% - Accent1 8 14 2" xfId="51509" xr:uid="{00000000-0005-0000-0000-00007DC80000}"/>
    <cellStyle name="20% - Accent1 8 15" xfId="51510" xr:uid="{00000000-0005-0000-0000-00007EC80000}"/>
    <cellStyle name="20% - Accent1 8 2" xfId="51511" xr:uid="{00000000-0005-0000-0000-00007FC80000}"/>
    <cellStyle name="20% - Accent1 8 2 10" xfId="51512" xr:uid="{00000000-0005-0000-0000-000080C80000}"/>
    <cellStyle name="20% - Accent1 8 2 10 2" xfId="51513" xr:uid="{00000000-0005-0000-0000-000081C80000}"/>
    <cellStyle name="20% - Accent1 8 2 10 2 2" xfId="51514" xr:uid="{00000000-0005-0000-0000-000082C80000}"/>
    <cellStyle name="20% - Accent1 8 2 10 3" xfId="51515" xr:uid="{00000000-0005-0000-0000-000083C80000}"/>
    <cellStyle name="20% - Accent1 8 2 11" xfId="51516" xr:uid="{00000000-0005-0000-0000-000084C80000}"/>
    <cellStyle name="20% - Accent1 8 2 11 2" xfId="51517" xr:uid="{00000000-0005-0000-0000-000085C80000}"/>
    <cellStyle name="20% - Accent1 8 2 11 2 2" xfId="51518" xr:uid="{00000000-0005-0000-0000-000086C80000}"/>
    <cellStyle name="20% - Accent1 8 2 11 3" xfId="51519" xr:uid="{00000000-0005-0000-0000-000087C80000}"/>
    <cellStyle name="20% - Accent1 8 2 12" xfId="51520" xr:uid="{00000000-0005-0000-0000-000088C80000}"/>
    <cellStyle name="20% - Accent1 8 2 12 2" xfId="51521" xr:uid="{00000000-0005-0000-0000-000089C80000}"/>
    <cellStyle name="20% - Accent1 8 2 13" xfId="51522" xr:uid="{00000000-0005-0000-0000-00008AC80000}"/>
    <cellStyle name="20% - Accent1 8 2 13 2" xfId="51523" xr:uid="{00000000-0005-0000-0000-00008BC80000}"/>
    <cellStyle name="20% - Accent1 8 2 14" xfId="51524" xr:uid="{00000000-0005-0000-0000-00008CC80000}"/>
    <cellStyle name="20% - Accent1 8 2 2" xfId="51525" xr:uid="{00000000-0005-0000-0000-00008DC80000}"/>
    <cellStyle name="20% - Accent1 8 2 2 10" xfId="51526" xr:uid="{00000000-0005-0000-0000-00008EC80000}"/>
    <cellStyle name="20% - Accent1 8 2 2 10 2" xfId="51527" xr:uid="{00000000-0005-0000-0000-00008FC80000}"/>
    <cellStyle name="20% - Accent1 8 2 2 11" xfId="51528" xr:uid="{00000000-0005-0000-0000-000090C80000}"/>
    <cellStyle name="20% - Accent1 8 2 2 2" xfId="51529" xr:uid="{00000000-0005-0000-0000-000091C80000}"/>
    <cellStyle name="20% - Accent1 8 2 2 2 2" xfId="51530" xr:uid="{00000000-0005-0000-0000-000092C80000}"/>
    <cellStyle name="20% - Accent1 8 2 2 2 2 2" xfId="51531" xr:uid="{00000000-0005-0000-0000-000093C80000}"/>
    <cellStyle name="20% - Accent1 8 2 2 2 2 2 2" xfId="51532" xr:uid="{00000000-0005-0000-0000-000094C80000}"/>
    <cellStyle name="20% - Accent1 8 2 2 2 2 2 2 2" xfId="51533" xr:uid="{00000000-0005-0000-0000-000095C80000}"/>
    <cellStyle name="20% - Accent1 8 2 2 2 2 2 3" xfId="51534" xr:uid="{00000000-0005-0000-0000-000096C80000}"/>
    <cellStyle name="20% - Accent1 8 2 2 2 2 3" xfId="51535" xr:uid="{00000000-0005-0000-0000-000097C80000}"/>
    <cellStyle name="20% - Accent1 8 2 2 2 2 3 2" xfId="51536" xr:uid="{00000000-0005-0000-0000-000098C80000}"/>
    <cellStyle name="20% - Accent1 8 2 2 2 2 4" xfId="51537" xr:uid="{00000000-0005-0000-0000-000099C80000}"/>
    <cellStyle name="20% - Accent1 8 2 2 2 3" xfId="51538" xr:uid="{00000000-0005-0000-0000-00009AC80000}"/>
    <cellStyle name="20% - Accent1 8 2 2 2 3 2" xfId="51539" xr:uid="{00000000-0005-0000-0000-00009BC80000}"/>
    <cellStyle name="20% - Accent1 8 2 2 2 3 2 2" xfId="51540" xr:uid="{00000000-0005-0000-0000-00009CC80000}"/>
    <cellStyle name="20% - Accent1 8 2 2 2 3 2 2 2" xfId="51541" xr:uid="{00000000-0005-0000-0000-00009DC80000}"/>
    <cellStyle name="20% - Accent1 8 2 2 2 3 2 3" xfId="51542" xr:uid="{00000000-0005-0000-0000-00009EC80000}"/>
    <cellStyle name="20% - Accent1 8 2 2 2 3 3" xfId="51543" xr:uid="{00000000-0005-0000-0000-00009FC80000}"/>
    <cellStyle name="20% - Accent1 8 2 2 2 3 3 2" xfId="51544" xr:uid="{00000000-0005-0000-0000-0000A0C80000}"/>
    <cellStyle name="20% - Accent1 8 2 2 2 3 4" xfId="51545" xr:uid="{00000000-0005-0000-0000-0000A1C80000}"/>
    <cellStyle name="20% - Accent1 8 2 2 2 4" xfId="51546" xr:uid="{00000000-0005-0000-0000-0000A2C80000}"/>
    <cellStyle name="20% - Accent1 8 2 2 2 4 2" xfId="51547" xr:uid="{00000000-0005-0000-0000-0000A3C80000}"/>
    <cellStyle name="20% - Accent1 8 2 2 2 4 2 2" xfId="51548" xr:uid="{00000000-0005-0000-0000-0000A4C80000}"/>
    <cellStyle name="20% - Accent1 8 2 2 2 4 2 2 2" xfId="51549" xr:uid="{00000000-0005-0000-0000-0000A5C80000}"/>
    <cellStyle name="20% - Accent1 8 2 2 2 4 2 3" xfId="51550" xr:uid="{00000000-0005-0000-0000-0000A6C80000}"/>
    <cellStyle name="20% - Accent1 8 2 2 2 4 3" xfId="51551" xr:uid="{00000000-0005-0000-0000-0000A7C80000}"/>
    <cellStyle name="20% - Accent1 8 2 2 2 4 3 2" xfId="51552" xr:uid="{00000000-0005-0000-0000-0000A8C80000}"/>
    <cellStyle name="20% - Accent1 8 2 2 2 4 4" xfId="51553" xr:uid="{00000000-0005-0000-0000-0000A9C80000}"/>
    <cellStyle name="20% - Accent1 8 2 2 2 5" xfId="51554" xr:uid="{00000000-0005-0000-0000-0000AAC80000}"/>
    <cellStyle name="20% - Accent1 8 2 2 2 5 2" xfId="51555" xr:uid="{00000000-0005-0000-0000-0000ABC80000}"/>
    <cellStyle name="20% - Accent1 8 2 2 2 5 2 2" xfId="51556" xr:uid="{00000000-0005-0000-0000-0000ACC80000}"/>
    <cellStyle name="20% - Accent1 8 2 2 2 5 3" xfId="51557" xr:uid="{00000000-0005-0000-0000-0000ADC80000}"/>
    <cellStyle name="20% - Accent1 8 2 2 2 6" xfId="51558" xr:uid="{00000000-0005-0000-0000-0000AEC80000}"/>
    <cellStyle name="20% - Accent1 8 2 2 2 6 2" xfId="51559" xr:uid="{00000000-0005-0000-0000-0000AFC80000}"/>
    <cellStyle name="20% - Accent1 8 2 2 2 6 2 2" xfId="51560" xr:uid="{00000000-0005-0000-0000-0000B0C80000}"/>
    <cellStyle name="20% - Accent1 8 2 2 2 6 3" xfId="51561" xr:uid="{00000000-0005-0000-0000-0000B1C80000}"/>
    <cellStyle name="20% - Accent1 8 2 2 2 7" xfId="51562" xr:uid="{00000000-0005-0000-0000-0000B2C80000}"/>
    <cellStyle name="20% - Accent1 8 2 2 2 7 2" xfId="51563" xr:uid="{00000000-0005-0000-0000-0000B3C80000}"/>
    <cellStyle name="20% - Accent1 8 2 2 2 8" xfId="51564" xr:uid="{00000000-0005-0000-0000-0000B4C80000}"/>
    <cellStyle name="20% - Accent1 8 2 2 2 8 2" xfId="51565" xr:uid="{00000000-0005-0000-0000-0000B5C80000}"/>
    <cellStyle name="20% - Accent1 8 2 2 2 9" xfId="51566" xr:uid="{00000000-0005-0000-0000-0000B6C80000}"/>
    <cellStyle name="20% - Accent1 8 2 2 3" xfId="51567" xr:uid="{00000000-0005-0000-0000-0000B7C80000}"/>
    <cellStyle name="20% - Accent1 8 2 2 3 2" xfId="51568" xr:uid="{00000000-0005-0000-0000-0000B8C80000}"/>
    <cellStyle name="20% - Accent1 8 2 2 3 2 2" xfId="51569" xr:uid="{00000000-0005-0000-0000-0000B9C80000}"/>
    <cellStyle name="20% - Accent1 8 2 2 3 2 2 2" xfId="51570" xr:uid="{00000000-0005-0000-0000-0000BAC80000}"/>
    <cellStyle name="20% - Accent1 8 2 2 3 2 2 2 2" xfId="51571" xr:uid="{00000000-0005-0000-0000-0000BBC80000}"/>
    <cellStyle name="20% - Accent1 8 2 2 3 2 2 3" xfId="51572" xr:uid="{00000000-0005-0000-0000-0000BCC80000}"/>
    <cellStyle name="20% - Accent1 8 2 2 3 2 3" xfId="51573" xr:uid="{00000000-0005-0000-0000-0000BDC80000}"/>
    <cellStyle name="20% - Accent1 8 2 2 3 2 3 2" xfId="51574" xr:uid="{00000000-0005-0000-0000-0000BEC80000}"/>
    <cellStyle name="20% - Accent1 8 2 2 3 2 4" xfId="51575" xr:uid="{00000000-0005-0000-0000-0000BFC80000}"/>
    <cellStyle name="20% - Accent1 8 2 2 3 3" xfId="51576" xr:uid="{00000000-0005-0000-0000-0000C0C80000}"/>
    <cellStyle name="20% - Accent1 8 2 2 3 3 2" xfId="51577" xr:uid="{00000000-0005-0000-0000-0000C1C80000}"/>
    <cellStyle name="20% - Accent1 8 2 2 3 3 2 2" xfId="51578" xr:uid="{00000000-0005-0000-0000-0000C2C80000}"/>
    <cellStyle name="20% - Accent1 8 2 2 3 3 2 2 2" xfId="51579" xr:uid="{00000000-0005-0000-0000-0000C3C80000}"/>
    <cellStyle name="20% - Accent1 8 2 2 3 3 2 3" xfId="51580" xr:uid="{00000000-0005-0000-0000-0000C4C80000}"/>
    <cellStyle name="20% - Accent1 8 2 2 3 3 3" xfId="51581" xr:uid="{00000000-0005-0000-0000-0000C5C80000}"/>
    <cellStyle name="20% - Accent1 8 2 2 3 3 3 2" xfId="51582" xr:uid="{00000000-0005-0000-0000-0000C6C80000}"/>
    <cellStyle name="20% - Accent1 8 2 2 3 3 4" xfId="51583" xr:uid="{00000000-0005-0000-0000-0000C7C80000}"/>
    <cellStyle name="20% - Accent1 8 2 2 3 4" xfId="51584" xr:uid="{00000000-0005-0000-0000-0000C8C80000}"/>
    <cellStyle name="20% - Accent1 8 2 2 3 4 2" xfId="51585" xr:uid="{00000000-0005-0000-0000-0000C9C80000}"/>
    <cellStyle name="20% - Accent1 8 2 2 3 4 2 2" xfId="51586" xr:uid="{00000000-0005-0000-0000-0000CAC80000}"/>
    <cellStyle name="20% - Accent1 8 2 2 3 4 2 2 2" xfId="51587" xr:uid="{00000000-0005-0000-0000-0000CBC80000}"/>
    <cellStyle name="20% - Accent1 8 2 2 3 4 2 3" xfId="51588" xr:uid="{00000000-0005-0000-0000-0000CCC80000}"/>
    <cellStyle name="20% - Accent1 8 2 2 3 4 3" xfId="51589" xr:uid="{00000000-0005-0000-0000-0000CDC80000}"/>
    <cellStyle name="20% - Accent1 8 2 2 3 4 3 2" xfId="51590" xr:uid="{00000000-0005-0000-0000-0000CEC80000}"/>
    <cellStyle name="20% - Accent1 8 2 2 3 4 4" xfId="51591" xr:uid="{00000000-0005-0000-0000-0000CFC80000}"/>
    <cellStyle name="20% - Accent1 8 2 2 3 5" xfId="51592" xr:uid="{00000000-0005-0000-0000-0000D0C80000}"/>
    <cellStyle name="20% - Accent1 8 2 2 3 5 2" xfId="51593" xr:uid="{00000000-0005-0000-0000-0000D1C80000}"/>
    <cellStyle name="20% - Accent1 8 2 2 3 5 2 2" xfId="51594" xr:uid="{00000000-0005-0000-0000-0000D2C80000}"/>
    <cellStyle name="20% - Accent1 8 2 2 3 5 3" xfId="51595" xr:uid="{00000000-0005-0000-0000-0000D3C80000}"/>
    <cellStyle name="20% - Accent1 8 2 2 3 6" xfId="51596" xr:uid="{00000000-0005-0000-0000-0000D4C80000}"/>
    <cellStyle name="20% - Accent1 8 2 2 3 6 2" xfId="51597" xr:uid="{00000000-0005-0000-0000-0000D5C80000}"/>
    <cellStyle name="20% - Accent1 8 2 2 3 6 2 2" xfId="51598" xr:uid="{00000000-0005-0000-0000-0000D6C80000}"/>
    <cellStyle name="20% - Accent1 8 2 2 3 6 3" xfId="51599" xr:uid="{00000000-0005-0000-0000-0000D7C80000}"/>
    <cellStyle name="20% - Accent1 8 2 2 3 7" xfId="51600" xr:uid="{00000000-0005-0000-0000-0000D8C80000}"/>
    <cellStyle name="20% - Accent1 8 2 2 3 7 2" xfId="51601" xr:uid="{00000000-0005-0000-0000-0000D9C80000}"/>
    <cellStyle name="20% - Accent1 8 2 2 3 8" xfId="51602" xr:uid="{00000000-0005-0000-0000-0000DAC80000}"/>
    <cellStyle name="20% - Accent1 8 2 2 3 8 2" xfId="51603" xr:uid="{00000000-0005-0000-0000-0000DBC80000}"/>
    <cellStyle name="20% - Accent1 8 2 2 3 9" xfId="51604" xr:uid="{00000000-0005-0000-0000-0000DCC80000}"/>
    <cellStyle name="20% - Accent1 8 2 2 4" xfId="51605" xr:uid="{00000000-0005-0000-0000-0000DDC80000}"/>
    <cellStyle name="20% - Accent1 8 2 2 4 2" xfId="51606" xr:uid="{00000000-0005-0000-0000-0000DEC80000}"/>
    <cellStyle name="20% - Accent1 8 2 2 4 2 2" xfId="51607" xr:uid="{00000000-0005-0000-0000-0000DFC80000}"/>
    <cellStyle name="20% - Accent1 8 2 2 4 2 2 2" xfId="51608" xr:uid="{00000000-0005-0000-0000-0000E0C80000}"/>
    <cellStyle name="20% - Accent1 8 2 2 4 2 3" xfId="51609" xr:uid="{00000000-0005-0000-0000-0000E1C80000}"/>
    <cellStyle name="20% - Accent1 8 2 2 4 3" xfId="51610" xr:uid="{00000000-0005-0000-0000-0000E2C80000}"/>
    <cellStyle name="20% - Accent1 8 2 2 4 3 2" xfId="51611" xr:uid="{00000000-0005-0000-0000-0000E3C80000}"/>
    <cellStyle name="20% - Accent1 8 2 2 4 4" xfId="51612" xr:uid="{00000000-0005-0000-0000-0000E4C80000}"/>
    <cellStyle name="20% - Accent1 8 2 2 5" xfId="51613" xr:uid="{00000000-0005-0000-0000-0000E5C80000}"/>
    <cellStyle name="20% - Accent1 8 2 2 5 2" xfId="51614" xr:uid="{00000000-0005-0000-0000-0000E6C80000}"/>
    <cellStyle name="20% - Accent1 8 2 2 5 2 2" xfId="51615" xr:uid="{00000000-0005-0000-0000-0000E7C80000}"/>
    <cellStyle name="20% - Accent1 8 2 2 5 2 2 2" xfId="51616" xr:uid="{00000000-0005-0000-0000-0000E8C80000}"/>
    <cellStyle name="20% - Accent1 8 2 2 5 2 3" xfId="51617" xr:uid="{00000000-0005-0000-0000-0000E9C80000}"/>
    <cellStyle name="20% - Accent1 8 2 2 5 3" xfId="51618" xr:uid="{00000000-0005-0000-0000-0000EAC80000}"/>
    <cellStyle name="20% - Accent1 8 2 2 5 3 2" xfId="51619" xr:uid="{00000000-0005-0000-0000-0000EBC80000}"/>
    <cellStyle name="20% - Accent1 8 2 2 5 4" xfId="51620" xr:uid="{00000000-0005-0000-0000-0000ECC80000}"/>
    <cellStyle name="20% - Accent1 8 2 2 6" xfId="51621" xr:uid="{00000000-0005-0000-0000-0000EDC80000}"/>
    <cellStyle name="20% - Accent1 8 2 2 6 2" xfId="51622" xr:uid="{00000000-0005-0000-0000-0000EEC80000}"/>
    <cellStyle name="20% - Accent1 8 2 2 6 2 2" xfId="51623" xr:uid="{00000000-0005-0000-0000-0000EFC80000}"/>
    <cellStyle name="20% - Accent1 8 2 2 6 2 2 2" xfId="51624" xr:uid="{00000000-0005-0000-0000-0000F0C80000}"/>
    <cellStyle name="20% - Accent1 8 2 2 6 2 3" xfId="51625" xr:uid="{00000000-0005-0000-0000-0000F1C80000}"/>
    <cellStyle name="20% - Accent1 8 2 2 6 3" xfId="51626" xr:uid="{00000000-0005-0000-0000-0000F2C80000}"/>
    <cellStyle name="20% - Accent1 8 2 2 6 3 2" xfId="51627" xr:uid="{00000000-0005-0000-0000-0000F3C80000}"/>
    <cellStyle name="20% - Accent1 8 2 2 6 4" xfId="51628" xr:uid="{00000000-0005-0000-0000-0000F4C80000}"/>
    <cellStyle name="20% - Accent1 8 2 2 7" xfId="51629" xr:uid="{00000000-0005-0000-0000-0000F5C80000}"/>
    <cellStyle name="20% - Accent1 8 2 2 7 2" xfId="51630" xr:uid="{00000000-0005-0000-0000-0000F6C80000}"/>
    <cellStyle name="20% - Accent1 8 2 2 7 2 2" xfId="51631" xr:uid="{00000000-0005-0000-0000-0000F7C80000}"/>
    <cellStyle name="20% - Accent1 8 2 2 7 3" xfId="51632" xr:uid="{00000000-0005-0000-0000-0000F8C80000}"/>
    <cellStyle name="20% - Accent1 8 2 2 8" xfId="51633" xr:uid="{00000000-0005-0000-0000-0000F9C80000}"/>
    <cellStyle name="20% - Accent1 8 2 2 8 2" xfId="51634" xr:uid="{00000000-0005-0000-0000-0000FAC80000}"/>
    <cellStyle name="20% - Accent1 8 2 2 8 2 2" xfId="51635" xr:uid="{00000000-0005-0000-0000-0000FBC80000}"/>
    <cellStyle name="20% - Accent1 8 2 2 8 3" xfId="51636" xr:uid="{00000000-0005-0000-0000-0000FCC80000}"/>
    <cellStyle name="20% - Accent1 8 2 2 9" xfId="51637" xr:uid="{00000000-0005-0000-0000-0000FDC80000}"/>
    <cellStyle name="20% - Accent1 8 2 2 9 2" xfId="51638" xr:uid="{00000000-0005-0000-0000-0000FEC80000}"/>
    <cellStyle name="20% - Accent1 8 2 3" xfId="51639" xr:uid="{00000000-0005-0000-0000-0000FFC80000}"/>
    <cellStyle name="20% - Accent1 8 2 3 10" xfId="51640" xr:uid="{00000000-0005-0000-0000-000000C90000}"/>
    <cellStyle name="20% - Accent1 8 2 3 10 2" xfId="51641" xr:uid="{00000000-0005-0000-0000-000001C90000}"/>
    <cellStyle name="20% - Accent1 8 2 3 11" xfId="51642" xr:uid="{00000000-0005-0000-0000-000002C90000}"/>
    <cellStyle name="20% - Accent1 8 2 3 2" xfId="51643" xr:uid="{00000000-0005-0000-0000-000003C90000}"/>
    <cellStyle name="20% - Accent1 8 2 3 2 2" xfId="51644" xr:uid="{00000000-0005-0000-0000-000004C90000}"/>
    <cellStyle name="20% - Accent1 8 2 3 2 2 2" xfId="51645" xr:uid="{00000000-0005-0000-0000-000005C90000}"/>
    <cellStyle name="20% - Accent1 8 2 3 2 2 2 2" xfId="51646" xr:uid="{00000000-0005-0000-0000-000006C90000}"/>
    <cellStyle name="20% - Accent1 8 2 3 2 2 2 2 2" xfId="51647" xr:uid="{00000000-0005-0000-0000-000007C90000}"/>
    <cellStyle name="20% - Accent1 8 2 3 2 2 2 3" xfId="51648" xr:uid="{00000000-0005-0000-0000-000008C90000}"/>
    <cellStyle name="20% - Accent1 8 2 3 2 2 3" xfId="51649" xr:uid="{00000000-0005-0000-0000-000009C90000}"/>
    <cellStyle name="20% - Accent1 8 2 3 2 2 3 2" xfId="51650" xr:uid="{00000000-0005-0000-0000-00000AC90000}"/>
    <cellStyle name="20% - Accent1 8 2 3 2 2 4" xfId="51651" xr:uid="{00000000-0005-0000-0000-00000BC90000}"/>
    <cellStyle name="20% - Accent1 8 2 3 2 3" xfId="51652" xr:uid="{00000000-0005-0000-0000-00000CC90000}"/>
    <cellStyle name="20% - Accent1 8 2 3 2 3 2" xfId="51653" xr:uid="{00000000-0005-0000-0000-00000DC90000}"/>
    <cellStyle name="20% - Accent1 8 2 3 2 3 2 2" xfId="51654" xr:uid="{00000000-0005-0000-0000-00000EC90000}"/>
    <cellStyle name="20% - Accent1 8 2 3 2 3 2 2 2" xfId="51655" xr:uid="{00000000-0005-0000-0000-00000FC90000}"/>
    <cellStyle name="20% - Accent1 8 2 3 2 3 2 3" xfId="51656" xr:uid="{00000000-0005-0000-0000-000010C90000}"/>
    <cellStyle name="20% - Accent1 8 2 3 2 3 3" xfId="51657" xr:uid="{00000000-0005-0000-0000-000011C90000}"/>
    <cellStyle name="20% - Accent1 8 2 3 2 3 3 2" xfId="51658" xr:uid="{00000000-0005-0000-0000-000012C90000}"/>
    <cellStyle name="20% - Accent1 8 2 3 2 3 4" xfId="51659" xr:uid="{00000000-0005-0000-0000-000013C90000}"/>
    <cellStyle name="20% - Accent1 8 2 3 2 4" xfId="51660" xr:uid="{00000000-0005-0000-0000-000014C90000}"/>
    <cellStyle name="20% - Accent1 8 2 3 2 4 2" xfId="51661" xr:uid="{00000000-0005-0000-0000-000015C90000}"/>
    <cellStyle name="20% - Accent1 8 2 3 2 4 2 2" xfId="51662" xr:uid="{00000000-0005-0000-0000-000016C90000}"/>
    <cellStyle name="20% - Accent1 8 2 3 2 4 2 2 2" xfId="51663" xr:uid="{00000000-0005-0000-0000-000017C90000}"/>
    <cellStyle name="20% - Accent1 8 2 3 2 4 2 3" xfId="51664" xr:uid="{00000000-0005-0000-0000-000018C90000}"/>
    <cellStyle name="20% - Accent1 8 2 3 2 4 3" xfId="51665" xr:uid="{00000000-0005-0000-0000-000019C90000}"/>
    <cellStyle name="20% - Accent1 8 2 3 2 4 3 2" xfId="51666" xr:uid="{00000000-0005-0000-0000-00001AC90000}"/>
    <cellStyle name="20% - Accent1 8 2 3 2 4 4" xfId="51667" xr:uid="{00000000-0005-0000-0000-00001BC90000}"/>
    <cellStyle name="20% - Accent1 8 2 3 2 5" xfId="51668" xr:uid="{00000000-0005-0000-0000-00001CC90000}"/>
    <cellStyle name="20% - Accent1 8 2 3 2 5 2" xfId="51669" xr:uid="{00000000-0005-0000-0000-00001DC90000}"/>
    <cellStyle name="20% - Accent1 8 2 3 2 5 2 2" xfId="51670" xr:uid="{00000000-0005-0000-0000-00001EC90000}"/>
    <cellStyle name="20% - Accent1 8 2 3 2 5 3" xfId="51671" xr:uid="{00000000-0005-0000-0000-00001FC90000}"/>
    <cellStyle name="20% - Accent1 8 2 3 2 6" xfId="51672" xr:uid="{00000000-0005-0000-0000-000020C90000}"/>
    <cellStyle name="20% - Accent1 8 2 3 2 6 2" xfId="51673" xr:uid="{00000000-0005-0000-0000-000021C90000}"/>
    <cellStyle name="20% - Accent1 8 2 3 2 6 2 2" xfId="51674" xr:uid="{00000000-0005-0000-0000-000022C90000}"/>
    <cellStyle name="20% - Accent1 8 2 3 2 6 3" xfId="51675" xr:uid="{00000000-0005-0000-0000-000023C90000}"/>
    <cellStyle name="20% - Accent1 8 2 3 2 7" xfId="51676" xr:uid="{00000000-0005-0000-0000-000024C90000}"/>
    <cellStyle name="20% - Accent1 8 2 3 2 7 2" xfId="51677" xr:uid="{00000000-0005-0000-0000-000025C90000}"/>
    <cellStyle name="20% - Accent1 8 2 3 2 8" xfId="51678" xr:uid="{00000000-0005-0000-0000-000026C90000}"/>
    <cellStyle name="20% - Accent1 8 2 3 2 8 2" xfId="51679" xr:uid="{00000000-0005-0000-0000-000027C90000}"/>
    <cellStyle name="20% - Accent1 8 2 3 2 9" xfId="51680" xr:uid="{00000000-0005-0000-0000-000028C90000}"/>
    <cellStyle name="20% - Accent1 8 2 3 3" xfId="51681" xr:uid="{00000000-0005-0000-0000-000029C90000}"/>
    <cellStyle name="20% - Accent1 8 2 3 3 2" xfId="51682" xr:uid="{00000000-0005-0000-0000-00002AC90000}"/>
    <cellStyle name="20% - Accent1 8 2 3 3 2 2" xfId="51683" xr:uid="{00000000-0005-0000-0000-00002BC90000}"/>
    <cellStyle name="20% - Accent1 8 2 3 3 2 2 2" xfId="51684" xr:uid="{00000000-0005-0000-0000-00002CC90000}"/>
    <cellStyle name="20% - Accent1 8 2 3 3 2 2 2 2" xfId="51685" xr:uid="{00000000-0005-0000-0000-00002DC90000}"/>
    <cellStyle name="20% - Accent1 8 2 3 3 2 2 3" xfId="51686" xr:uid="{00000000-0005-0000-0000-00002EC90000}"/>
    <cellStyle name="20% - Accent1 8 2 3 3 2 3" xfId="51687" xr:uid="{00000000-0005-0000-0000-00002FC90000}"/>
    <cellStyle name="20% - Accent1 8 2 3 3 2 3 2" xfId="51688" xr:uid="{00000000-0005-0000-0000-000030C90000}"/>
    <cellStyle name="20% - Accent1 8 2 3 3 2 4" xfId="51689" xr:uid="{00000000-0005-0000-0000-000031C90000}"/>
    <cellStyle name="20% - Accent1 8 2 3 3 3" xfId="51690" xr:uid="{00000000-0005-0000-0000-000032C90000}"/>
    <cellStyle name="20% - Accent1 8 2 3 3 3 2" xfId="51691" xr:uid="{00000000-0005-0000-0000-000033C90000}"/>
    <cellStyle name="20% - Accent1 8 2 3 3 3 2 2" xfId="51692" xr:uid="{00000000-0005-0000-0000-000034C90000}"/>
    <cellStyle name="20% - Accent1 8 2 3 3 3 2 2 2" xfId="51693" xr:uid="{00000000-0005-0000-0000-000035C90000}"/>
    <cellStyle name="20% - Accent1 8 2 3 3 3 2 3" xfId="51694" xr:uid="{00000000-0005-0000-0000-000036C90000}"/>
    <cellStyle name="20% - Accent1 8 2 3 3 3 3" xfId="51695" xr:uid="{00000000-0005-0000-0000-000037C90000}"/>
    <cellStyle name="20% - Accent1 8 2 3 3 3 3 2" xfId="51696" xr:uid="{00000000-0005-0000-0000-000038C90000}"/>
    <cellStyle name="20% - Accent1 8 2 3 3 3 4" xfId="51697" xr:uid="{00000000-0005-0000-0000-000039C90000}"/>
    <cellStyle name="20% - Accent1 8 2 3 3 4" xfId="51698" xr:uid="{00000000-0005-0000-0000-00003AC90000}"/>
    <cellStyle name="20% - Accent1 8 2 3 3 4 2" xfId="51699" xr:uid="{00000000-0005-0000-0000-00003BC90000}"/>
    <cellStyle name="20% - Accent1 8 2 3 3 4 2 2" xfId="51700" xr:uid="{00000000-0005-0000-0000-00003CC90000}"/>
    <cellStyle name="20% - Accent1 8 2 3 3 4 2 2 2" xfId="51701" xr:uid="{00000000-0005-0000-0000-00003DC90000}"/>
    <cellStyle name="20% - Accent1 8 2 3 3 4 2 3" xfId="51702" xr:uid="{00000000-0005-0000-0000-00003EC90000}"/>
    <cellStyle name="20% - Accent1 8 2 3 3 4 3" xfId="51703" xr:uid="{00000000-0005-0000-0000-00003FC90000}"/>
    <cellStyle name="20% - Accent1 8 2 3 3 4 3 2" xfId="51704" xr:uid="{00000000-0005-0000-0000-000040C90000}"/>
    <cellStyle name="20% - Accent1 8 2 3 3 4 4" xfId="51705" xr:uid="{00000000-0005-0000-0000-000041C90000}"/>
    <cellStyle name="20% - Accent1 8 2 3 3 5" xfId="51706" xr:uid="{00000000-0005-0000-0000-000042C90000}"/>
    <cellStyle name="20% - Accent1 8 2 3 3 5 2" xfId="51707" xr:uid="{00000000-0005-0000-0000-000043C90000}"/>
    <cellStyle name="20% - Accent1 8 2 3 3 5 2 2" xfId="51708" xr:uid="{00000000-0005-0000-0000-000044C90000}"/>
    <cellStyle name="20% - Accent1 8 2 3 3 5 3" xfId="51709" xr:uid="{00000000-0005-0000-0000-000045C90000}"/>
    <cellStyle name="20% - Accent1 8 2 3 3 6" xfId="51710" xr:uid="{00000000-0005-0000-0000-000046C90000}"/>
    <cellStyle name="20% - Accent1 8 2 3 3 6 2" xfId="51711" xr:uid="{00000000-0005-0000-0000-000047C90000}"/>
    <cellStyle name="20% - Accent1 8 2 3 3 6 2 2" xfId="51712" xr:uid="{00000000-0005-0000-0000-000048C90000}"/>
    <cellStyle name="20% - Accent1 8 2 3 3 6 3" xfId="51713" xr:uid="{00000000-0005-0000-0000-000049C90000}"/>
    <cellStyle name="20% - Accent1 8 2 3 3 7" xfId="51714" xr:uid="{00000000-0005-0000-0000-00004AC90000}"/>
    <cellStyle name="20% - Accent1 8 2 3 3 7 2" xfId="51715" xr:uid="{00000000-0005-0000-0000-00004BC90000}"/>
    <cellStyle name="20% - Accent1 8 2 3 3 8" xfId="51716" xr:uid="{00000000-0005-0000-0000-00004CC90000}"/>
    <cellStyle name="20% - Accent1 8 2 3 3 8 2" xfId="51717" xr:uid="{00000000-0005-0000-0000-00004DC90000}"/>
    <cellStyle name="20% - Accent1 8 2 3 3 9" xfId="51718" xr:uid="{00000000-0005-0000-0000-00004EC90000}"/>
    <cellStyle name="20% - Accent1 8 2 3 4" xfId="51719" xr:uid="{00000000-0005-0000-0000-00004FC90000}"/>
    <cellStyle name="20% - Accent1 8 2 3 4 2" xfId="51720" xr:uid="{00000000-0005-0000-0000-000050C90000}"/>
    <cellStyle name="20% - Accent1 8 2 3 4 2 2" xfId="51721" xr:uid="{00000000-0005-0000-0000-000051C90000}"/>
    <cellStyle name="20% - Accent1 8 2 3 4 2 2 2" xfId="51722" xr:uid="{00000000-0005-0000-0000-000052C90000}"/>
    <cellStyle name="20% - Accent1 8 2 3 4 2 3" xfId="51723" xr:uid="{00000000-0005-0000-0000-000053C90000}"/>
    <cellStyle name="20% - Accent1 8 2 3 4 3" xfId="51724" xr:uid="{00000000-0005-0000-0000-000054C90000}"/>
    <cellStyle name="20% - Accent1 8 2 3 4 3 2" xfId="51725" xr:uid="{00000000-0005-0000-0000-000055C90000}"/>
    <cellStyle name="20% - Accent1 8 2 3 4 4" xfId="51726" xr:uid="{00000000-0005-0000-0000-000056C90000}"/>
    <cellStyle name="20% - Accent1 8 2 3 5" xfId="51727" xr:uid="{00000000-0005-0000-0000-000057C90000}"/>
    <cellStyle name="20% - Accent1 8 2 3 5 2" xfId="51728" xr:uid="{00000000-0005-0000-0000-000058C90000}"/>
    <cellStyle name="20% - Accent1 8 2 3 5 2 2" xfId="51729" xr:uid="{00000000-0005-0000-0000-000059C90000}"/>
    <cellStyle name="20% - Accent1 8 2 3 5 2 2 2" xfId="51730" xr:uid="{00000000-0005-0000-0000-00005AC90000}"/>
    <cellStyle name="20% - Accent1 8 2 3 5 2 3" xfId="51731" xr:uid="{00000000-0005-0000-0000-00005BC90000}"/>
    <cellStyle name="20% - Accent1 8 2 3 5 3" xfId="51732" xr:uid="{00000000-0005-0000-0000-00005CC90000}"/>
    <cellStyle name="20% - Accent1 8 2 3 5 3 2" xfId="51733" xr:uid="{00000000-0005-0000-0000-00005DC90000}"/>
    <cellStyle name="20% - Accent1 8 2 3 5 4" xfId="51734" xr:uid="{00000000-0005-0000-0000-00005EC90000}"/>
    <cellStyle name="20% - Accent1 8 2 3 6" xfId="51735" xr:uid="{00000000-0005-0000-0000-00005FC90000}"/>
    <cellStyle name="20% - Accent1 8 2 3 6 2" xfId="51736" xr:uid="{00000000-0005-0000-0000-000060C90000}"/>
    <cellStyle name="20% - Accent1 8 2 3 6 2 2" xfId="51737" xr:uid="{00000000-0005-0000-0000-000061C90000}"/>
    <cellStyle name="20% - Accent1 8 2 3 6 2 2 2" xfId="51738" xr:uid="{00000000-0005-0000-0000-000062C90000}"/>
    <cellStyle name="20% - Accent1 8 2 3 6 2 3" xfId="51739" xr:uid="{00000000-0005-0000-0000-000063C90000}"/>
    <cellStyle name="20% - Accent1 8 2 3 6 3" xfId="51740" xr:uid="{00000000-0005-0000-0000-000064C90000}"/>
    <cellStyle name="20% - Accent1 8 2 3 6 3 2" xfId="51741" xr:uid="{00000000-0005-0000-0000-000065C90000}"/>
    <cellStyle name="20% - Accent1 8 2 3 6 4" xfId="51742" xr:uid="{00000000-0005-0000-0000-000066C90000}"/>
    <cellStyle name="20% - Accent1 8 2 3 7" xfId="51743" xr:uid="{00000000-0005-0000-0000-000067C90000}"/>
    <cellStyle name="20% - Accent1 8 2 3 7 2" xfId="51744" xr:uid="{00000000-0005-0000-0000-000068C90000}"/>
    <cellStyle name="20% - Accent1 8 2 3 7 2 2" xfId="51745" xr:uid="{00000000-0005-0000-0000-000069C90000}"/>
    <cellStyle name="20% - Accent1 8 2 3 7 3" xfId="51746" xr:uid="{00000000-0005-0000-0000-00006AC90000}"/>
    <cellStyle name="20% - Accent1 8 2 3 8" xfId="51747" xr:uid="{00000000-0005-0000-0000-00006BC90000}"/>
    <cellStyle name="20% - Accent1 8 2 3 8 2" xfId="51748" xr:uid="{00000000-0005-0000-0000-00006CC90000}"/>
    <cellStyle name="20% - Accent1 8 2 3 8 2 2" xfId="51749" xr:uid="{00000000-0005-0000-0000-00006DC90000}"/>
    <cellStyle name="20% - Accent1 8 2 3 8 3" xfId="51750" xr:uid="{00000000-0005-0000-0000-00006EC90000}"/>
    <cellStyle name="20% - Accent1 8 2 3 9" xfId="51751" xr:uid="{00000000-0005-0000-0000-00006FC90000}"/>
    <cellStyle name="20% - Accent1 8 2 3 9 2" xfId="51752" xr:uid="{00000000-0005-0000-0000-000070C90000}"/>
    <cellStyle name="20% - Accent1 8 2 4" xfId="51753" xr:uid="{00000000-0005-0000-0000-000071C90000}"/>
    <cellStyle name="20% - Accent1 8 2 4 10" xfId="51754" xr:uid="{00000000-0005-0000-0000-000072C90000}"/>
    <cellStyle name="20% - Accent1 8 2 4 10 2" xfId="51755" xr:uid="{00000000-0005-0000-0000-000073C90000}"/>
    <cellStyle name="20% - Accent1 8 2 4 11" xfId="51756" xr:uid="{00000000-0005-0000-0000-000074C90000}"/>
    <cellStyle name="20% - Accent1 8 2 4 2" xfId="51757" xr:uid="{00000000-0005-0000-0000-000075C90000}"/>
    <cellStyle name="20% - Accent1 8 2 4 2 2" xfId="51758" xr:uid="{00000000-0005-0000-0000-000076C90000}"/>
    <cellStyle name="20% - Accent1 8 2 4 2 2 2" xfId="51759" xr:uid="{00000000-0005-0000-0000-000077C90000}"/>
    <cellStyle name="20% - Accent1 8 2 4 2 2 2 2" xfId="51760" xr:uid="{00000000-0005-0000-0000-000078C90000}"/>
    <cellStyle name="20% - Accent1 8 2 4 2 2 2 2 2" xfId="51761" xr:uid="{00000000-0005-0000-0000-000079C90000}"/>
    <cellStyle name="20% - Accent1 8 2 4 2 2 2 3" xfId="51762" xr:uid="{00000000-0005-0000-0000-00007AC90000}"/>
    <cellStyle name="20% - Accent1 8 2 4 2 2 3" xfId="51763" xr:uid="{00000000-0005-0000-0000-00007BC90000}"/>
    <cellStyle name="20% - Accent1 8 2 4 2 2 3 2" xfId="51764" xr:uid="{00000000-0005-0000-0000-00007CC90000}"/>
    <cellStyle name="20% - Accent1 8 2 4 2 2 4" xfId="51765" xr:uid="{00000000-0005-0000-0000-00007DC90000}"/>
    <cellStyle name="20% - Accent1 8 2 4 2 3" xfId="51766" xr:uid="{00000000-0005-0000-0000-00007EC90000}"/>
    <cellStyle name="20% - Accent1 8 2 4 2 3 2" xfId="51767" xr:uid="{00000000-0005-0000-0000-00007FC90000}"/>
    <cellStyle name="20% - Accent1 8 2 4 2 3 2 2" xfId="51768" xr:uid="{00000000-0005-0000-0000-000080C90000}"/>
    <cellStyle name="20% - Accent1 8 2 4 2 3 2 2 2" xfId="51769" xr:uid="{00000000-0005-0000-0000-000081C90000}"/>
    <cellStyle name="20% - Accent1 8 2 4 2 3 2 3" xfId="51770" xr:uid="{00000000-0005-0000-0000-000082C90000}"/>
    <cellStyle name="20% - Accent1 8 2 4 2 3 3" xfId="51771" xr:uid="{00000000-0005-0000-0000-000083C90000}"/>
    <cellStyle name="20% - Accent1 8 2 4 2 3 3 2" xfId="51772" xr:uid="{00000000-0005-0000-0000-000084C90000}"/>
    <cellStyle name="20% - Accent1 8 2 4 2 3 4" xfId="51773" xr:uid="{00000000-0005-0000-0000-000085C90000}"/>
    <cellStyle name="20% - Accent1 8 2 4 2 4" xfId="51774" xr:uid="{00000000-0005-0000-0000-000086C90000}"/>
    <cellStyle name="20% - Accent1 8 2 4 2 4 2" xfId="51775" xr:uid="{00000000-0005-0000-0000-000087C90000}"/>
    <cellStyle name="20% - Accent1 8 2 4 2 4 2 2" xfId="51776" xr:uid="{00000000-0005-0000-0000-000088C90000}"/>
    <cellStyle name="20% - Accent1 8 2 4 2 4 2 2 2" xfId="51777" xr:uid="{00000000-0005-0000-0000-000089C90000}"/>
    <cellStyle name="20% - Accent1 8 2 4 2 4 2 3" xfId="51778" xr:uid="{00000000-0005-0000-0000-00008AC90000}"/>
    <cellStyle name="20% - Accent1 8 2 4 2 4 3" xfId="51779" xr:uid="{00000000-0005-0000-0000-00008BC90000}"/>
    <cellStyle name="20% - Accent1 8 2 4 2 4 3 2" xfId="51780" xr:uid="{00000000-0005-0000-0000-00008CC90000}"/>
    <cellStyle name="20% - Accent1 8 2 4 2 4 4" xfId="51781" xr:uid="{00000000-0005-0000-0000-00008DC90000}"/>
    <cellStyle name="20% - Accent1 8 2 4 2 5" xfId="51782" xr:uid="{00000000-0005-0000-0000-00008EC90000}"/>
    <cellStyle name="20% - Accent1 8 2 4 2 5 2" xfId="51783" xr:uid="{00000000-0005-0000-0000-00008FC90000}"/>
    <cellStyle name="20% - Accent1 8 2 4 2 5 2 2" xfId="51784" xr:uid="{00000000-0005-0000-0000-000090C90000}"/>
    <cellStyle name="20% - Accent1 8 2 4 2 5 3" xfId="51785" xr:uid="{00000000-0005-0000-0000-000091C90000}"/>
    <cellStyle name="20% - Accent1 8 2 4 2 6" xfId="51786" xr:uid="{00000000-0005-0000-0000-000092C90000}"/>
    <cellStyle name="20% - Accent1 8 2 4 2 6 2" xfId="51787" xr:uid="{00000000-0005-0000-0000-000093C90000}"/>
    <cellStyle name="20% - Accent1 8 2 4 2 6 2 2" xfId="51788" xr:uid="{00000000-0005-0000-0000-000094C90000}"/>
    <cellStyle name="20% - Accent1 8 2 4 2 6 3" xfId="51789" xr:uid="{00000000-0005-0000-0000-000095C90000}"/>
    <cellStyle name="20% - Accent1 8 2 4 2 7" xfId="51790" xr:uid="{00000000-0005-0000-0000-000096C90000}"/>
    <cellStyle name="20% - Accent1 8 2 4 2 7 2" xfId="51791" xr:uid="{00000000-0005-0000-0000-000097C90000}"/>
    <cellStyle name="20% - Accent1 8 2 4 2 8" xfId="51792" xr:uid="{00000000-0005-0000-0000-000098C90000}"/>
    <cellStyle name="20% - Accent1 8 2 4 2 8 2" xfId="51793" xr:uid="{00000000-0005-0000-0000-000099C90000}"/>
    <cellStyle name="20% - Accent1 8 2 4 2 9" xfId="51794" xr:uid="{00000000-0005-0000-0000-00009AC90000}"/>
    <cellStyle name="20% - Accent1 8 2 4 3" xfId="51795" xr:uid="{00000000-0005-0000-0000-00009BC90000}"/>
    <cellStyle name="20% - Accent1 8 2 4 3 2" xfId="51796" xr:uid="{00000000-0005-0000-0000-00009CC90000}"/>
    <cellStyle name="20% - Accent1 8 2 4 3 2 2" xfId="51797" xr:uid="{00000000-0005-0000-0000-00009DC90000}"/>
    <cellStyle name="20% - Accent1 8 2 4 3 2 2 2" xfId="51798" xr:uid="{00000000-0005-0000-0000-00009EC90000}"/>
    <cellStyle name="20% - Accent1 8 2 4 3 2 2 2 2" xfId="51799" xr:uid="{00000000-0005-0000-0000-00009FC90000}"/>
    <cellStyle name="20% - Accent1 8 2 4 3 2 2 3" xfId="51800" xr:uid="{00000000-0005-0000-0000-0000A0C90000}"/>
    <cellStyle name="20% - Accent1 8 2 4 3 2 3" xfId="51801" xr:uid="{00000000-0005-0000-0000-0000A1C90000}"/>
    <cellStyle name="20% - Accent1 8 2 4 3 2 3 2" xfId="51802" xr:uid="{00000000-0005-0000-0000-0000A2C90000}"/>
    <cellStyle name="20% - Accent1 8 2 4 3 2 4" xfId="51803" xr:uid="{00000000-0005-0000-0000-0000A3C90000}"/>
    <cellStyle name="20% - Accent1 8 2 4 3 3" xfId="51804" xr:uid="{00000000-0005-0000-0000-0000A4C90000}"/>
    <cellStyle name="20% - Accent1 8 2 4 3 3 2" xfId="51805" xr:uid="{00000000-0005-0000-0000-0000A5C90000}"/>
    <cellStyle name="20% - Accent1 8 2 4 3 3 2 2" xfId="51806" xr:uid="{00000000-0005-0000-0000-0000A6C90000}"/>
    <cellStyle name="20% - Accent1 8 2 4 3 3 2 2 2" xfId="51807" xr:uid="{00000000-0005-0000-0000-0000A7C90000}"/>
    <cellStyle name="20% - Accent1 8 2 4 3 3 2 3" xfId="51808" xr:uid="{00000000-0005-0000-0000-0000A8C90000}"/>
    <cellStyle name="20% - Accent1 8 2 4 3 3 3" xfId="51809" xr:uid="{00000000-0005-0000-0000-0000A9C90000}"/>
    <cellStyle name="20% - Accent1 8 2 4 3 3 3 2" xfId="51810" xr:uid="{00000000-0005-0000-0000-0000AAC90000}"/>
    <cellStyle name="20% - Accent1 8 2 4 3 3 4" xfId="51811" xr:uid="{00000000-0005-0000-0000-0000ABC90000}"/>
    <cellStyle name="20% - Accent1 8 2 4 3 4" xfId="51812" xr:uid="{00000000-0005-0000-0000-0000ACC90000}"/>
    <cellStyle name="20% - Accent1 8 2 4 3 4 2" xfId="51813" xr:uid="{00000000-0005-0000-0000-0000ADC90000}"/>
    <cellStyle name="20% - Accent1 8 2 4 3 4 2 2" xfId="51814" xr:uid="{00000000-0005-0000-0000-0000AEC90000}"/>
    <cellStyle name="20% - Accent1 8 2 4 3 4 2 2 2" xfId="51815" xr:uid="{00000000-0005-0000-0000-0000AFC90000}"/>
    <cellStyle name="20% - Accent1 8 2 4 3 4 2 3" xfId="51816" xr:uid="{00000000-0005-0000-0000-0000B0C90000}"/>
    <cellStyle name="20% - Accent1 8 2 4 3 4 3" xfId="51817" xr:uid="{00000000-0005-0000-0000-0000B1C90000}"/>
    <cellStyle name="20% - Accent1 8 2 4 3 4 3 2" xfId="51818" xr:uid="{00000000-0005-0000-0000-0000B2C90000}"/>
    <cellStyle name="20% - Accent1 8 2 4 3 4 4" xfId="51819" xr:uid="{00000000-0005-0000-0000-0000B3C90000}"/>
    <cellStyle name="20% - Accent1 8 2 4 3 5" xfId="51820" xr:uid="{00000000-0005-0000-0000-0000B4C90000}"/>
    <cellStyle name="20% - Accent1 8 2 4 3 5 2" xfId="51821" xr:uid="{00000000-0005-0000-0000-0000B5C90000}"/>
    <cellStyle name="20% - Accent1 8 2 4 3 5 2 2" xfId="51822" xr:uid="{00000000-0005-0000-0000-0000B6C90000}"/>
    <cellStyle name="20% - Accent1 8 2 4 3 5 3" xfId="51823" xr:uid="{00000000-0005-0000-0000-0000B7C90000}"/>
    <cellStyle name="20% - Accent1 8 2 4 3 6" xfId="51824" xr:uid="{00000000-0005-0000-0000-0000B8C90000}"/>
    <cellStyle name="20% - Accent1 8 2 4 3 6 2" xfId="51825" xr:uid="{00000000-0005-0000-0000-0000B9C90000}"/>
    <cellStyle name="20% - Accent1 8 2 4 3 6 2 2" xfId="51826" xr:uid="{00000000-0005-0000-0000-0000BAC90000}"/>
    <cellStyle name="20% - Accent1 8 2 4 3 6 3" xfId="51827" xr:uid="{00000000-0005-0000-0000-0000BBC90000}"/>
    <cellStyle name="20% - Accent1 8 2 4 3 7" xfId="51828" xr:uid="{00000000-0005-0000-0000-0000BCC90000}"/>
    <cellStyle name="20% - Accent1 8 2 4 3 7 2" xfId="51829" xr:uid="{00000000-0005-0000-0000-0000BDC90000}"/>
    <cellStyle name="20% - Accent1 8 2 4 3 8" xfId="51830" xr:uid="{00000000-0005-0000-0000-0000BEC90000}"/>
    <cellStyle name="20% - Accent1 8 2 4 3 8 2" xfId="51831" xr:uid="{00000000-0005-0000-0000-0000BFC90000}"/>
    <cellStyle name="20% - Accent1 8 2 4 3 9" xfId="51832" xr:uid="{00000000-0005-0000-0000-0000C0C90000}"/>
    <cellStyle name="20% - Accent1 8 2 4 4" xfId="51833" xr:uid="{00000000-0005-0000-0000-0000C1C90000}"/>
    <cellStyle name="20% - Accent1 8 2 4 4 2" xfId="51834" xr:uid="{00000000-0005-0000-0000-0000C2C90000}"/>
    <cellStyle name="20% - Accent1 8 2 4 4 2 2" xfId="51835" xr:uid="{00000000-0005-0000-0000-0000C3C90000}"/>
    <cellStyle name="20% - Accent1 8 2 4 4 2 2 2" xfId="51836" xr:uid="{00000000-0005-0000-0000-0000C4C90000}"/>
    <cellStyle name="20% - Accent1 8 2 4 4 2 3" xfId="51837" xr:uid="{00000000-0005-0000-0000-0000C5C90000}"/>
    <cellStyle name="20% - Accent1 8 2 4 4 3" xfId="51838" xr:uid="{00000000-0005-0000-0000-0000C6C90000}"/>
    <cellStyle name="20% - Accent1 8 2 4 4 3 2" xfId="51839" xr:uid="{00000000-0005-0000-0000-0000C7C90000}"/>
    <cellStyle name="20% - Accent1 8 2 4 4 4" xfId="51840" xr:uid="{00000000-0005-0000-0000-0000C8C90000}"/>
    <cellStyle name="20% - Accent1 8 2 4 5" xfId="51841" xr:uid="{00000000-0005-0000-0000-0000C9C90000}"/>
    <cellStyle name="20% - Accent1 8 2 4 5 2" xfId="51842" xr:uid="{00000000-0005-0000-0000-0000CAC90000}"/>
    <cellStyle name="20% - Accent1 8 2 4 5 2 2" xfId="51843" xr:uid="{00000000-0005-0000-0000-0000CBC90000}"/>
    <cellStyle name="20% - Accent1 8 2 4 5 2 2 2" xfId="51844" xr:uid="{00000000-0005-0000-0000-0000CCC90000}"/>
    <cellStyle name="20% - Accent1 8 2 4 5 2 3" xfId="51845" xr:uid="{00000000-0005-0000-0000-0000CDC90000}"/>
    <cellStyle name="20% - Accent1 8 2 4 5 3" xfId="51846" xr:uid="{00000000-0005-0000-0000-0000CEC90000}"/>
    <cellStyle name="20% - Accent1 8 2 4 5 3 2" xfId="51847" xr:uid="{00000000-0005-0000-0000-0000CFC90000}"/>
    <cellStyle name="20% - Accent1 8 2 4 5 4" xfId="51848" xr:uid="{00000000-0005-0000-0000-0000D0C90000}"/>
    <cellStyle name="20% - Accent1 8 2 4 6" xfId="51849" xr:uid="{00000000-0005-0000-0000-0000D1C90000}"/>
    <cellStyle name="20% - Accent1 8 2 4 6 2" xfId="51850" xr:uid="{00000000-0005-0000-0000-0000D2C90000}"/>
    <cellStyle name="20% - Accent1 8 2 4 6 2 2" xfId="51851" xr:uid="{00000000-0005-0000-0000-0000D3C90000}"/>
    <cellStyle name="20% - Accent1 8 2 4 6 2 2 2" xfId="51852" xr:uid="{00000000-0005-0000-0000-0000D4C90000}"/>
    <cellStyle name="20% - Accent1 8 2 4 6 2 3" xfId="51853" xr:uid="{00000000-0005-0000-0000-0000D5C90000}"/>
    <cellStyle name="20% - Accent1 8 2 4 6 3" xfId="51854" xr:uid="{00000000-0005-0000-0000-0000D6C90000}"/>
    <cellStyle name="20% - Accent1 8 2 4 6 3 2" xfId="51855" xr:uid="{00000000-0005-0000-0000-0000D7C90000}"/>
    <cellStyle name="20% - Accent1 8 2 4 6 4" xfId="51856" xr:uid="{00000000-0005-0000-0000-0000D8C90000}"/>
    <cellStyle name="20% - Accent1 8 2 4 7" xfId="51857" xr:uid="{00000000-0005-0000-0000-0000D9C90000}"/>
    <cellStyle name="20% - Accent1 8 2 4 7 2" xfId="51858" xr:uid="{00000000-0005-0000-0000-0000DAC90000}"/>
    <cellStyle name="20% - Accent1 8 2 4 7 2 2" xfId="51859" xr:uid="{00000000-0005-0000-0000-0000DBC90000}"/>
    <cellStyle name="20% - Accent1 8 2 4 7 3" xfId="51860" xr:uid="{00000000-0005-0000-0000-0000DCC90000}"/>
    <cellStyle name="20% - Accent1 8 2 4 8" xfId="51861" xr:uid="{00000000-0005-0000-0000-0000DDC90000}"/>
    <cellStyle name="20% - Accent1 8 2 4 8 2" xfId="51862" xr:uid="{00000000-0005-0000-0000-0000DEC90000}"/>
    <cellStyle name="20% - Accent1 8 2 4 8 2 2" xfId="51863" xr:uid="{00000000-0005-0000-0000-0000DFC90000}"/>
    <cellStyle name="20% - Accent1 8 2 4 8 3" xfId="51864" xr:uid="{00000000-0005-0000-0000-0000E0C90000}"/>
    <cellStyle name="20% - Accent1 8 2 4 9" xfId="51865" xr:uid="{00000000-0005-0000-0000-0000E1C90000}"/>
    <cellStyle name="20% - Accent1 8 2 4 9 2" xfId="51866" xr:uid="{00000000-0005-0000-0000-0000E2C90000}"/>
    <cellStyle name="20% - Accent1 8 2 5" xfId="51867" xr:uid="{00000000-0005-0000-0000-0000E3C90000}"/>
    <cellStyle name="20% - Accent1 8 2 5 2" xfId="51868" xr:uid="{00000000-0005-0000-0000-0000E4C90000}"/>
    <cellStyle name="20% - Accent1 8 2 5 2 2" xfId="51869" xr:uid="{00000000-0005-0000-0000-0000E5C90000}"/>
    <cellStyle name="20% - Accent1 8 2 5 2 2 2" xfId="51870" xr:uid="{00000000-0005-0000-0000-0000E6C90000}"/>
    <cellStyle name="20% - Accent1 8 2 5 2 2 2 2" xfId="51871" xr:uid="{00000000-0005-0000-0000-0000E7C90000}"/>
    <cellStyle name="20% - Accent1 8 2 5 2 2 3" xfId="51872" xr:uid="{00000000-0005-0000-0000-0000E8C90000}"/>
    <cellStyle name="20% - Accent1 8 2 5 2 3" xfId="51873" xr:uid="{00000000-0005-0000-0000-0000E9C90000}"/>
    <cellStyle name="20% - Accent1 8 2 5 2 3 2" xfId="51874" xr:uid="{00000000-0005-0000-0000-0000EAC90000}"/>
    <cellStyle name="20% - Accent1 8 2 5 2 4" xfId="51875" xr:uid="{00000000-0005-0000-0000-0000EBC90000}"/>
    <cellStyle name="20% - Accent1 8 2 5 3" xfId="51876" xr:uid="{00000000-0005-0000-0000-0000ECC90000}"/>
    <cellStyle name="20% - Accent1 8 2 5 3 2" xfId="51877" xr:uid="{00000000-0005-0000-0000-0000EDC90000}"/>
    <cellStyle name="20% - Accent1 8 2 5 3 2 2" xfId="51878" xr:uid="{00000000-0005-0000-0000-0000EEC90000}"/>
    <cellStyle name="20% - Accent1 8 2 5 3 2 2 2" xfId="51879" xr:uid="{00000000-0005-0000-0000-0000EFC90000}"/>
    <cellStyle name="20% - Accent1 8 2 5 3 2 3" xfId="51880" xr:uid="{00000000-0005-0000-0000-0000F0C90000}"/>
    <cellStyle name="20% - Accent1 8 2 5 3 3" xfId="51881" xr:uid="{00000000-0005-0000-0000-0000F1C90000}"/>
    <cellStyle name="20% - Accent1 8 2 5 3 3 2" xfId="51882" xr:uid="{00000000-0005-0000-0000-0000F2C90000}"/>
    <cellStyle name="20% - Accent1 8 2 5 3 4" xfId="51883" xr:uid="{00000000-0005-0000-0000-0000F3C90000}"/>
    <cellStyle name="20% - Accent1 8 2 5 4" xfId="51884" xr:uid="{00000000-0005-0000-0000-0000F4C90000}"/>
    <cellStyle name="20% - Accent1 8 2 5 4 2" xfId="51885" xr:uid="{00000000-0005-0000-0000-0000F5C90000}"/>
    <cellStyle name="20% - Accent1 8 2 5 4 2 2" xfId="51886" xr:uid="{00000000-0005-0000-0000-0000F6C90000}"/>
    <cellStyle name="20% - Accent1 8 2 5 4 2 2 2" xfId="51887" xr:uid="{00000000-0005-0000-0000-0000F7C90000}"/>
    <cellStyle name="20% - Accent1 8 2 5 4 2 3" xfId="51888" xr:uid="{00000000-0005-0000-0000-0000F8C90000}"/>
    <cellStyle name="20% - Accent1 8 2 5 4 3" xfId="51889" xr:uid="{00000000-0005-0000-0000-0000F9C90000}"/>
    <cellStyle name="20% - Accent1 8 2 5 4 3 2" xfId="51890" xr:uid="{00000000-0005-0000-0000-0000FAC90000}"/>
    <cellStyle name="20% - Accent1 8 2 5 4 4" xfId="51891" xr:uid="{00000000-0005-0000-0000-0000FBC90000}"/>
    <cellStyle name="20% - Accent1 8 2 5 5" xfId="51892" xr:uid="{00000000-0005-0000-0000-0000FCC90000}"/>
    <cellStyle name="20% - Accent1 8 2 5 5 2" xfId="51893" xr:uid="{00000000-0005-0000-0000-0000FDC90000}"/>
    <cellStyle name="20% - Accent1 8 2 5 5 2 2" xfId="51894" xr:uid="{00000000-0005-0000-0000-0000FEC90000}"/>
    <cellStyle name="20% - Accent1 8 2 5 5 3" xfId="51895" xr:uid="{00000000-0005-0000-0000-0000FFC90000}"/>
    <cellStyle name="20% - Accent1 8 2 5 6" xfId="51896" xr:uid="{00000000-0005-0000-0000-000000CA0000}"/>
    <cellStyle name="20% - Accent1 8 2 5 6 2" xfId="51897" xr:uid="{00000000-0005-0000-0000-000001CA0000}"/>
    <cellStyle name="20% - Accent1 8 2 5 6 2 2" xfId="51898" xr:uid="{00000000-0005-0000-0000-000002CA0000}"/>
    <cellStyle name="20% - Accent1 8 2 5 6 3" xfId="51899" xr:uid="{00000000-0005-0000-0000-000003CA0000}"/>
    <cellStyle name="20% - Accent1 8 2 5 7" xfId="51900" xr:uid="{00000000-0005-0000-0000-000004CA0000}"/>
    <cellStyle name="20% - Accent1 8 2 5 7 2" xfId="51901" xr:uid="{00000000-0005-0000-0000-000005CA0000}"/>
    <cellStyle name="20% - Accent1 8 2 5 8" xfId="51902" xr:uid="{00000000-0005-0000-0000-000006CA0000}"/>
    <cellStyle name="20% - Accent1 8 2 5 8 2" xfId="51903" xr:uid="{00000000-0005-0000-0000-000007CA0000}"/>
    <cellStyle name="20% - Accent1 8 2 5 9" xfId="51904" xr:uid="{00000000-0005-0000-0000-000008CA0000}"/>
    <cellStyle name="20% - Accent1 8 2 6" xfId="51905" xr:uid="{00000000-0005-0000-0000-000009CA0000}"/>
    <cellStyle name="20% - Accent1 8 2 6 2" xfId="51906" xr:uid="{00000000-0005-0000-0000-00000ACA0000}"/>
    <cellStyle name="20% - Accent1 8 2 6 2 2" xfId="51907" xr:uid="{00000000-0005-0000-0000-00000BCA0000}"/>
    <cellStyle name="20% - Accent1 8 2 6 2 2 2" xfId="51908" xr:uid="{00000000-0005-0000-0000-00000CCA0000}"/>
    <cellStyle name="20% - Accent1 8 2 6 2 2 2 2" xfId="51909" xr:uid="{00000000-0005-0000-0000-00000DCA0000}"/>
    <cellStyle name="20% - Accent1 8 2 6 2 2 3" xfId="51910" xr:uid="{00000000-0005-0000-0000-00000ECA0000}"/>
    <cellStyle name="20% - Accent1 8 2 6 2 3" xfId="51911" xr:uid="{00000000-0005-0000-0000-00000FCA0000}"/>
    <cellStyle name="20% - Accent1 8 2 6 2 3 2" xfId="51912" xr:uid="{00000000-0005-0000-0000-000010CA0000}"/>
    <cellStyle name="20% - Accent1 8 2 6 2 4" xfId="51913" xr:uid="{00000000-0005-0000-0000-000011CA0000}"/>
    <cellStyle name="20% - Accent1 8 2 6 3" xfId="51914" xr:uid="{00000000-0005-0000-0000-000012CA0000}"/>
    <cellStyle name="20% - Accent1 8 2 6 3 2" xfId="51915" xr:uid="{00000000-0005-0000-0000-000013CA0000}"/>
    <cellStyle name="20% - Accent1 8 2 6 3 2 2" xfId="51916" xr:uid="{00000000-0005-0000-0000-000014CA0000}"/>
    <cellStyle name="20% - Accent1 8 2 6 3 2 2 2" xfId="51917" xr:uid="{00000000-0005-0000-0000-000015CA0000}"/>
    <cellStyle name="20% - Accent1 8 2 6 3 2 3" xfId="51918" xr:uid="{00000000-0005-0000-0000-000016CA0000}"/>
    <cellStyle name="20% - Accent1 8 2 6 3 3" xfId="51919" xr:uid="{00000000-0005-0000-0000-000017CA0000}"/>
    <cellStyle name="20% - Accent1 8 2 6 3 3 2" xfId="51920" xr:uid="{00000000-0005-0000-0000-000018CA0000}"/>
    <cellStyle name="20% - Accent1 8 2 6 3 4" xfId="51921" xr:uid="{00000000-0005-0000-0000-000019CA0000}"/>
    <cellStyle name="20% - Accent1 8 2 6 4" xfId="51922" xr:uid="{00000000-0005-0000-0000-00001ACA0000}"/>
    <cellStyle name="20% - Accent1 8 2 6 4 2" xfId="51923" xr:uid="{00000000-0005-0000-0000-00001BCA0000}"/>
    <cellStyle name="20% - Accent1 8 2 6 4 2 2" xfId="51924" xr:uid="{00000000-0005-0000-0000-00001CCA0000}"/>
    <cellStyle name="20% - Accent1 8 2 6 4 2 2 2" xfId="51925" xr:uid="{00000000-0005-0000-0000-00001DCA0000}"/>
    <cellStyle name="20% - Accent1 8 2 6 4 2 3" xfId="51926" xr:uid="{00000000-0005-0000-0000-00001ECA0000}"/>
    <cellStyle name="20% - Accent1 8 2 6 4 3" xfId="51927" xr:uid="{00000000-0005-0000-0000-00001FCA0000}"/>
    <cellStyle name="20% - Accent1 8 2 6 4 3 2" xfId="51928" xr:uid="{00000000-0005-0000-0000-000020CA0000}"/>
    <cellStyle name="20% - Accent1 8 2 6 4 4" xfId="51929" xr:uid="{00000000-0005-0000-0000-000021CA0000}"/>
    <cellStyle name="20% - Accent1 8 2 6 5" xfId="51930" xr:uid="{00000000-0005-0000-0000-000022CA0000}"/>
    <cellStyle name="20% - Accent1 8 2 6 5 2" xfId="51931" xr:uid="{00000000-0005-0000-0000-000023CA0000}"/>
    <cellStyle name="20% - Accent1 8 2 6 5 2 2" xfId="51932" xr:uid="{00000000-0005-0000-0000-000024CA0000}"/>
    <cellStyle name="20% - Accent1 8 2 6 5 3" xfId="51933" xr:uid="{00000000-0005-0000-0000-000025CA0000}"/>
    <cellStyle name="20% - Accent1 8 2 6 6" xfId="51934" xr:uid="{00000000-0005-0000-0000-000026CA0000}"/>
    <cellStyle name="20% - Accent1 8 2 6 6 2" xfId="51935" xr:uid="{00000000-0005-0000-0000-000027CA0000}"/>
    <cellStyle name="20% - Accent1 8 2 6 6 2 2" xfId="51936" xr:uid="{00000000-0005-0000-0000-000028CA0000}"/>
    <cellStyle name="20% - Accent1 8 2 6 6 3" xfId="51937" xr:uid="{00000000-0005-0000-0000-000029CA0000}"/>
    <cellStyle name="20% - Accent1 8 2 6 7" xfId="51938" xr:uid="{00000000-0005-0000-0000-00002ACA0000}"/>
    <cellStyle name="20% - Accent1 8 2 6 7 2" xfId="51939" xr:uid="{00000000-0005-0000-0000-00002BCA0000}"/>
    <cellStyle name="20% - Accent1 8 2 6 8" xfId="51940" xr:uid="{00000000-0005-0000-0000-00002CCA0000}"/>
    <cellStyle name="20% - Accent1 8 2 6 8 2" xfId="51941" xr:uid="{00000000-0005-0000-0000-00002DCA0000}"/>
    <cellStyle name="20% - Accent1 8 2 6 9" xfId="51942" xr:uid="{00000000-0005-0000-0000-00002ECA0000}"/>
    <cellStyle name="20% - Accent1 8 2 7" xfId="51943" xr:uid="{00000000-0005-0000-0000-00002FCA0000}"/>
    <cellStyle name="20% - Accent1 8 2 7 2" xfId="51944" xr:uid="{00000000-0005-0000-0000-000030CA0000}"/>
    <cellStyle name="20% - Accent1 8 2 7 2 2" xfId="51945" xr:uid="{00000000-0005-0000-0000-000031CA0000}"/>
    <cellStyle name="20% - Accent1 8 2 7 2 2 2" xfId="51946" xr:uid="{00000000-0005-0000-0000-000032CA0000}"/>
    <cellStyle name="20% - Accent1 8 2 7 2 3" xfId="51947" xr:uid="{00000000-0005-0000-0000-000033CA0000}"/>
    <cellStyle name="20% - Accent1 8 2 7 3" xfId="51948" xr:uid="{00000000-0005-0000-0000-000034CA0000}"/>
    <cellStyle name="20% - Accent1 8 2 7 3 2" xfId="51949" xr:uid="{00000000-0005-0000-0000-000035CA0000}"/>
    <cellStyle name="20% - Accent1 8 2 7 4" xfId="51950" xr:uid="{00000000-0005-0000-0000-000036CA0000}"/>
    <cellStyle name="20% - Accent1 8 2 8" xfId="51951" xr:uid="{00000000-0005-0000-0000-000037CA0000}"/>
    <cellStyle name="20% - Accent1 8 2 8 2" xfId="51952" xr:uid="{00000000-0005-0000-0000-000038CA0000}"/>
    <cellStyle name="20% - Accent1 8 2 8 2 2" xfId="51953" xr:uid="{00000000-0005-0000-0000-000039CA0000}"/>
    <cellStyle name="20% - Accent1 8 2 8 2 2 2" xfId="51954" xr:uid="{00000000-0005-0000-0000-00003ACA0000}"/>
    <cellStyle name="20% - Accent1 8 2 8 2 3" xfId="51955" xr:uid="{00000000-0005-0000-0000-00003BCA0000}"/>
    <cellStyle name="20% - Accent1 8 2 8 3" xfId="51956" xr:uid="{00000000-0005-0000-0000-00003CCA0000}"/>
    <cellStyle name="20% - Accent1 8 2 8 3 2" xfId="51957" xr:uid="{00000000-0005-0000-0000-00003DCA0000}"/>
    <cellStyle name="20% - Accent1 8 2 8 4" xfId="51958" xr:uid="{00000000-0005-0000-0000-00003ECA0000}"/>
    <cellStyle name="20% - Accent1 8 2 9" xfId="51959" xr:uid="{00000000-0005-0000-0000-00003FCA0000}"/>
    <cellStyle name="20% - Accent1 8 2 9 2" xfId="51960" xr:uid="{00000000-0005-0000-0000-000040CA0000}"/>
    <cellStyle name="20% - Accent1 8 2 9 2 2" xfId="51961" xr:uid="{00000000-0005-0000-0000-000041CA0000}"/>
    <cellStyle name="20% - Accent1 8 2 9 2 2 2" xfId="51962" xr:uid="{00000000-0005-0000-0000-000042CA0000}"/>
    <cellStyle name="20% - Accent1 8 2 9 2 3" xfId="51963" xr:uid="{00000000-0005-0000-0000-000043CA0000}"/>
    <cellStyle name="20% - Accent1 8 2 9 3" xfId="51964" xr:uid="{00000000-0005-0000-0000-000044CA0000}"/>
    <cellStyle name="20% - Accent1 8 2 9 3 2" xfId="51965" xr:uid="{00000000-0005-0000-0000-000045CA0000}"/>
    <cellStyle name="20% - Accent1 8 2 9 4" xfId="51966" xr:uid="{00000000-0005-0000-0000-000046CA0000}"/>
    <cellStyle name="20% - Accent1 8 3" xfId="51967" xr:uid="{00000000-0005-0000-0000-000047CA0000}"/>
    <cellStyle name="20% - Accent1 8 3 10" xfId="51968" xr:uid="{00000000-0005-0000-0000-000048CA0000}"/>
    <cellStyle name="20% - Accent1 8 3 10 2" xfId="51969" xr:uid="{00000000-0005-0000-0000-000049CA0000}"/>
    <cellStyle name="20% - Accent1 8 3 11" xfId="51970" xr:uid="{00000000-0005-0000-0000-00004ACA0000}"/>
    <cellStyle name="20% - Accent1 8 3 2" xfId="51971" xr:uid="{00000000-0005-0000-0000-00004BCA0000}"/>
    <cellStyle name="20% - Accent1 8 3 2 2" xfId="51972" xr:uid="{00000000-0005-0000-0000-00004CCA0000}"/>
    <cellStyle name="20% - Accent1 8 3 2 2 2" xfId="51973" xr:uid="{00000000-0005-0000-0000-00004DCA0000}"/>
    <cellStyle name="20% - Accent1 8 3 2 2 2 2" xfId="51974" xr:uid="{00000000-0005-0000-0000-00004ECA0000}"/>
    <cellStyle name="20% - Accent1 8 3 2 2 2 2 2" xfId="51975" xr:uid="{00000000-0005-0000-0000-00004FCA0000}"/>
    <cellStyle name="20% - Accent1 8 3 2 2 2 3" xfId="51976" xr:uid="{00000000-0005-0000-0000-000050CA0000}"/>
    <cellStyle name="20% - Accent1 8 3 2 2 3" xfId="51977" xr:uid="{00000000-0005-0000-0000-000051CA0000}"/>
    <cellStyle name="20% - Accent1 8 3 2 2 3 2" xfId="51978" xr:uid="{00000000-0005-0000-0000-000052CA0000}"/>
    <cellStyle name="20% - Accent1 8 3 2 2 4" xfId="51979" xr:uid="{00000000-0005-0000-0000-000053CA0000}"/>
    <cellStyle name="20% - Accent1 8 3 2 3" xfId="51980" xr:uid="{00000000-0005-0000-0000-000054CA0000}"/>
    <cellStyle name="20% - Accent1 8 3 2 3 2" xfId="51981" xr:uid="{00000000-0005-0000-0000-000055CA0000}"/>
    <cellStyle name="20% - Accent1 8 3 2 3 2 2" xfId="51982" xr:uid="{00000000-0005-0000-0000-000056CA0000}"/>
    <cellStyle name="20% - Accent1 8 3 2 3 2 2 2" xfId="51983" xr:uid="{00000000-0005-0000-0000-000057CA0000}"/>
    <cellStyle name="20% - Accent1 8 3 2 3 2 3" xfId="51984" xr:uid="{00000000-0005-0000-0000-000058CA0000}"/>
    <cellStyle name="20% - Accent1 8 3 2 3 3" xfId="51985" xr:uid="{00000000-0005-0000-0000-000059CA0000}"/>
    <cellStyle name="20% - Accent1 8 3 2 3 3 2" xfId="51986" xr:uid="{00000000-0005-0000-0000-00005ACA0000}"/>
    <cellStyle name="20% - Accent1 8 3 2 3 4" xfId="51987" xr:uid="{00000000-0005-0000-0000-00005BCA0000}"/>
    <cellStyle name="20% - Accent1 8 3 2 4" xfId="51988" xr:uid="{00000000-0005-0000-0000-00005CCA0000}"/>
    <cellStyle name="20% - Accent1 8 3 2 4 2" xfId="51989" xr:uid="{00000000-0005-0000-0000-00005DCA0000}"/>
    <cellStyle name="20% - Accent1 8 3 2 4 2 2" xfId="51990" xr:uid="{00000000-0005-0000-0000-00005ECA0000}"/>
    <cellStyle name="20% - Accent1 8 3 2 4 2 2 2" xfId="51991" xr:uid="{00000000-0005-0000-0000-00005FCA0000}"/>
    <cellStyle name="20% - Accent1 8 3 2 4 2 3" xfId="51992" xr:uid="{00000000-0005-0000-0000-000060CA0000}"/>
    <cellStyle name="20% - Accent1 8 3 2 4 3" xfId="51993" xr:uid="{00000000-0005-0000-0000-000061CA0000}"/>
    <cellStyle name="20% - Accent1 8 3 2 4 3 2" xfId="51994" xr:uid="{00000000-0005-0000-0000-000062CA0000}"/>
    <cellStyle name="20% - Accent1 8 3 2 4 4" xfId="51995" xr:uid="{00000000-0005-0000-0000-000063CA0000}"/>
    <cellStyle name="20% - Accent1 8 3 2 5" xfId="51996" xr:uid="{00000000-0005-0000-0000-000064CA0000}"/>
    <cellStyle name="20% - Accent1 8 3 2 5 2" xfId="51997" xr:uid="{00000000-0005-0000-0000-000065CA0000}"/>
    <cellStyle name="20% - Accent1 8 3 2 5 2 2" xfId="51998" xr:uid="{00000000-0005-0000-0000-000066CA0000}"/>
    <cellStyle name="20% - Accent1 8 3 2 5 3" xfId="51999" xr:uid="{00000000-0005-0000-0000-000067CA0000}"/>
    <cellStyle name="20% - Accent1 8 3 2 6" xfId="52000" xr:uid="{00000000-0005-0000-0000-000068CA0000}"/>
    <cellStyle name="20% - Accent1 8 3 2 6 2" xfId="52001" xr:uid="{00000000-0005-0000-0000-000069CA0000}"/>
    <cellStyle name="20% - Accent1 8 3 2 6 2 2" xfId="52002" xr:uid="{00000000-0005-0000-0000-00006ACA0000}"/>
    <cellStyle name="20% - Accent1 8 3 2 6 3" xfId="52003" xr:uid="{00000000-0005-0000-0000-00006BCA0000}"/>
    <cellStyle name="20% - Accent1 8 3 2 7" xfId="52004" xr:uid="{00000000-0005-0000-0000-00006CCA0000}"/>
    <cellStyle name="20% - Accent1 8 3 2 7 2" xfId="52005" xr:uid="{00000000-0005-0000-0000-00006DCA0000}"/>
    <cellStyle name="20% - Accent1 8 3 2 8" xfId="52006" xr:uid="{00000000-0005-0000-0000-00006ECA0000}"/>
    <cellStyle name="20% - Accent1 8 3 2 8 2" xfId="52007" xr:uid="{00000000-0005-0000-0000-00006FCA0000}"/>
    <cellStyle name="20% - Accent1 8 3 2 9" xfId="52008" xr:uid="{00000000-0005-0000-0000-000070CA0000}"/>
    <cellStyle name="20% - Accent1 8 3 3" xfId="52009" xr:uid="{00000000-0005-0000-0000-000071CA0000}"/>
    <cellStyle name="20% - Accent1 8 3 3 2" xfId="52010" xr:uid="{00000000-0005-0000-0000-000072CA0000}"/>
    <cellStyle name="20% - Accent1 8 3 3 2 2" xfId="52011" xr:uid="{00000000-0005-0000-0000-000073CA0000}"/>
    <cellStyle name="20% - Accent1 8 3 3 2 2 2" xfId="52012" xr:uid="{00000000-0005-0000-0000-000074CA0000}"/>
    <cellStyle name="20% - Accent1 8 3 3 2 2 2 2" xfId="52013" xr:uid="{00000000-0005-0000-0000-000075CA0000}"/>
    <cellStyle name="20% - Accent1 8 3 3 2 2 3" xfId="52014" xr:uid="{00000000-0005-0000-0000-000076CA0000}"/>
    <cellStyle name="20% - Accent1 8 3 3 2 3" xfId="52015" xr:uid="{00000000-0005-0000-0000-000077CA0000}"/>
    <cellStyle name="20% - Accent1 8 3 3 2 3 2" xfId="52016" xr:uid="{00000000-0005-0000-0000-000078CA0000}"/>
    <cellStyle name="20% - Accent1 8 3 3 2 4" xfId="52017" xr:uid="{00000000-0005-0000-0000-000079CA0000}"/>
    <cellStyle name="20% - Accent1 8 3 3 3" xfId="52018" xr:uid="{00000000-0005-0000-0000-00007ACA0000}"/>
    <cellStyle name="20% - Accent1 8 3 3 3 2" xfId="52019" xr:uid="{00000000-0005-0000-0000-00007BCA0000}"/>
    <cellStyle name="20% - Accent1 8 3 3 3 2 2" xfId="52020" xr:uid="{00000000-0005-0000-0000-00007CCA0000}"/>
    <cellStyle name="20% - Accent1 8 3 3 3 2 2 2" xfId="52021" xr:uid="{00000000-0005-0000-0000-00007DCA0000}"/>
    <cellStyle name="20% - Accent1 8 3 3 3 2 3" xfId="52022" xr:uid="{00000000-0005-0000-0000-00007ECA0000}"/>
    <cellStyle name="20% - Accent1 8 3 3 3 3" xfId="52023" xr:uid="{00000000-0005-0000-0000-00007FCA0000}"/>
    <cellStyle name="20% - Accent1 8 3 3 3 3 2" xfId="52024" xr:uid="{00000000-0005-0000-0000-000080CA0000}"/>
    <cellStyle name="20% - Accent1 8 3 3 3 4" xfId="52025" xr:uid="{00000000-0005-0000-0000-000081CA0000}"/>
    <cellStyle name="20% - Accent1 8 3 3 4" xfId="52026" xr:uid="{00000000-0005-0000-0000-000082CA0000}"/>
    <cellStyle name="20% - Accent1 8 3 3 4 2" xfId="52027" xr:uid="{00000000-0005-0000-0000-000083CA0000}"/>
    <cellStyle name="20% - Accent1 8 3 3 4 2 2" xfId="52028" xr:uid="{00000000-0005-0000-0000-000084CA0000}"/>
    <cellStyle name="20% - Accent1 8 3 3 4 2 2 2" xfId="52029" xr:uid="{00000000-0005-0000-0000-000085CA0000}"/>
    <cellStyle name="20% - Accent1 8 3 3 4 2 3" xfId="52030" xr:uid="{00000000-0005-0000-0000-000086CA0000}"/>
    <cellStyle name="20% - Accent1 8 3 3 4 3" xfId="52031" xr:uid="{00000000-0005-0000-0000-000087CA0000}"/>
    <cellStyle name="20% - Accent1 8 3 3 4 3 2" xfId="52032" xr:uid="{00000000-0005-0000-0000-000088CA0000}"/>
    <cellStyle name="20% - Accent1 8 3 3 4 4" xfId="52033" xr:uid="{00000000-0005-0000-0000-000089CA0000}"/>
    <cellStyle name="20% - Accent1 8 3 3 5" xfId="52034" xr:uid="{00000000-0005-0000-0000-00008ACA0000}"/>
    <cellStyle name="20% - Accent1 8 3 3 5 2" xfId="52035" xr:uid="{00000000-0005-0000-0000-00008BCA0000}"/>
    <cellStyle name="20% - Accent1 8 3 3 5 2 2" xfId="52036" xr:uid="{00000000-0005-0000-0000-00008CCA0000}"/>
    <cellStyle name="20% - Accent1 8 3 3 5 3" xfId="52037" xr:uid="{00000000-0005-0000-0000-00008DCA0000}"/>
    <cellStyle name="20% - Accent1 8 3 3 6" xfId="52038" xr:uid="{00000000-0005-0000-0000-00008ECA0000}"/>
    <cellStyle name="20% - Accent1 8 3 3 6 2" xfId="52039" xr:uid="{00000000-0005-0000-0000-00008FCA0000}"/>
    <cellStyle name="20% - Accent1 8 3 3 6 2 2" xfId="52040" xr:uid="{00000000-0005-0000-0000-000090CA0000}"/>
    <cellStyle name="20% - Accent1 8 3 3 6 3" xfId="52041" xr:uid="{00000000-0005-0000-0000-000091CA0000}"/>
    <cellStyle name="20% - Accent1 8 3 3 7" xfId="52042" xr:uid="{00000000-0005-0000-0000-000092CA0000}"/>
    <cellStyle name="20% - Accent1 8 3 3 7 2" xfId="52043" xr:uid="{00000000-0005-0000-0000-000093CA0000}"/>
    <cellStyle name="20% - Accent1 8 3 3 8" xfId="52044" xr:uid="{00000000-0005-0000-0000-000094CA0000}"/>
    <cellStyle name="20% - Accent1 8 3 3 8 2" xfId="52045" xr:uid="{00000000-0005-0000-0000-000095CA0000}"/>
    <cellStyle name="20% - Accent1 8 3 3 9" xfId="52046" xr:uid="{00000000-0005-0000-0000-000096CA0000}"/>
    <cellStyle name="20% - Accent1 8 3 4" xfId="52047" xr:uid="{00000000-0005-0000-0000-000097CA0000}"/>
    <cellStyle name="20% - Accent1 8 3 4 2" xfId="52048" xr:uid="{00000000-0005-0000-0000-000098CA0000}"/>
    <cellStyle name="20% - Accent1 8 3 4 2 2" xfId="52049" xr:uid="{00000000-0005-0000-0000-000099CA0000}"/>
    <cellStyle name="20% - Accent1 8 3 4 2 2 2" xfId="52050" xr:uid="{00000000-0005-0000-0000-00009ACA0000}"/>
    <cellStyle name="20% - Accent1 8 3 4 2 3" xfId="52051" xr:uid="{00000000-0005-0000-0000-00009BCA0000}"/>
    <cellStyle name="20% - Accent1 8 3 4 3" xfId="52052" xr:uid="{00000000-0005-0000-0000-00009CCA0000}"/>
    <cellStyle name="20% - Accent1 8 3 4 3 2" xfId="52053" xr:uid="{00000000-0005-0000-0000-00009DCA0000}"/>
    <cellStyle name="20% - Accent1 8 3 4 4" xfId="52054" xr:uid="{00000000-0005-0000-0000-00009ECA0000}"/>
    <cellStyle name="20% - Accent1 8 3 5" xfId="52055" xr:uid="{00000000-0005-0000-0000-00009FCA0000}"/>
    <cellStyle name="20% - Accent1 8 3 5 2" xfId="52056" xr:uid="{00000000-0005-0000-0000-0000A0CA0000}"/>
    <cellStyle name="20% - Accent1 8 3 5 2 2" xfId="52057" xr:uid="{00000000-0005-0000-0000-0000A1CA0000}"/>
    <cellStyle name="20% - Accent1 8 3 5 2 2 2" xfId="52058" xr:uid="{00000000-0005-0000-0000-0000A2CA0000}"/>
    <cellStyle name="20% - Accent1 8 3 5 2 3" xfId="52059" xr:uid="{00000000-0005-0000-0000-0000A3CA0000}"/>
    <cellStyle name="20% - Accent1 8 3 5 3" xfId="52060" xr:uid="{00000000-0005-0000-0000-0000A4CA0000}"/>
    <cellStyle name="20% - Accent1 8 3 5 3 2" xfId="52061" xr:uid="{00000000-0005-0000-0000-0000A5CA0000}"/>
    <cellStyle name="20% - Accent1 8 3 5 4" xfId="52062" xr:uid="{00000000-0005-0000-0000-0000A6CA0000}"/>
    <cellStyle name="20% - Accent1 8 3 6" xfId="52063" xr:uid="{00000000-0005-0000-0000-0000A7CA0000}"/>
    <cellStyle name="20% - Accent1 8 3 6 2" xfId="52064" xr:uid="{00000000-0005-0000-0000-0000A8CA0000}"/>
    <cellStyle name="20% - Accent1 8 3 6 2 2" xfId="52065" xr:uid="{00000000-0005-0000-0000-0000A9CA0000}"/>
    <cellStyle name="20% - Accent1 8 3 6 2 2 2" xfId="52066" xr:uid="{00000000-0005-0000-0000-0000AACA0000}"/>
    <cellStyle name="20% - Accent1 8 3 6 2 3" xfId="52067" xr:uid="{00000000-0005-0000-0000-0000ABCA0000}"/>
    <cellStyle name="20% - Accent1 8 3 6 3" xfId="52068" xr:uid="{00000000-0005-0000-0000-0000ACCA0000}"/>
    <cellStyle name="20% - Accent1 8 3 6 3 2" xfId="52069" xr:uid="{00000000-0005-0000-0000-0000ADCA0000}"/>
    <cellStyle name="20% - Accent1 8 3 6 4" xfId="52070" xr:uid="{00000000-0005-0000-0000-0000AECA0000}"/>
    <cellStyle name="20% - Accent1 8 3 7" xfId="52071" xr:uid="{00000000-0005-0000-0000-0000AFCA0000}"/>
    <cellStyle name="20% - Accent1 8 3 7 2" xfId="52072" xr:uid="{00000000-0005-0000-0000-0000B0CA0000}"/>
    <cellStyle name="20% - Accent1 8 3 7 2 2" xfId="52073" xr:uid="{00000000-0005-0000-0000-0000B1CA0000}"/>
    <cellStyle name="20% - Accent1 8 3 7 3" xfId="52074" xr:uid="{00000000-0005-0000-0000-0000B2CA0000}"/>
    <cellStyle name="20% - Accent1 8 3 8" xfId="52075" xr:uid="{00000000-0005-0000-0000-0000B3CA0000}"/>
    <cellStyle name="20% - Accent1 8 3 8 2" xfId="52076" xr:uid="{00000000-0005-0000-0000-0000B4CA0000}"/>
    <cellStyle name="20% - Accent1 8 3 8 2 2" xfId="52077" xr:uid="{00000000-0005-0000-0000-0000B5CA0000}"/>
    <cellStyle name="20% - Accent1 8 3 8 3" xfId="52078" xr:uid="{00000000-0005-0000-0000-0000B6CA0000}"/>
    <cellStyle name="20% - Accent1 8 3 9" xfId="52079" xr:uid="{00000000-0005-0000-0000-0000B7CA0000}"/>
    <cellStyle name="20% - Accent1 8 3 9 2" xfId="52080" xr:uid="{00000000-0005-0000-0000-0000B8CA0000}"/>
    <cellStyle name="20% - Accent1 8 4" xfId="52081" xr:uid="{00000000-0005-0000-0000-0000B9CA0000}"/>
    <cellStyle name="20% - Accent1 8 4 10" xfId="52082" xr:uid="{00000000-0005-0000-0000-0000BACA0000}"/>
    <cellStyle name="20% - Accent1 8 4 10 2" xfId="52083" xr:uid="{00000000-0005-0000-0000-0000BBCA0000}"/>
    <cellStyle name="20% - Accent1 8 4 11" xfId="52084" xr:uid="{00000000-0005-0000-0000-0000BCCA0000}"/>
    <cellStyle name="20% - Accent1 8 4 2" xfId="52085" xr:uid="{00000000-0005-0000-0000-0000BDCA0000}"/>
    <cellStyle name="20% - Accent1 8 4 2 2" xfId="52086" xr:uid="{00000000-0005-0000-0000-0000BECA0000}"/>
    <cellStyle name="20% - Accent1 8 4 2 2 2" xfId="52087" xr:uid="{00000000-0005-0000-0000-0000BFCA0000}"/>
    <cellStyle name="20% - Accent1 8 4 2 2 2 2" xfId="52088" xr:uid="{00000000-0005-0000-0000-0000C0CA0000}"/>
    <cellStyle name="20% - Accent1 8 4 2 2 2 2 2" xfId="52089" xr:uid="{00000000-0005-0000-0000-0000C1CA0000}"/>
    <cellStyle name="20% - Accent1 8 4 2 2 2 3" xfId="52090" xr:uid="{00000000-0005-0000-0000-0000C2CA0000}"/>
    <cellStyle name="20% - Accent1 8 4 2 2 3" xfId="52091" xr:uid="{00000000-0005-0000-0000-0000C3CA0000}"/>
    <cellStyle name="20% - Accent1 8 4 2 2 3 2" xfId="52092" xr:uid="{00000000-0005-0000-0000-0000C4CA0000}"/>
    <cellStyle name="20% - Accent1 8 4 2 2 4" xfId="52093" xr:uid="{00000000-0005-0000-0000-0000C5CA0000}"/>
    <cellStyle name="20% - Accent1 8 4 2 3" xfId="52094" xr:uid="{00000000-0005-0000-0000-0000C6CA0000}"/>
    <cellStyle name="20% - Accent1 8 4 2 3 2" xfId="52095" xr:uid="{00000000-0005-0000-0000-0000C7CA0000}"/>
    <cellStyle name="20% - Accent1 8 4 2 3 2 2" xfId="52096" xr:uid="{00000000-0005-0000-0000-0000C8CA0000}"/>
    <cellStyle name="20% - Accent1 8 4 2 3 2 2 2" xfId="52097" xr:uid="{00000000-0005-0000-0000-0000C9CA0000}"/>
    <cellStyle name="20% - Accent1 8 4 2 3 2 3" xfId="52098" xr:uid="{00000000-0005-0000-0000-0000CACA0000}"/>
    <cellStyle name="20% - Accent1 8 4 2 3 3" xfId="52099" xr:uid="{00000000-0005-0000-0000-0000CBCA0000}"/>
    <cellStyle name="20% - Accent1 8 4 2 3 3 2" xfId="52100" xr:uid="{00000000-0005-0000-0000-0000CCCA0000}"/>
    <cellStyle name="20% - Accent1 8 4 2 3 4" xfId="52101" xr:uid="{00000000-0005-0000-0000-0000CDCA0000}"/>
    <cellStyle name="20% - Accent1 8 4 2 4" xfId="52102" xr:uid="{00000000-0005-0000-0000-0000CECA0000}"/>
    <cellStyle name="20% - Accent1 8 4 2 4 2" xfId="52103" xr:uid="{00000000-0005-0000-0000-0000CFCA0000}"/>
    <cellStyle name="20% - Accent1 8 4 2 4 2 2" xfId="52104" xr:uid="{00000000-0005-0000-0000-0000D0CA0000}"/>
    <cellStyle name="20% - Accent1 8 4 2 4 2 2 2" xfId="52105" xr:uid="{00000000-0005-0000-0000-0000D1CA0000}"/>
    <cellStyle name="20% - Accent1 8 4 2 4 2 3" xfId="52106" xr:uid="{00000000-0005-0000-0000-0000D2CA0000}"/>
    <cellStyle name="20% - Accent1 8 4 2 4 3" xfId="52107" xr:uid="{00000000-0005-0000-0000-0000D3CA0000}"/>
    <cellStyle name="20% - Accent1 8 4 2 4 3 2" xfId="52108" xr:uid="{00000000-0005-0000-0000-0000D4CA0000}"/>
    <cellStyle name="20% - Accent1 8 4 2 4 4" xfId="52109" xr:uid="{00000000-0005-0000-0000-0000D5CA0000}"/>
    <cellStyle name="20% - Accent1 8 4 2 5" xfId="52110" xr:uid="{00000000-0005-0000-0000-0000D6CA0000}"/>
    <cellStyle name="20% - Accent1 8 4 2 5 2" xfId="52111" xr:uid="{00000000-0005-0000-0000-0000D7CA0000}"/>
    <cellStyle name="20% - Accent1 8 4 2 5 2 2" xfId="52112" xr:uid="{00000000-0005-0000-0000-0000D8CA0000}"/>
    <cellStyle name="20% - Accent1 8 4 2 5 3" xfId="52113" xr:uid="{00000000-0005-0000-0000-0000D9CA0000}"/>
    <cellStyle name="20% - Accent1 8 4 2 6" xfId="52114" xr:uid="{00000000-0005-0000-0000-0000DACA0000}"/>
    <cellStyle name="20% - Accent1 8 4 2 6 2" xfId="52115" xr:uid="{00000000-0005-0000-0000-0000DBCA0000}"/>
    <cellStyle name="20% - Accent1 8 4 2 6 2 2" xfId="52116" xr:uid="{00000000-0005-0000-0000-0000DCCA0000}"/>
    <cellStyle name="20% - Accent1 8 4 2 6 3" xfId="52117" xr:uid="{00000000-0005-0000-0000-0000DDCA0000}"/>
    <cellStyle name="20% - Accent1 8 4 2 7" xfId="52118" xr:uid="{00000000-0005-0000-0000-0000DECA0000}"/>
    <cellStyle name="20% - Accent1 8 4 2 7 2" xfId="52119" xr:uid="{00000000-0005-0000-0000-0000DFCA0000}"/>
    <cellStyle name="20% - Accent1 8 4 2 8" xfId="52120" xr:uid="{00000000-0005-0000-0000-0000E0CA0000}"/>
    <cellStyle name="20% - Accent1 8 4 2 8 2" xfId="52121" xr:uid="{00000000-0005-0000-0000-0000E1CA0000}"/>
    <cellStyle name="20% - Accent1 8 4 2 9" xfId="52122" xr:uid="{00000000-0005-0000-0000-0000E2CA0000}"/>
    <cellStyle name="20% - Accent1 8 4 3" xfId="52123" xr:uid="{00000000-0005-0000-0000-0000E3CA0000}"/>
    <cellStyle name="20% - Accent1 8 4 3 2" xfId="52124" xr:uid="{00000000-0005-0000-0000-0000E4CA0000}"/>
    <cellStyle name="20% - Accent1 8 4 3 2 2" xfId="52125" xr:uid="{00000000-0005-0000-0000-0000E5CA0000}"/>
    <cellStyle name="20% - Accent1 8 4 3 2 2 2" xfId="52126" xr:uid="{00000000-0005-0000-0000-0000E6CA0000}"/>
    <cellStyle name="20% - Accent1 8 4 3 2 2 2 2" xfId="52127" xr:uid="{00000000-0005-0000-0000-0000E7CA0000}"/>
    <cellStyle name="20% - Accent1 8 4 3 2 2 3" xfId="52128" xr:uid="{00000000-0005-0000-0000-0000E8CA0000}"/>
    <cellStyle name="20% - Accent1 8 4 3 2 3" xfId="52129" xr:uid="{00000000-0005-0000-0000-0000E9CA0000}"/>
    <cellStyle name="20% - Accent1 8 4 3 2 3 2" xfId="52130" xr:uid="{00000000-0005-0000-0000-0000EACA0000}"/>
    <cellStyle name="20% - Accent1 8 4 3 2 4" xfId="52131" xr:uid="{00000000-0005-0000-0000-0000EBCA0000}"/>
    <cellStyle name="20% - Accent1 8 4 3 3" xfId="52132" xr:uid="{00000000-0005-0000-0000-0000ECCA0000}"/>
    <cellStyle name="20% - Accent1 8 4 3 3 2" xfId="52133" xr:uid="{00000000-0005-0000-0000-0000EDCA0000}"/>
    <cellStyle name="20% - Accent1 8 4 3 3 2 2" xfId="52134" xr:uid="{00000000-0005-0000-0000-0000EECA0000}"/>
    <cellStyle name="20% - Accent1 8 4 3 3 2 2 2" xfId="52135" xr:uid="{00000000-0005-0000-0000-0000EFCA0000}"/>
    <cellStyle name="20% - Accent1 8 4 3 3 2 3" xfId="52136" xr:uid="{00000000-0005-0000-0000-0000F0CA0000}"/>
    <cellStyle name="20% - Accent1 8 4 3 3 3" xfId="52137" xr:uid="{00000000-0005-0000-0000-0000F1CA0000}"/>
    <cellStyle name="20% - Accent1 8 4 3 3 3 2" xfId="52138" xr:uid="{00000000-0005-0000-0000-0000F2CA0000}"/>
    <cellStyle name="20% - Accent1 8 4 3 3 4" xfId="52139" xr:uid="{00000000-0005-0000-0000-0000F3CA0000}"/>
    <cellStyle name="20% - Accent1 8 4 3 4" xfId="52140" xr:uid="{00000000-0005-0000-0000-0000F4CA0000}"/>
    <cellStyle name="20% - Accent1 8 4 3 4 2" xfId="52141" xr:uid="{00000000-0005-0000-0000-0000F5CA0000}"/>
    <cellStyle name="20% - Accent1 8 4 3 4 2 2" xfId="52142" xr:uid="{00000000-0005-0000-0000-0000F6CA0000}"/>
    <cellStyle name="20% - Accent1 8 4 3 4 2 2 2" xfId="52143" xr:uid="{00000000-0005-0000-0000-0000F7CA0000}"/>
    <cellStyle name="20% - Accent1 8 4 3 4 2 3" xfId="52144" xr:uid="{00000000-0005-0000-0000-0000F8CA0000}"/>
    <cellStyle name="20% - Accent1 8 4 3 4 3" xfId="52145" xr:uid="{00000000-0005-0000-0000-0000F9CA0000}"/>
    <cellStyle name="20% - Accent1 8 4 3 4 3 2" xfId="52146" xr:uid="{00000000-0005-0000-0000-0000FACA0000}"/>
    <cellStyle name="20% - Accent1 8 4 3 4 4" xfId="52147" xr:uid="{00000000-0005-0000-0000-0000FBCA0000}"/>
    <cellStyle name="20% - Accent1 8 4 3 5" xfId="52148" xr:uid="{00000000-0005-0000-0000-0000FCCA0000}"/>
    <cellStyle name="20% - Accent1 8 4 3 5 2" xfId="52149" xr:uid="{00000000-0005-0000-0000-0000FDCA0000}"/>
    <cellStyle name="20% - Accent1 8 4 3 5 2 2" xfId="52150" xr:uid="{00000000-0005-0000-0000-0000FECA0000}"/>
    <cellStyle name="20% - Accent1 8 4 3 5 3" xfId="52151" xr:uid="{00000000-0005-0000-0000-0000FFCA0000}"/>
    <cellStyle name="20% - Accent1 8 4 3 6" xfId="52152" xr:uid="{00000000-0005-0000-0000-000000CB0000}"/>
    <cellStyle name="20% - Accent1 8 4 3 6 2" xfId="52153" xr:uid="{00000000-0005-0000-0000-000001CB0000}"/>
    <cellStyle name="20% - Accent1 8 4 3 6 2 2" xfId="52154" xr:uid="{00000000-0005-0000-0000-000002CB0000}"/>
    <cellStyle name="20% - Accent1 8 4 3 6 3" xfId="52155" xr:uid="{00000000-0005-0000-0000-000003CB0000}"/>
    <cellStyle name="20% - Accent1 8 4 3 7" xfId="52156" xr:uid="{00000000-0005-0000-0000-000004CB0000}"/>
    <cellStyle name="20% - Accent1 8 4 3 7 2" xfId="52157" xr:uid="{00000000-0005-0000-0000-000005CB0000}"/>
    <cellStyle name="20% - Accent1 8 4 3 8" xfId="52158" xr:uid="{00000000-0005-0000-0000-000006CB0000}"/>
    <cellStyle name="20% - Accent1 8 4 3 8 2" xfId="52159" xr:uid="{00000000-0005-0000-0000-000007CB0000}"/>
    <cellStyle name="20% - Accent1 8 4 3 9" xfId="52160" xr:uid="{00000000-0005-0000-0000-000008CB0000}"/>
    <cellStyle name="20% - Accent1 8 4 4" xfId="52161" xr:uid="{00000000-0005-0000-0000-000009CB0000}"/>
    <cellStyle name="20% - Accent1 8 4 4 2" xfId="52162" xr:uid="{00000000-0005-0000-0000-00000ACB0000}"/>
    <cellStyle name="20% - Accent1 8 4 4 2 2" xfId="52163" xr:uid="{00000000-0005-0000-0000-00000BCB0000}"/>
    <cellStyle name="20% - Accent1 8 4 4 2 2 2" xfId="52164" xr:uid="{00000000-0005-0000-0000-00000CCB0000}"/>
    <cellStyle name="20% - Accent1 8 4 4 2 3" xfId="52165" xr:uid="{00000000-0005-0000-0000-00000DCB0000}"/>
    <cellStyle name="20% - Accent1 8 4 4 3" xfId="52166" xr:uid="{00000000-0005-0000-0000-00000ECB0000}"/>
    <cellStyle name="20% - Accent1 8 4 4 3 2" xfId="52167" xr:uid="{00000000-0005-0000-0000-00000FCB0000}"/>
    <cellStyle name="20% - Accent1 8 4 4 4" xfId="52168" xr:uid="{00000000-0005-0000-0000-000010CB0000}"/>
    <cellStyle name="20% - Accent1 8 4 5" xfId="52169" xr:uid="{00000000-0005-0000-0000-000011CB0000}"/>
    <cellStyle name="20% - Accent1 8 4 5 2" xfId="52170" xr:uid="{00000000-0005-0000-0000-000012CB0000}"/>
    <cellStyle name="20% - Accent1 8 4 5 2 2" xfId="52171" xr:uid="{00000000-0005-0000-0000-000013CB0000}"/>
    <cellStyle name="20% - Accent1 8 4 5 2 2 2" xfId="52172" xr:uid="{00000000-0005-0000-0000-000014CB0000}"/>
    <cellStyle name="20% - Accent1 8 4 5 2 3" xfId="52173" xr:uid="{00000000-0005-0000-0000-000015CB0000}"/>
    <cellStyle name="20% - Accent1 8 4 5 3" xfId="52174" xr:uid="{00000000-0005-0000-0000-000016CB0000}"/>
    <cellStyle name="20% - Accent1 8 4 5 3 2" xfId="52175" xr:uid="{00000000-0005-0000-0000-000017CB0000}"/>
    <cellStyle name="20% - Accent1 8 4 5 4" xfId="52176" xr:uid="{00000000-0005-0000-0000-000018CB0000}"/>
    <cellStyle name="20% - Accent1 8 4 6" xfId="52177" xr:uid="{00000000-0005-0000-0000-000019CB0000}"/>
    <cellStyle name="20% - Accent1 8 4 6 2" xfId="52178" xr:uid="{00000000-0005-0000-0000-00001ACB0000}"/>
    <cellStyle name="20% - Accent1 8 4 6 2 2" xfId="52179" xr:uid="{00000000-0005-0000-0000-00001BCB0000}"/>
    <cellStyle name="20% - Accent1 8 4 6 2 2 2" xfId="52180" xr:uid="{00000000-0005-0000-0000-00001CCB0000}"/>
    <cellStyle name="20% - Accent1 8 4 6 2 3" xfId="52181" xr:uid="{00000000-0005-0000-0000-00001DCB0000}"/>
    <cellStyle name="20% - Accent1 8 4 6 3" xfId="52182" xr:uid="{00000000-0005-0000-0000-00001ECB0000}"/>
    <cellStyle name="20% - Accent1 8 4 6 3 2" xfId="52183" xr:uid="{00000000-0005-0000-0000-00001FCB0000}"/>
    <cellStyle name="20% - Accent1 8 4 6 4" xfId="52184" xr:uid="{00000000-0005-0000-0000-000020CB0000}"/>
    <cellStyle name="20% - Accent1 8 4 7" xfId="52185" xr:uid="{00000000-0005-0000-0000-000021CB0000}"/>
    <cellStyle name="20% - Accent1 8 4 7 2" xfId="52186" xr:uid="{00000000-0005-0000-0000-000022CB0000}"/>
    <cellStyle name="20% - Accent1 8 4 7 2 2" xfId="52187" xr:uid="{00000000-0005-0000-0000-000023CB0000}"/>
    <cellStyle name="20% - Accent1 8 4 7 3" xfId="52188" xr:uid="{00000000-0005-0000-0000-000024CB0000}"/>
    <cellStyle name="20% - Accent1 8 4 8" xfId="52189" xr:uid="{00000000-0005-0000-0000-000025CB0000}"/>
    <cellStyle name="20% - Accent1 8 4 8 2" xfId="52190" xr:uid="{00000000-0005-0000-0000-000026CB0000}"/>
    <cellStyle name="20% - Accent1 8 4 8 2 2" xfId="52191" xr:uid="{00000000-0005-0000-0000-000027CB0000}"/>
    <cellStyle name="20% - Accent1 8 4 8 3" xfId="52192" xr:uid="{00000000-0005-0000-0000-000028CB0000}"/>
    <cellStyle name="20% - Accent1 8 4 9" xfId="52193" xr:uid="{00000000-0005-0000-0000-000029CB0000}"/>
    <cellStyle name="20% - Accent1 8 4 9 2" xfId="52194" xr:uid="{00000000-0005-0000-0000-00002ACB0000}"/>
    <cellStyle name="20% - Accent1 8 5" xfId="52195" xr:uid="{00000000-0005-0000-0000-00002BCB0000}"/>
    <cellStyle name="20% - Accent1 8 5 10" xfId="52196" xr:uid="{00000000-0005-0000-0000-00002CCB0000}"/>
    <cellStyle name="20% - Accent1 8 5 10 2" xfId="52197" xr:uid="{00000000-0005-0000-0000-00002DCB0000}"/>
    <cellStyle name="20% - Accent1 8 5 11" xfId="52198" xr:uid="{00000000-0005-0000-0000-00002ECB0000}"/>
    <cellStyle name="20% - Accent1 8 5 2" xfId="52199" xr:uid="{00000000-0005-0000-0000-00002FCB0000}"/>
    <cellStyle name="20% - Accent1 8 5 2 2" xfId="52200" xr:uid="{00000000-0005-0000-0000-000030CB0000}"/>
    <cellStyle name="20% - Accent1 8 5 2 2 2" xfId="52201" xr:uid="{00000000-0005-0000-0000-000031CB0000}"/>
    <cellStyle name="20% - Accent1 8 5 2 2 2 2" xfId="52202" xr:uid="{00000000-0005-0000-0000-000032CB0000}"/>
    <cellStyle name="20% - Accent1 8 5 2 2 2 2 2" xfId="52203" xr:uid="{00000000-0005-0000-0000-000033CB0000}"/>
    <cellStyle name="20% - Accent1 8 5 2 2 2 3" xfId="52204" xr:uid="{00000000-0005-0000-0000-000034CB0000}"/>
    <cellStyle name="20% - Accent1 8 5 2 2 3" xfId="52205" xr:uid="{00000000-0005-0000-0000-000035CB0000}"/>
    <cellStyle name="20% - Accent1 8 5 2 2 3 2" xfId="52206" xr:uid="{00000000-0005-0000-0000-000036CB0000}"/>
    <cellStyle name="20% - Accent1 8 5 2 2 4" xfId="52207" xr:uid="{00000000-0005-0000-0000-000037CB0000}"/>
    <cellStyle name="20% - Accent1 8 5 2 3" xfId="52208" xr:uid="{00000000-0005-0000-0000-000038CB0000}"/>
    <cellStyle name="20% - Accent1 8 5 2 3 2" xfId="52209" xr:uid="{00000000-0005-0000-0000-000039CB0000}"/>
    <cellStyle name="20% - Accent1 8 5 2 3 2 2" xfId="52210" xr:uid="{00000000-0005-0000-0000-00003ACB0000}"/>
    <cellStyle name="20% - Accent1 8 5 2 3 2 2 2" xfId="52211" xr:uid="{00000000-0005-0000-0000-00003BCB0000}"/>
    <cellStyle name="20% - Accent1 8 5 2 3 2 3" xfId="52212" xr:uid="{00000000-0005-0000-0000-00003CCB0000}"/>
    <cellStyle name="20% - Accent1 8 5 2 3 3" xfId="52213" xr:uid="{00000000-0005-0000-0000-00003DCB0000}"/>
    <cellStyle name="20% - Accent1 8 5 2 3 3 2" xfId="52214" xr:uid="{00000000-0005-0000-0000-00003ECB0000}"/>
    <cellStyle name="20% - Accent1 8 5 2 3 4" xfId="52215" xr:uid="{00000000-0005-0000-0000-00003FCB0000}"/>
    <cellStyle name="20% - Accent1 8 5 2 4" xfId="52216" xr:uid="{00000000-0005-0000-0000-000040CB0000}"/>
    <cellStyle name="20% - Accent1 8 5 2 4 2" xfId="52217" xr:uid="{00000000-0005-0000-0000-000041CB0000}"/>
    <cellStyle name="20% - Accent1 8 5 2 4 2 2" xfId="52218" xr:uid="{00000000-0005-0000-0000-000042CB0000}"/>
    <cellStyle name="20% - Accent1 8 5 2 4 2 2 2" xfId="52219" xr:uid="{00000000-0005-0000-0000-000043CB0000}"/>
    <cellStyle name="20% - Accent1 8 5 2 4 2 3" xfId="52220" xr:uid="{00000000-0005-0000-0000-000044CB0000}"/>
    <cellStyle name="20% - Accent1 8 5 2 4 3" xfId="52221" xr:uid="{00000000-0005-0000-0000-000045CB0000}"/>
    <cellStyle name="20% - Accent1 8 5 2 4 3 2" xfId="52222" xr:uid="{00000000-0005-0000-0000-000046CB0000}"/>
    <cellStyle name="20% - Accent1 8 5 2 4 4" xfId="52223" xr:uid="{00000000-0005-0000-0000-000047CB0000}"/>
    <cellStyle name="20% - Accent1 8 5 2 5" xfId="52224" xr:uid="{00000000-0005-0000-0000-000048CB0000}"/>
    <cellStyle name="20% - Accent1 8 5 2 5 2" xfId="52225" xr:uid="{00000000-0005-0000-0000-000049CB0000}"/>
    <cellStyle name="20% - Accent1 8 5 2 5 2 2" xfId="52226" xr:uid="{00000000-0005-0000-0000-00004ACB0000}"/>
    <cellStyle name="20% - Accent1 8 5 2 5 3" xfId="52227" xr:uid="{00000000-0005-0000-0000-00004BCB0000}"/>
    <cellStyle name="20% - Accent1 8 5 2 6" xfId="52228" xr:uid="{00000000-0005-0000-0000-00004CCB0000}"/>
    <cellStyle name="20% - Accent1 8 5 2 6 2" xfId="52229" xr:uid="{00000000-0005-0000-0000-00004DCB0000}"/>
    <cellStyle name="20% - Accent1 8 5 2 6 2 2" xfId="52230" xr:uid="{00000000-0005-0000-0000-00004ECB0000}"/>
    <cellStyle name="20% - Accent1 8 5 2 6 3" xfId="52231" xr:uid="{00000000-0005-0000-0000-00004FCB0000}"/>
    <cellStyle name="20% - Accent1 8 5 2 7" xfId="52232" xr:uid="{00000000-0005-0000-0000-000050CB0000}"/>
    <cellStyle name="20% - Accent1 8 5 2 7 2" xfId="52233" xr:uid="{00000000-0005-0000-0000-000051CB0000}"/>
    <cellStyle name="20% - Accent1 8 5 2 8" xfId="52234" xr:uid="{00000000-0005-0000-0000-000052CB0000}"/>
    <cellStyle name="20% - Accent1 8 5 2 8 2" xfId="52235" xr:uid="{00000000-0005-0000-0000-000053CB0000}"/>
    <cellStyle name="20% - Accent1 8 5 2 9" xfId="52236" xr:uid="{00000000-0005-0000-0000-000054CB0000}"/>
    <cellStyle name="20% - Accent1 8 5 3" xfId="52237" xr:uid="{00000000-0005-0000-0000-000055CB0000}"/>
    <cellStyle name="20% - Accent1 8 5 3 2" xfId="52238" xr:uid="{00000000-0005-0000-0000-000056CB0000}"/>
    <cellStyle name="20% - Accent1 8 5 3 2 2" xfId="52239" xr:uid="{00000000-0005-0000-0000-000057CB0000}"/>
    <cellStyle name="20% - Accent1 8 5 3 2 2 2" xfId="52240" xr:uid="{00000000-0005-0000-0000-000058CB0000}"/>
    <cellStyle name="20% - Accent1 8 5 3 2 2 2 2" xfId="52241" xr:uid="{00000000-0005-0000-0000-000059CB0000}"/>
    <cellStyle name="20% - Accent1 8 5 3 2 2 3" xfId="52242" xr:uid="{00000000-0005-0000-0000-00005ACB0000}"/>
    <cellStyle name="20% - Accent1 8 5 3 2 3" xfId="52243" xr:uid="{00000000-0005-0000-0000-00005BCB0000}"/>
    <cellStyle name="20% - Accent1 8 5 3 2 3 2" xfId="52244" xr:uid="{00000000-0005-0000-0000-00005CCB0000}"/>
    <cellStyle name="20% - Accent1 8 5 3 2 4" xfId="52245" xr:uid="{00000000-0005-0000-0000-00005DCB0000}"/>
    <cellStyle name="20% - Accent1 8 5 3 3" xfId="52246" xr:uid="{00000000-0005-0000-0000-00005ECB0000}"/>
    <cellStyle name="20% - Accent1 8 5 3 3 2" xfId="52247" xr:uid="{00000000-0005-0000-0000-00005FCB0000}"/>
    <cellStyle name="20% - Accent1 8 5 3 3 2 2" xfId="52248" xr:uid="{00000000-0005-0000-0000-000060CB0000}"/>
    <cellStyle name="20% - Accent1 8 5 3 3 2 2 2" xfId="52249" xr:uid="{00000000-0005-0000-0000-000061CB0000}"/>
    <cellStyle name="20% - Accent1 8 5 3 3 2 3" xfId="52250" xr:uid="{00000000-0005-0000-0000-000062CB0000}"/>
    <cellStyle name="20% - Accent1 8 5 3 3 3" xfId="52251" xr:uid="{00000000-0005-0000-0000-000063CB0000}"/>
    <cellStyle name="20% - Accent1 8 5 3 3 3 2" xfId="52252" xr:uid="{00000000-0005-0000-0000-000064CB0000}"/>
    <cellStyle name="20% - Accent1 8 5 3 3 4" xfId="52253" xr:uid="{00000000-0005-0000-0000-000065CB0000}"/>
    <cellStyle name="20% - Accent1 8 5 3 4" xfId="52254" xr:uid="{00000000-0005-0000-0000-000066CB0000}"/>
    <cellStyle name="20% - Accent1 8 5 3 4 2" xfId="52255" xr:uid="{00000000-0005-0000-0000-000067CB0000}"/>
    <cellStyle name="20% - Accent1 8 5 3 4 2 2" xfId="52256" xr:uid="{00000000-0005-0000-0000-000068CB0000}"/>
    <cellStyle name="20% - Accent1 8 5 3 4 2 2 2" xfId="52257" xr:uid="{00000000-0005-0000-0000-000069CB0000}"/>
    <cellStyle name="20% - Accent1 8 5 3 4 2 3" xfId="52258" xr:uid="{00000000-0005-0000-0000-00006ACB0000}"/>
    <cellStyle name="20% - Accent1 8 5 3 4 3" xfId="52259" xr:uid="{00000000-0005-0000-0000-00006BCB0000}"/>
    <cellStyle name="20% - Accent1 8 5 3 4 3 2" xfId="52260" xr:uid="{00000000-0005-0000-0000-00006CCB0000}"/>
    <cellStyle name="20% - Accent1 8 5 3 4 4" xfId="52261" xr:uid="{00000000-0005-0000-0000-00006DCB0000}"/>
    <cellStyle name="20% - Accent1 8 5 3 5" xfId="52262" xr:uid="{00000000-0005-0000-0000-00006ECB0000}"/>
    <cellStyle name="20% - Accent1 8 5 3 5 2" xfId="52263" xr:uid="{00000000-0005-0000-0000-00006FCB0000}"/>
    <cellStyle name="20% - Accent1 8 5 3 5 2 2" xfId="52264" xr:uid="{00000000-0005-0000-0000-000070CB0000}"/>
    <cellStyle name="20% - Accent1 8 5 3 5 3" xfId="52265" xr:uid="{00000000-0005-0000-0000-000071CB0000}"/>
    <cellStyle name="20% - Accent1 8 5 3 6" xfId="52266" xr:uid="{00000000-0005-0000-0000-000072CB0000}"/>
    <cellStyle name="20% - Accent1 8 5 3 6 2" xfId="52267" xr:uid="{00000000-0005-0000-0000-000073CB0000}"/>
    <cellStyle name="20% - Accent1 8 5 3 6 2 2" xfId="52268" xr:uid="{00000000-0005-0000-0000-000074CB0000}"/>
    <cellStyle name="20% - Accent1 8 5 3 6 3" xfId="52269" xr:uid="{00000000-0005-0000-0000-000075CB0000}"/>
    <cellStyle name="20% - Accent1 8 5 3 7" xfId="52270" xr:uid="{00000000-0005-0000-0000-000076CB0000}"/>
    <cellStyle name="20% - Accent1 8 5 3 7 2" xfId="52271" xr:uid="{00000000-0005-0000-0000-000077CB0000}"/>
    <cellStyle name="20% - Accent1 8 5 3 8" xfId="52272" xr:uid="{00000000-0005-0000-0000-000078CB0000}"/>
    <cellStyle name="20% - Accent1 8 5 3 8 2" xfId="52273" xr:uid="{00000000-0005-0000-0000-000079CB0000}"/>
    <cellStyle name="20% - Accent1 8 5 3 9" xfId="52274" xr:uid="{00000000-0005-0000-0000-00007ACB0000}"/>
    <cellStyle name="20% - Accent1 8 5 4" xfId="52275" xr:uid="{00000000-0005-0000-0000-00007BCB0000}"/>
    <cellStyle name="20% - Accent1 8 5 4 2" xfId="52276" xr:uid="{00000000-0005-0000-0000-00007CCB0000}"/>
    <cellStyle name="20% - Accent1 8 5 4 2 2" xfId="52277" xr:uid="{00000000-0005-0000-0000-00007DCB0000}"/>
    <cellStyle name="20% - Accent1 8 5 4 2 2 2" xfId="52278" xr:uid="{00000000-0005-0000-0000-00007ECB0000}"/>
    <cellStyle name="20% - Accent1 8 5 4 2 3" xfId="52279" xr:uid="{00000000-0005-0000-0000-00007FCB0000}"/>
    <cellStyle name="20% - Accent1 8 5 4 3" xfId="52280" xr:uid="{00000000-0005-0000-0000-000080CB0000}"/>
    <cellStyle name="20% - Accent1 8 5 4 3 2" xfId="52281" xr:uid="{00000000-0005-0000-0000-000081CB0000}"/>
    <cellStyle name="20% - Accent1 8 5 4 4" xfId="52282" xr:uid="{00000000-0005-0000-0000-000082CB0000}"/>
    <cellStyle name="20% - Accent1 8 5 5" xfId="52283" xr:uid="{00000000-0005-0000-0000-000083CB0000}"/>
    <cellStyle name="20% - Accent1 8 5 5 2" xfId="52284" xr:uid="{00000000-0005-0000-0000-000084CB0000}"/>
    <cellStyle name="20% - Accent1 8 5 5 2 2" xfId="52285" xr:uid="{00000000-0005-0000-0000-000085CB0000}"/>
    <cellStyle name="20% - Accent1 8 5 5 2 2 2" xfId="52286" xr:uid="{00000000-0005-0000-0000-000086CB0000}"/>
    <cellStyle name="20% - Accent1 8 5 5 2 3" xfId="52287" xr:uid="{00000000-0005-0000-0000-000087CB0000}"/>
    <cellStyle name="20% - Accent1 8 5 5 3" xfId="52288" xr:uid="{00000000-0005-0000-0000-000088CB0000}"/>
    <cellStyle name="20% - Accent1 8 5 5 3 2" xfId="52289" xr:uid="{00000000-0005-0000-0000-000089CB0000}"/>
    <cellStyle name="20% - Accent1 8 5 5 4" xfId="52290" xr:uid="{00000000-0005-0000-0000-00008ACB0000}"/>
    <cellStyle name="20% - Accent1 8 5 6" xfId="52291" xr:uid="{00000000-0005-0000-0000-00008BCB0000}"/>
    <cellStyle name="20% - Accent1 8 5 6 2" xfId="52292" xr:uid="{00000000-0005-0000-0000-00008CCB0000}"/>
    <cellStyle name="20% - Accent1 8 5 6 2 2" xfId="52293" xr:uid="{00000000-0005-0000-0000-00008DCB0000}"/>
    <cellStyle name="20% - Accent1 8 5 6 2 2 2" xfId="52294" xr:uid="{00000000-0005-0000-0000-00008ECB0000}"/>
    <cellStyle name="20% - Accent1 8 5 6 2 3" xfId="52295" xr:uid="{00000000-0005-0000-0000-00008FCB0000}"/>
    <cellStyle name="20% - Accent1 8 5 6 3" xfId="52296" xr:uid="{00000000-0005-0000-0000-000090CB0000}"/>
    <cellStyle name="20% - Accent1 8 5 6 3 2" xfId="52297" xr:uid="{00000000-0005-0000-0000-000091CB0000}"/>
    <cellStyle name="20% - Accent1 8 5 6 4" xfId="52298" xr:uid="{00000000-0005-0000-0000-000092CB0000}"/>
    <cellStyle name="20% - Accent1 8 5 7" xfId="52299" xr:uid="{00000000-0005-0000-0000-000093CB0000}"/>
    <cellStyle name="20% - Accent1 8 5 7 2" xfId="52300" xr:uid="{00000000-0005-0000-0000-000094CB0000}"/>
    <cellStyle name="20% - Accent1 8 5 7 2 2" xfId="52301" xr:uid="{00000000-0005-0000-0000-000095CB0000}"/>
    <cellStyle name="20% - Accent1 8 5 7 3" xfId="52302" xr:uid="{00000000-0005-0000-0000-000096CB0000}"/>
    <cellStyle name="20% - Accent1 8 5 8" xfId="52303" xr:uid="{00000000-0005-0000-0000-000097CB0000}"/>
    <cellStyle name="20% - Accent1 8 5 8 2" xfId="52304" xr:uid="{00000000-0005-0000-0000-000098CB0000}"/>
    <cellStyle name="20% - Accent1 8 5 8 2 2" xfId="52305" xr:uid="{00000000-0005-0000-0000-000099CB0000}"/>
    <cellStyle name="20% - Accent1 8 5 8 3" xfId="52306" xr:uid="{00000000-0005-0000-0000-00009ACB0000}"/>
    <cellStyle name="20% - Accent1 8 5 9" xfId="52307" xr:uid="{00000000-0005-0000-0000-00009BCB0000}"/>
    <cellStyle name="20% - Accent1 8 5 9 2" xfId="52308" xr:uid="{00000000-0005-0000-0000-00009CCB0000}"/>
    <cellStyle name="20% - Accent1 8 6" xfId="52309" xr:uid="{00000000-0005-0000-0000-00009DCB0000}"/>
    <cellStyle name="20% - Accent1 8 6 2" xfId="52310" xr:uid="{00000000-0005-0000-0000-00009ECB0000}"/>
    <cellStyle name="20% - Accent1 8 6 2 2" xfId="52311" xr:uid="{00000000-0005-0000-0000-00009FCB0000}"/>
    <cellStyle name="20% - Accent1 8 6 2 2 2" xfId="52312" xr:uid="{00000000-0005-0000-0000-0000A0CB0000}"/>
    <cellStyle name="20% - Accent1 8 6 2 2 2 2" xfId="52313" xr:uid="{00000000-0005-0000-0000-0000A1CB0000}"/>
    <cellStyle name="20% - Accent1 8 6 2 2 3" xfId="52314" xr:uid="{00000000-0005-0000-0000-0000A2CB0000}"/>
    <cellStyle name="20% - Accent1 8 6 2 3" xfId="52315" xr:uid="{00000000-0005-0000-0000-0000A3CB0000}"/>
    <cellStyle name="20% - Accent1 8 6 2 3 2" xfId="52316" xr:uid="{00000000-0005-0000-0000-0000A4CB0000}"/>
    <cellStyle name="20% - Accent1 8 6 2 4" xfId="52317" xr:uid="{00000000-0005-0000-0000-0000A5CB0000}"/>
    <cellStyle name="20% - Accent1 8 6 3" xfId="52318" xr:uid="{00000000-0005-0000-0000-0000A6CB0000}"/>
    <cellStyle name="20% - Accent1 8 6 3 2" xfId="52319" xr:uid="{00000000-0005-0000-0000-0000A7CB0000}"/>
    <cellStyle name="20% - Accent1 8 6 3 2 2" xfId="52320" xr:uid="{00000000-0005-0000-0000-0000A8CB0000}"/>
    <cellStyle name="20% - Accent1 8 6 3 2 2 2" xfId="52321" xr:uid="{00000000-0005-0000-0000-0000A9CB0000}"/>
    <cellStyle name="20% - Accent1 8 6 3 2 3" xfId="52322" xr:uid="{00000000-0005-0000-0000-0000AACB0000}"/>
    <cellStyle name="20% - Accent1 8 6 3 3" xfId="52323" xr:uid="{00000000-0005-0000-0000-0000ABCB0000}"/>
    <cellStyle name="20% - Accent1 8 6 3 3 2" xfId="52324" xr:uid="{00000000-0005-0000-0000-0000ACCB0000}"/>
    <cellStyle name="20% - Accent1 8 6 3 4" xfId="52325" xr:uid="{00000000-0005-0000-0000-0000ADCB0000}"/>
    <cellStyle name="20% - Accent1 8 6 4" xfId="52326" xr:uid="{00000000-0005-0000-0000-0000AECB0000}"/>
    <cellStyle name="20% - Accent1 8 6 4 2" xfId="52327" xr:uid="{00000000-0005-0000-0000-0000AFCB0000}"/>
    <cellStyle name="20% - Accent1 8 6 4 2 2" xfId="52328" xr:uid="{00000000-0005-0000-0000-0000B0CB0000}"/>
    <cellStyle name="20% - Accent1 8 6 4 2 2 2" xfId="52329" xr:uid="{00000000-0005-0000-0000-0000B1CB0000}"/>
    <cellStyle name="20% - Accent1 8 6 4 2 3" xfId="52330" xr:uid="{00000000-0005-0000-0000-0000B2CB0000}"/>
    <cellStyle name="20% - Accent1 8 6 4 3" xfId="52331" xr:uid="{00000000-0005-0000-0000-0000B3CB0000}"/>
    <cellStyle name="20% - Accent1 8 6 4 3 2" xfId="52332" xr:uid="{00000000-0005-0000-0000-0000B4CB0000}"/>
    <cellStyle name="20% - Accent1 8 6 4 4" xfId="52333" xr:uid="{00000000-0005-0000-0000-0000B5CB0000}"/>
    <cellStyle name="20% - Accent1 8 6 5" xfId="52334" xr:uid="{00000000-0005-0000-0000-0000B6CB0000}"/>
    <cellStyle name="20% - Accent1 8 6 5 2" xfId="52335" xr:uid="{00000000-0005-0000-0000-0000B7CB0000}"/>
    <cellStyle name="20% - Accent1 8 6 5 2 2" xfId="52336" xr:uid="{00000000-0005-0000-0000-0000B8CB0000}"/>
    <cellStyle name="20% - Accent1 8 6 5 3" xfId="52337" xr:uid="{00000000-0005-0000-0000-0000B9CB0000}"/>
    <cellStyle name="20% - Accent1 8 6 6" xfId="52338" xr:uid="{00000000-0005-0000-0000-0000BACB0000}"/>
    <cellStyle name="20% - Accent1 8 6 6 2" xfId="52339" xr:uid="{00000000-0005-0000-0000-0000BBCB0000}"/>
    <cellStyle name="20% - Accent1 8 6 6 2 2" xfId="52340" xr:uid="{00000000-0005-0000-0000-0000BCCB0000}"/>
    <cellStyle name="20% - Accent1 8 6 6 3" xfId="52341" xr:uid="{00000000-0005-0000-0000-0000BDCB0000}"/>
    <cellStyle name="20% - Accent1 8 6 7" xfId="52342" xr:uid="{00000000-0005-0000-0000-0000BECB0000}"/>
    <cellStyle name="20% - Accent1 8 6 7 2" xfId="52343" xr:uid="{00000000-0005-0000-0000-0000BFCB0000}"/>
    <cellStyle name="20% - Accent1 8 6 8" xfId="52344" xr:uid="{00000000-0005-0000-0000-0000C0CB0000}"/>
    <cellStyle name="20% - Accent1 8 6 8 2" xfId="52345" xr:uid="{00000000-0005-0000-0000-0000C1CB0000}"/>
    <cellStyle name="20% - Accent1 8 6 9" xfId="52346" xr:uid="{00000000-0005-0000-0000-0000C2CB0000}"/>
    <cellStyle name="20% - Accent1 8 7" xfId="52347" xr:uid="{00000000-0005-0000-0000-0000C3CB0000}"/>
    <cellStyle name="20% - Accent1 8 7 2" xfId="52348" xr:uid="{00000000-0005-0000-0000-0000C4CB0000}"/>
    <cellStyle name="20% - Accent1 8 7 2 2" xfId="52349" xr:uid="{00000000-0005-0000-0000-0000C5CB0000}"/>
    <cellStyle name="20% - Accent1 8 7 2 2 2" xfId="52350" xr:uid="{00000000-0005-0000-0000-0000C6CB0000}"/>
    <cellStyle name="20% - Accent1 8 7 2 2 2 2" xfId="52351" xr:uid="{00000000-0005-0000-0000-0000C7CB0000}"/>
    <cellStyle name="20% - Accent1 8 7 2 2 3" xfId="52352" xr:uid="{00000000-0005-0000-0000-0000C8CB0000}"/>
    <cellStyle name="20% - Accent1 8 7 2 3" xfId="52353" xr:uid="{00000000-0005-0000-0000-0000C9CB0000}"/>
    <cellStyle name="20% - Accent1 8 7 2 3 2" xfId="52354" xr:uid="{00000000-0005-0000-0000-0000CACB0000}"/>
    <cellStyle name="20% - Accent1 8 7 2 4" xfId="52355" xr:uid="{00000000-0005-0000-0000-0000CBCB0000}"/>
    <cellStyle name="20% - Accent1 8 7 3" xfId="52356" xr:uid="{00000000-0005-0000-0000-0000CCCB0000}"/>
    <cellStyle name="20% - Accent1 8 7 3 2" xfId="52357" xr:uid="{00000000-0005-0000-0000-0000CDCB0000}"/>
    <cellStyle name="20% - Accent1 8 7 3 2 2" xfId="52358" xr:uid="{00000000-0005-0000-0000-0000CECB0000}"/>
    <cellStyle name="20% - Accent1 8 7 3 2 2 2" xfId="52359" xr:uid="{00000000-0005-0000-0000-0000CFCB0000}"/>
    <cellStyle name="20% - Accent1 8 7 3 2 3" xfId="52360" xr:uid="{00000000-0005-0000-0000-0000D0CB0000}"/>
    <cellStyle name="20% - Accent1 8 7 3 3" xfId="52361" xr:uid="{00000000-0005-0000-0000-0000D1CB0000}"/>
    <cellStyle name="20% - Accent1 8 7 3 3 2" xfId="52362" xr:uid="{00000000-0005-0000-0000-0000D2CB0000}"/>
    <cellStyle name="20% - Accent1 8 7 3 4" xfId="52363" xr:uid="{00000000-0005-0000-0000-0000D3CB0000}"/>
    <cellStyle name="20% - Accent1 8 7 4" xfId="52364" xr:uid="{00000000-0005-0000-0000-0000D4CB0000}"/>
    <cellStyle name="20% - Accent1 8 7 4 2" xfId="52365" xr:uid="{00000000-0005-0000-0000-0000D5CB0000}"/>
    <cellStyle name="20% - Accent1 8 7 4 2 2" xfId="52366" xr:uid="{00000000-0005-0000-0000-0000D6CB0000}"/>
    <cellStyle name="20% - Accent1 8 7 4 2 2 2" xfId="52367" xr:uid="{00000000-0005-0000-0000-0000D7CB0000}"/>
    <cellStyle name="20% - Accent1 8 7 4 2 3" xfId="52368" xr:uid="{00000000-0005-0000-0000-0000D8CB0000}"/>
    <cellStyle name="20% - Accent1 8 7 4 3" xfId="52369" xr:uid="{00000000-0005-0000-0000-0000D9CB0000}"/>
    <cellStyle name="20% - Accent1 8 7 4 3 2" xfId="52370" xr:uid="{00000000-0005-0000-0000-0000DACB0000}"/>
    <cellStyle name="20% - Accent1 8 7 4 4" xfId="52371" xr:uid="{00000000-0005-0000-0000-0000DBCB0000}"/>
    <cellStyle name="20% - Accent1 8 7 5" xfId="52372" xr:uid="{00000000-0005-0000-0000-0000DCCB0000}"/>
    <cellStyle name="20% - Accent1 8 7 5 2" xfId="52373" xr:uid="{00000000-0005-0000-0000-0000DDCB0000}"/>
    <cellStyle name="20% - Accent1 8 7 5 2 2" xfId="52374" xr:uid="{00000000-0005-0000-0000-0000DECB0000}"/>
    <cellStyle name="20% - Accent1 8 7 5 3" xfId="52375" xr:uid="{00000000-0005-0000-0000-0000DFCB0000}"/>
    <cellStyle name="20% - Accent1 8 7 6" xfId="52376" xr:uid="{00000000-0005-0000-0000-0000E0CB0000}"/>
    <cellStyle name="20% - Accent1 8 7 6 2" xfId="52377" xr:uid="{00000000-0005-0000-0000-0000E1CB0000}"/>
    <cellStyle name="20% - Accent1 8 7 6 2 2" xfId="52378" xr:uid="{00000000-0005-0000-0000-0000E2CB0000}"/>
    <cellStyle name="20% - Accent1 8 7 6 3" xfId="52379" xr:uid="{00000000-0005-0000-0000-0000E3CB0000}"/>
    <cellStyle name="20% - Accent1 8 7 7" xfId="52380" xr:uid="{00000000-0005-0000-0000-0000E4CB0000}"/>
    <cellStyle name="20% - Accent1 8 7 7 2" xfId="52381" xr:uid="{00000000-0005-0000-0000-0000E5CB0000}"/>
    <cellStyle name="20% - Accent1 8 7 8" xfId="52382" xr:uid="{00000000-0005-0000-0000-0000E6CB0000}"/>
    <cellStyle name="20% - Accent1 8 7 8 2" xfId="52383" xr:uid="{00000000-0005-0000-0000-0000E7CB0000}"/>
    <cellStyle name="20% - Accent1 8 7 9" xfId="52384" xr:uid="{00000000-0005-0000-0000-0000E8CB0000}"/>
    <cellStyle name="20% - Accent1 8 8" xfId="52385" xr:uid="{00000000-0005-0000-0000-0000E9CB0000}"/>
    <cellStyle name="20% - Accent1 8 8 2" xfId="52386" xr:uid="{00000000-0005-0000-0000-0000EACB0000}"/>
    <cellStyle name="20% - Accent1 8 8 2 2" xfId="52387" xr:uid="{00000000-0005-0000-0000-0000EBCB0000}"/>
    <cellStyle name="20% - Accent1 8 8 2 2 2" xfId="52388" xr:uid="{00000000-0005-0000-0000-0000ECCB0000}"/>
    <cellStyle name="20% - Accent1 8 8 2 3" xfId="52389" xr:uid="{00000000-0005-0000-0000-0000EDCB0000}"/>
    <cellStyle name="20% - Accent1 8 8 3" xfId="52390" xr:uid="{00000000-0005-0000-0000-0000EECB0000}"/>
    <cellStyle name="20% - Accent1 8 8 3 2" xfId="52391" xr:uid="{00000000-0005-0000-0000-0000EFCB0000}"/>
    <cellStyle name="20% - Accent1 8 8 4" xfId="52392" xr:uid="{00000000-0005-0000-0000-0000F0CB0000}"/>
    <cellStyle name="20% - Accent1 8 9" xfId="52393" xr:uid="{00000000-0005-0000-0000-0000F1CB0000}"/>
    <cellStyle name="20% - Accent1 8 9 2" xfId="52394" xr:uid="{00000000-0005-0000-0000-0000F2CB0000}"/>
    <cellStyle name="20% - Accent1 8 9 2 2" xfId="52395" xr:uid="{00000000-0005-0000-0000-0000F3CB0000}"/>
    <cellStyle name="20% - Accent1 8 9 2 2 2" xfId="52396" xr:uid="{00000000-0005-0000-0000-0000F4CB0000}"/>
    <cellStyle name="20% - Accent1 8 9 2 3" xfId="52397" xr:uid="{00000000-0005-0000-0000-0000F5CB0000}"/>
    <cellStyle name="20% - Accent1 8 9 3" xfId="52398" xr:uid="{00000000-0005-0000-0000-0000F6CB0000}"/>
    <cellStyle name="20% - Accent1 8 9 3 2" xfId="52399" xr:uid="{00000000-0005-0000-0000-0000F7CB0000}"/>
    <cellStyle name="20% - Accent1 8 9 4" xfId="52400" xr:uid="{00000000-0005-0000-0000-0000F8CB0000}"/>
    <cellStyle name="20% - Accent1 9" xfId="52401" xr:uid="{00000000-0005-0000-0000-0000F9CB0000}"/>
    <cellStyle name="20% - Accent1 9 10" xfId="52402" xr:uid="{00000000-0005-0000-0000-0000FACB0000}"/>
    <cellStyle name="20% - Accent1 9 10 2" xfId="52403" xr:uid="{00000000-0005-0000-0000-0000FBCB0000}"/>
    <cellStyle name="20% - Accent1 9 10 2 2" xfId="52404" xr:uid="{00000000-0005-0000-0000-0000FCCB0000}"/>
    <cellStyle name="20% - Accent1 9 10 3" xfId="52405" xr:uid="{00000000-0005-0000-0000-0000FDCB0000}"/>
    <cellStyle name="20% - Accent1 9 11" xfId="52406" xr:uid="{00000000-0005-0000-0000-0000FECB0000}"/>
    <cellStyle name="20% - Accent1 9 11 2" xfId="52407" xr:uid="{00000000-0005-0000-0000-0000FFCB0000}"/>
    <cellStyle name="20% - Accent1 9 11 2 2" xfId="52408" xr:uid="{00000000-0005-0000-0000-000000CC0000}"/>
    <cellStyle name="20% - Accent1 9 11 3" xfId="52409" xr:uid="{00000000-0005-0000-0000-000001CC0000}"/>
    <cellStyle name="20% - Accent1 9 12" xfId="52410" xr:uid="{00000000-0005-0000-0000-000002CC0000}"/>
    <cellStyle name="20% - Accent1 9 12 2" xfId="52411" xr:uid="{00000000-0005-0000-0000-000003CC0000}"/>
    <cellStyle name="20% - Accent1 9 13" xfId="52412" xr:uid="{00000000-0005-0000-0000-000004CC0000}"/>
    <cellStyle name="20% - Accent1 9 13 2" xfId="52413" xr:uid="{00000000-0005-0000-0000-000005CC0000}"/>
    <cellStyle name="20% - Accent1 9 14" xfId="52414" xr:uid="{00000000-0005-0000-0000-000006CC0000}"/>
    <cellStyle name="20% - Accent1 9 2" xfId="52415" xr:uid="{00000000-0005-0000-0000-000007CC0000}"/>
    <cellStyle name="20% - Accent1 9 2 10" xfId="52416" xr:uid="{00000000-0005-0000-0000-000008CC0000}"/>
    <cellStyle name="20% - Accent1 9 2 10 2" xfId="52417" xr:uid="{00000000-0005-0000-0000-000009CC0000}"/>
    <cellStyle name="20% - Accent1 9 2 11" xfId="52418" xr:uid="{00000000-0005-0000-0000-00000ACC0000}"/>
    <cellStyle name="20% - Accent1 9 2 2" xfId="52419" xr:uid="{00000000-0005-0000-0000-00000BCC0000}"/>
    <cellStyle name="20% - Accent1 9 2 2 2" xfId="52420" xr:uid="{00000000-0005-0000-0000-00000CCC0000}"/>
    <cellStyle name="20% - Accent1 9 2 2 2 2" xfId="52421" xr:uid="{00000000-0005-0000-0000-00000DCC0000}"/>
    <cellStyle name="20% - Accent1 9 2 2 2 2 2" xfId="52422" xr:uid="{00000000-0005-0000-0000-00000ECC0000}"/>
    <cellStyle name="20% - Accent1 9 2 2 2 2 2 2" xfId="52423" xr:uid="{00000000-0005-0000-0000-00000FCC0000}"/>
    <cellStyle name="20% - Accent1 9 2 2 2 2 3" xfId="52424" xr:uid="{00000000-0005-0000-0000-000010CC0000}"/>
    <cellStyle name="20% - Accent1 9 2 2 2 3" xfId="52425" xr:uid="{00000000-0005-0000-0000-000011CC0000}"/>
    <cellStyle name="20% - Accent1 9 2 2 2 3 2" xfId="52426" xr:uid="{00000000-0005-0000-0000-000012CC0000}"/>
    <cellStyle name="20% - Accent1 9 2 2 2 4" xfId="52427" xr:uid="{00000000-0005-0000-0000-000013CC0000}"/>
    <cellStyle name="20% - Accent1 9 2 2 3" xfId="52428" xr:uid="{00000000-0005-0000-0000-000014CC0000}"/>
    <cellStyle name="20% - Accent1 9 2 2 3 2" xfId="52429" xr:uid="{00000000-0005-0000-0000-000015CC0000}"/>
    <cellStyle name="20% - Accent1 9 2 2 3 2 2" xfId="52430" xr:uid="{00000000-0005-0000-0000-000016CC0000}"/>
    <cellStyle name="20% - Accent1 9 2 2 3 2 2 2" xfId="52431" xr:uid="{00000000-0005-0000-0000-000017CC0000}"/>
    <cellStyle name="20% - Accent1 9 2 2 3 2 3" xfId="52432" xr:uid="{00000000-0005-0000-0000-000018CC0000}"/>
    <cellStyle name="20% - Accent1 9 2 2 3 3" xfId="52433" xr:uid="{00000000-0005-0000-0000-000019CC0000}"/>
    <cellStyle name="20% - Accent1 9 2 2 3 3 2" xfId="52434" xr:uid="{00000000-0005-0000-0000-00001ACC0000}"/>
    <cellStyle name="20% - Accent1 9 2 2 3 4" xfId="52435" xr:uid="{00000000-0005-0000-0000-00001BCC0000}"/>
    <cellStyle name="20% - Accent1 9 2 2 4" xfId="52436" xr:uid="{00000000-0005-0000-0000-00001CCC0000}"/>
    <cellStyle name="20% - Accent1 9 2 2 4 2" xfId="52437" xr:uid="{00000000-0005-0000-0000-00001DCC0000}"/>
    <cellStyle name="20% - Accent1 9 2 2 4 2 2" xfId="52438" xr:uid="{00000000-0005-0000-0000-00001ECC0000}"/>
    <cellStyle name="20% - Accent1 9 2 2 4 2 2 2" xfId="52439" xr:uid="{00000000-0005-0000-0000-00001FCC0000}"/>
    <cellStyle name="20% - Accent1 9 2 2 4 2 3" xfId="52440" xr:uid="{00000000-0005-0000-0000-000020CC0000}"/>
    <cellStyle name="20% - Accent1 9 2 2 4 3" xfId="52441" xr:uid="{00000000-0005-0000-0000-000021CC0000}"/>
    <cellStyle name="20% - Accent1 9 2 2 4 3 2" xfId="52442" xr:uid="{00000000-0005-0000-0000-000022CC0000}"/>
    <cellStyle name="20% - Accent1 9 2 2 4 4" xfId="52443" xr:uid="{00000000-0005-0000-0000-000023CC0000}"/>
    <cellStyle name="20% - Accent1 9 2 2 5" xfId="52444" xr:uid="{00000000-0005-0000-0000-000024CC0000}"/>
    <cellStyle name="20% - Accent1 9 2 2 5 2" xfId="52445" xr:uid="{00000000-0005-0000-0000-000025CC0000}"/>
    <cellStyle name="20% - Accent1 9 2 2 5 2 2" xfId="52446" xr:uid="{00000000-0005-0000-0000-000026CC0000}"/>
    <cellStyle name="20% - Accent1 9 2 2 5 3" xfId="52447" xr:uid="{00000000-0005-0000-0000-000027CC0000}"/>
    <cellStyle name="20% - Accent1 9 2 2 6" xfId="52448" xr:uid="{00000000-0005-0000-0000-000028CC0000}"/>
    <cellStyle name="20% - Accent1 9 2 2 6 2" xfId="52449" xr:uid="{00000000-0005-0000-0000-000029CC0000}"/>
    <cellStyle name="20% - Accent1 9 2 2 6 2 2" xfId="52450" xr:uid="{00000000-0005-0000-0000-00002ACC0000}"/>
    <cellStyle name="20% - Accent1 9 2 2 6 3" xfId="52451" xr:uid="{00000000-0005-0000-0000-00002BCC0000}"/>
    <cellStyle name="20% - Accent1 9 2 2 7" xfId="52452" xr:uid="{00000000-0005-0000-0000-00002CCC0000}"/>
    <cellStyle name="20% - Accent1 9 2 2 7 2" xfId="52453" xr:uid="{00000000-0005-0000-0000-00002DCC0000}"/>
    <cellStyle name="20% - Accent1 9 2 2 8" xfId="52454" xr:uid="{00000000-0005-0000-0000-00002ECC0000}"/>
    <cellStyle name="20% - Accent1 9 2 2 8 2" xfId="52455" xr:uid="{00000000-0005-0000-0000-00002FCC0000}"/>
    <cellStyle name="20% - Accent1 9 2 2 9" xfId="52456" xr:uid="{00000000-0005-0000-0000-000030CC0000}"/>
    <cellStyle name="20% - Accent1 9 2 3" xfId="52457" xr:uid="{00000000-0005-0000-0000-000031CC0000}"/>
    <cellStyle name="20% - Accent1 9 2 3 2" xfId="52458" xr:uid="{00000000-0005-0000-0000-000032CC0000}"/>
    <cellStyle name="20% - Accent1 9 2 3 2 2" xfId="52459" xr:uid="{00000000-0005-0000-0000-000033CC0000}"/>
    <cellStyle name="20% - Accent1 9 2 3 2 2 2" xfId="52460" xr:uid="{00000000-0005-0000-0000-000034CC0000}"/>
    <cellStyle name="20% - Accent1 9 2 3 2 2 2 2" xfId="52461" xr:uid="{00000000-0005-0000-0000-000035CC0000}"/>
    <cellStyle name="20% - Accent1 9 2 3 2 2 3" xfId="52462" xr:uid="{00000000-0005-0000-0000-000036CC0000}"/>
    <cellStyle name="20% - Accent1 9 2 3 2 3" xfId="52463" xr:uid="{00000000-0005-0000-0000-000037CC0000}"/>
    <cellStyle name="20% - Accent1 9 2 3 2 3 2" xfId="52464" xr:uid="{00000000-0005-0000-0000-000038CC0000}"/>
    <cellStyle name="20% - Accent1 9 2 3 2 4" xfId="52465" xr:uid="{00000000-0005-0000-0000-000039CC0000}"/>
    <cellStyle name="20% - Accent1 9 2 3 3" xfId="52466" xr:uid="{00000000-0005-0000-0000-00003ACC0000}"/>
    <cellStyle name="20% - Accent1 9 2 3 3 2" xfId="52467" xr:uid="{00000000-0005-0000-0000-00003BCC0000}"/>
    <cellStyle name="20% - Accent1 9 2 3 3 2 2" xfId="52468" xr:uid="{00000000-0005-0000-0000-00003CCC0000}"/>
    <cellStyle name="20% - Accent1 9 2 3 3 2 2 2" xfId="52469" xr:uid="{00000000-0005-0000-0000-00003DCC0000}"/>
    <cellStyle name="20% - Accent1 9 2 3 3 2 3" xfId="52470" xr:uid="{00000000-0005-0000-0000-00003ECC0000}"/>
    <cellStyle name="20% - Accent1 9 2 3 3 3" xfId="52471" xr:uid="{00000000-0005-0000-0000-00003FCC0000}"/>
    <cellStyle name="20% - Accent1 9 2 3 3 3 2" xfId="52472" xr:uid="{00000000-0005-0000-0000-000040CC0000}"/>
    <cellStyle name="20% - Accent1 9 2 3 3 4" xfId="52473" xr:uid="{00000000-0005-0000-0000-000041CC0000}"/>
    <cellStyle name="20% - Accent1 9 2 3 4" xfId="52474" xr:uid="{00000000-0005-0000-0000-000042CC0000}"/>
    <cellStyle name="20% - Accent1 9 2 3 4 2" xfId="52475" xr:uid="{00000000-0005-0000-0000-000043CC0000}"/>
    <cellStyle name="20% - Accent1 9 2 3 4 2 2" xfId="52476" xr:uid="{00000000-0005-0000-0000-000044CC0000}"/>
    <cellStyle name="20% - Accent1 9 2 3 4 2 2 2" xfId="52477" xr:uid="{00000000-0005-0000-0000-000045CC0000}"/>
    <cellStyle name="20% - Accent1 9 2 3 4 2 3" xfId="52478" xr:uid="{00000000-0005-0000-0000-000046CC0000}"/>
    <cellStyle name="20% - Accent1 9 2 3 4 3" xfId="52479" xr:uid="{00000000-0005-0000-0000-000047CC0000}"/>
    <cellStyle name="20% - Accent1 9 2 3 4 3 2" xfId="52480" xr:uid="{00000000-0005-0000-0000-000048CC0000}"/>
    <cellStyle name="20% - Accent1 9 2 3 4 4" xfId="52481" xr:uid="{00000000-0005-0000-0000-000049CC0000}"/>
    <cellStyle name="20% - Accent1 9 2 3 5" xfId="52482" xr:uid="{00000000-0005-0000-0000-00004ACC0000}"/>
    <cellStyle name="20% - Accent1 9 2 3 5 2" xfId="52483" xr:uid="{00000000-0005-0000-0000-00004BCC0000}"/>
    <cellStyle name="20% - Accent1 9 2 3 5 2 2" xfId="52484" xr:uid="{00000000-0005-0000-0000-00004CCC0000}"/>
    <cellStyle name="20% - Accent1 9 2 3 5 3" xfId="52485" xr:uid="{00000000-0005-0000-0000-00004DCC0000}"/>
    <cellStyle name="20% - Accent1 9 2 3 6" xfId="52486" xr:uid="{00000000-0005-0000-0000-00004ECC0000}"/>
    <cellStyle name="20% - Accent1 9 2 3 6 2" xfId="52487" xr:uid="{00000000-0005-0000-0000-00004FCC0000}"/>
    <cellStyle name="20% - Accent1 9 2 3 6 2 2" xfId="52488" xr:uid="{00000000-0005-0000-0000-000050CC0000}"/>
    <cellStyle name="20% - Accent1 9 2 3 6 3" xfId="52489" xr:uid="{00000000-0005-0000-0000-000051CC0000}"/>
    <cellStyle name="20% - Accent1 9 2 3 7" xfId="52490" xr:uid="{00000000-0005-0000-0000-000052CC0000}"/>
    <cellStyle name="20% - Accent1 9 2 3 7 2" xfId="52491" xr:uid="{00000000-0005-0000-0000-000053CC0000}"/>
    <cellStyle name="20% - Accent1 9 2 3 8" xfId="52492" xr:uid="{00000000-0005-0000-0000-000054CC0000}"/>
    <cellStyle name="20% - Accent1 9 2 3 8 2" xfId="52493" xr:uid="{00000000-0005-0000-0000-000055CC0000}"/>
    <cellStyle name="20% - Accent1 9 2 3 9" xfId="52494" xr:uid="{00000000-0005-0000-0000-000056CC0000}"/>
    <cellStyle name="20% - Accent1 9 2 4" xfId="52495" xr:uid="{00000000-0005-0000-0000-000057CC0000}"/>
    <cellStyle name="20% - Accent1 9 2 4 2" xfId="52496" xr:uid="{00000000-0005-0000-0000-000058CC0000}"/>
    <cellStyle name="20% - Accent1 9 2 4 2 2" xfId="52497" xr:uid="{00000000-0005-0000-0000-000059CC0000}"/>
    <cellStyle name="20% - Accent1 9 2 4 2 2 2" xfId="52498" xr:uid="{00000000-0005-0000-0000-00005ACC0000}"/>
    <cellStyle name="20% - Accent1 9 2 4 2 3" xfId="52499" xr:uid="{00000000-0005-0000-0000-00005BCC0000}"/>
    <cellStyle name="20% - Accent1 9 2 4 3" xfId="52500" xr:uid="{00000000-0005-0000-0000-00005CCC0000}"/>
    <cellStyle name="20% - Accent1 9 2 4 3 2" xfId="52501" xr:uid="{00000000-0005-0000-0000-00005DCC0000}"/>
    <cellStyle name="20% - Accent1 9 2 4 4" xfId="52502" xr:uid="{00000000-0005-0000-0000-00005ECC0000}"/>
    <cellStyle name="20% - Accent1 9 2 5" xfId="52503" xr:uid="{00000000-0005-0000-0000-00005FCC0000}"/>
    <cellStyle name="20% - Accent1 9 2 5 2" xfId="52504" xr:uid="{00000000-0005-0000-0000-000060CC0000}"/>
    <cellStyle name="20% - Accent1 9 2 5 2 2" xfId="52505" xr:uid="{00000000-0005-0000-0000-000061CC0000}"/>
    <cellStyle name="20% - Accent1 9 2 5 2 2 2" xfId="52506" xr:uid="{00000000-0005-0000-0000-000062CC0000}"/>
    <cellStyle name="20% - Accent1 9 2 5 2 3" xfId="52507" xr:uid="{00000000-0005-0000-0000-000063CC0000}"/>
    <cellStyle name="20% - Accent1 9 2 5 3" xfId="52508" xr:uid="{00000000-0005-0000-0000-000064CC0000}"/>
    <cellStyle name="20% - Accent1 9 2 5 3 2" xfId="52509" xr:uid="{00000000-0005-0000-0000-000065CC0000}"/>
    <cellStyle name="20% - Accent1 9 2 5 4" xfId="52510" xr:uid="{00000000-0005-0000-0000-000066CC0000}"/>
    <cellStyle name="20% - Accent1 9 2 6" xfId="52511" xr:uid="{00000000-0005-0000-0000-000067CC0000}"/>
    <cellStyle name="20% - Accent1 9 2 6 2" xfId="52512" xr:uid="{00000000-0005-0000-0000-000068CC0000}"/>
    <cellStyle name="20% - Accent1 9 2 6 2 2" xfId="52513" xr:uid="{00000000-0005-0000-0000-000069CC0000}"/>
    <cellStyle name="20% - Accent1 9 2 6 2 2 2" xfId="52514" xr:uid="{00000000-0005-0000-0000-00006ACC0000}"/>
    <cellStyle name="20% - Accent1 9 2 6 2 3" xfId="52515" xr:uid="{00000000-0005-0000-0000-00006BCC0000}"/>
    <cellStyle name="20% - Accent1 9 2 6 3" xfId="52516" xr:uid="{00000000-0005-0000-0000-00006CCC0000}"/>
    <cellStyle name="20% - Accent1 9 2 6 3 2" xfId="52517" xr:uid="{00000000-0005-0000-0000-00006DCC0000}"/>
    <cellStyle name="20% - Accent1 9 2 6 4" xfId="52518" xr:uid="{00000000-0005-0000-0000-00006ECC0000}"/>
    <cellStyle name="20% - Accent1 9 2 7" xfId="52519" xr:uid="{00000000-0005-0000-0000-00006FCC0000}"/>
    <cellStyle name="20% - Accent1 9 2 7 2" xfId="52520" xr:uid="{00000000-0005-0000-0000-000070CC0000}"/>
    <cellStyle name="20% - Accent1 9 2 7 2 2" xfId="52521" xr:uid="{00000000-0005-0000-0000-000071CC0000}"/>
    <cellStyle name="20% - Accent1 9 2 7 3" xfId="52522" xr:uid="{00000000-0005-0000-0000-000072CC0000}"/>
    <cellStyle name="20% - Accent1 9 2 8" xfId="52523" xr:uid="{00000000-0005-0000-0000-000073CC0000}"/>
    <cellStyle name="20% - Accent1 9 2 8 2" xfId="52524" xr:uid="{00000000-0005-0000-0000-000074CC0000}"/>
    <cellStyle name="20% - Accent1 9 2 8 2 2" xfId="52525" xr:uid="{00000000-0005-0000-0000-000075CC0000}"/>
    <cellStyle name="20% - Accent1 9 2 8 3" xfId="52526" xr:uid="{00000000-0005-0000-0000-000076CC0000}"/>
    <cellStyle name="20% - Accent1 9 2 9" xfId="52527" xr:uid="{00000000-0005-0000-0000-000077CC0000}"/>
    <cellStyle name="20% - Accent1 9 2 9 2" xfId="52528" xr:uid="{00000000-0005-0000-0000-000078CC0000}"/>
    <cellStyle name="20% - Accent1 9 3" xfId="52529" xr:uid="{00000000-0005-0000-0000-000079CC0000}"/>
    <cellStyle name="20% - Accent1 9 3 10" xfId="52530" xr:uid="{00000000-0005-0000-0000-00007ACC0000}"/>
    <cellStyle name="20% - Accent1 9 3 10 2" xfId="52531" xr:uid="{00000000-0005-0000-0000-00007BCC0000}"/>
    <cellStyle name="20% - Accent1 9 3 11" xfId="52532" xr:uid="{00000000-0005-0000-0000-00007CCC0000}"/>
    <cellStyle name="20% - Accent1 9 3 2" xfId="52533" xr:uid="{00000000-0005-0000-0000-00007DCC0000}"/>
    <cellStyle name="20% - Accent1 9 3 2 2" xfId="52534" xr:uid="{00000000-0005-0000-0000-00007ECC0000}"/>
    <cellStyle name="20% - Accent1 9 3 2 2 2" xfId="52535" xr:uid="{00000000-0005-0000-0000-00007FCC0000}"/>
    <cellStyle name="20% - Accent1 9 3 2 2 2 2" xfId="52536" xr:uid="{00000000-0005-0000-0000-000080CC0000}"/>
    <cellStyle name="20% - Accent1 9 3 2 2 2 2 2" xfId="52537" xr:uid="{00000000-0005-0000-0000-000081CC0000}"/>
    <cellStyle name="20% - Accent1 9 3 2 2 2 3" xfId="52538" xr:uid="{00000000-0005-0000-0000-000082CC0000}"/>
    <cellStyle name="20% - Accent1 9 3 2 2 3" xfId="52539" xr:uid="{00000000-0005-0000-0000-000083CC0000}"/>
    <cellStyle name="20% - Accent1 9 3 2 2 3 2" xfId="52540" xr:uid="{00000000-0005-0000-0000-000084CC0000}"/>
    <cellStyle name="20% - Accent1 9 3 2 2 4" xfId="52541" xr:uid="{00000000-0005-0000-0000-000085CC0000}"/>
    <cellStyle name="20% - Accent1 9 3 2 3" xfId="52542" xr:uid="{00000000-0005-0000-0000-000086CC0000}"/>
    <cellStyle name="20% - Accent1 9 3 2 3 2" xfId="52543" xr:uid="{00000000-0005-0000-0000-000087CC0000}"/>
    <cellStyle name="20% - Accent1 9 3 2 3 2 2" xfId="52544" xr:uid="{00000000-0005-0000-0000-000088CC0000}"/>
    <cellStyle name="20% - Accent1 9 3 2 3 2 2 2" xfId="52545" xr:uid="{00000000-0005-0000-0000-000089CC0000}"/>
    <cellStyle name="20% - Accent1 9 3 2 3 2 3" xfId="52546" xr:uid="{00000000-0005-0000-0000-00008ACC0000}"/>
    <cellStyle name="20% - Accent1 9 3 2 3 3" xfId="52547" xr:uid="{00000000-0005-0000-0000-00008BCC0000}"/>
    <cellStyle name="20% - Accent1 9 3 2 3 3 2" xfId="52548" xr:uid="{00000000-0005-0000-0000-00008CCC0000}"/>
    <cellStyle name="20% - Accent1 9 3 2 3 4" xfId="52549" xr:uid="{00000000-0005-0000-0000-00008DCC0000}"/>
    <cellStyle name="20% - Accent1 9 3 2 4" xfId="52550" xr:uid="{00000000-0005-0000-0000-00008ECC0000}"/>
    <cellStyle name="20% - Accent1 9 3 2 4 2" xfId="52551" xr:uid="{00000000-0005-0000-0000-00008FCC0000}"/>
    <cellStyle name="20% - Accent1 9 3 2 4 2 2" xfId="52552" xr:uid="{00000000-0005-0000-0000-000090CC0000}"/>
    <cellStyle name="20% - Accent1 9 3 2 4 2 2 2" xfId="52553" xr:uid="{00000000-0005-0000-0000-000091CC0000}"/>
    <cellStyle name="20% - Accent1 9 3 2 4 2 3" xfId="52554" xr:uid="{00000000-0005-0000-0000-000092CC0000}"/>
    <cellStyle name="20% - Accent1 9 3 2 4 3" xfId="52555" xr:uid="{00000000-0005-0000-0000-000093CC0000}"/>
    <cellStyle name="20% - Accent1 9 3 2 4 3 2" xfId="52556" xr:uid="{00000000-0005-0000-0000-000094CC0000}"/>
    <cellStyle name="20% - Accent1 9 3 2 4 4" xfId="52557" xr:uid="{00000000-0005-0000-0000-000095CC0000}"/>
    <cellStyle name="20% - Accent1 9 3 2 5" xfId="52558" xr:uid="{00000000-0005-0000-0000-000096CC0000}"/>
    <cellStyle name="20% - Accent1 9 3 2 5 2" xfId="52559" xr:uid="{00000000-0005-0000-0000-000097CC0000}"/>
    <cellStyle name="20% - Accent1 9 3 2 5 2 2" xfId="52560" xr:uid="{00000000-0005-0000-0000-000098CC0000}"/>
    <cellStyle name="20% - Accent1 9 3 2 5 3" xfId="52561" xr:uid="{00000000-0005-0000-0000-000099CC0000}"/>
    <cellStyle name="20% - Accent1 9 3 2 6" xfId="52562" xr:uid="{00000000-0005-0000-0000-00009ACC0000}"/>
    <cellStyle name="20% - Accent1 9 3 2 6 2" xfId="52563" xr:uid="{00000000-0005-0000-0000-00009BCC0000}"/>
    <cellStyle name="20% - Accent1 9 3 2 6 2 2" xfId="52564" xr:uid="{00000000-0005-0000-0000-00009CCC0000}"/>
    <cellStyle name="20% - Accent1 9 3 2 6 3" xfId="52565" xr:uid="{00000000-0005-0000-0000-00009DCC0000}"/>
    <cellStyle name="20% - Accent1 9 3 2 7" xfId="52566" xr:uid="{00000000-0005-0000-0000-00009ECC0000}"/>
    <cellStyle name="20% - Accent1 9 3 2 7 2" xfId="52567" xr:uid="{00000000-0005-0000-0000-00009FCC0000}"/>
    <cellStyle name="20% - Accent1 9 3 2 8" xfId="52568" xr:uid="{00000000-0005-0000-0000-0000A0CC0000}"/>
    <cellStyle name="20% - Accent1 9 3 2 8 2" xfId="52569" xr:uid="{00000000-0005-0000-0000-0000A1CC0000}"/>
    <cellStyle name="20% - Accent1 9 3 2 9" xfId="52570" xr:uid="{00000000-0005-0000-0000-0000A2CC0000}"/>
    <cellStyle name="20% - Accent1 9 3 3" xfId="52571" xr:uid="{00000000-0005-0000-0000-0000A3CC0000}"/>
    <cellStyle name="20% - Accent1 9 3 3 2" xfId="52572" xr:uid="{00000000-0005-0000-0000-0000A4CC0000}"/>
    <cellStyle name="20% - Accent1 9 3 3 2 2" xfId="52573" xr:uid="{00000000-0005-0000-0000-0000A5CC0000}"/>
    <cellStyle name="20% - Accent1 9 3 3 2 2 2" xfId="52574" xr:uid="{00000000-0005-0000-0000-0000A6CC0000}"/>
    <cellStyle name="20% - Accent1 9 3 3 2 2 2 2" xfId="52575" xr:uid="{00000000-0005-0000-0000-0000A7CC0000}"/>
    <cellStyle name="20% - Accent1 9 3 3 2 2 3" xfId="52576" xr:uid="{00000000-0005-0000-0000-0000A8CC0000}"/>
    <cellStyle name="20% - Accent1 9 3 3 2 3" xfId="52577" xr:uid="{00000000-0005-0000-0000-0000A9CC0000}"/>
    <cellStyle name="20% - Accent1 9 3 3 2 3 2" xfId="52578" xr:uid="{00000000-0005-0000-0000-0000AACC0000}"/>
    <cellStyle name="20% - Accent1 9 3 3 2 4" xfId="52579" xr:uid="{00000000-0005-0000-0000-0000ABCC0000}"/>
    <cellStyle name="20% - Accent1 9 3 3 3" xfId="52580" xr:uid="{00000000-0005-0000-0000-0000ACCC0000}"/>
    <cellStyle name="20% - Accent1 9 3 3 3 2" xfId="52581" xr:uid="{00000000-0005-0000-0000-0000ADCC0000}"/>
    <cellStyle name="20% - Accent1 9 3 3 3 2 2" xfId="52582" xr:uid="{00000000-0005-0000-0000-0000AECC0000}"/>
    <cellStyle name="20% - Accent1 9 3 3 3 2 2 2" xfId="52583" xr:uid="{00000000-0005-0000-0000-0000AFCC0000}"/>
    <cellStyle name="20% - Accent1 9 3 3 3 2 3" xfId="52584" xr:uid="{00000000-0005-0000-0000-0000B0CC0000}"/>
    <cellStyle name="20% - Accent1 9 3 3 3 3" xfId="52585" xr:uid="{00000000-0005-0000-0000-0000B1CC0000}"/>
    <cellStyle name="20% - Accent1 9 3 3 3 3 2" xfId="52586" xr:uid="{00000000-0005-0000-0000-0000B2CC0000}"/>
    <cellStyle name="20% - Accent1 9 3 3 3 4" xfId="52587" xr:uid="{00000000-0005-0000-0000-0000B3CC0000}"/>
    <cellStyle name="20% - Accent1 9 3 3 4" xfId="52588" xr:uid="{00000000-0005-0000-0000-0000B4CC0000}"/>
    <cellStyle name="20% - Accent1 9 3 3 4 2" xfId="52589" xr:uid="{00000000-0005-0000-0000-0000B5CC0000}"/>
    <cellStyle name="20% - Accent1 9 3 3 4 2 2" xfId="52590" xr:uid="{00000000-0005-0000-0000-0000B6CC0000}"/>
    <cellStyle name="20% - Accent1 9 3 3 4 2 2 2" xfId="52591" xr:uid="{00000000-0005-0000-0000-0000B7CC0000}"/>
    <cellStyle name="20% - Accent1 9 3 3 4 2 3" xfId="52592" xr:uid="{00000000-0005-0000-0000-0000B8CC0000}"/>
    <cellStyle name="20% - Accent1 9 3 3 4 3" xfId="52593" xr:uid="{00000000-0005-0000-0000-0000B9CC0000}"/>
    <cellStyle name="20% - Accent1 9 3 3 4 3 2" xfId="52594" xr:uid="{00000000-0005-0000-0000-0000BACC0000}"/>
    <cellStyle name="20% - Accent1 9 3 3 4 4" xfId="52595" xr:uid="{00000000-0005-0000-0000-0000BBCC0000}"/>
    <cellStyle name="20% - Accent1 9 3 3 5" xfId="52596" xr:uid="{00000000-0005-0000-0000-0000BCCC0000}"/>
    <cellStyle name="20% - Accent1 9 3 3 5 2" xfId="52597" xr:uid="{00000000-0005-0000-0000-0000BDCC0000}"/>
    <cellStyle name="20% - Accent1 9 3 3 5 2 2" xfId="52598" xr:uid="{00000000-0005-0000-0000-0000BECC0000}"/>
    <cellStyle name="20% - Accent1 9 3 3 5 3" xfId="52599" xr:uid="{00000000-0005-0000-0000-0000BFCC0000}"/>
    <cellStyle name="20% - Accent1 9 3 3 6" xfId="52600" xr:uid="{00000000-0005-0000-0000-0000C0CC0000}"/>
    <cellStyle name="20% - Accent1 9 3 3 6 2" xfId="52601" xr:uid="{00000000-0005-0000-0000-0000C1CC0000}"/>
    <cellStyle name="20% - Accent1 9 3 3 6 2 2" xfId="52602" xr:uid="{00000000-0005-0000-0000-0000C2CC0000}"/>
    <cellStyle name="20% - Accent1 9 3 3 6 3" xfId="52603" xr:uid="{00000000-0005-0000-0000-0000C3CC0000}"/>
    <cellStyle name="20% - Accent1 9 3 3 7" xfId="52604" xr:uid="{00000000-0005-0000-0000-0000C4CC0000}"/>
    <cellStyle name="20% - Accent1 9 3 3 7 2" xfId="52605" xr:uid="{00000000-0005-0000-0000-0000C5CC0000}"/>
    <cellStyle name="20% - Accent1 9 3 3 8" xfId="52606" xr:uid="{00000000-0005-0000-0000-0000C6CC0000}"/>
    <cellStyle name="20% - Accent1 9 3 3 8 2" xfId="52607" xr:uid="{00000000-0005-0000-0000-0000C7CC0000}"/>
    <cellStyle name="20% - Accent1 9 3 3 9" xfId="52608" xr:uid="{00000000-0005-0000-0000-0000C8CC0000}"/>
    <cellStyle name="20% - Accent1 9 3 4" xfId="52609" xr:uid="{00000000-0005-0000-0000-0000C9CC0000}"/>
    <cellStyle name="20% - Accent1 9 3 4 2" xfId="52610" xr:uid="{00000000-0005-0000-0000-0000CACC0000}"/>
    <cellStyle name="20% - Accent1 9 3 4 2 2" xfId="52611" xr:uid="{00000000-0005-0000-0000-0000CBCC0000}"/>
    <cellStyle name="20% - Accent1 9 3 4 2 2 2" xfId="52612" xr:uid="{00000000-0005-0000-0000-0000CCCC0000}"/>
    <cellStyle name="20% - Accent1 9 3 4 2 3" xfId="52613" xr:uid="{00000000-0005-0000-0000-0000CDCC0000}"/>
    <cellStyle name="20% - Accent1 9 3 4 3" xfId="52614" xr:uid="{00000000-0005-0000-0000-0000CECC0000}"/>
    <cellStyle name="20% - Accent1 9 3 4 3 2" xfId="52615" xr:uid="{00000000-0005-0000-0000-0000CFCC0000}"/>
    <cellStyle name="20% - Accent1 9 3 4 4" xfId="52616" xr:uid="{00000000-0005-0000-0000-0000D0CC0000}"/>
    <cellStyle name="20% - Accent1 9 3 5" xfId="52617" xr:uid="{00000000-0005-0000-0000-0000D1CC0000}"/>
    <cellStyle name="20% - Accent1 9 3 5 2" xfId="52618" xr:uid="{00000000-0005-0000-0000-0000D2CC0000}"/>
    <cellStyle name="20% - Accent1 9 3 5 2 2" xfId="52619" xr:uid="{00000000-0005-0000-0000-0000D3CC0000}"/>
    <cellStyle name="20% - Accent1 9 3 5 2 2 2" xfId="52620" xr:uid="{00000000-0005-0000-0000-0000D4CC0000}"/>
    <cellStyle name="20% - Accent1 9 3 5 2 3" xfId="52621" xr:uid="{00000000-0005-0000-0000-0000D5CC0000}"/>
    <cellStyle name="20% - Accent1 9 3 5 3" xfId="52622" xr:uid="{00000000-0005-0000-0000-0000D6CC0000}"/>
    <cellStyle name="20% - Accent1 9 3 5 3 2" xfId="52623" xr:uid="{00000000-0005-0000-0000-0000D7CC0000}"/>
    <cellStyle name="20% - Accent1 9 3 5 4" xfId="52624" xr:uid="{00000000-0005-0000-0000-0000D8CC0000}"/>
    <cellStyle name="20% - Accent1 9 3 6" xfId="52625" xr:uid="{00000000-0005-0000-0000-0000D9CC0000}"/>
    <cellStyle name="20% - Accent1 9 3 6 2" xfId="52626" xr:uid="{00000000-0005-0000-0000-0000DACC0000}"/>
    <cellStyle name="20% - Accent1 9 3 6 2 2" xfId="52627" xr:uid="{00000000-0005-0000-0000-0000DBCC0000}"/>
    <cellStyle name="20% - Accent1 9 3 6 2 2 2" xfId="52628" xr:uid="{00000000-0005-0000-0000-0000DCCC0000}"/>
    <cellStyle name="20% - Accent1 9 3 6 2 3" xfId="52629" xr:uid="{00000000-0005-0000-0000-0000DDCC0000}"/>
    <cellStyle name="20% - Accent1 9 3 6 3" xfId="52630" xr:uid="{00000000-0005-0000-0000-0000DECC0000}"/>
    <cellStyle name="20% - Accent1 9 3 6 3 2" xfId="52631" xr:uid="{00000000-0005-0000-0000-0000DFCC0000}"/>
    <cellStyle name="20% - Accent1 9 3 6 4" xfId="52632" xr:uid="{00000000-0005-0000-0000-0000E0CC0000}"/>
    <cellStyle name="20% - Accent1 9 3 7" xfId="52633" xr:uid="{00000000-0005-0000-0000-0000E1CC0000}"/>
    <cellStyle name="20% - Accent1 9 3 7 2" xfId="52634" xr:uid="{00000000-0005-0000-0000-0000E2CC0000}"/>
    <cellStyle name="20% - Accent1 9 3 7 2 2" xfId="52635" xr:uid="{00000000-0005-0000-0000-0000E3CC0000}"/>
    <cellStyle name="20% - Accent1 9 3 7 3" xfId="52636" xr:uid="{00000000-0005-0000-0000-0000E4CC0000}"/>
    <cellStyle name="20% - Accent1 9 3 8" xfId="52637" xr:uid="{00000000-0005-0000-0000-0000E5CC0000}"/>
    <cellStyle name="20% - Accent1 9 3 8 2" xfId="52638" xr:uid="{00000000-0005-0000-0000-0000E6CC0000}"/>
    <cellStyle name="20% - Accent1 9 3 8 2 2" xfId="52639" xr:uid="{00000000-0005-0000-0000-0000E7CC0000}"/>
    <cellStyle name="20% - Accent1 9 3 8 3" xfId="52640" xr:uid="{00000000-0005-0000-0000-0000E8CC0000}"/>
    <cellStyle name="20% - Accent1 9 3 9" xfId="52641" xr:uid="{00000000-0005-0000-0000-0000E9CC0000}"/>
    <cellStyle name="20% - Accent1 9 3 9 2" xfId="52642" xr:uid="{00000000-0005-0000-0000-0000EACC0000}"/>
    <cellStyle name="20% - Accent1 9 4" xfId="52643" xr:uid="{00000000-0005-0000-0000-0000EBCC0000}"/>
    <cellStyle name="20% - Accent1 9 4 10" xfId="52644" xr:uid="{00000000-0005-0000-0000-0000ECCC0000}"/>
    <cellStyle name="20% - Accent1 9 4 10 2" xfId="52645" xr:uid="{00000000-0005-0000-0000-0000EDCC0000}"/>
    <cellStyle name="20% - Accent1 9 4 11" xfId="52646" xr:uid="{00000000-0005-0000-0000-0000EECC0000}"/>
    <cellStyle name="20% - Accent1 9 4 2" xfId="52647" xr:uid="{00000000-0005-0000-0000-0000EFCC0000}"/>
    <cellStyle name="20% - Accent1 9 4 2 2" xfId="52648" xr:uid="{00000000-0005-0000-0000-0000F0CC0000}"/>
    <cellStyle name="20% - Accent1 9 4 2 2 2" xfId="52649" xr:uid="{00000000-0005-0000-0000-0000F1CC0000}"/>
    <cellStyle name="20% - Accent1 9 4 2 2 2 2" xfId="52650" xr:uid="{00000000-0005-0000-0000-0000F2CC0000}"/>
    <cellStyle name="20% - Accent1 9 4 2 2 2 2 2" xfId="52651" xr:uid="{00000000-0005-0000-0000-0000F3CC0000}"/>
    <cellStyle name="20% - Accent1 9 4 2 2 2 3" xfId="52652" xr:uid="{00000000-0005-0000-0000-0000F4CC0000}"/>
    <cellStyle name="20% - Accent1 9 4 2 2 3" xfId="52653" xr:uid="{00000000-0005-0000-0000-0000F5CC0000}"/>
    <cellStyle name="20% - Accent1 9 4 2 2 3 2" xfId="52654" xr:uid="{00000000-0005-0000-0000-0000F6CC0000}"/>
    <cellStyle name="20% - Accent1 9 4 2 2 4" xfId="52655" xr:uid="{00000000-0005-0000-0000-0000F7CC0000}"/>
    <cellStyle name="20% - Accent1 9 4 2 3" xfId="52656" xr:uid="{00000000-0005-0000-0000-0000F8CC0000}"/>
    <cellStyle name="20% - Accent1 9 4 2 3 2" xfId="52657" xr:uid="{00000000-0005-0000-0000-0000F9CC0000}"/>
    <cellStyle name="20% - Accent1 9 4 2 3 2 2" xfId="52658" xr:uid="{00000000-0005-0000-0000-0000FACC0000}"/>
    <cellStyle name="20% - Accent1 9 4 2 3 2 2 2" xfId="52659" xr:uid="{00000000-0005-0000-0000-0000FBCC0000}"/>
    <cellStyle name="20% - Accent1 9 4 2 3 2 3" xfId="52660" xr:uid="{00000000-0005-0000-0000-0000FCCC0000}"/>
    <cellStyle name="20% - Accent1 9 4 2 3 3" xfId="52661" xr:uid="{00000000-0005-0000-0000-0000FDCC0000}"/>
    <cellStyle name="20% - Accent1 9 4 2 3 3 2" xfId="52662" xr:uid="{00000000-0005-0000-0000-0000FECC0000}"/>
    <cellStyle name="20% - Accent1 9 4 2 3 4" xfId="52663" xr:uid="{00000000-0005-0000-0000-0000FFCC0000}"/>
    <cellStyle name="20% - Accent1 9 4 2 4" xfId="52664" xr:uid="{00000000-0005-0000-0000-000000CD0000}"/>
    <cellStyle name="20% - Accent1 9 4 2 4 2" xfId="52665" xr:uid="{00000000-0005-0000-0000-000001CD0000}"/>
    <cellStyle name="20% - Accent1 9 4 2 4 2 2" xfId="52666" xr:uid="{00000000-0005-0000-0000-000002CD0000}"/>
    <cellStyle name="20% - Accent1 9 4 2 4 2 2 2" xfId="52667" xr:uid="{00000000-0005-0000-0000-000003CD0000}"/>
    <cellStyle name="20% - Accent1 9 4 2 4 2 3" xfId="52668" xr:uid="{00000000-0005-0000-0000-000004CD0000}"/>
    <cellStyle name="20% - Accent1 9 4 2 4 3" xfId="52669" xr:uid="{00000000-0005-0000-0000-000005CD0000}"/>
    <cellStyle name="20% - Accent1 9 4 2 4 3 2" xfId="52670" xr:uid="{00000000-0005-0000-0000-000006CD0000}"/>
    <cellStyle name="20% - Accent1 9 4 2 4 4" xfId="52671" xr:uid="{00000000-0005-0000-0000-000007CD0000}"/>
    <cellStyle name="20% - Accent1 9 4 2 5" xfId="52672" xr:uid="{00000000-0005-0000-0000-000008CD0000}"/>
    <cellStyle name="20% - Accent1 9 4 2 5 2" xfId="52673" xr:uid="{00000000-0005-0000-0000-000009CD0000}"/>
    <cellStyle name="20% - Accent1 9 4 2 5 2 2" xfId="52674" xr:uid="{00000000-0005-0000-0000-00000ACD0000}"/>
    <cellStyle name="20% - Accent1 9 4 2 5 3" xfId="52675" xr:uid="{00000000-0005-0000-0000-00000BCD0000}"/>
    <cellStyle name="20% - Accent1 9 4 2 6" xfId="52676" xr:uid="{00000000-0005-0000-0000-00000CCD0000}"/>
    <cellStyle name="20% - Accent1 9 4 2 6 2" xfId="52677" xr:uid="{00000000-0005-0000-0000-00000DCD0000}"/>
    <cellStyle name="20% - Accent1 9 4 2 6 2 2" xfId="52678" xr:uid="{00000000-0005-0000-0000-00000ECD0000}"/>
    <cellStyle name="20% - Accent1 9 4 2 6 3" xfId="52679" xr:uid="{00000000-0005-0000-0000-00000FCD0000}"/>
    <cellStyle name="20% - Accent1 9 4 2 7" xfId="52680" xr:uid="{00000000-0005-0000-0000-000010CD0000}"/>
    <cellStyle name="20% - Accent1 9 4 2 7 2" xfId="52681" xr:uid="{00000000-0005-0000-0000-000011CD0000}"/>
    <cellStyle name="20% - Accent1 9 4 2 8" xfId="52682" xr:uid="{00000000-0005-0000-0000-000012CD0000}"/>
    <cellStyle name="20% - Accent1 9 4 2 8 2" xfId="52683" xr:uid="{00000000-0005-0000-0000-000013CD0000}"/>
    <cellStyle name="20% - Accent1 9 4 2 9" xfId="52684" xr:uid="{00000000-0005-0000-0000-000014CD0000}"/>
    <cellStyle name="20% - Accent1 9 4 3" xfId="52685" xr:uid="{00000000-0005-0000-0000-000015CD0000}"/>
    <cellStyle name="20% - Accent1 9 4 3 2" xfId="52686" xr:uid="{00000000-0005-0000-0000-000016CD0000}"/>
    <cellStyle name="20% - Accent1 9 4 3 2 2" xfId="52687" xr:uid="{00000000-0005-0000-0000-000017CD0000}"/>
    <cellStyle name="20% - Accent1 9 4 3 2 2 2" xfId="52688" xr:uid="{00000000-0005-0000-0000-000018CD0000}"/>
    <cellStyle name="20% - Accent1 9 4 3 2 2 2 2" xfId="52689" xr:uid="{00000000-0005-0000-0000-000019CD0000}"/>
    <cellStyle name="20% - Accent1 9 4 3 2 2 3" xfId="52690" xr:uid="{00000000-0005-0000-0000-00001ACD0000}"/>
    <cellStyle name="20% - Accent1 9 4 3 2 3" xfId="52691" xr:uid="{00000000-0005-0000-0000-00001BCD0000}"/>
    <cellStyle name="20% - Accent1 9 4 3 2 3 2" xfId="52692" xr:uid="{00000000-0005-0000-0000-00001CCD0000}"/>
    <cellStyle name="20% - Accent1 9 4 3 2 4" xfId="52693" xr:uid="{00000000-0005-0000-0000-00001DCD0000}"/>
    <cellStyle name="20% - Accent1 9 4 3 3" xfId="52694" xr:uid="{00000000-0005-0000-0000-00001ECD0000}"/>
    <cellStyle name="20% - Accent1 9 4 3 3 2" xfId="52695" xr:uid="{00000000-0005-0000-0000-00001FCD0000}"/>
    <cellStyle name="20% - Accent1 9 4 3 3 2 2" xfId="52696" xr:uid="{00000000-0005-0000-0000-000020CD0000}"/>
    <cellStyle name="20% - Accent1 9 4 3 3 2 2 2" xfId="52697" xr:uid="{00000000-0005-0000-0000-000021CD0000}"/>
    <cellStyle name="20% - Accent1 9 4 3 3 2 3" xfId="52698" xr:uid="{00000000-0005-0000-0000-000022CD0000}"/>
    <cellStyle name="20% - Accent1 9 4 3 3 3" xfId="52699" xr:uid="{00000000-0005-0000-0000-000023CD0000}"/>
    <cellStyle name="20% - Accent1 9 4 3 3 3 2" xfId="52700" xr:uid="{00000000-0005-0000-0000-000024CD0000}"/>
    <cellStyle name="20% - Accent1 9 4 3 3 4" xfId="52701" xr:uid="{00000000-0005-0000-0000-000025CD0000}"/>
    <cellStyle name="20% - Accent1 9 4 3 4" xfId="52702" xr:uid="{00000000-0005-0000-0000-000026CD0000}"/>
    <cellStyle name="20% - Accent1 9 4 3 4 2" xfId="52703" xr:uid="{00000000-0005-0000-0000-000027CD0000}"/>
    <cellStyle name="20% - Accent1 9 4 3 4 2 2" xfId="52704" xr:uid="{00000000-0005-0000-0000-000028CD0000}"/>
    <cellStyle name="20% - Accent1 9 4 3 4 2 2 2" xfId="52705" xr:uid="{00000000-0005-0000-0000-000029CD0000}"/>
    <cellStyle name="20% - Accent1 9 4 3 4 2 3" xfId="52706" xr:uid="{00000000-0005-0000-0000-00002ACD0000}"/>
    <cellStyle name="20% - Accent1 9 4 3 4 3" xfId="52707" xr:uid="{00000000-0005-0000-0000-00002BCD0000}"/>
    <cellStyle name="20% - Accent1 9 4 3 4 3 2" xfId="52708" xr:uid="{00000000-0005-0000-0000-00002CCD0000}"/>
    <cellStyle name="20% - Accent1 9 4 3 4 4" xfId="52709" xr:uid="{00000000-0005-0000-0000-00002DCD0000}"/>
    <cellStyle name="20% - Accent1 9 4 3 5" xfId="52710" xr:uid="{00000000-0005-0000-0000-00002ECD0000}"/>
    <cellStyle name="20% - Accent1 9 4 3 5 2" xfId="52711" xr:uid="{00000000-0005-0000-0000-00002FCD0000}"/>
    <cellStyle name="20% - Accent1 9 4 3 5 2 2" xfId="52712" xr:uid="{00000000-0005-0000-0000-000030CD0000}"/>
    <cellStyle name="20% - Accent1 9 4 3 5 3" xfId="52713" xr:uid="{00000000-0005-0000-0000-000031CD0000}"/>
    <cellStyle name="20% - Accent1 9 4 3 6" xfId="52714" xr:uid="{00000000-0005-0000-0000-000032CD0000}"/>
    <cellStyle name="20% - Accent1 9 4 3 6 2" xfId="52715" xr:uid="{00000000-0005-0000-0000-000033CD0000}"/>
    <cellStyle name="20% - Accent1 9 4 3 6 2 2" xfId="52716" xr:uid="{00000000-0005-0000-0000-000034CD0000}"/>
    <cellStyle name="20% - Accent1 9 4 3 6 3" xfId="52717" xr:uid="{00000000-0005-0000-0000-000035CD0000}"/>
    <cellStyle name="20% - Accent1 9 4 3 7" xfId="52718" xr:uid="{00000000-0005-0000-0000-000036CD0000}"/>
    <cellStyle name="20% - Accent1 9 4 3 7 2" xfId="52719" xr:uid="{00000000-0005-0000-0000-000037CD0000}"/>
    <cellStyle name="20% - Accent1 9 4 3 8" xfId="52720" xr:uid="{00000000-0005-0000-0000-000038CD0000}"/>
    <cellStyle name="20% - Accent1 9 4 3 8 2" xfId="52721" xr:uid="{00000000-0005-0000-0000-000039CD0000}"/>
    <cellStyle name="20% - Accent1 9 4 3 9" xfId="52722" xr:uid="{00000000-0005-0000-0000-00003ACD0000}"/>
    <cellStyle name="20% - Accent1 9 4 4" xfId="52723" xr:uid="{00000000-0005-0000-0000-00003BCD0000}"/>
    <cellStyle name="20% - Accent1 9 4 4 2" xfId="52724" xr:uid="{00000000-0005-0000-0000-00003CCD0000}"/>
    <cellStyle name="20% - Accent1 9 4 4 2 2" xfId="52725" xr:uid="{00000000-0005-0000-0000-00003DCD0000}"/>
    <cellStyle name="20% - Accent1 9 4 4 2 2 2" xfId="52726" xr:uid="{00000000-0005-0000-0000-00003ECD0000}"/>
    <cellStyle name="20% - Accent1 9 4 4 2 3" xfId="52727" xr:uid="{00000000-0005-0000-0000-00003FCD0000}"/>
    <cellStyle name="20% - Accent1 9 4 4 3" xfId="52728" xr:uid="{00000000-0005-0000-0000-000040CD0000}"/>
    <cellStyle name="20% - Accent1 9 4 4 3 2" xfId="52729" xr:uid="{00000000-0005-0000-0000-000041CD0000}"/>
    <cellStyle name="20% - Accent1 9 4 4 4" xfId="52730" xr:uid="{00000000-0005-0000-0000-000042CD0000}"/>
    <cellStyle name="20% - Accent1 9 4 5" xfId="52731" xr:uid="{00000000-0005-0000-0000-000043CD0000}"/>
    <cellStyle name="20% - Accent1 9 4 5 2" xfId="52732" xr:uid="{00000000-0005-0000-0000-000044CD0000}"/>
    <cellStyle name="20% - Accent1 9 4 5 2 2" xfId="52733" xr:uid="{00000000-0005-0000-0000-000045CD0000}"/>
    <cellStyle name="20% - Accent1 9 4 5 2 2 2" xfId="52734" xr:uid="{00000000-0005-0000-0000-000046CD0000}"/>
    <cellStyle name="20% - Accent1 9 4 5 2 3" xfId="52735" xr:uid="{00000000-0005-0000-0000-000047CD0000}"/>
    <cellStyle name="20% - Accent1 9 4 5 3" xfId="52736" xr:uid="{00000000-0005-0000-0000-000048CD0000}"/>
    <cellStyle name="20% - Accent1 9 4 5 3 2" xfId="52737" xr:uid="{00000000-0005-0000-0000-000049CD0000}"/>
    <cellStyle name="20% - Accent1 9 4 5 4" xfId="52738" xr:uid="{00000000-0005-0000-0000-00004ACD0000}"/>
    <cellStyle name="20% - Accent1 9 4 6" xfId="52739" xr:uid="{00000000-0005-0000-0000-00004BCD0000}"/>
    <cellStyle name="20% - Accent1 9 4 6 2" xfId="52740" xr:uid="{00000000-0005-0000-0000-00004CCD0000}"/>
    <cellStyle name="20% - Accent1 9 4 6 2 2" xfId="52741" xr:uid="{00000000-0005-0000-0000-00004DCD0000}"/>
    <cellStyle name="20% - Accent1 9 4 6 2 2 2" xfId="52742" xr:uid="{00000000-0005-0000-0000-00004ECD0000}"/>
    <cellStyle name="20% - Accent1 9 4 6 2 3" xfId="52743" xr:uid="{00000000-0005-0000-0000-00004FCD0000}"/>
    <cellStyle name="20% - Accent1 9 4 6 3" xfId="52744" xr:uid="{00000000-0005-0000-0000-000050CD0000}"/>
    <cellStyle name="20% - Accent1 9 4 6 3 2" xfId="52745" xr:uid="{00000000-0005-0000-0000-000051CD0000}"/>
    <cellStyle name="20% - Accent1 9 4 6 4" xfId="52746" xr:uid="{00000000-0005-0000-0000-000052CD0000}"/>
    <cellStyle name="20% - Accent1 9 4 7" xfId="52747" xr:uid="{00000000-0005-0000-0000-000053CD0000}"/>
    <cellStyle name="20% - Accent1 9 4 7 2" xfId="52748" xr:uid="{00000000-0005-0000-0000-000054CD0000}"/>
    <cellStyle name="20% - Accent1 9 4 7 2 2" xfId="52749" xr:uid="{00000000-0005-0000-0000-000055CD0000}"/>
    <cellStyle name="20% - Accent1 9 4 7 3" xfId="52750" xr:uid="{00000000-0005-0000-0000-000056CD0000}"/>
    <cellStyle name="20% - Accent1 9 4 8" xfId="52751" xr:uid="{00000000-0005-0000-0000-000057CD0000}"/>
    <cellStyle name="20% - Accent1 9 4 8 2" xfId="52752" xr:uid="{00000000-0005-0000-0000-000058CD0000}"/>
    <cellStyle name="20% - Accent1 9 4 8 2 2" xfId="52753" xr:uid="{00000000-0005-0000-0000-000059CD0000}"/>
    <cellStyle name="20% - Accent1 9 4 8 3" xfId="52754" xr:uid="{00000000-0005-0000-0000-00005ACD0000}"/>
    <cellStyle name="20% - Accent1 9 4 9" xfId="52755" xr:uid="{00000000-0005-0000-0000-00005BCD0000}"/>
    <cellStyle name="20% - Accent1 9 4 9 2" xfId="52756" xr:uid="{00000000-0005-0000-0000-00005CCD0000}"/>
    <cellStyle name="20% - Accent1 9 5" xfId="52757" xr:uid="{00000000-0005-0000-0000-00005DCD0000}"/>
    <cellStyle name="20% - Accent1 9 5 2" xfId="52758" xr:uid="{00000000-0005-0000-0000-00005ECD0000}"/>
    <cellStyle name="20% - Accent1 9 5 2 2" xfId="52759" xr:uid="{00000000-0005-0000-0000-00005FCD0000}"/>
    <cellStyle name="20% - Accent1 9 5 2 2 2" xfId="52760" xr:uid="{00000000-0005-0000-0000-000060CD0000}"/>
    <cellStyle name="20% - Accent1 9 5 2 2 2 2" xfId="52761" xr:uid="{00000000-0005-0000-0000-000061CD0000}"/>
    <cellStyle name="20% - Accent1 9 5 2 2 3" xfId="52762" xr:uid="{00000000-0005-0000-0000-000062CD0000}"/>
    <cellStyle name="20% - Accent1 9 5 2 3" xfId="52763" xr:uid="{00000000-0005-0000-0000-000063CD0000}"/>
    <cellStyle name="20% - Accent1 9 5 2 3 2" xfId="52764" xr:uid="{00000000-0005-0000-0000-000064CD0000}"/>
    <cellStyle name="20% - Accent1 9 5 2 4" xfId="52765" xr:uid="{00000000-0005-0000-0000-000065CD0000}"/>
    <cellStyle name="20% - Accent1 9 5 3" xfId="52766" xr:uid="{00000000-0005-0000-0000-000066CD0000}"/>
    <cellStyle name="20% - Accent1 9 5 3 2" xfId="52767" xr:uid="{00000000-0005-0000-0000-000067CD0000}"/>
    <cellStyle name="20% - Accent1 9 5 3 2 2" xfId="52768" xr:uid="{00000000-0005-0000-0000-000068CD0000}"/>
    <cellStyle name="20% - Accent1 9 5 3 2 2 2" xfId="52769" xr:uid="{00000000-0005-0000-0000-000069CD0000}"/>
    <cellStyle name="20% - Accent1 9 5 3 2 3" xfId="52770" xr:uid="{00000000-0005-0000-0000-00006ACD0000}"/>
    <cellStyle name="20% - Accent1 9 5 3 3" xfId="52771" xr:uid="{00000000-0005-0000-0000-00006BCD0000}"/>
    <cellStyle name="20% - Accent1 9 5 3 3 2" xfId="52772" xr:uid="{00000000-0005-0000-0000-00006CCD0000}"/>
    <cellStyle name="20% - Accent1 9 5 3 4" xfId="52773" xr:uid="{00000000-0005-0000-0000-00006DCD0000}"/>
    <cellStyle name="20% - Accent1 9 5 4" xfId="52774" xr:uid="{00000000-0005-0000-0000-00006ECD0000}"/>
    <cellStyle name="20% - Accent1 9 5 4 2" xfId="52775" xr:uid="{00000000-0005-0000-0000-00006FCD0000}"/>
    <cellStyle name="20% - Accent1 9 5 4 2 2" xfId="52776" xr:uid="{00000000-0005-0000-0000-000070CD0000}"/>
    <cellStyle name="20% - Accent1 9 5 4 2 2 2" xfId="52777" xr:uid="{00000000-0005-0000-0000-000071CD0000}"/>
    <cellStyle name="20% - Accent1 9 5 4 2 3" xfId="52778" xr:uid="{00000000-0005-0000-0000-000072CD0000}"/>
    <cellStyle name="20% - Accent1 9 5 4 3" xfId="52779" xr:uid="{00000000-0005-0000-0000-000073CD0000}"/>
    <cellStyle name="20% - Accent1 9 5 4 3 2" xfId="52780" xr:uid="{00000000-0005-0000-0000-000074CD0000}"/>
    <cellStyle name="20% - Accent1 9 5 4 4" xfId="52781" xr:uid="{00000000-0005-0000-0000-000075CD0000}"/>
    <cellStyle name="20% - Accent1 9 5 5" xfId="52782" xr:uid="{00000000-0005-0000-0000-000076CD0000}"/>
    <cellStyle name="20% - Accent1 9 5 5 2" xfId="52783" xr:uid="{00000000-0005-0000-0000-000077CD0000}"/>
    <cellStyle name="20% - Accent1 9 5 5 2 2" xfId="52784" xr:uid="{00000000-0005-0000-0000-000078CD0000}"/>
    <cellStyle name="20% - Accent1 9 5 5 3" xfId="52785" xr:uid="{00000000-0005-0000-0000-000079CD0000}"/>
    <cellStyle name="20% - Accent1 9 5 6" xfId="52786" xr:uid="{00000000-0005-0000-0000-00007ACD0000}"/>
    <cellStyle name="20% - Accent1 9 5 6 2" xfId="52787" xr:uid="{00000000-0005-0000-0000-00007BCD0000}"/>
    <cellStyle name="20% - Accent1 9 5 6 2 2" xfId="52788" xr:uid="{00000000-0005-0000-0000-00007CCD0000}"/>
    <cellStyle name="20% - Accent1 9 5 6 3" xfId="52789" xr:uid="{00000000-0005-0000-0000-00007DCD0000}"/>
    <cellStyle name="20% - Accent1 9 5 7" xfId="52790" xr:uid="{00000000-0005-0000-0000-00007ECD0000}"/>
    <cellStyle name="20% - Accent1 9 5 7 2" xfId="52791" xr:uid="{00000000-0005-0000-0000-00007FCD0000}"/>
    <cellStyle name="20% - Accent1 9 5 8" xfId="52792" xr:uid="{00000000-0005-0000-0000-000080CD0000}"/>
    <cellStyle name="20% - Accent1 9 5 8 2" xfId="52793" xr:uid="{00000000-0005-0000-0000-000081CD0000}"/>
    <cellStyle name="20% - Accent1 9 5 9" xfId="52794" xr:uid="{00000000-0005-0000-0000-000082CD0000}"/>
    <cellStyle name="20% - Accent1 9 6" xfId="52795" xr:uid="{00000000-0005-0000-0000-000083CD0000}"/>
    <cellStyle name="20% - Accent1 9 6 2" xfId="52796" xr:uid="{00000000-0005-0000-0000-000084CD0000}"/>
    <cellStyle name="20% - Accent1 9 6 2 2" xfId="52797" xr:uid="{00000000-0005-0000-0000-000085CD0000}"/>
    <cellStyle name="20% - Accent1 9 6 2 2 2" xfId="52798" xr:uid="{00000000-0005-0000-0000-000086CD0000}"/>
    <cellStyle name="20% - Accent1 9 6 2 2 2 2" xfId="52799" xr:uid="{00000000-0005-0000-0000-000087CD0000}"/>
    <cellStyle name="20% - Accent1 9 6 2 2 3" xfId="52800" xr:uid="{00000000-0005-0000-0000-000088CD0000}"/>
    <cellStyle name="20% - Accent1 9 6 2 3" xfId="52801" xr:uid="{00000000-0005-0000-0000-000089CD0000}"/>
    <cellStyle name="20% - Accent1 9 6 2 3 2" xfId="52802" xr:uid="{00000000-0005-0000-0000-00008ACD0000}"/>
    <cellStyle name="20% - Accent1 9 6 2 4" xfId="52803" xr:uid="{00000000-0005-0000-0000-00008BCD0000}"/>
    <cellStyle name="20% - Accent1 9 6 3" xfId="52804" xr:uid="{00000000-0005-0000-0000-00008CCD0000}"/>
    <cellStyle name="20% - Accent1 9 6 3 2" xfId="52805" xr:uid="{00000000-0005-0000-0000-00008DCD0000}"/>
    <cellStyle name="20% - Accent1 9 6 3 2 2" xfId="52806" xr:uid="{00000000-0005-0000-0000-00008ECD0000}"/>
    <cellStyle name="20% - Accent1 9 6 3 2 2 2" xfId="52807" xr:uid="{00000000-0005-0000-0000-00008FCD0000}"/>
    <cellStyle name="20% - Accent1 9 6 3 2 3" xfId="52808" xr:uid="{00000000-0005-0000-0000-000090CD0000}"/>
    <cellStyle name="20% - Accent1 9 6 3 3" xfId="52809" xr:uid="{00000000-0005-0000-0000-000091CD0000}"/>
    <cellStyle name="20% - Accent1 9 6 3 3 2" xfId="52810" xr:uid="{00000000-0005-0000-0000-000092CD0000}"/>
    <cellStyle name="20% - Accent1 9 6 3 4" xfId="52811" xr:uid="{00000000-0005-0000-0000-000093CD0000}"/>
    <cellStyle name="20% - Accent1 9 6 4" xfId="52812" xr:uid="{00000000-0005-0000-0000-000094CD0000}"/>
    <cellStyle name="20% - Accent1 9 6 4 2" xfId="52813" xr:uid="{00000000-0005-0000-0000-000095CD0000}"/>
    <cellStyle name="20% - Accent1 9 6 4 2 2" xfId="52814" xr:uid="{00000000-0005-0000-0000-000096CD0000}"/>
    <cellStyle name="20% - Accent1 9 6 4 2 2 2" xfId="52815" xr:uid="{00000000-0005-0000-0000-000097CD0000}"/>
    <cellStyle name="20% - Accent1 9 6 4 2 3" xfId="52816" xr:uid="{00000000-0005-0000-0000-000098CD0000}"/>
    <cellStyle name="20% - Accent1 9 6 4 3" xfId="52817" xr:uid="{00000000-0005-0000-0000-000099CD0000}"/>
    <cellStyle name="20% - Accent1 9 6 4 3 2" xfId="52818" xr:uid="{00000000-0005-0000-0000-00009ACD0000}"/>
    <cellStyle name="20% - Accent1 9 6 4 4" xfId="52819" xr:uid="{00000000-0005-0000-0000-00009BCD0000}"/>
    <cellStyle name="20% - Accent1 9 6 5" xfId="52820" xr:uid="{00000000-0005-0000-0000-00009CCD0000}"/>
    <cellStyle name="20% - Accent1 9 6 5 2" xfId="52821" xr:uid="{00000000-0005-0000-0000-00009DCD0000}"/>
    <cellStyle name="20% - Accent1 9 6 5 2 2" xfId="52822" xr:uid="{00000000-0005-0000-0000-00009ECD0000}"/>
    <cellStyle name="20% - Accent1 9 6 5 3" xfId="52823" xr:uid="{00000000-0005-0000-0000-00009FCD0000}"/>
    <cellStyle name="20% - Accent1 9 6 6" xfId="52824" xr:uid="{00000000-0005-0000-0000-0000A0CD0000}"/>
    <cellStyle name="20% - Accent1 9 6 6 2" xfId="52825" xr:uid="{00000000-0005-0000-0000-0000A1CD0000}"/>
    <cellStyle name="20% - Accent1 9 6 6 2 2" xfId="52826" xr:uid="{00000000-0005-0000-0000-0000A2CD0000}"/>
    <cellStyle name="20% - Accent1 9 6 6 3" xfId="52827" xr:uid="{00000000-0005-0000-0000-0000A3CD0000}"/>
    <cellStyle name="20% - Accent1 9 6 7" xfId="52828" xr:uid="{00000000-0005-0000-0000-0000A4CD0000}"/>
    <cellStyle name="20% - Accent1 9 6 7 2" xfId="52829" xr:uid="{00000000-0005-0000-0000-0000A5CD0000}"/>
    <cellStyle name="20% - Accent1 9 6 8" xfId="52830" xr:uid="{00000000-0005-0000-0000-0000A6CD0000}"/>
    <cellStyle name="20% - Accent1 9 6 8 2" xfId="52831" xr:uid="{00000000-0005-0000-0000-0000A7CD0000}"/>
    <cellStyle name="20% - Accent1 9 6 9" xfId="52832" xr:uid="{00000000-0005-0000-0000-0000A8CD0000}"/>
    <cellStyle name="20% - Accent1 9 7" xfId="52833" xr:uid="{00000000-0005-0000-0000-0000A9CD0000}"/>
    <cellStyle name="20% - Accent1 9 7 2" xfId="52834" xr:uid="{00000000-0005-0000-0000-0000AACD0000}"/>
    <cellStyle name="20% - Accent1 9 7 2 2" xfId="52835" xr:uid="{00000000-0005-0000-0000-0000ABCD0000}"/>
    <cellStyle name="20% - Accent1 9 7 2 2 2" xfId="52836" xr:uid="{00000000-0005-0000-0000-0000ACCD0000}"/>
    <cellStyle name="20% - Accent1 9 7 2 3" xfId="52837" xr:uid="{00000000-0005-0000-0000-0000ADCD0000}"/>
    <cellStyle name="20% - Accent1 9 7 3" xfId="52838" xr:uid="{00000000-0005-0000-0000-0000AECD0000}"/>
    <cellStyle name="20% - Accent1 9 7 3 2" xfId="52839" xr:uid="{00000000-0005-0000-0000-0000AFCD0000}"/>
    <cellStyle name="20% - Accent1 9 7 4" xfId="52840" xr:uid="{00000000-0005-0000-0000-0000B0CD0000}"/>
    <cellStyle name="20% - Accent1 9 8" xfId="52841" xr:uid="{00000000-0005-0000-0000-0000B1CD0000}"/>
    <cellStyle name="20% - Accent1 9 8 2" xfId="52842" xr:uid="{00000000-0005-0000-0000-0000B2CD0000}"/>
    <cellStyle name="20% - Accent1 9 8 2 2" xfId="52843" xr:uid="{00000000-0005-0000-0000-0000B3CD0000}"/>
    <cellStyle name="20% - Accent1 9 8 2 2 2" xfId="52844" xr:uid="{00000000-0005-0000-0000-0000B4CD0000}"/>
    <cellStyle name="20% - Accent1 9 8 2 3" xfId="52845" xr:uid="{00000000-0005-0000-0000-0000B5CD0000}"/>
    <cellStyle name="20% - Accent1 9 8 3" xfId="52846" xr:uid="{00000000-0005-0000-0000-0000B6CD0000}"/>
    <cellStyle name="20% - Accent1 9 8 3 2" xfId="52847" xr:uid="{00000000-0005-0000-0000-0000B7CD0000}"/>
    <cellStyle name="20% - Accent1 9 8 4" xfId="52848" xr:uid="{00000000-0005-0000-0000-0000B8CD0000}"/>
    <cellStyle name="20% - Accent1 9 9" xfId="52849" xr:uid="{00000000-0005-0000-0000-0000B9CD0000}"/>
    <cellStyle name="20% - Accent1 9 9 2" xfId="52850" xr:uid="{00000000-0005-0000-0000-0000BACD0000}"/>
    <cellStyle name="20% - Accent1 9 9 2 2" xfId="52851" xr:uid="{00000000-0005-0000-0000-0000BBCD0000}"/>
    <cellStyle name="20% - Accent1 9 9 2 2 2" xfId="52852" xr:uid="{00000000-0005-0000-0000-0000BCCD0000}"/>
    <cellStyle name="20% - Accent1 9 9 2 3" xfId="52853" xr:uid="{00000000-0005-0000-0000-0000BDCD0000}"/>
    <cellStyle name="20% - Accent1 9 9 3" xfId="52854" xr:uid="{00000000-0005-0000-0000-0000BECD0000}"/>
    <cellStyle name="20% - Accent1 9 9 3 2" xfId="52855" xr:uid="{00000000-0005-0000-0000-0000BFCD0000}"/>
    <cellStyle name="20% - Accent1 9 9 4" xfId="52856" xr:uid="{00000000-0005-0000-0000-0000C0CD0000}"/>
    <cellStyle name="20% - Accent2" xfId="40" builtinId="34" customBuiltin="1"/>
    <cellStyle name="20% - Accent2 2" xfId="120" xr:uid="{00000000-0005-0000-0000-0000C2CD0000}"/>
    <cellStyle name="20% - Accent2 3" xfId="121" xr:uid="{00000000-0005-0000-0000-0000C3CD0000}"/>
    <cellStyle name="20% - Accent3" xfId="44" builtinId="38" customBuiltin="1"/>
    <cellStyle name="20% - Accent3 2" xfId="122" xr:uid="{00000000-0005-0000-0000-0000C5CD0000}"/>
    <cellStyle name="20% - Accent3 3" xfId="123" xr:uid="{00000000-0005-0000-0000-0000C6CD0000}"/>
    <cellStyle name="20% - Accent4" xfId="48" builtinId="42" customBuiltin="1"/>
    <cellStyle name="20% - Accent4 2" xfId="124" xr:uid="{00000000-0005-0000-0000-0000C8CD0000}"/>
    <cellStyle name="20% - Accent4 3" xfId="125" xr:uid="{00000000-0005-0000-0000-0000C9CD0000}"/>
    <cellStyle name="20% - Accent5" xfId="52" builtinId="46" customBuiltin="1"/>
    <cellStyle name="20% - Accent5 2" xfId="126" xr:uid="{00000000-0005-0000-0000-0000CBCD0000}"/>
    <cellStyle name="20% - Accent5 3" xfId="127" xr:uid="{00000000-0005-0000-0000-0000CCCD0000}"/>
    <cellStyle name="20% - Accent6" xfId="56" builtinId="50" customBuiltin="1"/>
    <cellStyle name="20% - Accent6 2" xfId="128" xr:uid="{00000000-0005-0000-0000-0000CECD0000}"/>
    <cellStyle name="20% - Accent6 3" xfId="129" xr:uid="{00000000-0005-0000-0000-0000CFCD0000}"/>
    <cellStyle name="40% - Accent1" xfId="37" builtinId="31" customBuiltin="1"/>
    <cellStyle name="40% - Accent1 2" xfId="130" xr:uid="{00000000-0005-0000-0000-0000D1CD0000}"/>
    <cellStyle name="40% - Accent1 3" xfId="131" xr:uid="{00000000-0005-0000-0000-0000D2CD0000}"/>
    <cellStyle name="40% - Accent2" xfId="41" builtinId="35" customBuiltin="1"/>
    <cellStyle name="40% - Accent2 2" xfId="132" xr:uid="{00000000-0005-0000-0000-0000D4CD0000}"/>
    <cellStyle name="40% - Accent2 3" xfId="133" xr:uid="{00000000-0005-0000-0000-0000D5CD0000}"/>
    <cellStyle name="40% - Accent3" xfId="45" builtinId="39" customBuiltin="1"/>
    <cellStyle name="40% - Accent3 2" xfId="134" xr:uid="{00000000-0005-0000-0000-0000D7CD0000}"/>
    <cellStyle name="40% - Accent3 3" xfId="135" xr:uid="{00000000-0005-0000-0000-0000D8CD0000}"/>
    <cellStyle name="40% - Accent4" xfId="49" builtinId="43" customBuiltin="1"/>
    <cellStyle name="40% - Accent4 2" xfId="136" xr:uid="{00000000-0005-0000-0000-0000DACD0000}"/>
    <cellStyle name="40% - Accent4 3" xfId="137" xr:uid="{00000000-0005-0000-0000-0000DBCD0000}"/>
    <cellStyle name="40% - Accent5" xfId="53" builtinId="47" customBuiltin="1"/>
    <cellStyle name="40% - Accent5 2" xfId="138" xr:uid="{00000000-0005-0000-0000-0000DDCD0000}"/>
    <cellStyle name="40% - Accent5 3" xfId="139" xr:uid="{00000000-0005-0000-0000-0000DECD0000}"/>
    <cellStyle name="40% - Accent6" xfId="57" builtinId="51" customBuiltin="1"/>
    <cellStyle name="40% - Accent6 2" xfId="140" xr:uid="{00000000-0005-0000-0000-0000E0CD0000}"/>
    <cellStyle name="40% - Accent6 3" xfId="141" xr:uid="{00000000-0005-0000-0000-0000E1CD0000}"/>
    <cellStyle name="60% - Accent1" xfId="38" builtinId="32" customBuiltin="1"/>
    <cellStyle name="60% - Accent1 2" xfId="142" xr:uid="{00000000-0005-0000-0000-0000E3CD0000}"/>
    <cellStyle name="60% - Accent2" xfId="42" builtinId="36" customBuiltin="1"/>
    <cellStyle name="60% - Accent2 2" xfId="143" xr:uid="{00000000-0005-0000-0000-0000E5CD0000}"/>
    <cellStyle name="60% - Accent3" xfId="46" builtinId="40" customBuiltin="1"/>
    <cellStyle name="60% - Accent3 2" xfId="144" xr:uid="{00000000-0005-0000-0000-0000E7CD0000}"/>
    <cellStyle name="60% - Accent4" xfId="50" builtinId="44" customBuiltin="1"/>
    <cellStyle name="60% - Accent4 2" xfId="145" xr:uid="{00000000-0005-0000-0000-0000E9CD0000}"/>
    <cellStyle name="60% - Accent5" xfId="54" builtinId="48" customBuiltin="1"/>
    <cellStyle name="60% - Accent5 2" xfId="146" xr:uid="{00000000-0005-0000-0000-0000EBCD0000}"/>
    <cellStyle name="60% - Accent6" xfId="58" builtinId="52" customBuiltin="1"/>
    <cellStyle name="60% - Accent6 2" xfId="147" xr:uid="{00000000-0005-0000-0000-0000EDCD0000}"/>
    <cellStyle name="Accent1" xfId="35" builtinId="29" customBuiltin="1"/>
    <cellStyle name="Accent1 2" xfId="148" xr:uid="{00000000-0005-0000-0000-0000EFCD0000}"/>
    <cellStyle name="Accent2" xfId="39" builtinId="33" customBuiltin="1"/>
    <cellStyle name="Accent2 2" xfId="149" xr:uid="{00000000-0005-0000-0000-0000F1CD0000}"/>
    <cellStyle name="Accent3" xfId="43" builtinId="37" customBuiltin="1"/>
    <cellStyle name="Accent3 2" xfId="150" xr:uid="{00000000-0005-0000-0000-0000F3CD0000}"/>
    <cellStyle name="Accent4" xfId="47" builtinId="41" customBuiltin="1"/>
    <cellStyle name="Accent4 2" xfId="151" xr:uid="{00000000-0005-0000-0000-0000F5CD0000}"/>
    <cellStyle name="Accent5" xfId="51" builtinId="45" customBuiltin="1"/>
    <cellStyle name="Accent5 2" xfId="152" xr:uid="{00000000-0005-0000-0000-0000F7CD0000}"/>
    <cellStyle name="Accent6" xfId="55" builtinId="49" customBuiltin="1"/>
    <cellStyle name="Accent6 2" xfId="153" xr:uid="{00000000-0005-0000-0000-0000F9CD0000}"/>
    <cellStyle name="Bad" xfId="154" xr:uid="{00000000-0005-0000-0000-0000FACD0000}"/>
    <cellStyle name="Bad 2" xfId="155" xr:uid="{00000000-0005-0000-0000-0000FBCD0000}"/>
    <cellStyle name="Berekening" xfId="29" builtinId="22" customBuiltin="1"/>
    <cellStyle name="Berekening 2" xfId="156" xr:uid="{00000000-0005-0000-0000-0000FDCD0000}"/>
    <cellStyle name="Bold text" xfId="157" xr:uid="{00000000-0005-0000-0000-0000FECD0000}"/>
    <cellStyle name="Calculation" xfId="158" xr:uid="{00000000-0005-0000-0000-0000FFCD0000}"/>
    <cellStyle name="Check Cell" xfId="159" xr:uid="{00000000-0005-0000-0000-000000CE0000}"/>
    <cellStyle name="Comma [0]" xfId="67" xr:uid="{00000000-0005-0000-0000-000001CE0000}"/>
    <cellStyle name="Comma [0] 2" xfId="52857" xr:uid="{00000000-0005-0000-0000-000002CE0000}"/>
    <cellStyle name="Comma [0]_AA BCR/ Basis ruimtestaat 13.0" xfId="1" xr:uid="{00000000-0005-0000-0000-000003CE0000}"/>
    <cellStyle name="Comma_AA BCR/ Basis ruimtestaat 13.0" xfId="2" xr:uid="{00000000-0005-0000-0000-000004CE0000}"/>
    <cellStyle name="Comma_Uurtarieven 2000 LEVERANCIER" xfId="3" xr:uid="{00000000-0005-0000-0000-000006CE0000}"/>
    <cellStyle name="Controlecel" xfId="31" builtinId="23" customBuiltin="1"/>
    <cellStyle name="Controlecel 2" xfId="160" xr:uid="{00000000-0005-0000-0000-000008CE0000}"/>
    <cellStyle name="Currency [0]" xfId="52858" xr:uid="{00000000-0005-0000-0000-000009CE0000}"/>
    <cellStyle name="Currency_AA BCR/ Basis ruimtestaat 13.0" xfId="4" xr:uid="{00000000-0005-0000-0000-00000ACE0000}"/>
    <cellStyle name="Currency_ATIR-Calc-Uurtarief 2001" xfId="5" xr:uid="{00000000-0005-0000-0000-00000BCE0000}"/>
    <cellStyle name="Currency_CALCULATIEBLAD.XLS" xfId="6" xr:uid="{00000000-0005-0000-0000-00000CCE0000}"/>
    <cellStyle name="Euro" xfId="68" xr:uid="{00000000-0005-0000-0000-00000DCE0000}"/>
    <cellStyle name="Euro 2" xfId="69" xr:uid="{00000000-0005-0000-0000-00000ECE0000}"/>
    <cellStyle name="Euro 2 2" xfId="52859" xr:uid="{00000000-0005-0000-0000-00000FCE0000}"/>
    <cellStyle name="Euro 3" xfId="70" xr:uid="{00000000-0005-0000-0000-000010CE0000}"/>
    <cellStyle name="Euro 3 2" xfId="52860" xr:uid="{00000000-0005-0000-0000-000011CE0000}"/>
    <cellStyle name="Euro 4" xfId="71" xr:uid="{00000000-0005-0000-0000-000012CE0000}"/>
    <cellStyle name="euro 5" xfId="52861" xr:uid="{00000000-0005-0000-0000-000013CE0000}"/>
    <cellStyle name="euro 6" xfId="52862" xr:uid="{00000000-0005-0000-0000-000014CE0000}"/>
    <cellStyle name="Euro_Roto Smeets Hilversum v-1" xfId="72" xr:uid="{00000000-0005-0000-0000-000015CE0000}"/>
    <cellStyle name="Explanatory Text" xfId="161" xr:uid="{00000000-0005-0000-0000-000016CE0000}"/>
    <cellStyle name="Followed Hyperlink_Aantal groepen per school.xls" xfId="7" xr:uid="{00000000-0005-0000-0000-000017CE0000}"/>
    <cellStyle name="Gekoppelde cel" xfId="30" builtinId="24" customBuiltin="1"/>
    <cellStyle name="Gekoppelde cel 2" xfId="162" xr:uid="{00000000-0005-0000-0000-000019CE0000}"/>
    <cellStyle name="Goed" xfId="24" builtinId="26" customBuiltin="1"/>
    <cellStyle name="Goed 2" xfId="163" xr:uid="{00000000-0005-0000-0000-00001BCE0000}"/>
    <cellStyle name="Goed 3" xfId="164" xr:uid="{00000000-0005-0000-0000-00001CCE0000}"/>
    <cellStyle name="Good" xfId="165" xr:uid="{00000000-0005-0000-0000-00001DCE0000}"/>
    <cellStyle name="Heading 1" xfId="166" xr:uid="{00000000-0005-0000-0000-00001ECE0000}"/>
    <cellStyle name="Heading 2" xfId="167" xr:uid="{00000000-0005-0000-0000-00001FCE0000}"/>
    <cellStyle name="Heading 3" xfId="168" xr:uid="{00000000-0005-0000-0000-000020CE0000}"/>
    <cellStyle name="Heading 4" xfId="169" xr:uid="{00000000-0005-0000-0000-000021CE0000}"/>
    <cellStyle name="Hyperlink 2" xfId="52863" xr:uid="{00000000-0005-0000-0000-000022CE0000}"/>
    <cellStyle name="Input" xfId="170" xr:uid="{00000000-0005-0000-0000-000023CE0000}"/>
    <cellStyle name="Invoer" xfId="27" builtinId="20" customBuiltin="1"/>
    <cellStyle name="invoer 2" xfId="171" xr:uid="{00000000-0005-0000-0000-000025CE0000}"/>
    <cellStyle name="Komma" xfId="8" builtinId="3"/>
    <cellStyle name="Komma [0] 2" xfId="73" xr:uid="{00000000-0005-0000-0000-000027CE0000}"/>
    <cellStyle name="Komma 2" xfId="74" xr:uid="{00000000-0005-0000-0000-000028CE0000}"/>
    <cellStyle name="Komma 2 2" xfId="52864" xr:uid="{00000000-0005-0000-0000-000029CE0000}"/>
    <cellStyle name="Komma 3" xfId="75" xr:uid="{00000000-0005-0000-0000-00002ACE0000}"/>
    <cellStyle name="Komma 3 2" xfId="76" xr:uid="{00000000-0005-0000-0000-00002BCE0000}"/>
    <cellStyle name="Komma 3 3" xfId="105" xr:uid="{00000000-0005-0000-0000-00002CCE0000}"/>
    <cellStyle name="Komma 4" xfId="77" xr:uid="{00000000-0005-0000-0000-00002DCE0000}"/>
    <cellStyle name="Komma 4 2" xfId="52865" xr:uid="{00000000-0005-0000-0000-00002ECE0000}"/>
    <cellStyle name="Komma 5" xfId="52866" xr:uid="{00000000-0005-0000-0000-00002FCE0000}"/>
    <cellStyle name="Komma 6" xfId="52867" xr:uid="{00000000-0005-0000-0000-000030CE0000}"/>
    <cellStyle name="kop" xfId="78" xr:uid="{00000000-0005-0000-0000-000031CE0000}"/>
    <cellStyle name="Kop 1" xfId="20" builtinId="16" customBuiltin="1"/>
    <cellStyle name="Kop 1 2" xfId="172" xr:uid="{00000000-0005-0000-0000-000033CE0000}"/>
    <cellStyle name="Kop 2" xfId="21" builtinId="17" customBuiltin="1"/>
    <cellStyle name="Kop 2 2" xfId="173" xr:uid="{00000000-0005-0000-0000-000035CE0000}"/>
    <cellStyle name="Kop 3" xfId="22" builtinId="18" customBuiltin="1"/>
    <cellStyle name="Kop 3 2" xfId="174" xr:uid="{00000000-0005-0000-0000-000037CE0000}"/>
    <cellStyle name="Kop 4" xfId="23" builtinId="19" customBuiltin="1"/>
    <cellStyle name="Kop 4 2" xfId="175" xr:uid="{00000000-0005-0000-0000-000039CE0000}"/>
    <cellStyle name="Koppen_rekenblad" xfId="176" xr:uid="{00000000-0005-0000-0000-00003ACE0000}"/>
    <cellStyle name="koppenrekenblad2" xfId="177" xr:uid="{00000000-0005-0000-0000-00003BCE0000}"/>
    <cellStyle name="koppenrekenblad2 2" xfId="52868" xr:uid="{00000000-0005-0000-0000-00003CCE0000}"/>
    <cellStyle name="Linked Cell" xfId="178" xr:uid="{00000000-0005-0000-0000-00003DCE0000}"/>
    <cellStyle name="m2" xfId="179" xr:uid="{00000000-0005-0000-0000-00003ECE0000}"/>
    <cellStyle name="m2 2" xfId="52869" xr:uid="{00000000-0005-0000-0000-00003FCE0000}"/>
    <cellStyle name="Neutraal" xfId="26" builtinId="28" customBuiltin="1"/>
    <cellStyle name="Neutraal 2" xfId="180" xr:uid="{00000000-0005-0000-0000-000041CE0000}"/>
    <cellStyle name="Neutral" xfId="181" xr:uid="{00000000-0005-0000-0000-000042CE0000}"/>
    <cellStyle name="Normaal 2" xfId="79" xr:uid="{00000000-0005-0000-0000-000043CE0000}"/>
    <cellStyle name="Normaal_Basis Inventarisatielijst. xls.xls" xfId="80" xr:uid="{00000000-0005-0000-0000-000044CE0000}"/>
    <cellStyle name="Normal 2" xfId="182" xr:uid="{00000000-0005-0000-0000-000045CE0000}"/>
    <cellStyle name="Normal_ KLM-CTR(STA)-Recap.xls" xfId="9" xr:uid="{00000000-0005-0000-0000-000046CE0000}"/>
    <cellStyle name="Normal_ KLM-CTR(STA)-Recap.xls 2" xfId="62" xr:uid="{00000000-0005-0000-0000-000047CE0000}"/>
    <cellStyle name="Normal_AFRPPRIJS.xls" xfId="10" xr:uid="{00000000-0005-0000-0000-000048CE0000}"/>
    <cellStyle name="Normal_ATIR-Calc-Uurtarief 2001" xfId="11" xr:uid="{00000000-0005-0000-0000-000049CE0000}"/>
    <cellStyle name="Normal_CALCULATIEBLAD.XLS" xfId="12" xr:uid="{00000000-0005-0000-0000-00004ACE0000}"/>
    <cellStyle name="Normal_CALCULATIEBLAD.XLS 2" xfId="63" xr:uid="{00000000-0005-0000-0000-00004BCE0000}"/>
    <cellStyle name="Normal_Uurtarieven 2000 LEVERANCIER" xfId="13" xr:uid="{00000000-0005-0000-0000-00004CCE0000}"/>
    <cellStyle name="Normal_Workbook1_AFRPPRIJS.xls" xfId="14" xr:uid="{00000000-0005-0000-0000-00004DCE0000}"/>
    <cellStyle name="Note" xfId="183" xr:uid="{00000000-0005-0000-0000-00004ECE0000}"/>
    <cellStyle name="Notitie 2" xfId="60" xr:uid="{00000000-0005-0000-0000-00004FCE0000}"/>
    <cellStyle name="Notitie 3" xfId="184" xr:uid="{00000000-0005-0000-0000-000050CE0000}"/>
    <cellStyle name="Ongedefinieerd" xfId="15" xr:uid="{00000000-0005-0000-0000-000051CE0000}"/>
    <cellStyle name="Ongedefinieerd 2" xfId="81" xr:uid="{00000000-0005-0000-0000-000052CE0000}"/>
    <cellStyle name="Ongeldig" xfId="25" builtinId="27" customBuiltin="1"/>
    <cellStyle name="Ongeldig 2" xfId="185" xr:uid="{00000000-0005-0000-0000-000054CE0000}"/>
    <cellStyle name="Output" xfId="186" xr:uid="{00000000-0005-0000-0000-000055CE0000}"/>
    <cellStyle name="Procent" xfId="16" builtinId="5"/>
    <cellStyle name="Procent 2" xfId="65" xr:uid="{00000000-0005-0000-0000-000057CE0000}"/>
    <cellStyle name="Procent 2 2" xfId="82" xr:uid="{00000000-0005-0000-0000-000058CE0000}"/>
    <cellStyle name="Procent 2 3" xfId="52870" xr:uid="{00000000-0005-0000-0000-000059CE0000}"/>
    <cellStyle name="Procent 3" xfId="83" xr:uid="{00000000-0005-0000-0000-00005ACE0000}"/>
    <cellStyle name="Ruimtestaat_Koppen" xfId="187" xr:uid="{00000000-0005-0000-0000-00005BCE0000}"/>
    <cellStyle name="Standaard" xfId="0" builtinId="0"/>
    <cellStyle name="Standaard 10" xfId="84" xr:uid="{00000000-0005-0000-0000-00005DCE0000}"/>
    <cellStyle name="Standaard 10 2" xfId="85" xr:uid="{00000000-0005-0000-0000-00005ECE0000}"/>
    <cellStyle name="Standaard 11" xfId="86" xr:uid="{00000000-0005-0000-0000-00005FCE0000}"/>
    <cellStyle name="Standaard 12" xfId="87" xr:uid="{00000000-0005-0000-0000-000060CE0000}"/>
    <cellStyle name="Standaard 13" xfId="88" xr:uid="{00000000-0005-0000-0000-000061CE0000}"/>
    <cellStyle name="Standaard 13 2" xfId="52871" xr:uid="{00000000-0005-0000-0000-000062CE0000}"/>
    <cellStyle name="Standaard 14" xfId="52872" xr:uid="{00000000-0005-0000-0000-000063CE0000}"/>
    <cellStyle name="Standaard 2" xfId="59" xr:uid="{00000000-0005-0000-0000-000064CE0000}"/>
    <cellStyle name="Standaard 2 2" xfId="89" xr:uid="{00000000-0005-0000-0000-000065CE0000}"/>
    <cellStyle name="Standaard 2 2 2" xfId="90" xr:uid="{00000000-0005-0000-0000-000066CE0000}"/>
    <cellStyle name="Standaard 2 2 2 2" xfId="91" xr:uid="{00000000-0005-0000-0000-000067CE0000}"/>
    <cellStyle name="Standaard 2 3" xfId="92" xr:uid="{00000000-0005-0000-0000-000068CE0000}"/>
    <cellStyle name="Standaard 2 3 2" xfId="52873" xr:uid="{00000000-0005-0000-0000-000069CE0000}"/>
    <cellStyle name="Standaard 2 4" xfId="52874" xr:uid="{00000000-0005-0000-0000-00006ACE0000}"/>
    <cellStyle name="Standaard 3" xfId="64" xr:uid="{00000000-0005-0000-0000-00006BCE0000}"/>
    <cellStyle name="Standaard 3 2" xfId="52875" xr:uid="{00000000-0005-0000-0000-00006CCE0000}"/>
    <cellStyle name="Standaard 3 2 2" xfId="52876" xr:uid="{00000000-0005-0000-0000-00006DCE0000}"/>
    <cellStyle name="Standaard 3 3" xfId="52877" xr:uid="{00000000-0005-0000-0000-00006ECE0000}"/>
    <cellStyle name="Standaard 3 4" xfId="52878" xr:uid="{00000000-0005-0000-0000-00006FCE0000}"/>
    <cellStyle name="Standaard 3 5" xfId="52879" xr:uid="{00000000-0005-0000-0000-000070CE0000}"/>
    <cellStyle name="Standaard 4" xfId="93" xr:uid="{00000000-0005-0000-0000-000071CE0000}"/>
    <cellStyle name="Standaard 4 2" xfId="103" xr:uid="{00000000-0005-0000-0000-000072CE0000}"/>
    <cellStyle name="Standaard 4 3" xfId="52880" xr:uid="{00000000-0005-0000-0000-000073CE0000}"/>
    <cellStyle name="Standaard 5" xfId="94" xr:uid="{00000000-0005-0000-0000-000074CE0000}"/>
    <cellStyle name="Standaard 5 2" xfId="95" xr:uid="{00000000-0005-0000-0000-000075CE0000}"/>
    <cellStyle name="Standaard 6" xfId="96" xr:uid="{00000000-0005-0000-0000-000076CE0000}"/>
    <cellStyle name="Standaard 7" xfId="97" xr:uid="{00000000-0005-0000-0000-000077CE0000}"/>
    <cellStyle name="Standaard 7 2" xfId="52881" xr:uid="{00000000-0005-0000-0000-000078CE0000}"/>
    <cellStyle name="Standaard 8" xfId="98" xr:uid="{00000000-0005-0000-0000-000079CE0000}"/>
    <cellStyle name="Standaard 9" xfId="99" xr:uid="{00000000-0005-0000-0000-00007ACE0000}"/>
    <cellStyle name="Standaard_Bijlage 1+3" xfId="61" xr:uid="{00000000-0005-0000-0000-00007BCE0000}"/>
    <cellStyle name="Standaard_Blad1" xfId="17" xr:uid="{00000000-0005-0000-0000-00007CCE0000}"/>
    <cellStyle name="Titel" xfId="19" builtinId="15" customBuiltin="1"/>
    <cellStyle name="Titel 2" xfId="188" xr:uid="{00000000-0005-0000-0000-00007ECE0000}"/>
    <cellStyle name="Title" xfId="189" xr:uid="{00000000-0005-0000-0000-00007FCE0000}"/>
    <cellStyle name="Totaal" xfId="34" builtinId="25" customBuiltin="1"/>
    <cellStyle name="Totaal 2" xfId="190" xr:uid="{00000000-0005-0000-0000-000081CE0000}"/>
    <cellStyle name="Total" xfId="191" xr:uid="{00000000-0005-0000-0000-000082CE0000}"/>
    <cellStyle name="Uitvoer" xfId="28" builtinId="21" customBuiltin="1"/>
    <cellStyle name="Uitvoer 2" xfId="192" xr:uid="{00000000-0005-0000-0000-000084CE0000}"/>
    <cellStyle name="Valuta" xfId="18" builtinId="4"/>
    <cellStyle name="Valuta 2" xfId="66" xr:uid="{00000000-0005-0000-0000-000086CE0000}"/>
    <cellStyle name="Valuta 2 2" xfId="102" xr:uid="{00000000-0005-0000-0000-000087CE0000}"/>
    <cellStyle name="Valuta 2 3" xfId="52882" xr:uid="{00000000-0005-0000-0000-000088CE0000}"/>
    <cellStyle name="Valuta 3" xfId="100" xr:uid="{00000000-0005-0000-0000-000089CE0000}"/>
    <cellStyle name="Valuta 3 2" xfId="104" xr:uid="{00000000-0005-0000-0000-00008ACE0000}"/>
    <cellStyle name="Valuta 3 3" xfId="52883" xr:uid="{00000000-0005-0000-0000-00008BCE0000}"/>
    <cellStyle name="Valuta 4" xfId="101" xr:uid="{00000000-0005-0000-0000-00008CCE0000}"/>
    <cellStyle name="Valuta 4 2" xfId="52884" xr:uid="{00000000-0005-0000-0000-00008DCE0000}"/>
    <cellStyle name="Valuta 5" xfId="52885" xr:uid="{00000000-0005-0000-0000-00008ECE0000}"/>
    <cellStyle name="Valuta euro rb" xfId="193" xr:uid="{00000000-0005-0000-0000-00008FCE0000}"/>
    <cellStyle name="Valuta F rb" xfId="194" xr:uid="{00000000-0005-0000-0000-000090CE0000}"/>
    <cellStyle name="Valuta gulden rb" xfId="195" xr:uid="{00000000-0005-0000-0000-000091CE0000}"/>
    <cellStyle name="Verklarende tekst" xfId="33" builtinId="53" customBuiltin="1"/>
    <cellStyle name="Verklarende tekst 2" xfId="196" xr:uid="{00000000-0005-0000-0000-000093CE0000}"/>
    <cellStyle name="Waarschuwingstekst" xfId="32" builtinId="11" customBuiltin="1"/>
    <cellStyle name="Waarschuwingstekst 2" xfId="197" xr:uid="{00000000-0005-0000-0000-000095CE0000}"/>
    <cellStyle name="Warning Text" xfId="198" xr:uid="{00000000-0005-0000-0000-000096CE0000}"/>
  </cellStyles>
  <dxfs count="9">
    <dxf>
      <fill>
        <patternFill>
          <bgColor indexed="22"/>
        </patternFill>
      </fill>
    </dxf>
    <dxf>
      <fill>
        <patternFill>
          <bgColor indexed="22"/>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FF0000"/>
        </patternFill>
      </fill>
    </dxf>
    <dxf>
      <fill>
        <patternFill>
          <bgColor rgb="FFFF0000"/>
        </patternFill>
      </fill>
    </dxf>
    <dxf>
      <fill>
        <patternFill>
          <bgColor rgb="FFFF0000"/>
        </patternFill>
      </fill>
    </dxf>
  </dxfs>
  <tableStyles count="0" defaultTableStyle="TableStyleMedium9" defaultPivotStyle="PivotStyleMedium4"/>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E8E2D3"/>
      <color rgb="FF9FD2DF"/>
      <color rgb="FF324091"/>
      <color rgb="FF0A4983"/>
      <color rgb="FF0AAAFF"/>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5.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4.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3.xml"/><Relationship Id="rId22"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0</xdr:col>
      <xdr:colOff>1905</xdr:colOff>
      <xdr:row>5</xdr:row>
      <xdr:rowOff>26669</xdr:rowOff>
    </xdr:from>
    <xdr:to>
      <xdr:col>16</xdr:col>
      <xdr:colOff>135255</xdr:colOff>
      <xdr:row>49</xdr:row>
      <xdr:rowOff>76200</xdr:rowOff>
    </xdr:to>
    <xdr:sp macro="" textlink="">
      <xdr:nvSpPr>
        <xdr:cNvPr id="3" name="Tekstvak 2">
          <a:extLst>
            <a:ext uri="{FF2B5EF4-FFF2-40B4-BE49-F238E27FC236}">
              <a16:creationId xmlns:a16="http://schemas.microsoft.com/office/drawing/2014/main" id="{C7D6EBC4-151B-4F97-BAC9-683FC3F6FDC1}"/>
            </a:ext>
          </a:extLst>
        </xdr:cNvPr>
        <xdr:cNvSpPr txBox="1"/>
      </xdr:nvSpPr>
      <xdr:spPr>
        <a:xfrm>
          <a:off x="1905" y="988694"/>
          <a:ext cx="11172825" cy="717423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lvl="0" indent="0"/>
          <a:r>
            <a:rPr lang="nl-NL" sz="1100" b="1">
              <a:solidFill>
                <a:schemeClr val="dk1"/>
              </a:solidFill>
              <a:effectLst/>
              <a:latin typeface="Georgia" panose="02040502050405020303" pitchFamily="18" charset="0"/>
              <a:ea typeface="+mn-ea"/>
              <a:cs typeface="+mn-cs"/>
            </a:rPr>
            <a:t>Algemeen</a:t>
          </a:r>
        </a:p>
        <a:p>
          <a:pPr marL="0" lvl="0" indent="0"/>
          <a:r>
            <a:rPr lang="nl-NL" sz="1100" b="0">
              <a:solidFill>
                <a:schemeClr val="dk1"/>
              </a:solidFill>
              <a:effectLst/>
              <a:latin typeface="Georgia" panose="02040502050405020303" pitchFamily="18" charset="0"/>
              <a:ea typeface="+mn-ea"/>
              <a:cs typeface="+mn-cs"/>
            </a:rPr>
            <a:t>De inschrijver draagt er zorg voor dat de totstandkoming van het inschrijvingsbedrag overeenkomt met de onderliggende tabbladen. Indien dit niet het geval is wordt de inschrijving ongeldig verklaard.</a:t>
          </a:r>
        </a:p>
        <a:p>
          <a:pPr lvl="0"/>
          <a:endParaRPr lang="nl-NL" sz="1100" b="0">
            <a:solidFill>
              <a:schemeClr val="dk1"/>
            </a:solidFill>
            <a:effectLst/>
            <a:latin typeface="Georgia" panose="02040502050405020303" pitchFamily="18" charset="0"/>
            <a:ea typeface="+mn-ea"/>
            <a:cs typeface="+mn-cs"/>
          </a:endParaRPr>
        </a:p>
        <a:p>
          <a:pPr lvl="0"/>
          <a:r>
            <a:rPr lang="nl-NL" sz="1100" b="0">
              <a:solidFill>
                <a:schemeClr val="dk1"/>
              </a:solidFill>
              <a:effectLst/>
              <a:latin typeface="Georgia" panose="02040502050405020303" pitchFamily="18" charset="0"/>
              <a:ea typeface="+mn-ea"/>
              <a:cs typeface="+mn-cs"/>
            </a:rPr>
            <a:t>Het door de inschrijver ingediende inschrijfbedrag is de maximale vergoeding voor het gevraagde in de aanbestedingsdocumenten.</a:t>
          </a:r>
        </a:p>
        <a:p>
          <a:pPr lvl="0"/>
          <a:endParaRPr lang="nl-NL" sz="1100" b="1">
            <a:solidFill>
              <a:schemeClr val="dk1"/>
            </a:solidFill>
            <a:effectLst/>
            <a:latin typeface="Georgia" panose="02040502050405020303" pitchFamily="18" charset="0"/>
            <a:ea typeface="+mn-ea"/>
            <a:cs typeface="+mn-cs"/>
          </a:endParaRPr>
        </a:p>
        <a:p>
          <a:pPr lvl="0"/>
          <a:r>
            <a:rPr lang="nl-NL" sz="1100" b="1">
              <a:solidFill>
                <a:schemeClr val="dk1"/>
              </a:solidFill>
              <a:effectLst/>
              <a:latin typeface="Georgia" panose="02040502050405020303" pitchFamily="18" charset="0"/>
              <a:ea typeface="+mn-ea"/>
              <a:cs typeface="+mn-cs"/>
            </a:rPr>
            <a:t>Prijsniveau</a:t>
          </a:r>
        </a:p>
        <a:p>
          <a:r>
            <a:rPr lang="nl-NL" sz="1100" b="0">
              <a:solidFill>
                <a:schemeClr val="dk1"/>
              </a:solidFill>
              <a:effectLst/>
              <a:latin typeface="Georgia" panose="02040502050405020303" pitchFamily="18" charset="0"/>
              <a:ea typeface="+mn-ea"/>
              <a:cs typeface="+mn-cs"/>
            </a:rPr>
            <a:t>Het loon- en </a:t>
          </a:r>
          <a:r>
            <a:rPr lang="nl-NL" sz="1100" b="0">
              <a:solidFill>
                <a:sysClr val="windowText" lastClr="000000"/>
              </a:solidFill>
              <a:effectLst/>
              <a:latin typeface="Georgia" panose="02040502050405020303" pitchFamily="18" charset="0"/>
              <a:ea typeface="+mn-ea"/>
              <a:cs typeface="+mn-cs"/>
            </a:rPr>
            <a:t>prijspeil van 1 januari 2026 is het uitgangspunt </a:t>
          </a:r>
          <a:r>
            <a:rPr lang="nl-NL" sz="1100" b="0">
              <a:solidFill>
                <a:schemeClr val="dk1"/>
              </a:solidFill>
              <a:effectLst/>
              <a:latin typeface="Georgia" panose="02040502050405020303" pitchFamily="18" charset="0"/>
              <a:ea typeface="+mn-ea"/>
              <a:cs typeface="+mn-cs"/>
            </a:rPr>
            <a:t>voor alle aan te bieden tarieven en prijzen. De prijzen worden weergegeven exclusief de verschuldigde btw. Na vaststelling van de contractjaarprijs worden tussentijdse prijsverhogingen lopende een contractjaar niet geaccepteerd, met uitzondering van de bindende bepalingen van overheidswege. </a:t>
          </a:r>
        </a:p>
        <a:p>
          <a:endParaRPr lang="nl-NL" sz="1100" b="1">
            <a:solidFill>
              <a:schemeClr val="dk1"/>
            </a:solidFill>
            <a:effectLst/>
            <a:latin typeface="Georgia" panose="02040502050405020303" pitchFamily="18" charset="0"/>
            <a:ea typeface="+mn-ea"/>
            <a:cs typeface="+mn-cs"/>
          </a:endParaRPr>
        </a:p>
        <a:p>
          <a:pPr lvl="0"/>
          <a:r>
            <a:rPr lang="nl-NL" sz="1100" b="1">
              <a:solidFill>
                <a:schemeClr val="dk1"/>
              </a:solidFill>
              <a:effectLst/>
              <a:latin typeface="Georgia" panose="02040502050405020303" pitchFamily="18" charset="0"/>
              <a:ea typeface="+mn-ea"/>
              <a:cs typeface="+mn-cs"/>
            </a:rPr>
            <a:t>Ruimtestaat</a:t>
          </a:r>
        </a:p>
        <a:p>
          <a:r>
            <a:rPr lang="nl-NL" sz="1100" b="0">
              <a:solidFill>
                <a:schemeClr val="dk1"/>
              </a:solidFill>
              <a:effectLst/>
              <a:latin typeface="Georgia" panose="02040502050405020303" pitchFamily="18" charset="0"/>
              <a:ea typeface="+mn-ea"/>
              <a:cs typeface="+mn-cs"/>
            </a:rPr>
            <a:t>De ruimtestaat is met een zo groot mogelijke zorgvuldigheid samengesteld. Desondanks kunnen zich verschillen met de werkelijkheid voordoen door verbouwingen en verhuizingen in de gebouwen.  </a:t>
          </a:r>
          <a:endParaRPr lang="nl-NL" sz="1100" b="1">
            <a:solidFill>
              <a:schemeClr val="dk1"/>
            </a:solidFill>
            <a:effectLst/>
            <a:latin typeface="Georgia" panose="02040502050405020303" pitchFamily="18" charset="0"/>
            <a:ea typeface="+mn-ea"/>
            <a:cs typeface="+mn-cs"/>
          </a:endParaRPr>
        </a:p>
        <a:p>
          <a:r>
            <a:rPr lang="nl-NL" sz="1100" b="0">
              <a:solidFill>
                <a:schemeClr val="dk1"/>
              </a:solidFill>
              <a:effectLst/>
              <a:latin typeface="Georgia" panose="02040502050405020303" pitchFamily="18" charset="0"/>
              <a:ea typeface="+mn-ea"/>
              <a:cs typeface="+mn-cs"/>
            </a:rPr>
            <a:t> </a:t>
          </a:r>
          <a:endParaRPr lang="nl-NL" sz="1100" b="1">
            <a:solidFill>
              <a:schemeClr val="dk1"/>
            </a:solidFill>
            <a:effectLst/>
            <a:latin typeface="Georgia" panose="02040502050405020303" pitchFamily="18" charset="0"/>
            <a:ea typeface="+mn-ea"/>
            <a:cs typeface="+mn-cs"/>
          </a:endParaRPr>
        </a:p>
        <a:p>
          <a:r>
            <a:rPr lang="nl-NL" sz="1100" b="0">
              <a:solidFill>
                <a:schemeClr val="dk1"/>
              </a:solidFill>
              <a:effectLst/>
              <a:latin typeface="Georgia" panose="02040502050405020303" pitchFamily="18" charset="0"/>
              <a:ea typeface="+mn-ea"/>
              <a:cs typeface="+mn-cs"/>
            </a:rPr>
            <a:t>De uitgangspunten in het calculatiemodel vormen de basis voor de calculatie van de dienstverlener. Indien noodzakelijk worden eventuele wijzigingen in de ruimtestaat na gunning in de calculatie doorgevoerd en verrekend met de in het calculatiemodel opgenomen normeringen en tarieven van de dienstverlener.</a:t>
          </a:r>
        </a:p>
        <a:p>
          <a:endParaRPr lang="nl-NL" sz="1100" b="1">
            <a:solidFill>
              <a:schemeClr val="dk1"/>
            </a:solidFill>
            <a:effectLst/>
            <a:latin typeface="Georgia" panose="02040502050405020303" pitchFamily="18" charset="0"/>
            <a:ea typeface="+mn-ea"/>
            <a:cs typeface="+mn-cs"/>
          </a:endParaRPr>
        </a:p>
        <a:p>
          <a:pPr lvl="0"/>
          <a:r>
            <a:rPr lang="nl-NL" sz="1100" b="1">
              <a:solidFill>
                <a:schemeClr val="dk1"/>
              </a:solidFill>
              <a:effectLst/>
              <a:latin typeface="Georgia" panose="02040502050405020303" pitchFamily="18" charset="0"/>
              <a:ea typeface="+mn-ea"/>
              <a:cs typeface="+mn-cs"/>
            </a:rPr>
            <a:t>Contractjaarprijs</a:t>
          </a:r>
        </a:p>
        <a:p>
          <a:r>
            <a:rPr lang="nl-NL" sz="1100" b="0">
              <a:solidFill>
                <a:schemeClr val="dk1"/>
              </a:solidFill>
              <a:effectLst/>
              <a:latin typeface="Georgia" panose="02040502050405020303" pitchFamily="18" charset="0"/>
              <a:ea typeface="+mn-ea"/>
              <a:cs typeface="+mn-cs"/>
            </a:rPr>
            <a:t>De contractjaarprijs is opgebouwd uit alle componenten die zijn opgenomen in het calculatiemodel met uitzondering </a:t>
          </a:r>
          <a:r>
            <a:rPr lang="nl-NL" sz="1100" b="0">
              <a:solidFill>
                <a:sysClr val="windowText" lastClr="000000"/>
              </a:solidFill>
              <a:effectLst/>
              <a:latin typeface="Georgia" panose="02040502050405020303" pitchFamily="18" charset="0"/>
              <a:ea typeface="+mn-ea"/>
              <a:cs typeface="+mn-cs"/>
            </a:rPr>
            <a:t>van de afroepprijzen.</a:t>
          </a:r>
          <a:endParaRPr lang="nl-NL" sz="1100" b="1">
            <a:solidFill>
              <a:sysClr val="windowText" lastClr="000000"/>
            </a:solidFill>
            <a:effectLst/>
            <a:latin typeface="Georgia" panose="02040502050405020303" pitchFamily="18" charset="0"/>
            <a:ea typeface="+mn-ea"/>
            <a:cs typeface="+mn-cs"/>
          </a:endParaRPr>
        </a:p>
        <a:p>
          <a:endParaRPr lang="nl-NL" sz="1100" b="1">
            <a:solidFill>
              <a:schemeClr val="dk1"/>
            </a:solidFill>
            <a:effectLst/>
            <a:latin typeface="Georgia" panose="02040502050405020303" pitchFamily="18" charset="0"/>
            <a:ea typeface="+mn-ea"/>
            <a:cs typeface="+mn-cs"/>
          </a:endParaRPr>
        </a:p>
        <a:p>
          <a:pPr lvl="0"/>
          <a:r>
            <a:rPr lang="nl-NL" sz="1100" b="1">
              <a:solidFill>
                <a:schemeClr val="dk1"/>
              </a:solidFill>
              <a:effectLst/>
              <a:latin typeface="Georgia" panose="02040502050405020303" pitchFamily="18" charset="0"/>
              <a:ea typeface="+mn-ea"/>
              <a:cs typeface="+mn-cs"/>
            </a:rPr>
            <a:t>Uurtarieven</a:t>
          </a:r>
        </a:p>
        <a:p>
          <a:pPr marL="0" indent="0"/>
          <a:r>
            <a:rPr lang="nl-NL" sz="1100" b="0">
              <a:solidFill>
                <a:schemeClr val="dk1"/>
              </a:solidFill>
              <a:effectLst/>
              <a:latin typeface="Georgia" panose="02040502050405020303" pitchFamily="18" charset="0"/>
              <a:ea typeface="+mn-ea"/>
              <a:cs typeface="+mn-cs"/>
            </a:rPr>
            <a:t>De dienstverlener geeft op basis van het calculatiemodel een uurtariefopbouw op van de in te zetten categorieën medewerkers. De kosten voor werkkleding en uitrusting, materialen, middelen en machines inclusief de levering van afvalzakken, parkeerkosten en aanvraag VOG alsmede de overige indirecte kosten maken onderdeel uit van de uurtarieven.</a:t>
          </a:r>
        </a:p>
        <a:p>
          <a:pPr marL="0" indent="0"/>
          <a:r>
            <a:rPr lang="nl-NL" sz="1100" b="0">
              <a:solidFill>
                <a:schemeClr val="dk1"/>
              </a:solidFill>
              <a:effectLst/>
              <a:latin typeface="Georgia" panose="02040502050405020303" pitchFamily="18" charset="0"/>
              <a:ea typeface="+mn-ea"/>
              <a:cs typeface="+mn-cs"/>
            </a:rPr>
            <a:t> </a:t>
          </a:r>
        </a:p>
        <a:p>
          <a:pPr marL="0" indent="0"/>
          <a:r>
            <a:rPr lang="nl-NL" sz="1100" b="0">
              <a:solidFill>
                <a:schemeClr val="dk1"/>
              </a:solidFill>
              <a:effectLst/>
              <a:latin typeface="Georgia" panose="02040502050405020303" pitchFamily="18" charset="0"/>
              <a:ea typeface="+mn-ea"/>
              <a:cs typeface="+mn-cs"/>
            </a:rPr>
            <a:t>De opgegeven uurtarieven zijn, ten aanzien van de verdeling in loongroepen, gebaseerd op de gemiddelde eigenbedrijfssituatie.  </a:t>
          </a:r>
        </a:p>
        <a:p>
          <a:pPr marL="0" indent="0"/>
          <a:endParaRPr lang="nl-NL" sz="1100" b="1">
            <a:solidFill>
              <a:schemeClr val="dk1"/>
            </a:solidFill>
            <a:effectLst/>
            <a:latin typeface="Georgia" panose="02040502050405020303" pitchFamily="18" charset="0"/>
            <a:ea typeface="+mn-ea"/>
            <a:cs typeface="+mn-cs"/>
          </a:endParaRPr>
        </a:p>
        <a:p>
          <a:pPr lvl="0"/>
          <a:r>
            <a:rPr lang="nl-NL" sz="1100" b="1">
              <a:solidFill>
                <a:sysClr val="windowText" lastClr="000000"/>
              </a:solidFill>
              <a:effectLst/>
              <a:latin typeface="Georgia" panose="02040502050405020303" pitchFamily="18" charset="0"/>
              <a:ea typeface="+mn-ea"/>
              <a:cs typeface="+mn-cs"/>
            </a:rPr>
            <a:t>Machinekosten </a:t>
          </a:r>
        </a:p>
        <a:p>
          <a:pPr lvl="0"/>
          <a:r>
            <a:rPr lang="nl-NL" sz="1100" b="0">
              <a:solidFill>
                <a:sysClr val="windowText" lastClr="000000"/>
              </a:solidFill>
              <a:effectLst/>
              <a:latin typeface="Georgia" panose="02040502050405020303" pitchFamily="18" charset="0"/>
              <a:ea typeface="+mn-ea"/>
              <a:cs typeface="+mn-cs"/>
            </a:rPr>
            <a:t>Bij een investering in machines van meer dan € 500,- per machine (netto aanschafprijs, excl. btw) worden deze machines niet verdisconteerd in het uurtarief maar als separaat investeringsvoorstel ingediend conform het calculatiemodel. Hieronder vallen bijvoorbeeld veegmachines en schrob-/zuigautomaten.</a:t>
          </a:r>
          <a:endParaRPr lang="nl-NL" sz="1100">
            <a:solidFill>
              <a:sysClr val="windowText" lastClr="000000"/>
            </a:solidFill>
            <a:effectLst/>
            <a:latin typeface="Georgia" panose="02040502050405020303" pitchFamily="18" charset="0"/>
          </a:endParaRPr>
        </a:p>
        <a:p>
          <a:r>
            <a:rPr lang="nl-NL" sz="1100" b="0">
              <a:solidFill>
                <a:sysClr val="windowText" lastClr="000000"/>
              </a:solidFill>
              <a:effectLst/>
              <a:latin typeface="Georgia" panose="02040502050405020303" pitchFamily="18" charset="0"/>
              <a:ea typeface="+mn-ea"/>
              <a:cs typeface="+mn-cs"/>
            </a:rPr>
            <a:t> </a:t>
          </a:r>
          <a:r>
            <a:rPr lang="nl-NL" sz="1100">
              <a:solidFill>
                <a:sysClr val="windowText" lastClr="000000"/>
              </a:solidFill>
              <a:effectLst/>
              <a:latin typeface="Georgia" panose="02040502050405020303" pitchFamily="18" charset="0"/>
              <a:ea typeface="+mn-ea"/>
              <a:cs typeface="+mn-cs"/>
            </a:rPr>
            <a:t> </a:t>
          </a:r>
          <a:endParaRPr lang="nl-NL" sz="1100">
            <a:solidFill>
              <a:sysClr val="windowText" lastClr="000000"/>
            </a:solidFill>
            <a:effectLst/>
            <a:latin typeface="Georgia" panose="02040502050405020303" pitchFamily="18" charset="0"/>
          </a:endParaRPr>
        </a:p>
        <a:p>
          <a:r>
            <a:rPr lang="nl-NL" sz="1100">
              <a:solidFill>
                <a:sysClr val="windowText" lastClr="000000"/>
              </a:solidFill>
              <a:effectLst/>
              <a:latin typeface="Georgia" panose="02040502050405020303" pitchFamily="18" charset="0"/>
              <a:ea typeface="+mn-ea"/>
              <a:cs typeface="+mn-cs"/>
            </a:rPr>
            <a:t>Voor investering in machines gelden de navolgende voorschriften:</a:t>
          </a:r>
          <a:endParaRPr lang="nl-NL" sz="1100">
            <a:solidFill>
              <a:sysClr val="windowText" lastClr="000000"/>
            </a:solidFill>
            <a:effectLst/>
            <a:latin typeface="Georgia" panose="02040502050405020303" pitchFamily="18" charset="0"/>
          </a:endParaRPr>
        </a:p>
        <a:p>
          <a:r>
            <a:rPr lang="nl-NL" sz="1100">
              <a:solidFill>
                <a:sysClr val="windowText" lastClr="000000"/>
              </a:solidFill>
              <a:effectLst/>
              <a:latin typeface="Georgia" panose="02040502050405020303" pitchFamily="18" charset="0"/>
              <a:ea typeface="+mn-ea"/>
              <a:cs typeface="+mn-cs"/>
            </a:rPr>
            <a:t>- Investeringskosten kunnen uitsluitend in rekening worden gebracht indien de opdrachtgever vooraf goedkeuring heeft gegeven aan een gespecificeerd </a:t>
          </a:r>
          <a:endParaRPr lang="nl-NL" sz="1100">
            <a:solidFill>
              <a:sysClr val="windowText" lastClr="000000"/>
            </a:solidFill>
            <a:effectLst/>
            <a:latin typeface="Georgia" panose="02040502050405020303" pitchFamily="18" charset="0"/>
          </a:endParaRPr>
        </a:p>
        <a:p>
          <a:r>
            <a:rPr lang="nl-NL" sz="1100">
              <a:solidFill>
                <a:sysClr val="windowText" lastClr="000000"/>
              </a:solidFill>
              <a:effectLst/>
              <a:latin typeface="Georgia" panose="02040502050405020303" pitchFamily="18" charset="0"/>
              <a:ea typeface="+mn-ea"/>
              <a:cs typeface="+mn-cs"/>
            </a:rPr>
            <a:t>  investeringsvoorstel van de dienstverlener.</a:t>
          </a:r>
          <a:r>
            <a:rPr lang="nl-NL" sz="1100" baseline="0">
              <a:solidFill>
                <a:sysClr val="windowText" lastClr="000000"/>
              </a:solidFill>
              <a:effectLst/>
              <a:latin typeface="Georgia" panose="02040502050405020303" pitchFamily="18" charset="0"/>
              <a:ea typeface="+mn-ea"/>
              <a:cs typeface="+mn-cs"/>
            </a:rPr>
            <a:t> </a:t>
          </a:r>
          <a:endParaRPr lang="nl-NL" sz="1100">
            <a:solidFill>
              <a:sysClr val="windowText" lastClr="000000"/>
            </a:solidFill>
            <a:effectLst/>
            <a:latin typeface="Georgia" panose="02040502050405020303" pitchFamily="18" charset="0"/>
          </a:endParaRPr>
        </a:p>
        <a:p>
          <a:r>
            <a:rPr lang="nl-NL" sz="1100" baseline="0">
              <a:solidFill>
                <a:sysClr val="windowText" lastClr="000000"/>
              </a:solidFill>
              <a:effectLst/>
              <a:latin typeface="Georgia" panose="02040502050405020303" pitchFamily="18" charset="0"/>
              <a:ea typeface="+mn-ea"/>
              <a:cs typeface="+mn-cs"/>
            </a:rPr>
            <a:t>- I</a:t>
          </a:r>
          <a:r>
            <a:rPr lang="nl-NL" sz="1100">
              <a:solidFill>
                <a:sysClr val="windowText" lastClr="000000"/>
              </a:solidFill>
              <a:effectLst/>
              <a:latin typeface="Georgia" panose="02040502050405020303" pitchFamily="18" charset="0"/>
              <a:ea typeface="+mn-ea"/>
              <a:cs typeface="+mn-cs"/>
            </a:rPr>
            <a:t>nvesteringsvoorstellen zijn gespecificeerd naar aanschafkosten, onderhoudskosten, afschrijvingstermijn, renteverlies en verzekeringskosten.</a:t>
          </a:r>
          <a:r>
            <a:rPr lang="nl-NL" sz="1100" baseline="0">
              <a:solidFill>
                <a:sysClr val="windowText" lastClr="000000"/>
              </a:solidFill>
              <a:effectLst/>
              <a:latin typeface="Georgia" panose="02040502050405020303" pitchFamily="18" charset="0"/>
              <a:ea typeface="+mn-ea"/>
              <a:cs typeface="+mn-cs"/>
            </a:rPr>
            <a:t> </a:t>
          </a:r>
          <a:endParaRPr lang="nl-NL" sz="1100">
            <a:solidFill>
              <a:sysClr val="windowText" lastClr="000000"/>
            </a:solidFill>
            <a:effectLst/>
            <a:latin typeface="Georgia" panose="02040502050405020303" pitchFamily="18" charset="0"/>
          </a:endParaRPr>
        </a:p>
        <a:p>
          <a:r>
            <a:rPr lang="nl-NL" sz="1100" baseline="0">
              <a:solidFill>
                <a:sysClr val="windowText" lastClr="000000"/>
              </a:solidFill>
              <a:effectLst/>
              <a:latin typeface="Georgia" panose="02040502050405020303" pitchFamily="18" charset="0"/>
              <a:ea typeface="+mn-ea"/>
              <a:cs typeface="+mn-cs"/>
            </a:rPr>
            <a:t>- A</a:t>
          </a:r>
          <a:r>
            <a:rPr lang="nl-NL" sz="1100">
              <a:solidFill>
                <a:sysClr val="windowText" lastClr="000000"/>
              </a:solidFill>
              <a:effectLst/>
              <a:latin typeface="Georgia" panose="02040502050405020303" pitchFamily="18" charset="0"/>
              <a:ea typeface="+mn-ea"/>
              <a:cs typeface="+mn-cs"/>
            </a:rPr>
            <a:t>lle slijtvaste en niet slijtvaste onderdelen van machines zijn opgenomen in het onderhouds- en investeringsplan. </a:t>
          </a:r>
          <a:endParaRPr lang="nl-NL" sz="1100">
            <a:solidFill>
              <a:sysClr val="windowText" lastClr="000000"/>
            </a:solidFill>
            <a:effectLst/>
            <a:latin typeface="Georgia" panose="02040502050405020303" pitchFamily="18" charset="0"/>
          </a:endParaRPr>
        </a:p>
        <a:p>
          <a:r>
            <a:rPr lang="nl-NL" sz="1100">
              <a:solidFill>
                <a:sysClr val="windowText" lastClr="000000"/>
              </a:solidFill>
              <a:effectLst/>
              <a:latin typeface="Georgia" panose="02040502050405020303" pitchFamily="18" charset="0"/>
              <a:ea typeface="+mn-ea"/>
              <a:cs typeface="+mn-cs"/>
            </a:rPr>
            <a:t>- Kosten voor het gebruik van borstels, filters, etc. zijn voor rekening van de dienstverlener.</a:t>
          </a:r>
          <a:endParaRPr lang="nl-NL" sz="1100">
            <a:solidFill>
              <a:sysClr val="windowText" lastClr="000000"/>
            </a:solidFill>
            <a:effectLst/>
            <a:latin typeface="Georgia" panose="02040502050405020303" pitchFamily="18" charset="0"/>
          </a:endParaRPr>
        </a:p>
        <a:p>
          <a:r>
            <a:rPr lang="nl-NL" sz="1100">
              <a:solidFill>
                <a:sysClr val="windowText" lastClr="000000"/>
              </a:solidFill>
              <a:effectLst/>
              <a:latin typeface="Georgia" panose="02040502050405020303" pitchFamily="18" charset="0"/>
              <a:ea typeface="+mn-ea"/>
              <a:cs typeface="+mn-cs"/>
            </a:rPr>
            <a:t> </a:t>
          </a:r>
        </a:p>
        <a:p>
          <a:r>
            <a:rPr lang="nl-NL" sz="1100" b="0">
              <a:solidFill>
                <a:sysClr val="windowText" lastClr="000000"/>
              </a:solidFill>
              <a:effectLst/>
              <a:latin typeface="Georgia" panose="02040502050405020303" pitchFamily="18" charset="0"/>
              <a:ea typeface="+mn-ea"/>
              <a:cs typeface="+mn-cs"/>
            </a:rPr>
            <a:t>Gezien de hoogte van de investeringen in combinatie met de technische en economische levensduur van machines geldt een gemiddelde afschrijvingstermijn van 5 jaar. </a:t>
          </a:r>
          <a:endParaRPr lang="nl-NL" sz="1100" b="1">
            <a:solidFill>
              <a:sysClr val="windowText" lastClr="000000"/>
            </a:solidFill>
            <a:effectLst/>
            <a:latin typeface="Georgia" panose="02040502050405020303" pitchFamily="18" charset="0"/>
            <a:ea typeface="+mn-ea"/>
            <a:cs typeface="+mn-cs"/>
          </a:endParaRPr>
        </a:p>
        <a:p>
          <a:endParaRPr lang="nl-NL" sz="1100">
            <a:solidFill>
              <a:sysClr val="windowText" lastClr="000000"/>
            </a:solidFill>
            <a:effectLst/>
            <a:latin typeface="Georgia" panose="02040502050405020303" pitchFamily="18" charset="0"/>
          </a:endParaRPr>
        </a:p>
        <a:p>
          <a:pPr eaLnBrk="1" fontAlgn="auto" latinLnBrk="0" hangingPunct="1"/>
          <a:r>
            <a:rPr lang="nl-NL" sz="1100" b="0">
              <a:solidFill>
                <a:sysClr val="windowText" lastClr="000000"/>
              </a:solidFill>
              <a:effectLst/>
              <a:latin typeface="Georgia" panose="02040502050405020303" pitchFamily="18" charset="0"/>
              <a:ea typeface="+mn-ea"/>
              <a:cs typeface="+mn-cs"/>
            </a:rPr>
            <a:t>Indien de machine(s) op het tijdstip van start contractdatum nog niet beschikbaar zijn, maakt de dienstverlener dit kenbaar in haar inschrijving en draagt zij op eigen kosten zorg voor tijdelijke inzet van kwalitatief gelijkwaardige machines. </a:t>
          </a:r>
          <a:endParaRPr lang="nl-NL" sz="1100">
            <a:solidFill>
              <a:sysClr val="windowText" lastClr="000000"/>
            </a:solidFill>
            <a:effectLst/>
            <a:latin typeface="Georgia" panose="02040502050405020303" pitchFamily="18" charset="0"/>
          </a:endParaRPr>
        </a:p>
        <a:p>
          <a:endParaRPr lang="nl-NL"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17356</xdr:colOff>
      <xdr:row>0</xdr:row>
      <xdr:rowOff>59691</xdr:rowOff>
    </xdr:from>
    <xdr:to>
      <xdr:col>14</xdr:col>
      <xdr:colOff>53763</xdr:colOff>
      <xdr:row>4</xdr:row>
      <xdr:rowOff>21167</xdr:rowOff>
    </xdr:to>
    <xdr:sp macro="" textlink="">
      <xdr:nvSpPr>
        <xdr:cNvPr id="2" name="Tekstvak 1">
          <a:extLst>
            <a:ext uri="{FF2B5EF4-FFF2-40B4-BE49-F238E27FC236}">
              <a16:creationId xmlns:a16="http://schemas.microsoft.com/office/drawing/2014/main" id="{00000000-0008-0000-0600-000002000000}"/>
            </a:ext>
          </a:extLst>
        </xdr:cNvPr>
        <xdr:cNvSpPr txBox="1"/>
      </xdr:nvSpPr>
      <xdr:spPr>
        <a:xfrm>
          <a:off x="7669106" y="59691"/>
          <a:ext cx="6619240" cy="6599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a:solidFill>
                <a:srgbClr val="FF0000"/>
              </a:solidFill>
              <a:effectLst/>
              <a:latin typeface="Georgia" panose="02040502050405020303" pitchFamily="18" charset="0"/>
              <a:ea typeface="+mn-ea"/>
              <a:cs typeface="+mn-cs"/>
            </a:rPr>
            <a:t>Onderstaand geeft de dienstverlener een opbouw van het gemiddelde uurloon voor reguliere werkzaamheden. Gedurende de contractperiode worden de opgegeven percentages per loongroep, waarop het opgegeven gemiddelde uurtarief is gebaseerd, NIET aangepast.</a:t>
          </a:r>
        </a:p>
        <a:p>
          <a:endParaRPr lang="nl-NL" sz="1000">
            <a:solidFill>
              <a:srgbClr val="FF0000"/>
            </a:solidFill>
            <a:effectLst/>
            <a:latin typeface="Georgia" panose="02040502050405020303" pitchFamily="18" charset="0"/>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0</xdr:colOff>
      <xdr:row>0</xdr:row>
      <xdr:rowOff>1</xdr:rowOff>
    </xdr:from>
    <xdr:to>
      <xdr:col>14</xdr:col>
      <xdr:colOff>15954</xdr:colOff>
      <xdr:row>4</xdr:row>
      <xdr:rowOff>1</xdr:rowOff>
    </xdr:to>
    <xdr:sp macro="" textlink="">
      <xdr:nvSpPr>
        <xdr:cNvPr id="3" name="Tekstvak 2">
          <a:extLst>
            <a:ext uri="{FF2B5EF4-FFF2-40B4-BE49-F238E27FC236}">
              <a16:creationId xmlns:a16="http://schemas.microsoft.com/office/drawing/2014/main" id="{2191C526-8844-459C-BA13-AA99709CBC92}"/>
            </a:ext>
          </a:extLst>
        </xdr:cNvPr>
        <xdr:cNvSpPr txBox="1"/>
      </xdr:nvSpPr>
      <xdr:spPr>
        <a:xfrm>
          <a:off x="7577191" y="1"/>
          <a:ext cx="6619241" cy="70634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a:solidFill>
                <a:srgbClr val="FF0000"/>
              </a:solidFill>
              <a:effectLst/>
              <a:latin typeface="Georgia" panose="02040502050405020303" pitchFamily="18" charset="0"/>
              <a:ea typeface="+mn-ea"/>
              <a:cs typeface="+mn-cs"/>
            </a:rPr>
            <a:t>Onderstaand geeft de dienstverlener een opbouw van het gemiddelde uurloon voor reguliere werkzaamheden. Gedurende de contractperiode worden de opgegeven percentages per loongroep, waarop het opgegeven gemiddelde uurtarief is gebaseerd, NIET aangepast.</a:t>
          </a:r>
        </a:p>
        <a:p>
          <a:endParaRPr lang="nl-NL" sz="1000">
            <a:solidFill>
              <a:srgbClr val="FF0000"/>
            </a:solidFill>
            <a:effectLst/>
            <a:latin typeface="Century Gothic" panose="020B0502020202020204" pitchFamily="34" charset="0"/>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questionmarkgroup.sharepoint.com/Gegevens/Excel/Calc/AZR/AZR%20psychiatrie.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Documents%20and%20Settings\Naomi\Local%20Settings\Temporary%20Internet%20Files\Content.Outlook\ILGDZFKW\HD%20MBP%20Erik%20ATIR%20Werkdocumenten\%20%20ATIR%20in%20%20behandeling\Tarieven%202004\atir.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C\Documents%20and%20Settings\Naomi\Local%20Settings\Temporary%20Internet%20Files\Content.Outlook\ILGDZFKW\HD%20MBP%20Erik%20ATIR%20Werkdocumenten\%20%20ATIR%20in%20%20behandeling\Tarieven%202004\atir"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20ATIR%20Werkdocumenten\%20%20ATIR%20in%20%20behandeling\Tarieven%202004\atir.xls"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file:///C:\Users\ZelinaLogtenberg\AppData\Local\Microsoft\Windows\INetCache\Content.Outlook\9Y5LL89B\CSU%20SED_Bijlage%20P1%20Calculatiemodel%20III_ingevuld_1-1-2026%20V2.xlsx" TargetMode="External"/><Relationship Id="rId1" Type="http://schemas.openxmlformats.org/officeDocument/2006/relationships/externalLinkPath" Target="file:///C:\Users\ZelinaLogtenberg\AppData\Local\Microsoft\Windows\INetCache\Content.Outlook\9Y5LL89B\CSU%20SED_Bijlage%20P1%20Calculatiemodel%20III_ingevuld_1-1-2026%20V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lad3 (3)"/>
      <sheetName val="Blad3 (2)"/>
      <sheetName val="Blad1"/>
      <sheetName val="Blad2"/>
      <sheetName val="Blad3"/>
      <sheetName val="Blad4"/>
      <sheetName val="Psychiatrie"/>
      <sheetName val="Nummers"/>
      <sheetName val="Menu"/>
      <sheetName val="Tijdnormen"/>
      <sheetName val="Frekwenties"/>
      <sheetName val="Vloeren"/>
      <sheetName val="Uitgangspunten"/>
      <sheetName val="Blad3_(3)"/>
      <sheetName val="Blad3_(2)"/>
      <sheetName val="hiddenSheet"/>
      <sheetName val="dv_info"/>
      <sheetName val="Kalender"/>
      <sheetName val="EtagesLijst"/>
      <sheetName val="Werkprogrammas"/>
      <sheetName val="_BuildingSectionListExport"/>
      <sheetName val="_DepartmentListExport"/>
      <sheetName val="_BuildingListExport"/>
      <sheetName val="_LocationListExport"/>
      <sheetName val="_ProgramListExport"/>
      <sheetName val="_SpaceTypeListExport"/>
      <sheetName val="_FloorTypeListExport"/>
      <sheetName val="Voorblad"/>
      <sheetName val="1.0a-Contractblad Prodruimten"/>
      <sheetName val="1.0d-Contractblad Algemeen"/>
      <sheetName val="1.1-Jaarprijzen"/>
      <sheetName val="1.5 Opbouw uurtarieven"/>
      <sheetName val="1.1a-Inzet uren per lijn"/>
      <sheetName val="1.1a-Overzicht uren-prijzen"/>
      <sheetName val="1.2-Tijdseenheid Productie"/>
      <sheetName val="MAXIMO VERSU CONTRACT"/>
      <sheetName val="1.3a-Low Care"/>
      <sheetName val="1.3f-Mutaties"/>
      <sheetName val="13g-Mutaties oud"/>
      <sheetName val="1.3c-Plafond en wanden"/>
      <sheetName val="1.3d Vloeronderhoud door ED"/>
      <sheetName val="1.6-Machine-investeringskosten"/>
      <sheetName val="Normen"/>
      <sheetName val="Kalender (2)"/>
      <sheetName val="Opzoeklijst"/>
      <sheetName val="01.255"/>
      <sheetName val="02.255"/>
      <sheetName val="04.255"/>
      <sheetName val="AZR psychiatrie"/>
      <sheetName val="Blad3_(3)1"/>
      <sheetName val="Blad3_(2)1"/>
      <sheetName val="Kalender_(2)"/>
      <sheetName val="01_255"/>
      <sheetName val="02_255"/>
      <sheetName val="04_255"/>
      <sheetName val=""/>
      <sheetName val="Blad3_(3)2"/>
      <sheetName val="Blad3_(2)2"/>
      <sheetName val="Kalender_(2)1"/>
      <sheetName val="01_2551"/>
      <sheetName val="02_2551"/>
      <sheetName val="04_2551"/>
      <sheetName val="1_0a-Contractblad_Prodruimten"/>
      <sheetName val="1_0d-Contractblad_Algemeen"/>
      <sheetName val="1_1-Jaarprijzen"/>
      <sheetName val="1_5_Opbouw_uurtarieven"/>
      <sheetName val="1_1a-Inzet_uren_per_lijn"/>
      <sheetName val="1_1a-Overzicht_uren-prijzen"/>
      <sheetName val="1_2-Tijdseenheid_Productie"/>
      <sheetName val="MAXIMO_VERSU_CONTRACT"/>
      <sheetName val="1_3a-Low_Care"/>
      <sheetName val="1_3f-Mutaties"/>
      <sheetName val="13g-Mutaties_oud"/>
      <sheetName val="1_3c-Plafond_en_wanden"/>
      <sheetName val="1_3d_Vloeronderhoud_door_ED"/>
      <sheetName val="1_6-Machine-investeringskosten"/>
      <sheetName val="AZR_psychiatrie"/>
      <sheetName val="Blad3_(3)3"/>
      <sheetName val="Blad3_(2)3"/>
      <sheetName val="Kalender_(2)2"/>
      <sheetName val="01_2552"/>
      <sheetName val="02_2552"/>
      <sheetName val="04_2552"/>
      <sheetName val="1_0a-Contractblad_Prodruimten1"/>
      <sheetName val="1_0d-Contractblad_Algemeen1"/>
      <sheetName val="1_1-Jaarprijzen1"/>
      <sheetName val="1_5_Opbouw_uurtarieven1"/>
      <sheetName val="1_1a-Inzet_uren_per_lijn1"/>
      <sheetName val="1_1a-Overzicht_uren-prijzen1"/>
      <sheetName val="1_2-Tijdseenheid_Productie1"/>
      <sheetName val="MAXIMO_VERSU_CONTRACT1"/>
      <sheetName val="1_3a-Low_Care1"/>
      <sheetName val="1_3f-Mutaties1"/>
      <sheetName val="13g-Mutaties_oud1"/>
      <sheetName val="1_3c-Plafond_en_wanden1"/>
      <sheetName val="1_3d_Vloeronderhoud_door_ED1"/>
      <sheetName val="1_6-Machine-investeringskosten1"/>
      <sheetName val="AZR_psychiatrie1"/>
      <sheetName val="Tabellen"/>
      <sheetName val="Stamtabelle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refreshError="1"/>
      <sheetData sheetId="9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tir.xls"/>
      <sheetName val="#REF"/>
      <sheetName val="atir_xls"/>
      <sheetName val="3-Basis_ruimtestaat"/>
      <sheetName val="Omreken"/>
      <sheetName val="atir_xls1"/>
      <sheetName val="atir_xls2"/>
      <sheetName val="atir_xls3"/>
    </sheetNames>
    <sheetDataSet>
      <sheetData sheetId="0" refreshError="1"/>
      <sheetData sheetId="1" refreshError="1"/>
      <sheetData sheetId="2" refreshError="1"/>
      <sheetData sheetId="3" refreshError="1"/>
      <sheetData sheetId="4" refreshError="1"/>
      <sheetData sheetId="5"/>
      <sheetData sheetId="6"/>
      <sheetData sheetId="7"/>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tir.xls"/>
      <sheetName val="#REF"/>
      <sheetName val="Omreken"/>
      <sheetName val="Tabellen"/>
      <sheetName val="atir_xls"/>
      <sheetName val="Validaties"/>
      <sheetName val="Info blad"/>
      <sheetName val="Operationeel"/>
      <sheetName val="1-Contract tot. en prijzenblad"/>
      <sheetName val="2-Basis ruimtestaat"/>
      <sheetName val="3-Premies en opslagen"/>
      <sheetName val="4-Opbouw uurtarief productie"/>
      <sheetName val="5-Opbouw uurtarief toezicht"/>
      <sheetName val="6-Afroepprijs"/>
      <sheetName val="7-Glasbewassing"/>
      <sheetName val="8-Machinekosten"/>
      <sheetName val="9-Sanitaire voorzieningen"/>
      <sheetName val="10-Menukaart Meeting &amp; Events"/>
      <sheetName val="Dieptereiniging Keuken"/>
      <sheetName val="Basis"/>
      <sheetName val="Gomtarief"/>
      <sheetName val="Gomregie"/>
      <sheetName val="GSRtarief"/>
      <sheetName val="ORtarief"/>
      <sheetName val="Printblad"/>
      <sheetName val="SocLasten"/>
      <sheetName val="Uitgangspunten"/>
      <sheetName val="4Atir"/>
      <sheetName val="5Atir"/>
      <sheetName val="Resume"/>
      <sheetName val="Berekening Resume"/>
      <sheetName val="Blad1"/>
      <sheetName val="atir_xls1"/>
      <sheetName val="atir_xls2"/>
      <sheetName val="Info_blad"/>
      <sheetName val="1-Contract_tot__en_prijzenblad"/>
      <sheetName val="2-Basis_ruimtestaat"/>
      <sheetName val="3-Premies_en_opslagen"/>
      <sheetName val="4-Opbouw_uurtarief_productie"/>
      <sheetName val="5-Opbouw_uurtarief_toezicht"/>
      <sheetName val="9-Sanitaire_voorzieningen"/>
      <sheetName val="10-Menukaart_Meeting_&amp;_Events"/>
      <sheetName val="Dieptereiniging_Keuken"/>
      <sheetName val="Berekening_Resume"/>
      <sheetName val="Data"/>
    </sheetNames>
    <sheetDataSet>
      <sheetData sheetId="0" refreshError="1"/>
      <sheetData sheetId="1" refreshError="1"/>
      <sheetData sheetId="2" refreshError="1"/>
      <sheetData sheetId="3" refreshError="1"/>
      <sheetData sheetId="4"/>
      <sheetData sheetId="5" refreshError="1"/>
      <sheetData sheetId="6"/>
      <sheetData sheetId="7"/>
      <sheetData sheetId="8"/>
      <sheetData sheetId="9"/>
      <sheetData sheetId="10"/>
      <sheetData sheetId="11"/>
      <sheetData sheetId="12"/>
      <sheetData sheetId="13"/>
      <sheetData sheetId="14"/>
      <sheetData sheetId="15"/>
      <sheetData sheetId="16"/>
      <sheetData sheetId="17"/>
      <sheetData sheetId="18"/>
      <sheetData sheetId="19" refreshError="1"/>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tir.xls"/>
      <sheetName val="#REF"/>
      <sheetName val="atir_xls"/>
      <sheetName val="3-Basis_ruimtestaat"/>
      <sheetName val="atir_xls1"/>
      <sheetName val="atir_xls2"/>
      <sheetName val="Omreken"/>
      <sheetName val="atir_xls3"/>
    </sheetNames>
    <sheetDataSet>
      <sheetData sheetId="0" refreshError="1"/>
      <sheetData sheetId="1" refreshError="1"/>
      <sheetData sheetId="2" refreshError="1"/>
      <sheetData sheetId="3" refreshError="1"/>
      <sheetData sheetId="4"/>
      <sheetData sheetId="5"/>
      <sheetData sheetId="6" refreshError="1"/>
      <sheetData sheetId="7"/>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DEXERING"/>
      <sheetName val="Info blad"/>
      <sheetName val="2-Prijzen per locatie perceel 3"/>
      <sheetName val="3-Kengetal"/>
      <sheetName val="3-Kengetal (ORI)"/>
      <sheetName val="4-Basis ruimtestaat"/>
      <sheetName val="4-Ruimtestaat Sport. de Sprong"/>
      <sheetName val="5-Uurtarieven"/>
      <sheetName val="6-Glasbewassing"/>
      <sheetName val="7-Afroepprijs"/>
      <sheetName val="8-Sanitaire voorzieningen"/>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6FD50C-F0B9-46A2-B512-17CCBE41C2D2}">
  <sheetPr>
    <tabColor theme="0" tint="-0.14999847407452621"/>
  </sheetPr>
  <dimension ref="A1:M4"/>
  <sheetViews>
    <sheetView showGridLines="0" workbookViewId="0">
      <pane ySplit="4" topLeftCell="A26" activePane="bottomLeft" state="frozen"/>
      <selection pane="bottomLeft" activeCell="E1" sqref="E1:G1"/>
    </sheetView>
  </sheetViews>
  <sheetFormatPr defaultRowHeight="12.6"/>
  <cols>
    <col min="1" max="1" width="27.6640625" customWidth="1"/>
  </cols>
  <sheetData>
    <row r="1" spans="1:13" ht="15.6">
      <c r="A1" s="37" t="s">
        <v>0</v>
      </c>
      <c r="B1" s="38" t="str">
        <f>'2-Kosten per locatie'!B3</f>
        <v>SED organisatie</v>
      </c>
      <c r="D1" s="517" t="s">
        <v>1</v>
      </c>
      <c r="E1" s="518"/>
      <c r="F1" s="518"/>
      <c r="G1" s="518"/>
    </row>
    <row r="2" spans="1:13" ht="15.6">
      <c r="A2" s="37" t="s">
        <v>2</v>
      </c>
      <c r="B2" s="38" t="str">
        <f ca="1">MID(CELL("bestandsnaam",$B$11),SEARCH("]",CELL("bestandsnaam",$B$11),1)+1,256)</f>
        <v>1-Uitgangspunten</v>
      </c>
    </row>
    <row r="3" spans="1:13" ht="15.6">
      <c r="A3" s="37" t="s">
        <v>3</v>
      </c>
      <c r="B3" s="38" t="str">
        <f>'2-Kosten per locatie'!B5</f>
        <v>Perceel 1</v>
      </c>
    </row>
    <row r="4" spans="1:13" ht="15.6">
      <c r="A4" s="37" t="s">
        <v>4</v>
      </c>
      <c r="B4" s="38">
        <f>'2-Kosten per locatie'!B6</f>
        <v>0</v>
      </c>
      <c r="G4" s="36"/>
      <c r="H4" s="36"/>
      <c r="I4" s="36"/>
      <c r="J4" s="36"/>
      <c r="K4" s="36"/>
      <c r="L4" s="36"/>
      <c r="M4" s="36"/>
    </row>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tint="-0.14999847407452621"/>
    <pageSetUpPr fitToPage="1"/>
  </sheetPr>
  <dimension ref="A1:Z45"/>
  <sheetViews>
    <sheetView showGridLines="0" zoomScale="85" zoomScaleNormal="85" zoomScaleSheetLayoutView="50" zoomScalePageLayoutView="50" workbookViewId="0">
      <pane ySplit="12" topLeftCell="A29" activePane="bottomLeft" state="frozen"/>
      <selection activeCell="B1" sqref="B1"/>
      <selection pane="bottomLeft" activeCell="K9" sqref="K9"/>
    </sheetView>
  </sheetViews>
  <sheetFormatPr defaultColWidth="13.6640625" defaultRowHeight="13.2"/>
  <cols>
    <col min="1" max="1" width="46.109375" style="175" customWidth="1"/>
    <col min="2" max="2" width="29.109375" style="176" customWidth="1"/>
    <col min="3" max="3" width="36.6640625" style="176" customWidth="1"/>
    <col min="4" max="4" width="12.109375" style="175" customWidth="1"/>
    <col min="5" max="5" width="24.33203125" style="177" customWidth="1"/>
    <col min="6" max="6" width="16.109375" style="178" customWidth="1"/>
    <col min="7" max="7" width="13.6640625" style="177" customWidth="1"/>
    <col min="8" max="8" width="15.88671875" style="177" customWidth="1"/>
    <col min="9" max="247" width="13.6640625" style="28"/>
    <col min="248" max="248" width="22.109375" style="28" customWidth="1"/>
    <col min="249" max="255" width="13.6640625" style="28" customWidth="1"/>
    <col min="256" max="256" width="15.88671875" style="28" customWidth="1"/>
    <col min="257" max="257" width="16.5546875" style="28" bestFit="1" customWidth="1"/>
    <col min="258" max="258" width="13.6640625" style="28" customWidth="1"/>
    <col min="259" max="259" width="17.109375" style="28" bestFit="1" customWidth="1"/>
    <col min="260" max="260" width="4" style="28" customWidth="1"/>
    <col min="261" max="261" width="13.6640625" style="28" customWidth="1"/>
    <col min="262" max="503" width="13.6640625" style="28"/>
    <col min="504" max="504" width="22.109375" style="28" customWidth="1"/>
    <col min="505" max="511" width="13.6640625" style="28" customWidth="1"/>
    <col min="512" max="512" width="15.88671875" style="28" customWidth="1"/>
    <col min="513" max="513" width="16.5546875" style="28" bestFit="1" customWidth="1"/>
    <col min="514" max="514" width="13.6640625" style="28" customWidth="1"/>
    <col min="515" max="515" width="17.109375" style="28" bestFit="1" customWidth="1"/>
    <col min="516" max="516" width="4" style="28" customWidth="1"/>
    <col min="517" max="517" width="13.6640625" style="28" customWidth="1"/>
    <col min="518" max="759" width="13.6640625" style="28"/>
    <col min="760" max="760" width="22.109375" style="28" customWidth="1"/>
    <col min="761" max="767" width="13.6640625" style="28" customWidth="1"/>
    <col min="768" max="768" width="15.88671875" style="28" customWidth="1"/>
    <col min="769" max="769" width="16.5546875" style="28" bestFit="1" customWidth="1"/>
    <col min="770" max="770" width="13.6640625" style="28" customWidth="1"/>
    <col min="771" max="771" width="17.109375" style="28" bestFit="1" customWidth="1"/>
    <col min="772" max="772" width="4" style="28" customWidth="1"/>
    <col min="773" max="773" width="13.6640625" style="28" customWidth="1"/>
    <col min="774" max="1015" width="13.6640625" style="28"/>
    <col min="1016" max="1016" width="22.109375" style="28" customWidth="1"/>
    <col min="1017" max="1023" width="13.6640625" style="28" customWidth="1"/>
    <col min="1024" max="1024" width="15.88671875" style="28" customWidth="1"/>
    <col min="1025" max="1025" width="16.5546875" style="28" bestFit="1" customWidth="1"/>
    <col min="1026" max="1026" width="13.6640625" style="28" customWidth="1"/>
    <col min="1027" max="1027" width="17.109375" style="28" bestFit="1" customWidth="1"/>
    <col min="1028" max="1028" width="4" style="28" customWidth="1"/>
    <col min="1029" max="1029" width="13.6640625" style="28" customWidth="1"/>
    <col min="1030" max="1271" width="13.6640625" style="28"/>
    <col min="1272" max="1272" width="22.109375" style="28" customWidth="1"/>
    <col min="1273" max="1279" width="13.6640625" style="28" customWidth="1"/>
    <col min="1280" max="1280" width="15.88671875" style="28" customWidth="1"/>
    <col min="1281" max="1281" width="16.5546875" style="28" bestFit="1" customWidth="1"/>
    <col min="1282" max="1282" width="13.6640625" style="28" customWidth="1"/>
    <col min="1283" max="1283" width="17.109375" style="28" bestFit="1" customWidth="1"/>
    <col min="1284" max="1284" width="4" style="28" customWidth="1"/>
    <col min="1285" max="1285" width="13.6640625" style="28" customWidth="1"/>
    <col min="1286" max="1527" width="13.6640625" style="28"/>
    <col min="1528" max="1528" width="22.109375" style="28" customWidth="1"/>
    <col min="1529" max="1535" width="13.6640625" style="28" customWidth="1"/>
    <col min="1536" max="1536" width="15.88671875" style="28" customWidth="1"/>
    <col min="1537" max="1537" width="16.5546875" style="28" bestFit="1" customWidth="1"/>
    <col min="1538" max="1538" width="13.6640625" style="28" customWidth="1"/>
    <col min="1539" max="1539" width="17.109375" style="28" bestFit="1" customWidth="1"/>
    <col min="1540" max="1540" width="4" style="28" customWidth="1"/>
    <col min="1541" max="1541" width="13.6640625" style="28" customWidth="1"/>
    <col min="1542" max="1783" width="13.6640625" style="28"/>
    <col min="1784" max="1784" width="22.109375" style="28" customWidth="1"/>
    <col min="1785" max="1791" width="13.6640625" style="28" customWidth="1"/>
    <col min="1792" max="1792" width="15.88671875" style="28" customWidth="1"/>
    <col min="1793" max="1793" width="16.5546875" style="28" bestFit="1" customWidth="1"/>
    <col min="1794" max="1794" width="13.6640625" style="28" customWidth="1"/>
    <col min="1795" max="1795" width="17.109375" style="28" bestFit="1" customWidth="1"/>
    <col min="1796" max="1796" width="4" style="28" customWidth="1"/>
    <col min="1797" max="1797" width="13.6640625" style="28" customWidth="1"/>
    <col min="1798" max="2039" width="13.6640625" style="28"/>
    <col min="2040" max="2040" width="22.109375" style="28" customWidth="1"/>
    <col min="2041" max="2047" width="13.6640625" style="28" customWidth="1"/>
    <col min="2048" max="2048" width="15.88671875" style="28" customWidth="1"/>
    <col min="2049" max="2049" width="16.5546875" style="28" bestFit="1" customWidth="1"/>
    <col min="2050" max="2050" width="13.6640625" style="28" customWidth="1"/>
    <col min="2051" max="2051" width="17.109375" style="28" bestFit="1" customWidth="1"/>
    <col min="2052" max="2052" width="4" style="28" customWidth="1"/>
    <col min="2053" max="2053" width="13.6640625" style="28" customWidth="1"/>
    <col min="2054" max="2295" width="13.6640625" style="28"/>
    <col min="2296" max="2296" width="22.109375" style="28" customWidth="1"/>
    <col min="2297" max="2303" width="13.6640625" style="28" customWidth="1"/>
    <col min="2304" max="2304" width="15.88671875" style="28" customWidth="1"/>
    <col min="2305" max="2305" width="16.5546875" style="28" bestFit="1" customWidth="1"/>
    <col min="2306" max="2306" width="13.6640625" style="28" customWidth="1"/>
    <col min="2307" max="2307" width="17.109375" style="28" bestFit="1" customWidth="1"/>
    <col min="2308" max="2308" width="4" style="28" customWidth="1"/>
    <col min="2309" max="2309" width="13.6640625" style="28" customWidth="1"/>
    <col min="2310" max="2551" width="13.6640625" style="28"/>
    <col min="2552" max="2552" width="22.109375" style="28" customWidth="1"/>
    <col min="2553" max="2559" width="13.6640625" style="28" customWidth="1"/>
    <col min="2560" max="2560" width="15.88671875" style="28" customWidth="1"/>
    <col min="2561" max="2561" width="16.5546875" style="28" bestFit="1" customWidth="1"/>
    <col min="2562" max="2562" width="13.6640625" style="28" customWidth="1"/>
    <col min="2563" max="2563" width="17.109375" style="28" bestFit="1" customWidth="1"/>
    <col min="2564" max="2564" width="4" style="28" customWidth="1"/>
    <col min="2565" max="2565" width="13.6640625" style="28" customWidth="1"/>
    <col min="2566" max="2807" width="13.6640625" style="28"/>
    <col min="2808" max="2808" width="22.109375" style="28" customWidth="1"/>
    <col min="2809" max="2815" width="13.6640625" style="28" customWidth="1"/>
    <col min="2816" max="2816" width="15.88671875" style="28" customWidth="1"/>
    <col min="2817" max="2817" width="16.5546875" style="28" bestFit="1" customWidth="1"/>
    <col min="2818" max="2818" width="13.6640625" style="28" customWidth="1"/>
    <col min="2819" max="2819" width="17.109375" style="28" bestFit="1" customWidth="1"/>
    <col min="2820" max="2820" width="4" style="28" customWidth="1"/>
    <col min="2821" max="2821" width="13.6640625" style="28" customWidth="1"/>
    <col min="2822" max="3063" width="13.6640625" style="28"/>
    <col min="3064" max="3064" width="22.109375" style="28" customWidth="1"/>
    <col min="3065" max="3071" width="13.6640625" style="28" customWidth="1"/>
    <col min="3072" max="3072" width="15.88671875" style="28" customWidth="1"/>
    <col min="3073" max="3073" width="16.5546875" style="28" bestFit="1" customWidth="1"/>
    <col min="3074" max="3074" width="13.6640625" style="28" customWidth="1"/>
    <col min="3075" max="3075" width="17.109375" style="28" bestFit="1" customWidth="1"/>
    <col min="3076" max="3076" width="4" style="28" customWidth="1"/>
    <col min="3077" max="3077" width="13.6640625" style="28" customWidth="1"/>
    <col min="3078" max="3319" width="13.6640625" style="28"/>
    <col min="3320" max="3320" width="22.109375" style="28" customWidth="1"/>
    <col min="3321" max="3327" width="13.6640625" style="28" customWidth="1"/>
    <col min="3328" max="3328" width="15.88671875" style="28" customWidth="1"/>
    <col min="3329" max="3329" width="16.5546875" style="28" bestFit="1" customWidth="1"/>
    <col min="3330" max="3330" width="13.6640625" style="28" customWidth="1"/>
    <col min="3331" max="3331" width="17.109375" style="28" bestFit="1" customWidth="1"/>
    <col min="3332" max="3332" width="4" style="28" customWidth="1"/>
    <col min="3333" max="3333" width="13.6640625" style="28" customWidth="1"/>
    <col min="3334" max="3575" width="13.6640625" style="28"/>
    <col min="3576" max="3576" width="22.109375" style="28" customWidth="1"/>
    <col min="3577" max="3583" width="13.6640625" style="28" customWidth="1"/>
    <col min="3584" max="3584" width="15.88671875" style="28" customWidth="1"/>
    <col min="3585" max="3585" width="16.5546875" style="28" bestFit="1" customWidth="1"/>
    <col min="3586" max="3586" width="13.6640625" style="28" customWidth="1"/>
    <col min="3587" max="3587" width="17.109375" style="28" bestFit="1" customWidth="1"/>
    <col min="3588" max="3588" width="4" style="28" customWidth="1"/>
    <col min="3589" max="3589" width="13.6640625" style="28" customWidth="1"/>
    <col min="3590" max="3831" width="13.6640625" style="28"/>
    <col min="3832" max="3832" width="22.109375" style="28" customWidth="1"/>
    <col min="3833" max="3839" width="13.6640625" style="28" customWidth="1"/>
    <col min="3840" max="3840" width="15.88671875" style="28" customWidth="1"/>
    <col min="3841" max="3841" width="16.5546875" style="28" bestFit="1" customWidth="1"/>
    <col min="3842" max="3842" width="13.6640625" style="28" customWidth="1"/>
    <col min="3843" max="3843" width="17.109375" style="28" bestFit="1" customWidth="1"/>
    <col min="3844" max="3844" width="4" style="28" customWidth="1"/>
    <col min="3845" max="3845" width="13.6640625" style="28" customWidth="1"/>
    <col min="3846" max="4087" width="13.6640625" style="28"/>
    <col min="4088" max="4088" width="22.109375" style="28" customWidth="1"/>
    <col min="4089" max="4095" width="13.6640625" style="28" customWidth="1"/>
    <col min="4096" max="4096" width="15.88671875" style="28" customWidth="1"/>
    <col min="4097" max="4097" width="16.5546875" style="28" bestFit="1" customWidth="1"/>
    <col min="4098" max="4098" width="13.6640625" style="28" customWidth="1"/>
    <col min="4099" max="4099" width="17.109375" style="28" bestFit="1" customWidth="1"/>
    <col min="4100" max="4100" width="4" style="28" customWidth="1"/>
    <col min="4101" max="4101" width="13.6640625" style="28" customWidth="1"/>
    <col min="4102" max="4343" width="13.6640625" style="28"/>
    <col min="4344" max="4344" width="22.109375" style="28" customWidth="1"/>
    <col min="4345" max="4351" width="13.6640625" style="28" customWidth="1"/>
    <col min="4352" max="4352" width="15.88671875" style="28" customWidth="1"/>
    <col min="4353" max="4353" width="16.5546875" style="28" bestFit="1" customWidth="1"/>
    <col min="4354" max="4354" width="13.6640625" style="28" customWidth="1"/>
    <col min="4355" max="4355" width="17.109375" style="28" bestFit="1" customWidth="1"/>
    <col min="4356" max="4356" width="4" style="28" customWidth="1"/>
    <col min="4357" max="4357" width="13.6640625" style="28" customWidth="1"/>
    <col min="4358" max="4599" width="13.6640625" style="28"/>
    <col min="4600" max="4600" width="22.109375" style="28" customWidth="1"/>
    <col min="4601" max="4607" width="13.6640625" style="28" customWidth="1"/>
    <col min="4608" max="4608" width="15.88671875" style="28" customWidth="1"/>
    <col min="4609" max="4609" width="16.5546875" style="28" bestFit="1" customWidth="1"/>
    <col min="4610" max="4610" width="13.6640625" style="28" customWidth="1"/>
    <col min="4611" max="4611" width="17.109375" style="28" bestFit="1" customWidth="1"/>
    <col min="4612" max="4612" width="4" style="28" customWidth="1"/>
    <col min="4613" max="4613" width="13.6640625" style="28" customWidth="1"/>
    <col min="4614" max="4855" width="13.6640625" style="28"/>
    <col min="4856" max="4856" width="22.109375" style="28" customWidth="1"/>
    <col min="4857" max="4863" width="13.6640625" style="28" customWidth="1"/>
    <col min="4864" max="4864" width="15.88671875" style="28" customWidth="1"/>
    <col min="4865" max="4865" width="16.5546875" style="28" bestFit="1" customWidth="1"/>
    <col min="4866" max="4866" width="13.6640625" style="28" customWidth="1"/>
    <col min="4867" max="4867" width="17.109375" style="28" bestFit="1" customWidth="1"/>
    <col min="4868" max="4868" width="4" style="28" customWidth="1"/>
    <col min="4869" max="4869" width="13.6640625" style="28" customWidth="1"/>
    <col min="4870" max="5111" width="13.6640625" style="28"/>
    <col min="5112" max="5112" width="22.109375" style="28" customWidth="1"/>
    <col min="5113" max="5119" width="13.6640625" style="28" customWidth="1"/>
    <col min="5120" max="5120" width="15.88671875" style="28" customWidth="1"/>
    <col min="5121" max="5121" width="16.5546875" style="28" bestFit="1" customWidth="1"/>
    <col min="5122" max="5122" width="13.6640625" style="28" customWidth="1"/>
    <col min="5123" max="5123" width="17.109375" style="28" bestFit="1" customWidth="1"/>
    <col min="5124" max="5124" width="4" style="28" customWidth="1"/>
    <col min="5125" max="5125" width="13.6640625" style="28" customWidth="1"/>
    <col min="5126" max="5367" width="13.6640625" style="28"/>
    <col min="5368" max="5368" width="22.109375" style="28" customWidth="1"/>
    <col min="5369" max="5375" width="13.6640625" style="28" customWidth="1"/>
    <col min="5376" max="5376" width="15.88671875" style="28" customWidth="1"/>
    <col min="5377" max="5377" width="16.5546875" style="28" bestFit="1" customWidth="1"/>
    <col min="5378" max="5378" width="13.6640625" style="28" customWidth="1"/>
    <col min="5379" max="5379" width="17.109375" style="28" bestFit="1" customWidth="1"/>
    <col min="5380" max="5380" width="4" style="28" customWidth="1"/>
    <col min="5381" max="5381" width="13.6640625" style="28" customWidth="1"/>
    <col min="5382" max="5623" width="13.6640625" style="28"/>
    <col min="5624" max="5624" width="22.109375" style="28" customWidth="1"/>
    <col min="5625" max="5631" width="13.6640625" style="28" customWidth="1"/>
    <col min="5632" max="5632" width="15.88671875" style="28" customWidth="1"/>
    <col min="5633" max="5633" width="16.5546875" style="28" bestFit="1" customWidth="1"/>
    <col min="5634" max="5634" width="13.6640625" style="28" customWidth="1"/>
    <col min="5635" max="5635" width="17.109375" style="28" bestFit="1" customWidth="1"/>
    <col min="5636" max="5636" width="4" style="28" customWidth="1"/>
    <col min="5637" max="5637" width="13.6640625" style="28" customWidth="1"/>
    <col min="5638" max="5879" width="13.6640625" style="28"/>
    <col min="5880" max="5880" width="22.109375" style="28" customWidth="1"/>
    <col min="5881" max="5887" width="13.6640625" style="28" customWidth="1"/>
    <col min="5888" max="5888" width="15.88671875" style="28" customWidth="1"/>
    <col min="5889" max="5889" width="16.5546875" style="28" bestFit="1" customWidth="1"/>
    <col min="5890" max="5890" width="13.6640625" style="28" customWidth="1"/>
    <col min="5891" max="5891" width="17.109375" style="28" bestFit="1" customWidth="1"/>
    <col min="5892" max="5892" width="4" style="28" customWidth="1"/>
    <col min="5893" max="5893" width="13.6640625" style="28" customWidth="1"/>
    <col min="5894" max="6135" width="13.6640625" style="28"/>
    <col min="6136" max="6136" width="22.109375" style="28" customWidth="1"/>
    <col min="6137" max="6143" width="13.6640625" style="28" customWidth="1"/>
    <col min="6144" max="6144" width="15.88671875" style="28" customWidth="1"/>
    <col min="6145" max="6145" width="16.5546875" style="28" bestFit="1" customWidth="1"/>
    <col min="6146" max="6146" width="13.6640625" style="28" customWidth="1"/>
    <col min="6147" max="6147" width="17.109375" style="28" bestFit="1" customWidth="1"/>
    <col min="6148" max="6148" width="4" style="28" customWidth="1"/>
    <col min="6149" max="6149" width="13.6640625" style="28" customWidth="1"/>
    <col min="6150" max="6391" width="13.6640625" style="28"/>
    <col min="6392" max="6392" width="22.109375" style="28" customWidth="1"/>
    <col min="6393" max="6399" width="13.6640625" style="28" customWidth="1"/>
    <col min="6400" max="6400" width="15.88671875" style="28" customWidth="1"/>
    <col min="6401" max="6401" width="16.5546875" style="28" bestFit="1" customWidth="1"/>
    <col min="6402" max="6402" width="13.6640625" style="28" customWidth="1"/>
    <col min="6403" max="6403" width="17.109375" style="28" bestFit="1" customWidth="1"/>
    <col min="6404" max="6404" width="4" style="28" customWidth="1"/>
    <col min="6405" max="6405" width="13.6640625" style="28" customWidth="1"/>
    <col min="6406" max="6647" width="13.6640625" style="28"/>
    <col min="6648" max="6648" width="22.109375" style="28" customWidth="1"/>
    <col min="6649" max="6655" width="13.6640625" style="28" customWidth="1"/>
    <col min="6656" max="6656" width="15.88671875" style="28" customWidth="1"/>
    <col min="6657" max="6657" width="16.5546875" style="28" bestFit="1" customWidth="1"/>
    <col min="6658" max="6658" width="13.6640625" style="28" customWidth="1"/>
    <col min="6659" max="6659" width="17.109375" style="28" bestFit="1" customWidth="1"/>
    <col min="6660" max="6660" width="4" style="28" customWidth="1"/>
    <col min="6661" max="6661" width="13.6640625" style="28" customWidth="1"/>
    <col min="6662" max="6903" width="13.6640625" style="28"/>
    <col min="6904" max="6904" width="22.109375" style="28" customWidth="1"/>
    <col min="6905" max="6911" width="13.6640625" style="28" customWidth="1"/>
    <col min="6912" max="6912" width="15.88671875" style="28" customWidth="1"/>
    <col min="6913" max="6913" width="16.5546875" style="28" bestFit="1" customWidth="1"/>
    <col min="6914" max="6914" width="13.6640625" style="28" customWidth="1"/>
    <col min="6915" max="6915" width="17.109375" style="28" bestFit="1" customWidth="1"/>
    <col min="6916" max="6916" width="4" style="28" customWidth="1"/>
    <col min="6917" max="6917" width="13.6640625" style="28" customWidth="1"/>
    <col min="6918" max="7159" width="13.6640625" style="28"/>
    <col min="7160" max="7160" width="22.109375" style="28" customWidth="1"/>
    <col min="7161" max="7167" width="13.6640625" style="28" customWidth="1"/>
    <col min="7168" max="7168" width="15.88671875" style="28" customWidth="1"/>
    <col min="7169" max="7169" width="16.5546875" style="28" bestFit="1" customWidth="1"/>
    <col min="7170" max="7170" width="13.6640625" style="28" customWidth="1"/>
    <col min="7171" max="7171" width="17.109375" style="28" bestFit="1" customWidth="1"/>
    <col min="7172" max="7172" width="4" style="28" customWidth="1"/>
    <col min="7173" max="7173" width="13.6640625" style="28" customWidth="1"/>
    <col min="7174" max="7415" width="13.6640625" style="28"/>
    <col min="7416" max="7416" width="22.109375" style="28" customWidth="1"/>
    <col min="7417" max="7423" width="13.6640625" style="28" customWidth="1"/>
    <col min="7424" max="7424" width="15.88671875" style="28" customWidth="1"/>
    <col min="7425" max="7425" width="16.5546875" style="28" bestFit="1" customWidth="1"/>
    <col min="7426" max="7426" width="13.6640625" style="28" customWidth="1"/>
    <col min="7427" max="7427" width="17.109375" style="28" bestFit="1" customWidth="1"/>
    <col min="7428" max="7428" width="4" style="28" customWidth="1"/>
    <col min="7429" max="7429" width="13.6640625" style="28" customWidth="1"/>
    <col min="7430" max="7671" width="13.6640625" style="28"/>
    <col min="7672" max="7672" width="22.109375" style="28" customWidth="1"/>
    <col min="7673" max="7679" width="13.6640625" style="28" customWidth="1"/>
    <col min="7680" max="7680" width="15.88671875" style="28" customWidth="1"/>
    <col min="7681" max="7681" width="16.5546875" style="28" bestFit="1" customWidth="1"/>
    <col min="7682" max="7682" width="13.6640625" style="28" customWidth="1"/>
    <col min="7683" max="7683" width="17.109375" style="28" bestFit="1" customWidth="1"/>
    <col min="7684" max="7684" width="4" style="28" customWidth="1"/>
    <col min="7685" max="7685" width="13.6640625" style="28" customWidth="1"/>
    <col min="7686" max="7927" width="13.6640625" style="28"/>
    <col min="7928" max="7928" width="22.109375" style="28" customWidth="1"/>
    <col min="7929" max="7935" width="13.6640625" style="28" customWidth="1"/>
    <col min="7936" max="7936" width="15.88671875" style="28" customWidth="1"/>
    <col min="7937" max="7937" width="16.5546875" style="28" bestFit="1" customWidth="1"/>
    <col min="7938" max="7938" width="13.6640625" style="28" customWidth="1"/>
    <col min="7939" max="7939" width="17.109375" style="28" bestFit="1" customWidth="1"/>
    <col min="7940" max="7940" width="4" style="28" customWidth="1"/>
    <col min="7941" max="7941" width="13.6640625" style="28" customWidth="1"/>
    <col min="7942" max="8183" width="13.6640625" style="28"/>
    <col min="8184" max="8184" width="22.109375" style="28" customWidth="1"/>
    <col min="8185" max="8191" width="13.6640625" style="28" customWidth="1"/>
    <col min="8192" max="8192" width="15.88671875" style="28" customWidth="1"/>
    <col min="8193" max="8193" width="16.5546875" style="28" bestFit="1" customWidth="1"/>
    <col min="8194" max="8194" width="13.6640625" style="28" customWidth="1"/>
    <col min="8195" max="8195" width="17.109375" style="28" bestFit="1" customWidth="1"/>
    <col min="8196" max="8196" width="4" style="28" customWidth="1"/>
    <col min="8197" max="8197" width="13.6640625" style="28" customWidth="1"/>
    <col min="8198" max="8439" width="13.6640625" style="28"/>
    <col min="8440" max="8440" width="22.109375" style="28" customWidth="1"/>
    <col min="8441" max="8447" width="13.6640625" style="28" customWidth="1"/>
    <col min="8448" max="8448" width="15.88671875" style="28" customWidth="1"/>
    <col min="8449" max="8449" width="16.5546875" style="28" bestFit="1" customWidth="1"/>
    <col min="8450" max="8450" width="13.6640625" style="28" customWidth="1"/>
    <col min="8451" max="8451" width="17.109375" style="28" bestFit="1" customWidth="1"/>
    <col min="8452" max="8452" width="4" style="28" customWidth="1"/>
    <col min="8453" max="8453" width="13.6640625" style="28" customWidth="1"/>
    <col min="8454" max="8695" width="13.6640625" style="28"/>
    <col min="8696" max="8696" width="22.109375" style="28" customWidth="1"/>
    <col min="8697" max="8703" width="13.6640625" style="28" customWidth="1"/>
    <col min="8704" max="8704" width="15.88671875" style="28" customWidth="1"/>
    <col min="8705" max="8705" width="16.5546875" style="28" bestFit="1" customWidth="1"/>
    <col min="8706" max="8706" width="13.6640625" style="28" customWidth="1"/>
    <col min="8707" max="8707" width="17.109375" style="28" bestFit="1" customWidth="1"/>
    <col min="8708" max="8708" width="4" style="28" customWidth="1"/>
    <col min="8709" max="8709" width="13.6640625" style="28" customWidth="1"/>
    <col min="8710" max="8951" width="13.6640625" style="28"/>
    <col min="8952" max="8952" width="22.109375" style="28" customWidth="1"/>
    <col min="8953" max="8959" width="13.6640625" style="28" customWidth="1"/>
    <col min="8960" max="8960" width="15.88671875" style="28" customWidth="1"/>
    <col min="8961" max="8961" width="16.5546875" style="28" bestFit="1" customWidth="1"/>
    <col min="8962" max="8962" width="13.6640625" style="28" customWidth="1"/>
    <col min="8963" max="8963" width="17.109375" style="28" bestFit="1" customWidth="1"/>
    <col min="8964" max="8964" width="4" style="28" customWidth="1"/>
    <col min="8965" max="8965" width="13.6640625" style="28" customWidth="1"/>
    <col min="8966" max="9207" width="13.6640625" style="28"/>
    <col min="9208" max="9208" width="22.109375" style="28" customWidth="1"/>
    <col min="9209" max="9215" width="13.6640625" style="28" customWidth="1"/>
    <col min="9216" max="9216" width="15.88671875" style="28" customWidth="1"/>
    <col min="9217" max="9217" width="16.5546875" style="28" bestFit="1" customWidth="1"/>
    <col min="9218" max="9218" width="13.6640625" style="28" customWidth="1"/>
    <col min="9219" max="9219" width="17.109375" style="28" bestFit="1" customWidth="1"/>
    <col min="9220" max="9220" width="4" style="28" customWidth="1"/>
    <col min="9221" max="9221" width="13.6640625" style="28" customWidth="1"/>
    <col min="9222" max="9463" width="13.6640625" style="28"/>
    <col min="9464" max="9464" width="22.109375" style="28" customWidth="1"/>
    <col min="9465" max="9471" width="13.6640625" style="28" customWidth="1"/>
    <col min="9472" max="9472" width="15.88671875" style="28" customWidth="1"/>
    <col min="9473" max="9473" width="16.5546875" style="28" bestFit="1" customWidth="1"/>
    <col min="9474" max="9474" width="13.6640625" style="28" customWidth="1"/>
    <col min="9475" max="9475" width="17.109375" style="28" bestFit="1" customWidth="1"/>
    <col min="9476" max="9476" width="4" style="28" customWidth="1"/>
    <col min="9477" max="9477" width="13.6640625" style="28" customWidth="1"/>
    <col min="9478" max="9719" width="13.6640625" style="28"/>
    <col min="9720" max="9720" width="22.109375" style="28" customWidth="1"/>
    <col min="9721" max="9727" width="13.6640625" style="28" customWidth="1"/>
    <col min="9728" max="9728" width="15.88671875" style="28" customWidth="1"/>
    <col min="9729" max="9729" width="16.5546875" style="28" bestFit="1" customWidth="1"/>
    <col min="9730" max="9730" width="13.6640625" style="28" customWidth="1"/>
    <col min="9731" max="9731" width="17.109375" style="28" bestFit="1" customWidth="1"/>
    <col min="9732" max="9732" width="4" style="28" customWidth="1"/>
    <col min="9733" max="9733" width="13.6640625" style="28" customWidth="1"/>
    <col min="9734" max="9975" width="13.6640625" style="28"/>
    <col min="9976" max="9976" width="22.109375" style="28" customWidth="1"/>
    <col min="9977" max="9983" width="13.6640625" style="28" customWidth="1"/>
    <col min="9984" max="9984" width="15.88671875" style="28" customWidth="1"/>
    <col min="9985" max="9985" width="16.5546875" style="28" bestFit="1" customWidth="1"/>
    <col min="9986" max="9986" width="13.6640625" style="28" customWidth="1"/>
    <col min="9987" max="9987" width="17.109375" style="28" bestFit="1" customWidth="1"/>
    <col min="9988" max="9988" width="4" style="28" customWidth="1"/>
    <col min="9989" max="9989" width="13.6640625" style="28" customWidth="1"/>
    <col min="9990" max="10231" width="13.6640625" style="28"/>
    <col min="10232" max="10232" width="22.109375" style="28" customWidth="1"/>
    <col min="10233" max="10239" width="13.6640625" style="28" customWidth="1"/>
    <col min="10240" max="10240" width="15.88671875" style="28" customWidth="1"/>
    <col min="10241" max="10241" width="16.5546875" style="28" bestFit="1" customWidth="1"/>
    <col min="10242" max="10242" width="13.6640625" style="28" customWidth="1"/>
    <col min="10243" max="10243" width="17.109375" style="28" bestFit="1" customWidth="1"/>
    <col min="10244" max="10244" width="4" style="28" customWidth="1"/>
    <col min="10245" max="10245" width="13.6640625" style="28" customWidth="1"/>
    <col min="10246" max="10487" width="13.6640625" style="28"/>
    <col min="10488" max="10488" width="22.109375" style="28" customWidth="1"/>
    <col min="10489" max="10495" width="13.6640625" style="28" customWidth="1"/>
    <col min="10496" max="10496" width="15.88671875" style="28" customWidth="1"/>
    <col min="10497" max="10497" width="16.5546875" style="28" bestFit="1" customWidth="1"/>
    <col min="10498" max="10498" width="13.6640625" style="28" customWidth="1"/>
    <col min="10499" max="10499" width="17.109375" style="28" bestFit="1" customWidth="1"/>
    <col min="10500" max="10500" width="4" style="28" customWidth="1"/>
    <col min="10501" max="10501" width="13.6640625" style="28" customWidth="1"/>
    <col min="10502" max="10743" width="13.6640625" style="28"/>
    <col min="10744" max="10744" width="22.109375" style="28" customWidth="1"/>
    <col min="10745" max="10751" width="13.6640625" style="28" customWidth="1"/>
    <col min="10752" max="10752" width="15.88671875" style="28" customWidth="1"/>
    <col min="10753" max="10753" width="16.5546875" style="28" bestFit="1" customWidth="1"/>
    <col min="10754" max="10754" width="13.6640625" style="28" customWidth="1"/>
    <col min="10755" max="10755" width="17.109375" style="28" bestFit="1" customWidth="1"/>
    <col min="10756" max="10756" width="4" style="28" customWidth="1"/>
    <col min="10757" max="10757" width="13.6640625" style="28" customWidth="1"/>
    <col min="10758" max="10999" width="13.6640625" style="28"/>
    <col min="11000" max="11000" width="22.109375" style="28" customWidth="1"/>
    <col min="11001" max="11007" width="13.6640625" style="28" customWidth="1"/>
    <col min="11008" max="11008" width="15.88671875" style="28" customWidth="1"/>
    <col min="11009" max="11009" width="16.5546875" style="28" bestFit="1" customWidth="1"/>
    <col min="11010" max="11010" width="13.6640625" style="28" customWidth="1"/>
    <col min="11011" max="11011" width="17.109375" style="28" bestFit="1" customWidth="1"/>
    <col min="11012" max="11012" width="4" style="28" customWidth="1"/>
    <col min="11013" max="11013" width="13.6640625" style="28" customWidth="1"/>
    <col min="11014" max="11255" width="13.6640625" style="28"/>
    <col min="11256" max="11256" width="22.109375" style="28" customWidth="1"/>
    <col min="11257" max="11263" width="13.6640625" style="28" customWidth="1"/>
    <col min="11264" max="11264" width="15.88671875" style="28" customWidth="1"/>
    <col min="11265" max="11265" width="16.5546875" style="28" bestFit="1" customWidth="1"/>
    <col min="11266" max="11266" width="13.6640625" style="28" customWidth="1"/>
    <col min="11267" max="11267" width="17.109375" style="28" bestFit="1" customWidth="1"/>
    <col min="11268" max="11268" width="4" style="28" customWidth="1"/>
    <col min="11269" max="11269" width="13.6640625" style="28" customWidth="1"/>
    <col min="11270" max="11511" width="13.6640625" style="28"/>
    <col min="11512" max="11512" width="22.109375" style="28" customWidth="1"/>
    <col min="11513" max="11519" width="13.6640625" style="28" customWidth="1"/>
    <col min="11520" max="11520" width="15.88671875" style="28" customWidth="1"/>
    <col min="11521" max="11521" width="16.5546875" style="28" bestFit="1" customWidth="1"/>
    <col min="11522" max="11522" width="13.6640625" style="28" customWidth="1"/>
    <col min="11523" max="11523" width="17.109375" style="28" bestFit="1" customWidth="1"/>
    <col min="11524" max="11524" width="4" style="28" customWidth="1"/>
    <col min="11525" max="11525" width="13.6640625" style="28" customWidth="1"/>
    <col min="11526" max="11767" width="13.6640625" style="28"/>
    <col min="11768" max="11768" width="22.109375" style="28" customWidth="1"/>
    <col min="11769" max="11775" width="13.6640625" style="28" customWidth="1"/>
    <col min="11776" max="11776" width="15.88671875" style="28" customWidth="1"/>
    <col min="11777" max="11777" width="16.5546875" style="28" bestFit="1" customWidth="1"/>
    <col min="11778" max="11778" width="13.6640625" style="28" customWidth="1"/>
    <col min="11779" max="11779" width="17.109375" style="28" bestFit="1" customWidth="1"/>
    <col min="11780" max="11780" width="4" style="28" customWidth="1"/>
    <col min="11781" max="11781" width="13.6640625" style="28" customWidth="1"/>
    <col min="11782" max="12023" width="13.6640625" style="28"/>
    <col min="12024" max="12024" width="22.109375" style="28" customWidth="1"/>
    <col min="12025" max="12031" width="13.6640625" style="28" customWidth="1"/>
    <col min="12032" max="12032" width="15.88671875" style="28" customWidth="1"/>
    <col min="12033" max="12033" width="16.5546875" style="28" bestFit="1" customWidth="1"/>
    <col min="12034" max="12034" width="13.6640625" style="28" customWidth="1"/>
    <col min="12035" max="12035" width="17.109375" style="28" bestFit="1" customWidth="1"/>
    <col min="12036" max="12036" width="4" style="28" customWidth="1"/>
    <col min="12037" max="12037" width="13.6640625" style="28" customWidth="1"/>
    <col min="12038" max="12279" width="13.6640625" style="28"/>
    <col min="12280" max="12280" width="22.109375" style="28" customWidth="1"/>
    <col min="12281" max="12287" width="13.6640625" style="28" customWidth="1"/>
    <col min="12288" max="12288" width="15.88671875" style="28" customWidth="1"/>
    <col min="12289" max="12289" width="16.5546875" style="28" bestFit="1" customWidth="1"/>
    <col min="12290" max="12290" width="13.6640625" style="28" customWidth="1"/>
    <col min="12291" max="12291" width="17.109375" style="28" bestFit="1" customWidth="1"/>
    <col min="12292" max="12292" width="4" style="28" customWidth="1"/>
    <col min="12293" max="12293" width="13.6640625" style="28" customWidth="1"/>
    <col min="12294" max="12535" width="13.6640625" style="28"/>
    <col min="12536" max="12536" width="22.109375" style="28" customWidth="1"/>
    <col min="12537" max="12543" width="13.6640625" style="28" customWidth="1"/>
    <col min="12544" max="12544" width="15.88671875" style="28" customWidth="1"/>
    <col min="12545" max="12545" width="16.5546875" style="28" bestFit="1" customWidth="1"/>
    <col min="12546" max="12546" width="13.6640625" style="28" customWidth="1"/>
    <col min="12547" max="12547" width="17.109375" style="28" bestFit="1" customWidth="1"/>
    <col min="12548" max="12548" width="4" style="28" customWidth="1"/>
    <col min="12549" max="12549" width="13.6640625" style="28" customWidth="1"/>
    <col min="12550" max="12791" width="13.6640625" style="28"/>
    <col min="12792" max="12792" width="22.109375" style="28" customWidth="1"/>
    <col min="12793" max="12799" width="13.6640625" style="28" customWidth="1"/>
    <col min="12800" max="12800" width="15.88671875" style="28" customWidth="1"/>
    <col min="12801" max="12801" width="16.5546875" style="28" bestFit="1" customWidth="1"/>
    <col min="12802" max="12802" width="13.6640625" style="28" customWidth="1"/>
    <col min="12803" max="12803" width="17.109375" style="28" bestFit="1" customWidth="1"/>
    <col min="12804" max="12804" width="4" style="28" customWidth="1"/>
    <col min="12805" max="12805" width="13.6640625" style="28" customWidth="1"/>
    <col min="12806" max="13047" width="13.6640625" style="28"/>
    <col min="13048" max="13048" width="22.109375" style="28" customWidth="1"/>
    <col min="13049" max="13055" width="13.6640625" style="28" customWidth="1"/>
    <col min="13056" max="13056" width="15.88671875" style="28" customWidth="1"/>
    <col min="13057" max="13057" width="16.5546875" style="28" bestFit="1" customWidth="1"/>
    <col min="13058" max="13058" width="13.6640625" style="28" customWidth="1"/>
    <col min="13059" max="13059" width="17.109375" style="28" bestFit="1" customWidth="1"/>
    <col min="13060" max="13060" width="4" style="28" customWidth="1"/>
    <col min="13061" max="13061" width="13.6640625" style="28" customWidth="1"/>
    <col min="13062" max="13303" width="13.6640625" style="28"/>
    <col min="13304" max="13304" width="22.109375" style="28" customWidth="1"/>
    <col min="13305" max="13311" width="13.6640625" style="28" customWidth="1"/>
    <col min="13312" max="13312" width="15.88671875" style="28" customWidth="1"/>
    <col min="13313" max="13313" width="16.5546875" style="28" bestFit="1" customWidth="1"/>
    <col min="13314" max="13314" width="13.6640625" style="28" customWidth="1"/>
    <col min="13315" max="13315" width="17.109375" style="28" bestFit="1" customWidth="1"/>
    <col min="13316" max="13316" width="4" style="28" customWidth="1"/>
    <col min="13317" max="13317" width="13.6640625" style="28" customWidth="1"/>
    <col min="13318" max="13559" width="13.6640625" style="28"/>
    <col min="13560" max="13560" width="22.109375" style="28" customWidth="1"/>
    <col min="13561" max="13567" width="13.6640625" style="28" customWidth="1"/>
    <col min="13568" max="13568" width="15.88671875" style="28" customWidth="1"/>
    <col min="13569" max="13569" width="16.5546875" style="28" bestFit="1" customWidth="1"/>
    <col min="13570" max="13570" width="13.6640625" style="28" customWidth="1"/>
    <col min="13571" max="13571" width="17.109375" style="28" bestFit="1" customWidth="1"/>
    <col min="13572" max="13572" width="4" style="28" customWidth="1"/>
    <col min="13573" max="13573" width="13.6640625" style="28" customWidth="1"/>
    <col min="13574" max="13815" width="13.6640625" style="28"/>
    <col min="13816" max="13816" width="22.109375" style="28" customWidth="1"/>
    <col min="13817" max="13823" width="13.6640625" style="28" customWidth="1"/>
    <col min="13824" max="13824" width="15.88671875" style="28" customWidth="1"/>
    <col min="13825" max="13825" width="16.5546875" style="28" bestFit="1" customWidth="1"/>
    <col min="13826" max="13826" width="13.6640625" style="28" customWidth="1"/>
    <col min="13827" max="13827" width="17.109375" style="28" bestFit="1" customWidth="1"/>
    <col min="13828" max="13828" width="4" style="28" customWidth="1"/>
    <col min="13829" max="13829" width="13.6640625" style="28" customWidth="1"/>
    <col min="13830" max="14071" width="13.6640625" style="28"/>
    <col min="14072" max="14072" width="22.109375" style="28" customWidth="1"/>
    <col min="14073" max="14079" width="13.6640625" style="28" customWidth="1"/>
    <col min="14080" max="14080" width="15.88671875" style="28" customWidth="1"/>
    <col min="14081" max="14081" width="16.5546875" style="28" bestFit="1" customWidth="1"/>
    <col min="14082" max="14082" width="13.6640625" style="28" customWidth="1"/>
    <col min="14083" max="14083" width="17.109375" style="28" bestFit="1" customWidth="1"/>
    <col min="14084" max="14084" width="4" style="28" customWidth="1"/>
    <col min="14085" max="14085" width="13.6640625" style="28" customWidth="1"/>
    <col min="14086" max="14327" width="13.6640625" style="28"/>
    <col min="14328" max="14328" width="22.109375" style="28" customWidth="1"/>
    <col min="14329" max="14335" width="13.6640625" style="28" customWidth="1"/>
    <col min="14336" max="14336" width="15.88671875" style="28" customWidth="1"/>
    <col min="14337" max="14337" width="16.5546875" style="28" bestFit="1" customWidth="1"/>
    <col min="14338" max="14338" width="13.6640625" style="28" customWidth="1"/>
    <col min="14339" max="14339" width="17.109375" style="28" bestFit="1" customWidth="1"/>
    <col min="14340" max="14340" width="4" style="28" customWidth="1"/>
    <col min="14341" max="14341" width="13.6640625" style="28" customWidth="1"/>
    <col min="14342" max="14583" width="13.6640625" style="28"/>
    <col min="14584" max="14584" width="22.109375" style="28" customWidth="1"/>
    <col min="14585" max="14591" width="13.6640625" style="28" customWidth="1"/>
    <col min="14592" max="14592" width="15.88671875" style="28" customWidth="1"/>
    <col min="14593" max="14593" width="16.5546875" style="28" bestFit="1" customWidth="1"/>
    <col min="14594" max="14594" width="13.6640625" style="28" customWidth="1"/>
    <col min="14595" max="14595" width="17.109375" style="28" bestFit="1" customWidth="1"/>
    <col min="14596" max="14596" width="4" style="28" customWidth="1"/>
    <col min="14597" max="14597" width="13.6640625" style="28" customWidth="1"/>
    <col min="14598" max="14839" width="13.6640625" style="28"/>
    <col min="14840" max="14840" width="22.109375" style="28" customWidth="1"/>
    <col min="14841" max="14847" width="13.6640625" style="28" customWidth="1"/>
    <col min="14848" max="14848" width="15.88671875" style="28" customWidth="1"/>
    <col min="14849" max="14849" width="16.5546875" style="28" bestFit="1" customWidth="1"/>
    <col min="14850" max="14850" width="13.6640625" style="28" customWidth="1"/>
    <col min="14851" max="14851" width="17.109375" style="28" bestFit="1" customWidth="1"/>
    <col min="14852" max="14852" width="4" style="28" customWidth="1"/>
    <col min="14853" max="14853" width="13.6640625" style="28" customWidth="1"/>
    <col min="14854" max="15095" width="13.6640625" style="28"/>
    <col min="15096" max="15096" width="22.109375" style="28" customWidth="1"/>
    <col min="15097" max="15103" width="13.6640625" style="28" customWidth="1"/>
    <col min="15104" max="15104" width="15.88671875" style="28" customWidth="1"/>
    <col min="15105" max="15105" width="16.5546875" style="28" bestFit="1" customWidth="1"/>
    <col min="15106" max="15106" width="13.6640625" style="28" customWidth="1"/>
    <col min="15107" max="15107" width="17.109375" style="28" bestFit="1" customWidth="1"/>
    <col min="15108" max="15108" width="4" style="28" customWidth="1"/>
    <col min="15109" max="15109" width="13.6640625" style="28" customWidth="1"/>
    <col min="15110" max="15351" width="13.6640625" style="28"/>
    <col min="15352" max="15352" width="22.109375" style="28" customWidth="1"/>
    <col min="15353" max="15359" width="13.6640625" style="28" customWidth="1"/>
    <col min="15360" max="15360" width="15.88671875" style="28" customWidth="1"/>
    <col min="15361" max="15361" width="16.5546875" style="28" bestFit="1" customWidth="1"/>
    <col min="15362" max="15362" width="13.6640625" style="28" customWidth="1"/>
    <col min="15363" max="15363" width="17.109375" style="28" bestFit="1" customWidth="1"/>
    <col min="15364" max="15364" width="4" style="28" customWidth="1"/>
    <col min="15365" max="15365" width="13.6640625" style="28" customWidth="1"/>
    <col min="15366" max="15607" width="13.6640625" style="28"/>
    <col min="15608" max="15608" width="22.109375" style="28" customWidth="1"/>
    <col min="15609" max="15615" width="13.6640625" style="28" customWidth="1"/>
    <col min="15616" max="15616" width="15.88671875" style="28" customWidth="1"/>
    <col min="15617" max="15617" width="16.5546875" style="28" bestFit="1" customWidth="1"/>
    <col min="15618" max="15618" width="13.6640625" style="28" customWidth="1"/>
    <col min="15619" max="15619" width="17.109375" style="28" bestFit="1" customWidth="1"/>
    <col min="15620" max="15620" width="4" style="28" customWidth="1"/>
    <col min="15621" max="15621" width="13.6640625" style="28" customWidth="1"/>
    <col min="15622" max="15863" width="13.6640625" style="28"/>
    <col min="15864" max="15864" width="22.109375" style="28" customWidth="1"/>
    <col min="15865" max="15871" width="13.6640625" style="28" customWidth="1"/>
    <col min="15872" max="15872" width="15.88671875" style="28" customWidth="1"/>
    <col min="15873" max="15873" width="16.5546875" style="28" bestFit="1" customWidth="1"/>
    <col min="15874" max="15874" width="13.6640625" style="28" customWidth="1"/>
    <col min="15875" max="15875" width="17.109375" style="28" bestFit="1" customWidth="1"/>
    <col min="15876" max="15876" width="4" style="28" customWidth="1"/>
    <col min="15877" max="15877" width="13.6640625" style="28" customWidth="1"/>
    <col min="15878" max="16119" width="13.6640625" style="28"/>
    <col min="16120" max="16120" width="22.109375" style="28" customWidth="1"/>
    <col min="16121" max="16127" width="13.6640625" style="28" customWidth="1"/>
    <col min="16128" max="16128" width="15.88671875" style="28" customWidth="1"/>
    <col min="16129" max="16129" width="16.5546875" style="28" bestFit="1" customWidth="1"/>
    <col min="16130" max="16130" width="13.6640625" style="28" customWidth="1"/>
    <col min="16131" max="16131" width="17.109375" style="28" bestFit="1" customWidth="1"/>
    <col min="16132" max="16132" width="4" style="28" customWidth="1"/>
    <col min="16133" max="16133" width="13.6640625" style="28" customWidth="1"/>
    <col min="16134" max="16384" width="13.6640625" style="28"/>
  </cols>
  <sheetData>
    <row r="1" spans="1:26" s="22" customFormat="1">
      <c r="A1" s="371" t="s">
        <v>5</v>
      </c>
      <c r="B1" s="168"/>
      <c r="C1" s="168"/>
      <c r="D1" s="100"/>
      <c r="E1" s="100"/>
      <c r="F1" s="169"/>
      <c r="G1" s="100"/>
      <c r="H1" s="100"/>
    </row>
    <row r="2" spans="1:26" s="22" customFormat="1" ht="16.2">
      <c r="A2" s="100"/>
      <c r="B2" s="168"/>
      <c r="C2" s="168"/>
      <c r="D2" s="170"/>
      <c r="E2" s="351" t="s">
        <v>645</v>
      </c>
      <c r="F2" s="351" t="s">
        <v>646</v>
      </c>
      <c r="G2" s="170"/>
      <c r="H2" s="100"/>
    </row>
    <row r="3" spans="1:26" s="22" customFormat="1" ht="15.6">
      <c r="A3" s="37" t="str">
        <f>'2-Kosten per locatie'!A3</f>
        <v>Naam opdrachtgever</v>
      </c>
      <c r="B3" s="149" t="str">
        <f>'2-Kosten per locatie'!B3</f>
        <v>SED organisatie</v>
      </c>
      <c r="C3" s="398"/>
      <c r="D3" s="170"/>
      <c r="E3" s="352" t="s">
        <v>647</v>
      </c>
      <c r="F3" s="353"/>
      <c r="G3" s="170"/>
      <c r="H3" s="100"/>
    </row>
    <row r="4" spans="1:26" s="22" customFormat="1" ht="15.6">
      <c r="A4" s="37" t="str">
        <f>'2-Kosten per locatie'!A4</f>
        <v>Calculatie onderdeel</v>
      </c>
      <c r="B4" s="149" t="str">
        <f ca="1">MID(CELL("bestandsnaam",$C$9),SEARCH("]",CELL("bestandsnaam",$C$9),1)+1,256)</f>
        <v>10-Glasbewassing</v>
      </c>
      <c r="C4" s="149"/>
      <c r="D4" s="170"/>
      <c r="E4" s="352" t="s">
        <v>648</v>
      </c>
      <c r="F4" s="353"/>
      <c r="G4" s="170"/>
      <c r="H4" s="100"/>
    </row>
    <row r="5" spans="1:26" s="22" customFormat="1" ht="15.6">
      <c r="A5" s="37" t="str">
        <f>'2-Kosten per locatie'!A5</f>
        <v>Gebouw/plaats</v>
      </c>
      <c r="B5" s="149" t="str">
        <f>'2-Kosten per locatie'!B5</f>
        <v>Perceel 1</v>
      </c>
      <c r="C5" s="149"/>
      <c r="D5" s="170"/>
      <c r="E5" s="354" t="s">
        <v>649</v>
      </c>
      <c r="F5" s="353"/>
      <c r="G5" s="170"/>
      <c r="H5" s="171"/>
      <c r="J5" s="24"/>
      <c r="K5" s="23"/>
      <c r="L5" s="24"/>
      <c r="M5" s="24"/>
      <c r="N5" s="23"/>
      <c r="O5" s="25"/>
      <c r="P5" s="24"/>
      <c r="Q5" s="23"/>
      <c r="R5" s="24"/>
      <c r="S5" s="24"/>
      <c r="T5" s="23"/>
      <c r="U5" s="24"/>
      <c r="V5" s="24"/>
      <c r="W5" s="23"/>
      <c r="X5" s="24"/>
      <c r="Y5" s="24"/>
      <c r="Z5" s="23"/>
    </row>
    <row r="6" spans="1:26" s="22" customFormat="1" ht="17.25" customHeight="1">
      <c r="A6" s="37" t="str">
        <f>'2-Kosten per locatie'!A6</f>
        <v>Referentie nummer</v>
      </c>
      <c r="B6" s="149">
        <f>'2-Kosten per locatie'!B6</f>
        <v>0</v>
      </c>
      <c r="C6" s="149"/>
      <c r="D6" s="170"/>
      <c r="E6" s="352" t="s">
        <v>650</v>
      </c>
      <c r="F6" s="353">
        <v>0</v>
      </c>
      <c r="G6" s="170"/>
      <c r="H6" s="171"/>
      <c r="J6" s="26"/>
      <c r="K6" s="27"/>
      <c r="L6" s="24"/>
      <c r="M6" s="26"/>
      <c r="N6" s="27"/>
      <c r="O6" s="25"/>
      <c r="P6" s="26"/>
      <c r="Q6" s="27"/>
      <c r="R6" s="24"/>
      <c r="S6" s="26"/>
      <c r="T6" s="27"/>
      <c r="U6" s="24"/>
      <c r="V6" s="26"/>
      <c r="W6" s="27"/>
      <c r="X6" s="24"/>
      <c r="Y6" s="26"/>
      <c r="Z6" s="27"/>
    </row>
    <row r="7" spans="1:26" s="22" customFormat="1" ht="17.25" customHeight="1">
      <c r="A7" s="37" t="str">
        <f>'2-Kosten per locatie'!A7</f>
        <v>Naam dienstverlener</v>
      </c>
      <c r="B7" s="149">
        <f>'2-Kosten per locatie'!B7</f>
        <v>0</v>
      </c>
      <c r="C7" s="119"/>
      <c r="D7" s="170"/>
      <c r="E7" s="352" t="s">
        <v>650</v>
      </c>
      <c r="F7" s="353">
        <v>0</v>
      </c>
      <c r="G7" s="170"/>
      <c r="H7" s="171"/>
    </row>
    <row r="8" spans="1:26" s="22" customFormat="1" ht="17.25" customHeight="1">
      <c r="A8" s="37" t="str">
        <f>'2-Kosten per locatie'!A8</f>
        <v>Prijspeil</v>
      </c>
      <c r="B8" s="256">
        <f>'2-Kosten per locatie'!B8</f>
        <v>46023</v>
      </c>
      <c r="C8" s="46"/>
      <c r="D8" s="170"/>
      <c r="E8" s="352" t="s">
        <v>650</v>
      </c>
      <c r="F8" s="353">
        <v>0</v>
      </c>
      <c r="G8" s="170"/>
      <c r="H8" s="171"/>
    </row>
    <row r="9" spans="1:26" s="22" customFormat="1" ht="17.25" customHeight="1">
      <c r="A9" s="170"/>
      <c r="B9" s="170"/>
      <c r="C9" s="170"/>
      <c r="D9" s="170"/>
      <c r="E9" s="352" t="s">
        <v>650</v>
      </c>
      <c r="F9" s="353">
        <v>0</v>
      </c>
      <c r="G9" s="170"/>
      <c r="H9" s="171"/>
    </row>
    <row r="10" spans="1:26" s="22" customFormat="1" ht="17.25" customHeight="1">
      <c r="A10" s="170"/>
      <c r="B10" s="170"/>
      <c r="C10" s="170"/>
      <c r="D10" s="170"/>
      <c r="E10" s="352" t="s">
        <v>650</v>
      </c>
      <c r="F10" s="353">
        <v>0</v>
      </c>
      <c r="G10" s="170"/>
      <c r="H10" s="171"/>
    </row>
    <row r="11" spans="1:26" s="22" customFormat="1" ht="15.6">
      <c r="A11" s="172"/>
      <c r="B11" s="170"/>
      <c r="C11" s="170"/>
      <c r="D11" s="173"/>
      <c r="E11" s="170"/>
      <c r="F11" s="174"/>
      <c r="G11" s="173"/>
      <c r="H11" s="171"/>
    </row>
    <row r="12" spans="1:26" s="29" customFormat="1" ht="43.5" customHeight="1">
      <c r="A12" s="355" t="s">
        <v>26</v>
      </c>
      <c r="B12" s="356" t="s">
        <v>645</v>
      </c>
      <c r="C12" s="356" t="s">
        <v>651</v>
      </c>
      <c r="D12" s="351" t="s">
        <v>652</v>
      </c>
      <c r="E12" s="356" t="s">
        <v>653</v>
      </c>
      <c r="F12" s="356" t="s">
        <v>654</v>
      </c>
      <c r="G12" s="356" t="s">
        <v>655</v>
      </c>
      <c r="H12" s="356" t="s">
        <v>656</v>
      </c>
    </row>
    <row r="13" spans="1:26">
      <c r="A13" s="357" t="s">
        <v>53</v>
      </c>
      <c r="B13" s="352" t="s">
        <v>647</v>
      </c>
      <c r="C13" s="352"/>
      <c r="D13" s="399"/>
      <c r="E13" s="358">
        <f>VLOOKUP(B13,$E$3:$F$10,2,FALSE)</f>
        <v>0</v>
      </c>
      <c r="F13" s="359">
        <f>(D13*E13)</f>
        <v>0</v>
      </c>
      <c r="G13" s="360" t="s">
        <v>657</v>
      </c>
      <c r="H13" s="359">
        <f t="shared" ref="H13:H15" si="0">G13*F13</f>
        <v>0</v>
      </c>
    </row>
    <row r="14" spans="1:26">
      <c r="A14" s="357" t="s">
        <v>53</v>
      </c>
      <c r="B14" s="352" t="s">
        <v>648</v>
      </c>
      <c r="C14" s="352"/>
      <c r="D14" s="399">
        <v>90</v>
      </c>
      <c r="E14" s="358">
        <f>VLOOKUP(B14,$E$3:$F$10,2,FALSE)</f>
        <v>0</v>
      </c>
      <c r="F14" s="359">
        <f t="shared" ref="F14:F15" si="1">(D14*E14)</f>
        <v>0</v>
      </c>
      <c r="G14" s="360" t="s">
        <v>657</v>
      </c>
      <c r="H14" s="359">
        <f t="shared" si="0"/>
        <v>0</v>
      </c>
    </row>
    <row r="15" spans="1:26">
      <c r="A15" s="179" t="s">
        <v>53</v>
      </c>
      <c r="B15" s="354" t="s">
        <v>648</v>
      </c>
      <c r="C15" s="354" t="s">
        <v>658</v>
      </c>
      <c r="D15" s="399">
        <v>20</v>
      </c>
      <c r="E15" s="358">
        <f>VLOOKUP(B15,$E$3:$F$10,2,FALSE)</f>
        <v>0</v>
      </c>
      <c r="F15" s="359">
        <f t="shared" si="1"/>
        <v>0</v>
      </c>
      <c r="G15" s="360" t="s">
        <v>657</v>
      </c>
      <c r="H15" s="359">
        <f t="shared" si="0"/>
        <v>0</v>
      </c>
    </row>
    <row r="16" spans="1:26">
      <c r="A16" s="179" t="s">
        <v>53</v>
      </c>
      <c r="B16" s="354" t="s">
        <v>649</v>
      </c>
      <c r="C16" s="354" t="s">
        <v>659</v>
      </c>
      <c r="D16" s="399">
        <v>20</v>
      </c>
      <c r="E16" s="358">
        <f t="shared" ref="E16:E43" si="2">VLOOKUP(B16,$E$3:$F$10,2,FALSE)</f>
        <v>0</v>
      </c>
      <c r="F16" s="359">
        <f t="shared" ref="F16:F43" si="3">(D16*E16)</f>
        <v>0</v>
      </c>
      <c r="G16" s="360" t="s">
        <v>657</v>
      </c>
      <c r="H16" s="359">
        <f t="shared" ref="H16:H43" si="4">G16*F16</f>
        <v>0</v>
      </c>
    </row>
    <row r="17" spans="1:8">
      <c r="A17" s="179" t="s">
        <v>54</v>
      </c>
      <c r="B17" s="354" t="s">
        <v>648</v>
      </c>
      <c r="C17" s="354"/>
      <c r="D17" s="399">
        <v>133</v>
      </c>
      <c r="E17" s="358">
        <f t="shared" si="2"/>
        <v>0</v>
      </c>
      <c r="F17" s="359">
        <f t="shared" si="3"/>
        <v>0</v>
      </c>
      <c r="G17" s="360" t="s">
        <v>657</v>
      </c>
      <c r="H17" s="359">
        <f t="shared" si="4"/>
        <v>0</v>
      </c>
    </row>
    <row r="18" spans="1:8">
      <c r="A18" s="179" t="s">
        <v>54</v>
      </c>
      <c r="B18" s="352" t="s">
        <v>647</v>
      </c>
      <c r="C18" s="352"/>
      <c r="D18" s="399">
        <v>133</v>
      </c>
      <c r="E18" s="358">
        <f t="shared" si="2"/>
        <v>0</v>
      </c>
      <c r="F18" s="359">
        <f t="shared" si="3"/>
        <v>0</v>
      </c>
      <c r="G18" s="360" t="s">
        <v>657</v>
      </c>
      <c r="H18" s="359">
        <f t="shared" si="4"/>
        <v>0</v>
      </c>
    </row>
    <row r="19" spans="1:8">
      <c r="A19" s="179" t="s">
        <v>54</v>
      </c>
      <c r="B19" s="352" t="s">
        <v>649</v>
      </c>
      <c r="C19" s="354" t="s">
        <v>659</v>
      </c>
      <c r="D19" s="399">
        <v>20</v>
      </c>
      <c r="E19" s="358">
        <f t="shared" si="2"/>
        <v>0</v>
      </c>
      <c r="F19" s="359">
        <f t="shared" si="3"/>
        <v>0</v>
      </c>
      <c r="G19" s="360" t="s">
        <v>657</v>
      </c>
      <c r="H19" s="359">
        <f t="shared" si="4"/>
        <v>0</v>
      </c>
    </row>
    <row r="20" spans="1:8">
      <c r="A20" s="179" t="s">
        <v>55</v>
      </c>
      <c r="B20" s="352" t="s">
        <v>648</v>
      </c>
      <c r="C20" s="352"/>
      <c r="D20" s="399">
        <v>108</v>
      </c>
      <c r="E20" s="358">
        <f t="shared" si="2"/>
        <v>0</v>
      </c>
      <c r="F20" s="359">
        <f t="shared" si="3"/>
        <v>0</v>
      </c>
      <c r="G20" s="360" t="s">
        <v>657</v>
      </c>
      <c r="H20" s="359">
        <f t="shared" si="4"/>
        <v>0</v>
      </c>
    </row>
    <row r="21" spans="1:8">
      <c r="A21" s="179" t="s">
        <v>55</v>
      </c>
      <c r="B21" s="354" t="s">
        <v>647</v>
      </c>
      <c r="C21" s="354"/>
      <c r="D21" s="399">
        <v>108</v>
      </c>
      <c r="E21" s="358">
        <f t="shared" si="2"/>
        <v>0</v>
      </c>
      <c r="F21" s="359">
        <f t="shared" si="3"/>
        <v>0</v>
      </c>
      <c r="G21" s="360" t="s">
        <v>657</v>
      </c>
      <c r="H21" s="359">
        <f t="shared" si="4"/>
        <v>0</v>
      </c>
    </row>
    <row r="22" spans="1:8">
      <c r="A22" s="179" t="s">
        <v>55</v>
      </c>
      <c r="B22" s="354" t="s">
        <v>649</v>
      </c>
      <c r="C22" s="354" t="s">
        <v>659</v>
      </c>
      <c r="D22" s="399">
        <v>20</v>
      </c>
      <c r="E22" s="358">
        <f t="shared" si="2"/>
        <v>0</v>
      </c>
      <c r="F22" s="359">
        <f t="shared" si="3"/>
        <v>0</v>
      </c>
      <c r="G22" s="360" t="s">
        <v>657</v>
      </c>
      <c r="H22" s="359">
        <f t="shared" si="4"/>
        <v>0</v>
      </c>
    </row>
    <row r="23" spans="1:8">
      <c r="A23" s="179" t="s">
        <v>660</v>
      </c>
      <c r="B23" s="354" t="s">
        <v>648</v>
      </c>
      <c r="C23" s="354"/>
      <c r="D23" s="399">
        <v>47</v>
      </c>
      <c r="E23" s="358">
        <f t="shared" si="2"/>
        <v>0</v>
      </c>
      <c r="F23" s="359">
        <f t="shared" si="3"/>
        <v>0</v>
      </c>
      <c r="G23" s="360" t="s">
        <v>657</v>
      </c>
      <c r="H23" s="359">
        <f t="shared" si="4"/>
        <v>0</v>
      </c>
    </row>
    <row r="24" spans="1:8">
      <c r="A24" s="179" t="s">
        <v>660</v>
      </c>
      <c r="B24" s="354" t="s">
        <v>647</v>
      </c>
      <c r="C24" s="354"/>
      <c r="D24" s="399">
        <v>47</v>
      </c>
      <c r="E24" s="358">
        <f t="shared" si="2"/>
        <v>0</v>
      </c>
      <c r="F24" s="359">
        <f t="shared" si="3"/>
        <v>0</v>
      </c>
      <c r="G24" s="360" t="s">
        <v>657</v>
      </c>
      <c r="H24" s="359">
        <f t="shared" si="4"/>
        <v>0</v>
      </c>
    </row>
    <row r="25" spans="1:8">
      <c r="A25" s="179" t="s">
        <v>660</v>
      </c>
      <c r="B25" s="354" t="s">
        <v>649</v>
      </c>
      <c r="C25" s="354" t="s">
        <v>659</v>
      </c>
      <c r="D25" s="399">
        <v>47</v>
      </c>
      <c r="E25" s="358">
        <f t="shared" ref="E25" si="5">VLOOKUP(B25,$E$3:$F$10,2,FALSE)</f>
        <v>0</v>
      </c>
      <c r="F25" s="359">
        <f t="shared" ref="F25" si="6">(D25*E25)</f>
        <v>0</v>
      </c>
      <c r="G25" s="360" t="s">
        <v>657</v>
      </c>
      <c r="H25" s="359">
        <f t="shared" ref="H25" si="7">G25*F25</f>
        <v>0</v>
      </c>
    </row>
    <row r="26" spans="1:8">
      <c r="A26" s="179" t="s">
        <v>57</v>
      </c>
      <c r="B26" s="354" t="s">
        <v>648</v>
      </c>
      <c r="C26" s="354"/>
      <c r="D26" s="399">
        <v>252.14</v>
      </c>
      <c r="E26" s="358">
        <f t="shared" si="2"/>
        <v>0</v>
      </c>
      <c r="F26" s="359">
        <f t="shared" si="3"/>
        <v>0</v>
      </c>
      <c r="G26" s="360" t="s">
        <v>657</v>
      </c>
      <c r="H26" s="359">
        <f t="shared" si="4"/>
        <v>0</v>
      </c>
    </row>
    <row r="27" spans="1:8">
      <c r="A27" s="179" t="s">
        <v>57</v>
      </c>
      <c r="B27" s="352" t="s">
        <v>647</v>
      </c>
      <c r="C27" s="352"/>
      <c r="D27" s="399">
        <v>252.14</v>
      </c>
      <c r="E27" s="358">
        <f t="shared" si="2"/>
        <v>0</v>
      </c>
      <c r="F27" s="359">
        <f t="shared" si="3"/>
        <v>0</v>
      </c>
      <c r="G27" s="360" t="s">
        <v>657</v>
      </c>
      <c r="H27" s="359">
        <f t="shared" si="4"/>
        <v>0</v>
      </c>
    </row>
    <row r="28" spans="1:8">
      <c r="A28" s="179" t="s">
        <v>57</v>
      </c>
      <c r="B28" s="352" t="s">
        <v>649</v>
      </c>
      <c r="C28" s="354" t="s">
        <v>659</v>
      </c>
      <c r="D28" s="399">
        <v>20</v>
      </c>
      <c r="E28" s="358">
        <f t="shared" si="2"/>
        <v>0</v>
      </c>
      <c r="F28" s="359">
        <f t="shared" si="3"/>
        <v>0</v>
      </c>
      <c r="G28" s="360" t="s">
        <v>657</v>
      </c>
      <c r="H28" s="359">
        <f t="shared" si="4"/>
        <v>0</v>
      </c>
    </row>
    <row r="29" spans="1:8">
      <c r="A29" s="179" t="s">
        <v>58</v>
      </c>
      <c r="B29" s="352" t="s">
        <v>648</v>
      </c>
      <c r="C29" s="352"/>
      <c r="D29" s="399">
        <v>40</v>
      </c>
      <c r="E29" s="358">
        <f t="shared" si="2"/>
        <v>0</v>
      </c>
      <c r="F29" s="359">
        <f t="shared" si="3"/>
        <v>0</v>
      </c>
      <c r="G29" s="360" t="s">
        <v>657</v>
      </c>
      <c r="H29" s="359">
        <f t="shared" si="4"/>
        <v>0</v>
      </c>
    </row>
    <row r="30" spans="1:8">
      <c r="A30" s="179" t="s">
        <v>58</v>
      </c>
      <c r="B30" s="354" t="s">
        <v>647</v>
      </c>
      <c r="C30" s="354"/>
      <c r="D30" s="399">
        <v>40</v>
      </c>
      <c r="E30" s="358">
        <f t="shared" si="2"/>
        <v>0</v>
      </c>
      <c r="F30" s="359">
        <f t="shared" si="3"/>
        <v>0</v>
      </c>
      <c r="G30" s="360" t="s">
        <v>657</v>
      </c>
      <c r="H30" s="359">
        <f t="shared" si="4"/>
        <v>0</v>
      </c>
    </row>
    <row r="31" spans="1:8">
      <c r="A31" s="179" t="s">
        <v>58</v>
      </c>
      <c r="B31" s="354" t="s">
        <v>649</v>
      </c>
      <c r="C31" s="354" t="s">
        <v>659</v>
      </c>
      <c r="D31" s="399">
        <v>25</v>
      </c>
      <c r="E31" s="358">
        <f t="shared" si="2"/>
        <v>0</v>
      </c>
      <c r="F31" s="359">
        <f t="shared" si="3"/>
        <v>0</v>
      </c>
      <c r="G31" s="360" t="s">
        <v>657</v>
      </c>
      <c r="H31" s="359">
        <f t="shared" si="4"/>
        <v>0</v>
      </c>
    </row>
    <row r="32" spans="1:8">
      <c r="A32" s="179" t="s">
        <v>59</v>
      </c>
      <c r="B32" s="352" t="s">
        <v>648</v>
      </c>
      <c r="C32" s="352"/>
      <c r="D32" s="399">
        <v>51</v>
      </c>
      <c r="E32" s="358">
        <f t="shared" si="2"/>
        <v>0</v>
      </c>
      <c r="F32" s="359">
        <f t="shared" si="3"/>
        <v>0</v>
      </c>
      <c r="G32" s="360" t="s">
        <v>657</v>
      </c>
      <c r="H32" s="359">
        <f t="shared" si="4"/>
        <v>0</v>
      </c>
    </row>
    <row r="33" spans="1:8">
      <c r="A33" s="179" t="s">
        <v>59</v>
      </c>
      <c r="B33" s="352" t="s">
        <v>647</v>
      </c>
      <c r="C33" s="352"/>
      <c r="D33" s="399">
        <v>51</v>
      </c>
      <c r="E33" s="358">
        <f t="shared" si="2"/>
        <v>0</v>
      </c>
      <c r="F33" s="359">
        <f t="shared" si="3"/>
        <v>0</v>
      </c>
      <c r="G33" s="360" t="s">
        <v>657</v>
      </c>
      <c r="H33" s="359">
        <f t="shared" si="4"/>
        <v>0</v>
      </c>
    </row>
    <row r="34" spans="1:8">
      <c r="A34" s="179" t="s">
        <v>59</v>
      </c>
      <c r="B34" s="352" t="s">
        <v>649</v>
      </c>
      <c r="C34" s="354" t="s">
        <v>659</v>
      </c>
      <c r="D34" s="399">
        <v>20</v>
      </c>
      <c r="E34" s="358">
        <f t="shared" si="2"/>
        <v>0</v>
      </c>
      <c r="F34" s="359">
        <f t="shared" si="3"/>
        <v>0</v>
      </c>
      <c r="G34" s="360" t="s">
        <v>657</v>
      </c>
      <c r="H34" s="359">
        <f t="shared" si="4"/>
        <v>0</v>
      </c>
    </row>
    <row r="35" spans="1:8">
      <c r="A35" s="179" t="s">
        <v>60</v>
      </c>
      <c r="B35" s="354" t="s">
        <v>648</v>
      </c>
      <c r="C35" s="354"/>
      <c r="D35" s="399">
        <v>122</v>
      </c>
      <c r="E35" s="358">
        <f t="shared" si="2"/>
        <v>0</v>
      </c>
      <c r="F35" s="359">
        <f t="shared" si="3"/>
        <v>0</v>
      </c>
      <c r="G35" s="360" t="s">
        <v>657</v>
      </c>
      <c r="H35" s="359">
        <f t="shared" si="4"/>
        <v>0</v>
      </c>
    </row>
    <row r="36" spans="1:8">
      <c r="A36" s="179" t="s">
        <v>60</v>
      </c>
      <c r="B36" s="352" t="s">
        <v>647</v>
      </c>
      <c r="C36" s="352"/>
      <c r="D36" s="399">
        <v>122</v>
      </c>
      <c r="E36" s="358">
        <f t="shared" si="2"/>
        <v>0</v>
      </c>
      <c r="F36" s="359">
        <f t="shared" si="3"/>
        <v>0</v>
      </c>
      <c r="G36" s="360" t="s">
        <v>657</v>
      </c>
      <c r="H36" s="359">
        <f t="shared" si="4"/>
        <v>0</v>
      </c>
    </row>
    <row r="37" spans="1:8">
      <c r="A37" s="179" t="s">
        <v>60</v>
      </c>
      <c r="B37" s="352" t="s">
        <v>649</v>
      </c>
      <c r="C37" s="354" t="s">
        <v>659</v>
      </c>
      <c r="D37" s="399">
        <v>20</v>
      </c>
      <c r="E37" s="358">
        <f t="shared" si="2"/>
        <v>0</v>
      </c>
      <c r="F37" s="359">
        <f t="shared" si="3"/>
        <v>0</v>
      </c>
      <c r="G37" s="360" t="s">
        <v>657</v>
      </c>
      <c r="H37" s="359">
        <f t="shared" si="4"/>
        <v>0</v>
      </c>
    </row>
    <row r="38" spans="1:8">
      <c r="A38" s="179" t="s">
        <v>61</v>
      </c>
      <c r="B38" s="352" t="s">
        <v>648</v>
      </c>
      <c r="C38" s="352"/>
      <c r="D38" s="399">
        <v>240</v>
      </c>
      <c r="E38" s="358">
        <f t="shared" si="2"/>
        <v>0</v>
      </c>
      <c r="F38" s="359">
        <f t="shared" si="3"/>
        <v>0</v>
      </c>
      <c r="G38" s="360" t="s">
        <v>657</v>
      </c>
      <c r="H38" s="359">
        <f t="shared" si="4"/>
        <v>0</v>
      </c>
    </row>
    <row r="39" spans="1:8">
      <c r="A39" s="179" t="s">
        <v>61</v>
      </c>
      <c r="B39" s="354" t="s">
        <v>647</v>
      </c>
      <c r="C39" s="354"/>
      <c r="D39" s="399">
        <v>240</v>
      </c>
      <c r="E39" s="358">
        <f t="shared" si="2"/>
        <v>0</v>
      </c>
      <c r="F39" s="359">
        <f t="shared" si="3"/>
        <v>0</v>
      </c>
      <c r="G39" s="360" t="s">
        <v>657</v>
      </c>
      <c r="H39" s="359">
        <f t="shared" si="4"/>
        <v>0</v>
      </c>
    </row>
    <row r="40" spans="1:8">
      <c r="A40" s="179" t="s">
        <v>61</v>
      </c>
      <c r="B40" s="354" t="s">
        <v>649</v>
      </c>
      <c r="C40" s="354" t="s">
        <v>659</v>
      </c>
      <c r="D40" s="399">
        <v>160</v>
      </c>
      <c r="E40" s="358">
        <f t="shared" si="2"/>
        <v>0</v>
      </c>
      <c r="F40" s="359">
        <f t="shared" si="3"/>
        <v>0</v>
      </c>
      <c r="G40" s="360" t="s">
        <v>657</v>
      </c>
      <c r="H40" s="359">
        <f t="shared" si="4"/>
        <v>0</v>
      </c>
    </row>
    <row r="41" spans="1:8">
      <c r="A41" s="179" t="s">
        <v>62</v>
      </c>
      <c r="B41" s="352" t="s">
        <v>648</v>
      </c>
      <c r="C41" s="352"/>
      <c r="D41" s="399">
        <v>10</v>
      </c>
      <c r="E41" s="358">
        <f t="shared" si="2"/>
        <v>0</v>
      </c>
      <c r="F41" s="359">
        <f t="shared" si="3"/>
        <v>0</v>
      </c>
      <c r="G41" s="360" t="s">
        <v>657</v>
      </c>
      <c r="H41" s="359">
        <f t="shared" si="4"/>
        <v>0</v>
      </c>
    </row>
    <row r="42" spans="1:8">
      <c r="A42" s="179" t="s">
        <v>62</v>
      </c>
      <c r="B42" s="352" t="s">
        <v>647</v>
      </c>
      <c r="C42" s="352"/>
      <c r="D42" s="399">
        <v>10</v>
      </c>
      <c r="E42" s="358">
        <f t="shared" si="2"/>
        <v>0</v>
      </c>
      <c r="F42" s="359">
        <f t="shared" si="3"/>
        <v>0</v>
      </c>
      <c r="G42" s="360" t="s">
        <v>657</v>
      </c>
      <c r="H42" s="359">
        <f t="shared" si="4"/>
        <v>0</v>
      </c>
    </row>
    <row r="43" spans="1:8">
      <c r="A43" s="179" t="s">
        <v>62</v>
      </c>
      <c r="B43" s="352" t="s">
        <v>649</v>
      </c>
      <c r="C43" s="354" t="s">
        <v>659</v>
      </c>
      <c r="D43" s="399">
        <v>10</v>
      </c>
      <c r="E43" s="358">
        <f t="shared" si="2"/>
        <v>0</v>
      </c>
      <c r="F43" s="359">
        <f t="shared" si="3"/>
        <v>0</v>
      </c>
      <c r="G43" s="360" t="s">
        <v>657</v>
      </c>
      <c r="H43" s="359">
        <f t="shared" si="4"/>
        <v>0</v>
      </c>
    </row>
    <row r="44" spans="1:8">
      <c r="B44" s="175"/>
      <c r="C44" s="175"/>
      <c r="D44" s="257"/>
      <c r="E44" s="257"/>
      <c r="F44" s="257"/>
      <c r="G44" s="257"/>
      <c r="H44" s="257"/>
    </row>
    <row r="45" spans="1:8">
      <c r="A45" s="505" t="s">
        <v>64</v>
      </c>
      <c r="B45" s="506"/>
      <c r="C45" s="507"/>
      <c r="D45" s="508">
        <f>SUM(D13:D43)</f>
        <v>2478.2799999999997</v>
      </c>
      <c r="E45" s="509"/>
      <c r="F45" s="510"/>
      <c r="G45" s="511"/>
      <c r="H45" s="512">
        <f>SUM(H13:H43)</f>
        <v>0</v>
      </c>
    </row>
  </sheetData>
  <autoFilter ref="A12:Z45" xr:uid="{00000000-0009-0000-0000-00000A000000}"/>
  <phoneticPr fontId="72" type="noConversion"/>
  <printOptions horizontalCentered="1"/>
  <pageMargins left="0.7" right="0.7" top="0.75" bottom="0.75" header="0.3" footer="0.3"/>
  <pageSetup paperSize="9" scale="63" fitToHeight="0" orientation="landscape" r:id="rId1"/>
  <headerFooter alignWithMargins="0">
    <oddFooter>&amp;L&amp;F-&amp;A
Atir b.v. ©&amp;Rprintversie &amp;D</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FC1C0C-7CD2-4BC1-8FFE-BD66CAE0D627}">
  <dimension ref="A1:Q39"/>
  <sheetViews>
    <sheetView showGridLines="0" zoomScale="85" zoomScaleNormal="85" workbookViewId="0">
      <selection activeCell="B16" sqref="B16"/>
    </sheetView>
  </sheetViews>
  <sheetFormatPr defaultColWidth="9.109375" defaultRowHeight="13.2"/>
  <cols>
    <col min="1" max="2" width="35.6640625" style="170" bestFit="1" customWidth="1"/>
    <col min="3" max="3" width="23.6640625" style="170" customWidth="1"/>
    <col min="4" max="6" width="12.88671875" style="170" customWidth="1"/>
    <col min="7" max="7" width="14.109375" style="170" customWidth="1"/>
    <col min="8" max="12" width="12.88671875" style="170" customWidth="1"/>
    <col min="13" max="13" width="1.6640625" style="170" customWidth="1"/>
    <col min="14" max="14" width="12.88671875" style="170" customWidth="1"/>
    <col min="15" max="15" width="1.5546875" style="170" customWidth="1"/>
    <col min="16" max="17" width="12.88671875" style="170" customWidth="1"/>
    <col min="18" max="16384" width="9.109375" style="22"/>
  </cols>
  <sheetData>
    <row r="1" spans="1:17">
      <c r="A1" s="371" t="s">
        <v>5</v>
      </c>
    </row>
    <row r="2" spans="1:17">
      <c r="A2" s="100"/>
      <c r="B2" s="180"/>
      <c r="C2" s="180"/>
    </row>
    <row r="3" spans="1:17" ht="15.6">
      <c r="A3" s="37" t="str">
        <f>'2-Kosten per locatie'!A3</f>
        <v>Naam opdrachtgever</v>
      </c>
      <c r="B3" s="149" t="str">
        <f>'2-Kosten per locatie'!B3</f>
        <v>SED organisatie</v>
      </c>
    </row>
    <row r="4" spans="1:17" ht="15.6">
      <c r="A4" s="37" t="str">
        <f>'2-Kosten per locatie'!A4</f>
        <v>Calculatie onderdeel</v>
      </c>
      <c r="B4" s="45" t="str">
        <f ca="1">MID(CELL("bestandsnaam",$D$10),SEARCH("]",CELL("bestandsnaam",$D$10),1)+1,256)</f>
        <v>11-Machinekosten</v>
      </c>
    </row>
    <row r="5" spans="1:17" ht="15.6">
      <c r="A5" s="37" t="str">
        <f>'2-Kosten per locatie'!A5</f>
        <v>Gebouw/plaats</v>
      </c>
      <c r="B5" s="149" t="str">
        <f>'2-Kosten per locatie'!B5</f>
        <v>Perceel 1</v>
      </c>
    </row>
    <row r="6" spans="1:17" ht="15.6">
      <c r="A6" s="37" t="str">
        <f>'2-Kosten per locatie'!A6</f>
        <v>Referentie nummer</v>
      </c>
      <c r="B6" s="149">
        <f>'2-Kosten per locatie'!B6</f>
        <v>0</v>
      </c>
    </row>
    <row r="7" spans="1:17" ht="15.6">
      <c r="A7" s="37" t="str">
        <f>'2-Kosten per locatie'!A7</f>
        <v>Naam dienstverlener</v>
      </c>
      <c r="B7" s="149">
        <f>'2-Kosten per locatie'!B7</f>
        <v>0</v>
      </c>
    </row>
    <row r="8" spans="1:17" ht="15.6">
      <c r="A8" s="37" t="str">
        <f>'2-Kosten per locatie'!A8</f>
        <v>Prijspeil</v>
      </c>
      <c r="B8" s="258">
        <f>'2-Kosten per locatie'!B8</f>
        <v>46023</v>
      </c>
    </row>
    <row r="9" spans="1:17" ht="15.6">
      <c r="A9" s="148"/>
    </row>
    <row r="10" spans="1:17" ht="15.6">
      <c r="A10" s="181"/>
      <c r="B10" s="181"/>
      <c r="C10" s="182"/>
    </row>
    <row r="11" spans="1:17" s="35" customFormat="1" ht="64.8">
      <c r="A11" s="201" t="s">
        <v>26</v>
      </c>
      <c r="B11" s="201" t="s">
        <v>661</v>
      </c>
      <c r="C11" s="201" t="s">
        <v>662</v>
      </c>
      <c r="D11" s="201" t="s">
        <v>663</v>
      </c>
      <c r="E11" s="201" t="s">
        <v>664</v>
      </c>
      <c r="F11" s="201" t="s">
        <v>665</v>
      </c>
      <c r="G11" s="201" t="s">
        <v>666</v>
      </c>
      <c r="H11" s="201" t="s">
        <v>667</v>
      </c>
      <c r="I11" s="201" t="s">
        <v>668</v>
      </c>
      <c r="J11" s="201" t="s">
        <v>669</v>
      </c>
      <c r="K11" s="201" t="s">
        <v>670</v>
      </c>
      <c r="L11" s="201" t="s">
        <v>671</v>
      </c>
      <c r="M11" s="202"/>
      <c r="N11" s="201" t="s">
        <v>672</v>
      </c>
      <c r="O11" s="202"/>
      <c r="P11" s="201" t="s">
        <v>673</v>
      </c>
      <c r="Q11" s="201" t="s">
        <v>674</v>
      </c>
    </row>
    <row r="12" spans="1:17">
      <c r="D12" s="259"/>
      <c r="E12" s="260"/>
      <c r="F12" s="261"/>
      <c r="G12" s="259"/>
      <c r="H12" s="259"/>
      <c r="I12" s="262"/>
      <c r="J12" s="260"/>
      <c r="K12" s="260"/>
      <c r="L12" s="260"/>
      <c r="M12" s="262"/>
      <c r="N12" s="263"/>
      <c r="O12" s="262"/>
      <c r="P12" s="261"/>
      <c r="Q12" s="262"/>
    </row>
    <row r="13" spans="1:17">
      <c r="A13" s="187"/>
      <c r="B13" s="187"/>
      <c r="C13" s="188"/>
      <c r="D13" s="264">
        <v>0</v>
      </c>
      <c r="E13" s="265">
        <f>D13*$E$12</f>
        <v>0</v>
      </c>
      <c r="F13" s="266">
        <f>D13-E13</f>
        <v>0</v>
      </c>
      <c r="G13" s="267"/>
      <c r="H13" s="264">
        <v>0</v>
      </c>
      <c r="I13" s="268">
        <f>IF(G13=0,0,(F13-H13)/G13)</f>
        <v>0</v>
      </c>
      <c r="J13" s="269">
        <f>D13*$J$12</f>
        <v>0</v>
      </c>
      <c r="K13" s="268">
        <f>D13*$K$12</f>
        <v>0</v>
      </c>
      <c r="L13" s="270">
        <f>$L$12*D13</f>
        <v>0</v>
      </c>
      <c r="M13" s="262"/>
      <c r="N13" s="271">
        <f>SUM(I13:L13)</f>
        <v>0</v>
      </c>
      <c r="O13" s="262"/>
      <c r="P13" s="267"/>
      <c r="Q13" s="268">
        <f>N13*P13</f>
        <v>0</v>
      </c>
    </row>
    <row r="14" spans="1:17">
      <c r="A14" s="187"/>
      <c r="B14" s="187"/>
      <c r="C14" s="188"/>
      <c r="D14" s="264">
        <v>0</v>
      </c>
      <c r="E14" s="265">
        <f t="shared" ref="E14:E28" si="0">D14*$E$12</f>
        <v>0</v>
      </c>
      <c r="F14" s="266">
        <f>D14-E14</f>
        <v>0</v>
      </c>
      <c r="G14" s="267"/>
      <c r="H14" s="264">
        <v>0</v>
      </c>
      <c r="I14" s="268">
        <f>IF(G14=0,0,(F14-H14)/G14)</f>
        <v>0</v>
      </c>
      <c r="J14" s="269">
        <f>D14*$J$12</f>
        <v>0</v>
      </c>
      <c r="K14" s="268">
        <f>D14*$K$12</f>
        <v>0</v>
      </c>
      <c r="L14" s="270">
        <f>$L$12*D14</f>
        <v>0</v>
      </c>
      <c r="M14" s="262"/>
      <c r="N14" s="271">
        <f>SUM(I14:L14)</f>
        <v>0</v>
      </c>
      <c r="O14" s="262"/>
      <c r="P14" s="267"/>
      <c r="Q14" s="268">
        <f>N14*P14</f>
        <v>0</v>
      </c>
    </row>
    <row r="15" spans="1:17">
      <c r="A15" s="187"/>
      <c r="B15" s="187"/>
      <c r="C15" s="188"/>
      <c r="D15" s="264">
        <v>0</v>
      </c>
      <c r="E15" s="265">
        <f t="shared" si="0"/>
        <v>0</v>
      </c>
      <c r="F15" s="266">
        <f t="shared" ref="F15:F28" si="1">D15-E15</f>
        <v>0</v>
      </c>
      <c r="G15" s="267"/>
      <c r="H15" s="264">
        <v>0</v>
      </c>
      <c r="I15" s="268">
        <f t="shared" ref="I15:I28" si="2">IF(G15=0,0,(F15-H15)/G15)</f>
        <v>0</v>
      </c>
      <c r="J15" s="269">
        <f t="shared" ref="J15:J28" si="3">D15*$J$12</f>
        <v>0</v>
      </c>
      <c r="K15" s="268">
        <f t="shared" ref="K15:K28" si="4">D15*$K$12</f>
        <v>0</v>
      </c>
      <c r="L15" s="270">
        <f t="shared" ref="L15:L28" si="5">$L$12*D15</f>
        <v>0</v>
      </c>
      <c r="M15" s="262"/>
      <c r="N15" s="271">
        <f t="shared" ref="N15:N28" si="6">SUM(I15:L15)</f>
        <v>0</v>
      </c>
      <c r="O15" s="262"/>
      <c r="P15" s="267"/>
      <c r="Q15" s="268">
        <f t="shared" ref="Q15:Q28" si="7">N15*P15</f>
        <v>0</v>
      </c>
    </row>
    <row r="16" spans="1:17">
      <c r="A16" s="187"/>
      <c r="B16" s="187"/>
      <c r="C16" s="188"/>
      <c r="D16" s="264">
        <v>0</v>
      </c>
      <c r="E16" s="265">
        <f t="shared" si="0"/>
        <v>0</v>
      </c>
      <c r="F16" s="266">
        <f t="shared" si="1"/>
        <v>0</v>
      </c>
      <c r="G16" s="267"/>
      <c r="H16" s="264">
        <v>0</v>
      </c>
      <c r="I16" s="268">
        <f t="shared" si="2"/>
        <v>0</v>
      </c>
      <c r="J16" s="269">
        <f t="shared" si="3"/>
        <v>0</v>
      </c>
      <c r="K16" s="268">
        <f t="shared" si="4"/>
        <v>0</v>
      </c>
      <c r="L16" s="270">
        <f t="shared" si="5"/>
        <v>0</v>
      </c>
      <c r="M16" s="262"/>
      <c r="N16" s="271">
        <f t="shared" si="6"/>
        <v>0</v>
      </c>
      <c r="O16" s="262"/>
      <c r="P16" s="267"/>
      <c r="Q16" s="268">
        <f t="shared" si="7"/>
        <v>0</v>
      </c>
    </row>
    <row r="17" spans="1:17">
      <c r="A17" s="187"/>
      <c r="B17" s="187"/>
      <c r="C17" s="188"/>
      <c r="D17" s="264">
        <v>0</v>
      </c>
      <c r="E17" s="265">
        <f t="shared" si="0"/>
        <v>0</v>
      </c>
      <c r="F17" s="266">
        <f t="shared" si="1"/>
        <v>0</v>
      </c>
      <c r="G17" s="267"/>
      <c r="H17" s="264">
        <v>0</v>
      </c>
      <c r="I17" s="268">
        <f t="shared" si="2"/>
        <v>0</v>
      </c>
      <c r="J17" s="269">
        <f t="shared" si="3"/>
        <v>0</v>
      </c>
      <c r="K17" s="268">
        <f t="shared" si="4"/>
        <v>0</v>
      </c>
      <c r="L17" s="270">
        <f t="shared" si="5"/>
        <v>0</v>
      </c>
      <c r="M17" s="262"/>
      <c r="N17" s="271">
        <f t="shared" si="6"/>
        <v>0</v>
      </c>
      <c r="O17" s="262"/>
      <c r="P17" s="267"/>
      <c r="Q17" s="268">
        <f t="shared" si="7"/>
        <v>0</v>
      </c>
    </row>
    <row r="18" spans="1:17">
      <c r="A18" s="187"/>
      <c r="B18" s="187"/>
      <c r="C18" s="188"/>
      <c r="D18" s="264">
        <v>0</v>
      </c>
      <c r="E18" s="265">
        <f t="shared" si="0"/>
        <v>0</v>
      </c>
      <c r="F18" s="266">
        <f t="shared" si="1"/>
        <v>0</v>
      </c>
      <c r="G18" s="267"/>
      <c r="H18" s="264">
        <v>0</v>
      </c>
      <c r="I18" s="268">
        <f t="shared" si="2"/>
        <v>0</v>
      </c>
      <c r="J18" s="269">
        <f t="shared" si="3"/>
        <v>0</v>
      </c>
      <c r="K18" s="268">
        <f t="shared" si="4"/>
        <v>0</v>
      </c>
      <c r="L18" s="270">
        <f t="shared" si="5"/>
        <v>0</v>
      </c>
      <c r="M18" s="262"/>
      <c r="N18" s="271">
        <f t="shared" si="6"/>
        <v>0</v>
      </c>
      <c r="O18" s="262"/>
      <c r="P18" s="267"/>
      <c r="Q18" s="268">
        <f t="shared" si="7"/>
        <v>0</v>
      </c>
    </row>
    <row r="19" spans="1:17">
      <c r="A19" s="187"/>
      <c r="B19" s="187"/>
      <c r="C19" s="188"/>
      <c r="D19" s="264">
        <v>0</v>
      </c>
      <c r="E19" s="265">
        <f t="shared" si="0"/>
        <v>0</v>
      </c>
      <c r="F19" s="266">
        <f t="shared" si="1"/>
        <v>0</v>
      </c>
      <c r="G19" s="267"/>
      <c r="H19" s="264">
        <v>0</v>
      </c>
      <c r="I19" s="268">
        <f t="shared" si="2"/>
        <v>0</v>
      </c>
      <c r="J19" s="269">
        <f t="shared" si="3"/>
        <v>0</v>
      </c>
      <c r="K19" s="268">
        <f t="shared" si="4"/>
        <v>0</v>
      </c>
      <c r="L19" s="270">
        <f t="shared" si="5"/>
        <v>0</v>
      </c>
      <c r="M19" s="262"/>
      <c r="N19" s="271">
        <f t="shared" si="6"/>
        <v>0</v>
      </c>
      <c r="O19" s="262"/>
      <c r="P19" s="267"/>
      <c r="Q19" s="268">
        <f t="shared" si="7"/>
        <v>0</v>
      </c>
    </row>
    <row r="20" spans="1:17">
      <c r="A20" s="187"/>
      <c r="B20" s="187"/>
      <c r="C20" s="188"/>
      <c r="D20" s="264">
        <v>0</v>
      </c>
      <c r="E20" s="265">
        <f t="shared" si="0"/>
        <v>0</v>
      </c>
      <c r="F20" s="266">
        <f t="shared" si="1"/>
        <v>0</v>
      </c>
      <c r="G20" s="267"/>
      <c r="H20" s="264">
        <v>0</v>
      </c>
      <c r="I20" s="268">
        <f t="shared" si="2"/>
        <v>0</v>
      </c>
      <c r="J20" s="269">
        <f t="shared" si="3"/>
        <v>0</v>
      </c>
      <c r="K20" s="268">
        <f t="shared" si="4"/>
        <v>0</v>
      </c>
      <c r="L20" s="270">
        <f t="shared" si="5"/>
        <v>0</v>
      </c>
      <c r="M20" s="262"/>
      <c r="N20" s="271">
        <f t="shared" si="6"/>
        <v>0</v>
      </c>
      <c r="O20" s="262"/>
      <c r="P20" s="267"/>
      <c r="Q20" s="268">
        <f t="shared" si="7"/>
        <v>0</v>
      </c>
    </row>
    <row r="21" spans="1:17">
      <c r="A21" s="187"/>
      <c r="B21" s="187"/>
      <c r="C21" s="188"/>
      <c r="D21" s="264">
        <v>0</v>
      </c>
      <c r="E21" s="265">
        <f t="shared" si="0"/>
        <v>0</v>
      </c>
      <c r="F21" s="266">
        <f t="shared" si="1"/>
        <v>0</v>
      </c>
      <c r="G21" s="267"/>
      <c r="H21" s="264">
        <v>0</v>
      </c>
      <c r="I21" s="268">
        <f t="shared" si="2"/>
        <v>0</v>
      </c>
      <c r="J21" s="269">
        <f t="shared" si="3"/>
        <v>0</v>
      </c>
      <c r="K21" s="268">
        <f t="shared" si="4"/>
        <v>0</v>
      </c>
      <c r="L21" s="270">
        <f t="shared" si="5"/>
        <v>0</v>
      </c>
      <c r="M21" s="262"/>
      <c r="N21" s="271">
        <f t="shared" si="6"/>
        <v>0</v>
      </c>
      <c r="O21" s="262"/>
      <c r="P21" s="267"/>
      <c r="Q21" s="268">
        <f t="shared" si="7"/>
        <v>0</v>
      </c>
    </row>
    <row r="22" spans="1:17">
      <c r="A22" s="187"/>
      <c r="B22" s="187"/>
      <c r="C22" s="188"/>
      <c r="D22" s="264">
        <v>0</v>
      </c>
      <c r="E22" s="265">
        <f t="shared" si="0"/>
        <v>0</v>
      </c>
      <c r="F22" s="266">
        <f t="shared" si="1"/>
        <v>0</v>
      </c>
      <c r="G22" s="267"/>
      <c r="H22" s="264">
        <v>0</v>
      </c>
      <c r="I22" s="268">
        <f t="shared" si="2"/>
        <v>0</v>
      </c>
      <c r="J22" s="269">
        <f t="shared" si="3"/>
        <v>0</v>
      </c>
      <c r="K22" s="268">
        <f t="shared" si="4"/>
        <v>0</v>
      </c>
      <c r="L22" s="270">
        <f t="shared" si="5"/>
        <v>0</v>
      </c>
      <c r="M22" s="262"/>
      <c r="N22" s="271">
        <f t="shared" si="6"/>
        <v>0</v>
      </c>
      <c r="O22" s="262"/>
      <c r="P22" s="267"/>
      <c r="Q22" s="268">
        <f t="shared" si="7"/>
        <v>0</v>
      </c>
    </row>
    <row r="23" spans="1:17">
      <c r="A23" s="187"/>
      <c r="B23" s="187"/>
      <c r="C23" s="188"/>
      <c r="D23" s="264">
        <v>0</v>
      </c>
      <c r="E23" s="265">
        <f t="shared" si="0"/>
        <v>0</v>
      </c>
      <c r="F23" s="266">
        <f t="shared" si="1"/>
        <v>0</v>
      </c>
      <c r="G23" s="267"/>
      <c r="H23" s="264">
        <v>0</v>
      </c>
      <c r="I23" s="268">
        <f t="shared" si="2"/>
        <v>0</v>
      </c>
      <c r="J23" s="269">
        <f t="shared" si="3"/>
        <v>0</v>
      </c>
      <c r="K23" s="268">
        <f t="shared" si="4"/>
        <v>0</v>
      </c>
      <c r="L23" s="270">
        <f t="shared" si="5"/>
        <v>0</v>
      </c>
      <c r="M23" s="262"/>
      <c r="N23" s="271">
        <f t="shared" si="6"/>
        <v>0</v>
      </c>
      <c r="O23" s="262"/>
      <c r="P23" s="267"/>
      <c r="Q23" s="268">
        <f t="shared" si="7"/>
        <v>0</v>
      </c>
    </row>
    <row r="24" spans="1:17">
      <c r="A24" s="187"/>
      <c r="B24" s="187"/>
      <c r="C24" s="188"/>
      <c r="D24" s="264">
        <v>0</v>
      </c>
      <c r="E24" s="265">
        <f t="shared" si="0"/>
        <v>0</v>
      </c>
      <c r="F24" s="266">
        <f t="shared" si="1"/>
        <v>0</v>
      </c>
      <c r="G24" s="267"/>
      <c r="H24" s="264">
        <v>0</v>
      </c>
      <c r="I24" s="268">
        <f t="shared" si="2"/>
        <v>0</v>
      </c>
      <c r="J24" s="269">
        <f t="shared" si="3"/>
        <v>0</v>
      </c>
      <c r="K24" s="268">
        <f t="shared" si="4"/>
        <v>0</v>
      </c>
      <c r="L24" s="270">
        <f t="shared" si="5"/>
        <v>0</v>
      </c>
      <c r="M24" s="262"/>
      <c r="N24" s="271">
        <f t="shared" si="6"/>
        <v>0</v>
      </c>
      <c r="O24" s="262"/>
      <c r="P24" s="267"/>
      <c r="Q24" s="268">
        <f t="shared" si="7"/>
        <v>0</v>
      </c>
    </row>
    <row r="25" spans="1:17">
      <c r="A25" s="187"/>
      <c r="B25" s="187"/>
      <c r="C25" s="188"/>
      <c r="D25" s="264">
        <v>0</v>
      </c>
      <c r="E25" s="265">
        <f t="shared" si="0"/>
        <v>0</v>
      </c>
      <c r="F25" s="266">
        <f t="shared" si="1"/>
        <v>0</v>
      </c>
      <c r="G25" s="267"/>
      <c r="H25" s="264">
        <v>0</v>
      </c>
      <c r="I25" s="268">
        <f t="shared" si="2"/>
        <v>0</v>
      </c>
      <c r="J25" s="269">
        <f t="shared" si="3"/>
        <v>0</v>
      </c>
      <c r="K25" s="268">
        <f t="shared" si="4"/>
        <v>0</v>
      </c>
      <c r="L25" s="270">
        <f t="shared" si="5"/>
        <v>0</v>
      </c>
      <c r="M25" s="262"/>
      <c r="N25" s="271">
        <f t="shared" si="6"/>
        <v>0</v>
      </c>
      <c r="O25" s="262"/>
      <c r="P25" s="267"/>
      <c r="Q25" s="268">
        <f t="shared" si="7"/>
        <v>0</v>
      </c>
    </row>
    <row r="26" spans="1:17">
      <c r="A26" s="187"/>
      <c r="B26" s="187"/>
      <c r="C26" s="188"/>
      <c r="D26" s="264">
        <v>0</v>
      </c>
      <c r="E26" s="265">
        <f t="shared" si="0"/>
        <v>0</v>
      </c>
      <c r="F26" s="266">
        <f t="shared" si="1"/>
        <v>0</v>
      </c>
      <c r="G26" s="267"/>
      <c r="H26" s="264">
        <v>0</v>
      </c>
      <c r="I26" s="268">
        <f t="shared" si="2"/>
        <v>0</v>
      </c>
      <c r="J26" s="269">
        <f t="shared" si="3"/>
        <v>0</v>
      </c>
      <c r="K26" s="268">
        <f t="shared" si="4"/>
        <v>0</v>
      </c>
      <c r="L26" s="270">
        <f t="shared" si="5"/>
        <v>0</v>
      </c>
      <c r="M26" s="262"/>
      <c r="N26" s="271">
        <f t="shared" si="6"/>
        <v>0</v>
      </c>
      <c r="O26" s="262"/>
      <c r="P26" s="267"/>
      <c r="Q26" s="268">
        <f t="shared" si="7"/>
        <v>0</v>
      </c>
    </row>
    <row r="27" spans="1:17">
      <c r="A27" s="187"/>
      <c r="B27" s="187"/>
      <c r="C27" s="188"/>
      <c r="D27" s="264">
        <v>0</v>
      </c>
      <c r="E27" s="265">
        <f t="shared" si="0"/>
        <v>0</v>
      </c>
      <c r="F27" s="266">
        <f t="shared" si="1"/>
        <v>0</v>
      </c>
      <c r="G27" s="267"/>
      <c r="H27" s="264">
        <v>0</v>
      </c>
      <c r="I27" s="268">
        <f t="shared" si="2"/>
        <v>0</v>
      </c>
      <c r="J27" s="269">
        <f t="shared" si="3"/>
        <v>0</v>
      </c>
      <c r="K27" s="268">
        <f t="shared" si="4"/>
        <v>0</v>
      </c>
      <c r="L27" s="270">
        <f t="shared" si="5"/>
        <v>0</v>
      </c>
      <c r="M27" s="262"/>
      <c r="N27" s="271">
        <f t="shared" si="6"/>
        <v>0</v>
      </c>
      <c r="O27" s="262"/>
      <c r="P27" s="267"/>
      <c r="Q27" s="268">
        <f t="shared" si="7"/>
        <v>0</v>
      </c>
    </row>
    <row r="28" spans="1:17">
      <c r="A28" s="187"/>
      <c r="B28" s="187"/>
      <c r="C28" s="188"/>
      <c r="D28" s="264">
        <v>0</v>
      </c>
      <c r="E28" s="265">
        <f t="shared" si="0"/>
        <v>0</v>
      </c>
      <c r="F28" s="266">
        <f t="shared" si="1"/>
        <v>0</v>
      </c>
      <c r="G28" s="267"/>
      <c r="H28" s="264">
        <v>0</v>
      </c>
      <c r="I28" s="268">
        <f t="shared" si="2"/>
        <v>0</v>
      </c>
      <c r="J28" s="269">
        <f t="shared" si="3"/>
        <v>0</v>
      </c>
      <c r="K28" s="268">
        <f t="shared" si="4"/>
        <v>0</v>
      </c>
      <c r="L28" s="270">
        <f t="shared" si="5"/>
        <v>0</v>
      </c>
      <c r="M28" s="262"/>
      <c r="N28" s="271">
        <f t="shared" si="6"/>
        <v>0</v>
      </c>
      <c r="O28" s="262"/>
      <c r="P28" s="267"/>
      <c r="Q28" s="268">
        <f t="shared" si="7"/>
        <v>0</v>
      </c>
    </row>
    <row r="29" spans="1:17">
      <c r="D29" s="262"/>
      <c r="E29" s="262"/>
      <c r="F29" s="262"/>
      <c r="G29" s="262"/>
      <c r="H29" s="262"/>
      <c r="I29" s="262"/>
      <c r="J29" s="262"/>
      <c r="K29" s="262"/>
      <c r="L29" s="262"/>
      <c r="M29" s="262"/>
      <c r="N29" s="262"/>
      <c r="O29" s="262"/>
      <c r="P29" s="262"/>
      <c r="Q29" s="262"/>
    </row>
    <row r="30" spans="1:17">
      <c r="A30" s="513"/>
      <c r="B30" s="513" t="s">
        <v>64</v>
      </c>
      <c r="C30" s="514"/>
      <c r="D30" s="515"/>
      <c r="E30" s="515"/>
      <c r="F30" s="515"/>
      <c r="G30" s="515"/>
      <c r="H30" s="515"/>
      <c r="I30" s="515"/>
      <c r="J30" s="515"/>
      <c r="K30" s="515"/>
      <c r="L30" s="516"/>
      <c r="M30" s="262"/>
      <c r="N30" s="262"/>
      <c r="O30" s="262"/>
      <c r="P30" s="272">
        <f>SUM(P13:P28)</f>
        <v>0</v>
      </c>
      <c r="Q30" s="273">
        <f>SUM(Q13:Q28)</f>
        <v>0</v>
      </c>
    </row>
    <row r="39" ht="16.2" customHeight="1"/>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H43"/>
  <sheetViews>
    <sheetView showGridLines="0" showZeros="0" zoomScale="70" zoomScaleNormal="70" workbookViewId="0">
      <pane xSplit="1" ySplit="14" topLeftCell="G15" activePane="bottomRight" state="frozen"/>
      <selection pane="topRight" activeCell="B1" sqref="B1"/>
      <selection pane="bottomLeft" activeCell="A15" sqref="A15"/>
      <selection pane="bottomRight" activeCell="R5" sqref="R5"/>
    </sheetView>
  </sheetViews>
  <sheetFormatPr defaultColWidth="8.6640625" defaultRowHeight="14.1" customHeight="1"/>
  <cols>
    <col min="1" max="1" width="34.6640625" style="39" customWidth="1"/>
    <col min="2" max="2" width="19.33203125" style="39" customWidth="1"/>
    <col min="3" max="3" width="16" style="39" customWidth="1"/>
    <col min="4" max="7" width="13.6640625" style="40" customWidth="1"/>
    <col min="8" max="8" width="16.44140625" style="40" customWidth="1"/>
    <col min="9" max="14" width="13.6640625" style="40" customWidth="1"/>
    <col min="15" max="15" width="19.109375" style="40" customWidth="1"/>
    <col min="16" max="16" width="17.33203125" style="40" customWidth="1"/>
    <col min="17" max="18" width="16.5546875" style="40" customWidth="1"/>
    <col min="19" max="19" width="13.6640625" style="40" customWidth="1"/>
    <col min="20" max="20" width="14.44140625" style="40" bestFit="1" customWidth="1"/>
    <col min="21" max="23" width="13.6640625" style="40" customWidth="1"/>
    <col min="24" max="28" width="13.33203125" style="40" customWidth="1"/>
    <col min="29" max="29" width="14.6640625" style="40" customWidth="1"/>
    <col min="30" max="33" width="13.33203125" style="40" customWidth="1"/>
    <col min="34" max="16384" width="8.6640625" style="39"/>
  </cols>
  <sheetData>
    <row r="1" spans="1:34" ht="14.1" customHeight="1">
      <c r="A1" s="274" t="s">
        <v>5</v>
      </c>
      <c r="E1" s="415" t="s">
        <v>6</v>
      </c>
      <c r="F1" s="416"/>
      <c r="G1" s="41"/>
      <c r="J1" s="417" t="s">
        <v>7</v>
      </c>
      <c r="K1" s="418"/>
      <c r="L1" s="418"/>
      <c r="M1" s="418"/>
      <c r="N1" s="418"/>
      <c r="O1" s="419"/>
      <c r="P1" s="420" t="e">
        <f>R40</f>
        <v>#DIV/0!</v>
      </c>
    </row>
    <row r="2" spans="1:34" ht="14.1" customHeight="1">
      <c r="E2" s="203"/>
      <c r="F2" s="421" t="s">
        <v>8</v>
      </c>
      <c r="G2" s="41"/>
      <c r="J2" s="42" t="s">
        <v>9</v>
      </c>
      <c r="K2" s="43"/>
      <c r="L2" s="43"/>
      <c r="M2" s="43"/>
      <c r="N2" s="43"/>
      <c r="O2" s="44">
        <v>0.21</v>
      </c>
      <c r="P2" s="205" t="e">
        <f>O2*P1</f>
        <v>#DIV/0!</v>
      </c>
    </row>
    <row r="3" spans="1:34" ht="14.1" customHeight="1">
      <c r="A3" s="37" t="s">
        <v>0</v>
      </c>
      <c r="B3" s="38" t="s">
        <v>10</v>
      </c>
      <c r="C3" s="404"/>
      <c r="D3" s="41"/>
      <c r="E3" s="41"/>
      <c r="G3" s="41"/>
      <c r="H3" s="41"/>
      <c r="I3" s="41"/>
      <c r="J3" s="42" t="s">
        <v>11</v>
      </c>
      <c r="K3" s="43"/>
      <c r="L3" s="43"/>
      <c r="M3" s="43"/>
      <c r="N3" s="43"/>
      <c r="O3" s="43"/>
      <c r="P3" s="206" t="e">
        <f>P1+P2</f>
        <v>#DIV/0!</v>
      </c>
      <c r="AF3" s="41"/>
      <c r="AG3" s="41"/>
    </row>
    <row r="4" spans="1:34" ht="14.1" customHeight="1">
      <c r="A4" s="37" t="s">
        <v>2</v>
      </c>
      <c r="B4" s="38" t="str">
        <f ca="1">MID(CELL("bestandsnaam",$B$13),SEARCH("]",CELL("bestandsnaam",$B$13),1)+1,256)</f>
        <v>2-Kosten per locatie</v>
      </c>
      <c r="C4" s="38"/>
      <c r="D4" s="41"/>
      <c r="E4" s="415" t="s">
        <v>12</v>
      </c>
      <c r="F4" s="416"/>
      <c r="G4" s="41"/>
      <c r="H4" s="41"/>
      <c r="I4" s="41"/>
      <c r="J4" s="43"/>
      <c r="K4" s="43"/>
      <c r="L4" s="43"/>
      <c r="M4" s="43"/>
      <c r="N4" s="43"/>
      <c r="O4" s="43"/>
      <c r="P4" s="204"/>
      <c r="AF4" s="41"/>
      <c r="AG4" s="41"/>
    </row>
    <row r="5" spans="1:34" ht="14.1" customHeight="1">
      <c r="A5" s="37" t="s">
        <v>3</v>
      </c>
      <c r="B5" s="38" t="s">
        <v>13</v>
      </c>
      <c r="C5" s="404"/>
      <c r="D5" s="41"/>
      <c r="E5" s="207"/>
      <c r="F5" s="421" t="s">
        <v>14</v>
      </c>
      <c r="G5" s="41"/>
      <c r="H5" s="41"/>
      <c r="I5" s="41"/>
      <c r="J5" s="422" t="s">
        <v>15</v>
      </c>
      <c r="K5" s="423"/>
      <c r="L5" s="423"/>
      <c r="M5" s="423"/>
      <c r="N5" s="423"/>
      <c r="O5" s="423"/>
      <c r="P5" s="424">
        <v>142000</v>
      </c>
      <c r="AF5" s="41"/>
      <c r="AG5" s="41"/>
    </row>
    <row r="6" spans="1:34" ht="14.1" customHeight="1">
      <c r="A6" s="37" t="s">
        <v>4</v>
      </c>
      <c r="B6" s="185"/>
      <c r="C6" s="186"/>
      <c r="D6" s="41"/>
      <c r="E6" s="41"/>
      <c r="F6" s="41"/>
      <c r="G6" s="41"/>
      <c r="H6" s="41"/>
      <c r="I6" s="41"/>
      <c r="J6" s="41"/>
      <c r="K6" s="41"/>
      <c r="L6" s="41"/>
      <c r="M6" s="41"/>
      <c r="N6" s="41"/>
      <c r="O6" s="41"/>
      <c r="P6" s="41"/>
      <c r="Q6" s="41"/>
      <c r="AF6" s="41"/>
      <c r="AG6" s="41"/>
    </row>
    <row r="7" spans="1:34" ht="14.1" customHeight="1">
      <c r="A7" s="37" t="s">
        <v>16</v>
      </c>
      <c r="B7" s="185"/>
      <c r="C7" s="186"/>
      <c r="D7" s="41"/>
      <c r="E7" s="41"/>
      <c r="F7" s="41"/>
      <c r="G7" s="41"/>
      <c r="H7" s="41"/>
      <c r="I7" s="41"/>
      <c r="J7" s="41"/>
      <c r="K7" s="41"/>
      <c r="V7" s="41"/>
      <c r="W7" s="39"/>
      <c r="X7" s="39"/>
      <c r="Y7" s="39"/>
      <c r="AF7" s="41"/>
      <c r="AG7" s="41"/>
    </row>
    <row r="8" spans="1:34" ht="14.1" customHeight="1">
      <c r="A8" s="37" t="s">
        <v>17</v>
      </c>
      <c r="B8" s="46">
        <v>46023</v>
      </c>
      <c r="C8" s="37"/>
      <c r="D8" s="41"/>
      <c r="E8" s="41"/>
      <c r="F8" s="403"/>
      <c r="G8" s="41"/>
      <c r="H8" s="41"/>
      <c r="I8" s="41"/>
      <c r="J8" s="422" t="s">
        <v>18</v>
      </c>
      <c r="K8" s="423"/>
      <c r="L8" s="423"/>
      <c r="M8" s="423"/>
      <c r="N8" s="423"/>
      <c r="O8" s="423"/>
      <c r="P8" s="378"/>
      <c r="Q8" s="41"/>
      <c r="R8" s="41"/>
      <c r="S8" s="41"/>
      <c r="T8" s="41"/>
      <c r="U8" s="41"/>
      <c r="V8" s="41"/>
      <c r="W8" s="41"/>
      <c r="X8" s="41"/>
      <c r="Y8" s="41"/>
      <c r="Z8" s="41"/>
      <c r="AA8" s="47"/>
      <c r="AB8" s="47"/>
      <c r="AC8" s="47"/>
      <c r="AD8" s="47"/>
      <c r="AE8" s="47"/>
      <c r="AF8" s="41"/>
      <c r="AG8" s="41"/>
    </row>
    <row r="9" spans="1:34" ht="14.1" customHeight="1">
      <c r="A9" s="37" t="s">
        <v>19</v>
      </c>
      <c r="B9" s="48" t="s">
        <v>20</v>
      </c>
      <c r="C9" s="37"/>
      <c r="D9" s="41"/>
      <c r="E9" s="41"/>
      <c r="F9" s="41"/>
      <c r="G9" s="41"/>
      <c r="H9" s="41"/>
      <c r="I9" s="41"/>
      <c r="J9" s="376" t="s">
        <v>21</v>
      </c>
      <c r="K9" s="49"/>
      <c r="M9" s="41"/>
      <c r="N9" s="41"/>
      <c r="Q9" s="41"/>
      <c r="V9" s="41"/>
      <c r="W9" s="39"/>
      <c r="X9" s="39"/>
      <c r="Y9" s="39"/>
      <c r="Z9" s="39"/>
      <c r="AA9" s="39"/>
      <c r="AB9" s="39"/>
      <c r="AC9" s="39"/>
      <c r="AD9" s="39"/>
      <c r="AE9" s="39"/>
      <c r="AF9" s="41"/>
      <c r="AG9" s="41"/>
    </row>
    <row r="10" spans="1:34" ht="14.1" customHeight="1">
      <c r="A10" s="37"/>
      <c r="B10" s="37"/>
      <c r="C10" s="37"/>
      <c r="D10" s="41"/>
      <c r="E10" s="41"/>
      <c r="F10" s="41"/>
      <c r="G10" s="41"/>
      <c r="H10" s="41"/>
      <c r="I10" s="41"/>
      <c r="J10" s="377" t="s">
        <v>22</v>
      </c>
      <c r="K10" s="50"/>
      <c r="Q10" s="41"/>
      <c r="R10" s="41"/>
      <c r="S10" s="41"/>
      <c r="T10" s="41"/>
      <c r="U10" s="41"/>
      <c r="V10" s="41"/>
      <c r="W10" s="41"/>
      <c r="X10" s="41"/>
      <c r="Y10" s="41"/>
      <c r="Z10" s="41"/>
      <c r="AA10" s="41"/>
      <c r="AB10" s="41"/>
      <c r="AC10" s="41"/>
      <c r="AD10" s="41"/>
      <c r="AE10" s="41"/>
      <c r="AF10" s="41"/>
      <c r="AG10" s="41"/>
    </row>
    <row r="11" spans="1:34" ht="14.1" customHeight="1">
      <c r="A11" s="37"/>
      <c r="B11" s="37"/>
      <c r="C11" s="37"/>
      <c r="D11" s="41"/>
      <c r="E11" s="41"/>
      <c r="F11" s="41"/>
      <c r="G11" s="41"/>
      <c r="H11" s="41"/>
      <c r="I11" s="41"/>
      <c r="J11" s="49"/>
      <c r="K11" s="41"/>
      <c r="L11" s="41"/>
      <c r="M11" s="41"/>
      <c r="N11" s="41"/>
      <c r="O11" s="41"/>
      <c r="P11" s="41"/>
      <c r="Q11" s="41"/>
      <c r="R11" s="41"/>
      <c r="S11" s="41"/>
      <c r="T11" s="41"/>
      <c r="U11" s="41"/>
      <c r="V11" s="41"/>
      <c r="W11" s="41"/>
      <c r="X11" s="41"/>
      <c r="Y11" s="41"/>
      <c r="Z11" s="41"/>
      <c r="AA11" s="41"/>
      <c r="AB11" s="41"/>
      <c r="AC11" s="41"/>
      <c r="AD11" s="41"/>
      <c r="AE11" s="41"/>
      <c r="AF11" s="41"/>
      <c r="AG11" s="41"/>
    </row>
    <row r="12" spans="1:34" ht="15.6">
      <c r="C12" s="46"/>
      <c r="J12" s="50"/>
      <c r="AA12" s="41"/>
      <c r="AB12" s="41"/>
      <c r="AC12" s="41"/>
      <c r="AD12" s="41"/>
      <c r="AE12" s="41"/>
      <c r="AF12" s="41"/>
      <c r="AG12" s="41"/>
    </row>
    <row r="13" spans="1:34" ht="18" customHeight="1">
      <c r="A13" s="51"/>
      <c r="B13" s="51"/>
      <c r="C13" s="51"/>
      <c r="D13" s="51"/>
      <c r="E13" s="51"/>
      <c r="F13" s="51"/>
      <c r="G13" s="51"/>
      <c r="H13" s="51"/>
      <c r="I13" s="51"/>
      <c r="J13" s="519" t="s">
        <v>23</v>
      </c>
      <c r="K13" s="520"/>
      <c r="L13" s="520"/>
      <c r="M13" s="520"/>
      <c r="N13" s="520"/>
      <c r="O13" s="521"/>
      <c r="P13" s="519" t="s">
        <v>24</v>
      </c>
      <c r="Q13" s="520"/>
      <c r="R13" s="520"/>
      <c r="S13" s="520"/>
      <c r="T13" s="520"/>
      <c r="U13" s="521"/>
      <c r="V13" s="522" t="s">
        <v>25</v>
      </c>
      <c r="W13" s="523"/>
      <c r="X13" s="523"/>
      <c r="Y13" s="523"/>
      <c r="Z13" s="523"/>
      <c r="AA13" s="524"/>
      <c r="AB13" s="41"/>
      <c r="AC13" s="41"/>
      <c r="AD13" s="41"/>
      <c r="AE13" s="41"/>
      <c r="AF13" s="41"/>
      <c r="AG13" s="41"/>
      <c r="AH13" s="41"/>
    </row>
    <row r="14" spans="1:34" ht="64.5" customHeight="1">
      <c r="A14" s="275" t="s">
        <v>26</v>
      </c>
      <c r="B14" s="214" t="s">
        <v>27</v>
      </c>
      <c r="C14" s="214" t="s">
        <v>28</v>
      </c>
      <c r="D14" s="215" t="s">
        <v>29</v>
      </c>
      <c r="E14" s="215" t="s">
        <v>30</v>
      </c>
      <c r="F14" s="215" t="s">
        <v>31</v>
      </c>
      <c r="G14" s="215" t="s">
        <v>32</v>
      </c>
      <c r="H14" s="215" t="s">
        <v>33</v>
      </c>
      <c r="I14" s="215" t="s">
        <v>34</v>
      </c>
      <c r="J14" s="216" t="s">
        <v>35</v>
      </c>
      <c r="K14" s="216" t="s">
        <v>36</v>
      </c>
      <c r="L14" s="216" t="s">
        <v>37</v>
      </c>
      <c r="M14" s="216" t="s">
        <v>38</v>
      </c>
      <c r="N14" s="216" t="s">
        <v>39</v>
      </c>
      <c r="O14" s="216" t="s">
        <v>40</v>
      </c>
      <c r="P14" s="216" t="s">
        <v>41</v>
      </c>
      <c r="Q14" s="216" t="s">
        <v>42</v>
      </c>
      <c r="R14" s="216" t="s">
        <v>43</v>
      </c>
      <c r="S14" s="216" t="s">
        <v>44</v>
      </c>
      <c r="T14" s="216" t="s">
        <v>45</v>
      </c>
      <c r="U14" s="216" t="s">
        <v>46</v>
      </c>
      <c r="V14" s="216" t="s">
        <v>47</v>
      </c>
      <c r="W14" s="216" t="s">
        <v>48</v>
      </c>
      <c r="X14" s="216" t="s">
        <v>49</v>
      </c>
      <c r="Y14" s="216" t="s">
        <v>50</v>
      </c>
      <c r="Z14" s="216" t="s">
        <v>51</v>
      </c>
      <c r="AA14" s="216" t="s">
        <v>52</v>
      </c>
      <c r="AB14" s="41"/>
      <c r="AC14" s="39"/>
      <c r="AD14" s="39"/>
      <c r="AE14" s="39"/>
      <c r="AF14" s="39"/>
      <c r="AG14" s="39"/>
    </row>
    <row r="15" spans="1:34" s="52" customFormat="1" ht="15" customHeight="1">
      <c r="A15" s="276" t="s">
        <v>53</v>
      </c>
      <c r="B15" s="361">
        <f>SUMIF('4-Basis ruimtestaat'!B:B,'2-Kosten per locatie'!A15,'4-Basis ruimtestaat'!I:I)-SUMIFS('4-Basis ruimtestaat'!I:I,'4-Basis ruimtestaat'!B:B,'2-Kosten per locatie'!A15,'4-Basis ruimtestaat'!K:K,"nio")</f>
        <v>519.92999999999995</v>
      </c>
      <c r="C15" s="208">
        <v>1</v>
      </c>
      <c r="D15" s="209">
        <f>_xlfn.MAXIFS('4-Basis ruimtestaat'!K:K,'4-Basis ruimtestaat'!B:B,'2-Kosten per locatie'!A15)</f>
        <v>255</v>
      </c>
      <c r="E15" s="209">
        <f>_xlfn.MAXIFS('4-Basis ruimtestaat'!L:L,'4-Basis ruimtestaat'!B:B,'2-Kosten per locatie'!A15)</f>
        <v>0</v>
      </c>
      <c r="F15" s="209">
        <f>_xlfn.MAXIFS('4-Basis ruimtestaat'!M:M,'4-Basis ruimtestaat'!B:B,'2-Kosten per locatie'!A15)</f>
        <v>0</v>
      </c>
      <c r="G15" s="209">
        <f>_xlfn.MAXIFS('4-Basis ruimtestaat'!N:N,'4-Basis ruimtestaat'!B:B,'2-Kosten per locatie'!A15)</f>
        <v>0</v>
      </c>
      <c r="H15" s="209">
        <f>_xlfn.MAXIFS('4-Basis ruimtestaat'!O:O,'4-Basis ruimtestaat'!B:B,'2-Kosten per locatie'!A15)</f>
        <v>0</v>
      </c>
      <c r="I15" s="209">
        <f>_xlfn.MAXIFS('4-Basis ruimtestaat'!P:P,'4-Basis ruimtestaat'!B:B,'2-Kosten per locatie'!A15)</f>
        <v>0</v>
      </c>
      <c r="J15" s="363" t="e">
        <f>SUMIF('4-Basis ruimtestaat'!B:B,'2-Kosten per locatie'!A15,'4-Basis ruimtestaat'!Q:Q)</f>
        <v>#DIV/0!</v>
      </c>
      <c r="K15" s="363">
        <f>SUMIF('4-Basis ruimtestaat'!B:B,'2-Kosten per locatie'!A15,'4-Basis ruimtestaat'!R:R)</f>
        <v>0</v>
      </c>
      <c r="L15" s="363">
        <f>SUMIF('4-Basis ruimtestaat'!B:B,'2-Kosten per locatie'!A15,'4-Basis ruimtestaat'!S:S)</f>
        <v>0</v>
      </c>
      <c r="M15" s="363">
        <f>SUMIF('4-Basis ruimtestaat'!B:B,'2-Kosten per locatie'!A15,'4-Basis ruimtestaat'!T:T)</f>
        <v>0</v>
      </c>
      <c r="N15" s="363">
        <f>SUMIF('4-Basis ruimtestaat'!B:B,'2-Kosten per locatie'!A15,'4-Basis ruimtestaat'!U:U)</f>
        <v>0</v>
      </c>
      <c r="O15" s="363">
        <f>SUMIF('4-Basis ruimtestaat'!B:B,'2-Kosten per locatie'!A15,'4-Basis ruimtestaat'!V:V)</f>
        <v>0</v>
      </c>
      <c r="P15" s="363" t="e">
        <f>IF(J15&lt;(D15*$E$2),D15*$E$2-J15,0)</f>
        <v>#DIV/0!</v>
      </c>
      <c r="Q15" s="363">
        <f>IF(K15&lt;(E15*$E$2),E15*$E$2-K15,0)</f>
        <v>0</v>
      </c>
      <c r="R15" s="363">
        <f t="shared" ref="R15:U15" si="0">IF(L15&lt;(F15*$E$2),F15*$E$2-L15,0)</f>
        <v>0</v>
      </c>
      <c r="S15" s="363">
        <f t="shared" si="0"/>
        <v>0</v>
      </c>
      <c r="T15" s="363">
        <f t="shared" si="0"/>
        <v>0</v>
      </c>
      <c r="U15" s="363">
        <f t="shared" si="0"/>
        <v>0</v>
      </c>
      <c r="V15" s="363" t="e">
        <f t="shared" ref="V15:V17" si="1">J15*$E$5</f>
        <v>#DIV/0!</v>
      </c>
      <c r="W15" s="363">
        <f t="shared" ref="W15:W17" si="2">K15*$E$5</f>
        <v>0</v>
      </c>
      <c r="X15" s="363">
        <f t="shared" ref="X15:X17" si="3">L15*$E$5</f>
        <v>0</v>
      </c>
      <c r="Y15" s="363">
        <f>M15*$E$5</f>
        <v>0</v>
      </c>
      <c r="Z15" s="363">
        <f t="shared" ref="Z15:AA17" si="4">N15*$E$5</f>
        <v>0</v>
      </c>
      <c r="AA15" s="363">
        <f t="shared" si="4"/>
        <v>0</v>
      </c>
      <c r="AB15" s="41"/>
    </row>
    <row r="16" spans="1:34" ht="15" customHeight="1">
      <c r="A16" s="276" t="s">
        <v>54</v>
      </c>
      <c r="B16" s="361">
        <f>SUMIF('4-Basis ruimtestaat'!B:B,'2-Kosten per locatie'!A16,'4-Basis ruimtestaat'!I:I)-SUMIFS('4-Basis ruimtestaat'!I:I,'4-Basis ruimtestaat'!B:B,'2-Kosten per locatie'!A16,'4-Basis ruimtestaat'!K:K,"nio")</f>
        <v>712.05879999999934</v>
      </c>
      <c r="C16" s="208">
        <v>1</v>
      </c>
      <c r="D16" s="209">
        <f>_xlfn.MAXIFS('4-Basis ruimtestaat'!K:K,'4-Basis ruimtestaat'!B:B,'2-Kosten per locatie'!A16)</f>
        <v>255</v>
      </c>
      <c r="E16" s="209">
        <f>_xlfn.MAXIFS('4-Basis ruimtestaat'!L:L,'4-Basis ruimtestaat'!B:B,'2-Kosten per locatie'!A16)</f>
        <v>0</v>
      </c>
      <c r="F16" s="209">
        <f>_xlfn.MAXIFS('4-Basis ruimtestaat'!M:M,'4-Basis ruimtestaat'!B:B,'2-Kosten per locatie'!A16)</f>
        <v>0</v>
      </c>
      <c r="G16" s="209">
        <f>_xlfn.MAXIFS('4-Basis ruimtestaat'!N:N,'4-Basis ruimtestaat'!B:B,'2-Kosten per locatie'!A16)</f>
        <v>0</v>
      </c>
      <c r="H16" s="209">
        <f>_xlfn.MAXIFS('4-Basis ruimtestaat'!O:O,'4-Basis ruimtestaat'!B:B,'2-Kosten per locatie'!A16)</f>
        <v>0</v>
      </c>
      <c r="I16" s="209">
        <f>_xlfn.MAXIFS('4-Basis ruimtestaat'!P:P,'4-Basis ruimtestaat'!B:B,'2-Kosten per locatie'!A16)</f>
        <v>0</v>
      </c>
      <c r="J16" s="363" t="e">
        <f>SUMIF('4-Basis ruimtestaat'!B:B,'2-Kosten per locatie'!A16,'4-Basis ruimtestaat'!Q:Q)</f>
        <v>#DIV/0!</v>
      </c>
      <c r="K16" s="363">
        <f>SUMIF('4-Basis ruimtestaat'!B:B,'2-Kosten per locatie'!A16,'4-Basis ruimtestaat'!R:R)</f>
        <v>0</v>
      </c>
      <c r="L16" s="363">
        <f>SUMIF('4-Basis ruimtestaat'!B:B,'2-Kosten per locatie'!A16,'4-Basis ruimtestaat'!S:S)</f>
        <v>0</v>
      </c>
      <c r="M16" s="363">
        <f>SUMIF('4-Basis ruimtestaat'!B:B,'2-Kosten per locatie'!A16,'4-Basis ruimtestaat'!T:T)</f>
        <v>0</v>
      </c>
      <c r="N16" s="363">
        <f>SUMIF('4-Basis ruimtestaat'!B:B,'2-Kosten per locatie'!A16,'4-Basis ruimtestaat'!U:U)</f>
        <v>0</v>
      </c>
      <c r="O16" s="363">
        <f>SUMIF('4-Basis ruimtestaat'!B:B,'2-Kosten per locatie'!A16,'4-Basis ruimtestaat'!V:V)</f>
        <v>0</v>
      </c>
      <c r="P16" s="363" t="e">
        <f t="shared" ref="P16:P17" si="5">IF(J16&lt;(D16*$E$2),D16*$E$2-J16,0)</f>
        <v>#DIV/0!</v>
      </c>
      <c r="Q16" s="363">
        <f t="shared" ref="Q16:Q17" si="6">IF(K16&lt;(E16*$E$2),E16*$E$2-K16,0)</f>
        <v>0</v>
      </c>
      <c r="R16" s="363">
        <f t="shared" ref="R16:R17" si="7">IF(L16&lt;(F16*$E$2),F16*$E$2-L16,0)</f>
        <v>0</v>
      </c>
      <c r="S16" s="363">
        <f t="shared" ref="S16:S17" si="8">IF(M16&lt;(G16*$E$2),G16*$E$2-M16,0)</f>
        <v>0</v>
      </c>
      <c r="T16" s="363">
        <f t="shared" ref="T16:T17" si="9">IF(N16&lt;(H16*$E$2),H16*$E$2-N16,0)</f>
        <v>0</v>
      </c>
      <c r="U16" s="363">
        <f t="shared" ref="U16:U17" si="10">IF(O16&lt;(I16*$E$2),I16*$E$2-O16,0)</f>
        <v>0</v>
      </c>
      <c r="V16" s="363" t="e">
        <f t="shared" si="1"/>
        <v>#DIV/0!</v>
      </c>
      <c r="W16" s="363">
        <f t="shared" si="2"/>
        <v>0</v>
      </c>
      <c r="X16" s="363">
        <f t="shared" si="3"/>
        <v>0</v>
      </c>
      <c r="Y16" s="363">
        <f t="shared" ref="Y16:Y17" si="11">M16*$E$5</f>
        <v>0</v>
      </c>
      <c r="Z16" s="363">
        <f t="shared" si="4"/>
        <v>0</v>
      </c>
      <c r="AA16" s="363">
        <f t="shared" si="4"/>
        <v>0</v>
      </c>
      <c r="AB16" s="41"/>
      <c r="AC16" s="39"/>
      <c r="AD16" s="39"/>
      <c r="AE16" s="39"/>
      <c r="AF16" s="39"/>
      <c r="AG16" s="39"/>
    </row>
    <row r="17" spans="1:33" ht="15" customHeight="1">
      <c r="A17" s="276" t="s">
        <v>55</v>
      </c>
      <c r="B17" s="361">
        <f>SUMIF('4-Basis ruimtestaat'!B:B,'2-Kosten per locatie'!A17,'4-Basis ruimtestaat'!I:I)-SUMIFS('4-Basis ruimtestaat'!I:I,'4-Basis ruimtestaat'!B:B,'2-Kosten per locatie'!A17,'4-Basis ruimtestaat'!K:K,"nio")</f>
        <v>416.4</v>
      </c>
      <c r="C17" s="208">
        <v>1</v>
      </c>
      <c r="D17" s="209">
        <f>_xlfn.MAXIFS('4-Basis ruimtestaat'!K:K,'4-Basis ruimtestaat'!B:B,'2-Kosten per locatie'!A17)</f>
        <v>200</v>
      </c>
      <c r="E17" s="209">
        <f>_xlfn.MAXIFS('4-Basis ruimtestaat'!L:L,'4-Basis ruimtestaat'!B:B,'2-Kosten per locatie'!A17)</f>
        <v>0</v>
      </c>
      <c r="F17" s="209">
        <f>_xlfn.MAXIFS('4-Basis ruimtestaat'!M:M,'4-Basis ruimtestaat'!B:B,'2-Kosten per locatie'!A17)</f>
        <v>0</v>
      </c>
      <c r="G17" s="209">
        <f>_xlfn.MAXIFS('4-Basis ruimtestaat'!N:N,'4-Basis ruimtestaat'!B:B,'2-Kosten per locatie'!A17)</f>
        <v>0</v>
      </c>
      <c r="H17" s="209">
        <f>_xlfn.MAXIFS('4-Basis ruimtestaat'!O:O,'4-Basis ruimtestaat'!B:B,'2-Kosten per locatie'!A17)</f>
        <v>0</v>
      </c>
      <c r="I17" s="209">
        <f>_xlfn.MAXIFS('4-Basis ruimtestaat'!P:P,'4-Basis ruimtestaat'!B:B,'2-Kosten per locatie'!A17)</f>
        <v>0</v>
      </c>
      <c r="J17" s="363" t="e">
        <f>SUMIF('4-Basis ruimtestaat'!B:B,'2-Kosten per locatie'!A17,'4-Basis ruimtestaat'!Q:Q)</f>
        <v>#DIV/0!</v>
      </c>
      <c r="K17" s="363">
        <f>SUMIF('4-Basis ruimtestaat'!B:B,'2-Kosten per locatie'!A17,'4-Basis ruimtestaat'!R:R)</f>
        <v>0</v>
      </c>
      <c r="L17" s="363">
        <f>SUMIF('4-Basis ruimtestaat'!B:B,'2-Kosten per locatie'!A17,'4-Basis ruimtestaat'!S:S)</f>
        <v>0</v>
      </c>
      <c r="M17" s="363">
        <f>SUMIF('4-Basis ruimtestaat'!B:B,'2-Kosten per locatie'!A17,'4-Basis ruimtestaat'!T:T)</f>
        <v>0</v>
      </c>
      <c r="N17" s="363">
        <f>SUMIF('4-Basis ruimtestaat'!B:B,'2-Kosten per locatie'!A17,'4-Basis ruimtestaat'!U:U)</f>
        <v>0</v>
      </c>
      <c r="O17" s="363">
        <f>SUMIF('4-Basis ruimtestaat'!B:B,'2-Kosten per locatie'!A17,'4-Basis ruimtestaat'!V:V)</f>
        <v>0</v>
      </c>
      <c r="P17" s="363" t="e">
        <f t="shared" si="5"/>
        <v>#DIV/0!</v>
      </c>
      <c r="Q17" s="363">
        <f t="shared" si="6"/>
        <v>0</v>
      </c>
      <c r="R17" s="363">
        <f t="shared" si="7"/>
        <v>0</v>
      </c>
      <c r="S17" s="363">
        <f t="shared" si="8"/>
        <v>0</v>
      </c>
      <c r="T17" s="363">
        <f t="shared" si="9"/>
        <v>0</v>
      </c>
      <c r="U17" s="363">
        <f t="shared" si="10"/>
        <v>0</v>
      </c>
      <c r="V17" s="363" t="e">
        <f t="shared" si="1"/>
        <v>#DIV/0!</v>
      </c>
      <c r="W17" s="363">
        <f t="shared" si="2"/>
        <v>0</v>
      </c>
      <c r="X17" s="363">
        <f t="shared" si="3"/>
        <v>0</v>
      </c>
      <c r="Y17" s="363">
        <f t="shared" si="11"/>
        <v>0</v>
      </c>
      <c r="Z17" s="363">
        <f t="shared" si="4"/>
        <v>0</v>
      </c>
      <c r="AA17" s="363">
        <f t="shared" si="4"/>
        <v>0</v>
      </c>
      <c r="AB17" s="41"/>
      <c r="AC17" s="39"/>
      <c r="AD17" s="39"/>
      <c r="AE17" s="39"/>
      <c r="AF17" s="39"/>
      <c r="AG17" s="39"/>
    </row>
    <row r="18" spans="1:33" ht="15" customHeight="1">
      <c r="A18" s="276" t="s">
        <v>56</v>
      </c>
      <c r="B18" s="361">
        <f>SUMIF('4-Basis ruimtestaat'!B:B,'2-Kosten per locatie'!A18,'4-Basis ruimtestaat'!I:I)-SUMIFS('4-Basis ruimtestaat'!I:I,'4-Basis ruimtestaat'!B:B,'2-Kosten per locatie'!A18,'4-Basis ruimtestaat'!K:K,"nio")</f>
        <v>125.5</v>
      </c>
      <c r="C18" s="208">
        <v>1</v>
      </c>
      <c r="D18" s="209">
        <f>_xlfn.MAXIFS('4-Basis ruimtestaat'!K:K,'4-Basis ruimtestaat'!B:B,'2-Kosten per locatie'!A18)</f>
        <v>104</v>
      </c>
      <c r="E18" s="209">
        <f>_xlfn.MAXIFS('4-Basis ruimtestaat'!L:L,'4-Basis ruimtestaat'!B:B,'2-Kosten per locatie'!A18)</f>
        <v>0</v>
      </c>
      <c r="F18" s="209">
        <f>_xlfn.MAXIFS('4-Basis ruimtestaat'!M:M,'4-Basis ruimtestaat'!B:B,'2-Kosten per locatie'!A18)</f>
        <v>0</v>
      </c>
      <c r="G18" s="209">
        <f>_xlfn.MAXIFS('4-Basis ruimtestaat'!N:N,'4-Basis ruimtestaat'!B:B,'2-Kosten per locatie'!A18)</f>
        <v>0</v>
      </c>
      <c r="H18" s="209">
        <f>_xlfn.MAXIFS('4-Basis ruimtestaat'!O:O,'4-Basis ruimtestaat'!B:B,'2-Kosten per locatie'!A18)</f>
        <v>0</v>
      </c>
      <c r="I18" s="209">
        <f>_xlfn.MAXIFS('4-Basis ruimtestaat'!P:P,'4-Basis ruimtestaat'!B:B,'2-Kosten per locatie'!A18)</f>
        <v>0</v>
      </c>
      <c r="J18" s="363" t="e">
        <f>SUMIF('4-Basis ruimtestaat'!B:B,'2-Kosten per locatie'!A18,'4-Basis ruimtestaat'!Q:Q)</f>
        <v>#DIV/0!</v>
      </c>
      <c r="K18" s="363">
        <f>SUMIF('4-Basis ruimtestaat'!B:B,'2-Kosten per locatie'!A18,'4-Basis ruimtestaat'!R:R)</f>
        <v>0</v>
      </c>
      <c r="L18" s="363">
        <f>SUMIF('4-Basis ruimtestaat'!B:B,'2-Kosten per locatie'!A18,'4-Basis ruimtestaat'!S:S)</f>
        <v>0</v>
      </c>
      <c r="M18" s="363">
        <f>SUMIF('4-Basis ruimtestaat'!B:B,'2-Kosten per locatie'!A18,'4-Basis ruimtestaat'!T:T)</f>
        <v>0</v>
      </c>
      <c r="N18" s="363">
        <f>SUMIF('4-Basis ruimtestaat'!B:B,'2-Kosten per locatie'!A18,'4-Basis ruimtestaat'!U:U)</f>
        <v>0</v>
      </c>
      <c r="O18" s="363">
        <f>SUMIF('4-Basis ruimtestaat'!B:B,'2-Kosten per locatie'!A18,'4-Basis ruimtestaat'!V:V)</f>
        <v>0</v>
      </c>
      <c r="P18" s="363" t="e">
        <f t="shared" ref="P18" si="12">IF(J18&lt;(D18*$E$2),D18*$E$2-J18,0)</f>
        <v>#DIV/0!</v>
      </c>
      <c r="Q18" s="363">
        <f t="shared" ref="Q18" si="13">IF(K18&lt;(E18*$E$2),E18*$E$2-K18,0)</f>
        <v>0</v>
      </c>
      <c r="R18" s="363">
        <f t="shared" ref="R18" si="14">IF(L18&lt;(F18*$E$2),F18*$E$2-L18,0)</f>
        <v>0</v>
      </c>
      <c r="S18" s="363">
        <f t="shared" ref="S18" si="15">IF(M18&lt;(G18*$E$2),G18*$E$2-M18,0)</f>
        <v>0</v>
      </c>
      <c r="T18" s="363">
        <f t="shared" ref="T18" si="16">IF(N18&lt;(H18*$E$2),H18*$E$2-N18,0)</f>
        <v>0</v>
      </c>
      <c r="U18" s="363">
        <f t="shared" ref="U18" si="17">IF(O18&lt;(I18*$E$2),I18*$E$2-O18,0)</f>
        <v>0</v>
      </c>
      <c r="V18" s="363" t="e">
        <f t="shared" ref="V18" si="18">J18*$E$5</f>
        <v>#DIV/0!</v>
      </c>
      <c r="W18" s="363">
        <f t="shared" ref="W18" si="19">K18*$E$5</f>
        <v>0</v>
      </c>
      <c r="X18" s="363">
        <f t="shared" ref="X18" si="20">L18*$E$5</f>
        <v>0</v>
      </c>
      <c r="Y18" s="363">
        <f t="shared" ref="Y18" si="21">M18*$E$5</f>
        <v>0</v>
      </c>
      <c r="Z18" s="363">
        <f t="shared" ref="Z18" si="22">N18*$E$5</f>
        <v>0</v>
      </c>
      <c r="AA18" s="363">
        <f t="shared" ref="AA18" si="23">O18*$E$5</f>
        <v>0</v>
      </c>
      <c r="AB18" s="41"/>
      <c r="AC18" s="39"/>
      <c r="AD18" s="39"/>
      <c r="AE18" s="39"/>
      <c r="AF18" s="39"/>
      <c r="AG18" s="39"/>
    </row>
    <row r="19" spans="1:33" ht="15" customHeight="1">
      <c r="A19" s="277" t="s">
        <v>57</v>
      </c>
      <c r="B19" s="361">
        <f>SUMIF('4-Basis ruimtestaat'!B:B,'2-Kosten per locatie'!A19,'4-Basis ruimtestaat'!I:I)-SUMIFS('4-Basis ruimtestaat'!I:I,'4-Basis ruimtestaat'!B:B,'2-Kosten per locatie'!A19,'4-Basis ruimtestaat'!K:K,"nio")</f>
        <v>327.39999999999992</v>
      </c>
      <c r="C19" s="208">
        <v>1</v>
      </c>
      <c r="D19" s="209">
        <f>_xlfn.MAXIFS('4-Basis ruimtestaat'!K:K,'4-Basis ruimtestaat'!B:B,'2-Kosten per locatie'!A19)</f>
        <v>255</v>
      </c>
      <c r="E19" s="209">
        <f>_xlfn.MAXIFS('4-Basis ruimtestaat'!L:L,'4-Basis ruimtestaat'!B:B,'2-Kosten per locatie'!A19)</f>
        <v>0</v>
      </c>
      <c r="F19" s="209">
        <f>_xlfn.MAXIFS('4-Basis ruimtestaat'!M:M,'4-Basis ruimtestaat'!B:B,'2-Kosten per locatie'!A19)</f>
        <v>0</v>
      </c>
      <c r="G19" s="209">
        <f>_xlfn.MAXIFS('4-Basis ruimtestaat'!N:N,'4-Basis ruimtestaat'!B:B,'2-Kosten per locatie'!A19)</f>
        <v>0</v>
      </c>
      <c r="H19" s="209">
        <f>_xlfn.MAXIFS('4-Basis ruimtestaat'!O:O,'4-Basis ruimtestaat'!B:B,'2-Kosten per locatie'!A19)</f>
        <v>0</v>
      </c>
      <c r="I19" s="209">
        <f>_xlfn.MAXIFS('4-Basis ruimtestaat'!P:P,'4-Basis ruimtestaat'!B:B,'2-Kosten per locatie'!A19)</f>
        <v>0</v>
      </c>
      <c r="J19" s="363" t="e">
        <f>SUMIF('4-Basis ruimtestaat'!B:B,'2-Kosten per locatie'!A19,'4-Basis ruimtestaat'!Q:Q)</f>
        <v>#DIV/0!</v>
      </c>
      <c r="K19" s="363">
        <f>SUMIF('4-Basis ruimtestaat'!B:B,'2-Kosten per locatie'!A19,'4-Basis ruimtestaat'!R:R)</f>
        <v>0</v>
      </c>
      <c r="L19" s="363">
        <f>SUMIF('4-Basis ruimtestaat'!B:B,'2-Kosten per locatie'!A19,'4-Basis ruimtestaat'!S:S)</f>
        <v>0</v>
      </c>
      <c r="M19" s="363">
        <f>SUMIF('4-Basis ruimtestaat'!B:B,'2-Kosten per locatie'!A19,'4-Basis ruimtestaat'!T:T)</f>
        <v>0</v>
      </c>
      <c r="N19" s="363">
        <f>SUMIF('4-Basis ruimtestaat'!B:B,'2-Kosten per locatie'!A19,'4-Basis ruimtestaat'!U:U)</f>
        <v>0</v>
      </c>
      <c r="O19" s="363">
        <f>SUMIF('4-Basis ruimtestaat'!B:B,'2-Kosten per locatie'!A19,'4-Basis ruimtestaat'!V:V)</f>
        <v>0</v>
      </c>
      <c r="P19" s="363" t="e">
        <f t="shared" ref="P19:P25" si="24">IF(J19&lt;(D19*$E$2),D19*$E$2-J19,0)</f>
        <v>#DIV/0!</v>
      </c>
      <c r="Q19" s="363">
        <f t="shared" ref="Q19:Q25" si="25">IF(K19&lt;(E19*$E$2),E19*$E$2-K19,0)</f>
        <v>0</v>
      </c>
      <c r="R19" s="363">
        <f t="shared" ref="R19:R25" si="26">IF(L19&lt;(F19*$E$2),F19*$E$2-L19,0)</f>
        <v>0</v>
      </c>
      <c r="S19" s="363">
        <f t="shared" ref="S19:S25" si="27">IF(M19&lt;(G19*$E$2),G19*$E$2-M19,0)</f>
        <v>0</v>
      </c>
      <c r="T19" s="363">
        <f t="shared" ref="T19:T25" si="28">IF(N19&lt;(H19*$E$2),H19*$E$2-N19,0)</f>
        <v>0</v>
      </c>
      <c r="U19" s="363">
        <f t="shared" ref="U19:U25" si="29">IF(O19&lt;(I19*$E$2),I19*$E$2-O19,0)</f>
        <v>0</v>
      </c>
      <c r="V19" s="363" t="e">
        <f t="shared" ref="V19:V25" si="30">J19*$E$5</f>
        <v>#DIV/0!</v>
      </c>
      <c r="W19" s="363">
        <f t="shared" ref="W19:W25" si="31">K19*$E$5</f>
        <v>0</v>
      </c>
      <c r="X19" s="363">
        <f t="shared" ref="X19:X25" si="32">L19*$E$5</f>
        <v>0</v>
      </c>
      <c r="Y19" s="363">
        <f t="shared" ref="Y19:Y25" si="33">M19*$E$5</f>
        <v>0</v>
      </c>
      <c r="Z19" s="363">
        <f t="shared" ref="Z19:Z25" si="34">N19*$E$5</f>
        <v>0</v>
      </c>
      <c r="AA19" s="363">
        <f t="shared" ref="AA19:AA25" si="35">O19*$E$5</f>
        <v>0</v>
      </c>
      <c r="AB19" s="41"/>
      <c r="AC19" s="39"/>
      <c r="AD19" s="39"/>
      <c r="AE19" s="39"/>
      <c r="AF19" s="39"/>
      <c r="AG19" s="39"/>
    </row>
    <row r="20" spans="1:33" ht="15" customHeight="1">
      <c r="A20" s="277" t="s">
        <v>58</v>
      </c>
      <c r="B20" s="361">
        <f>SUMIF('4-Basis ruimtestaat'!B:B,'2-Kosten per locatie'!A20,'4-Basis ruimtestaat'!I:I)-SUMIFS('4-Basis ruimtestaat'!I:I,'4-Basis ruimtestaat'!B:B,'2-Kosten per locatie'!A20,'4-Basis ruimtestaat'!K:K,"nio")</f>
        <v>184.90000000000012</v>
      </c>
      <c r="C20" s="208">
        <v>1</v>
      </c>
      <c r="D20" s="209">
        <v>237</v>
      </c>
      <c r="E20" s="209">
        <f>_xlfn.MAXIFS('4-Basis ruimtestaat'!L:L,'4-Basis ruimtestaat'!B:B,'2-Kosten per locatie'!A20)</f>
        <v>45</v>
      </c>
      <c r="F20" s="209">
        <f>_xlfn.MAXIFS('4-Basis ruimtestaat'!M:M,'4-Basis ruimtestaat'!B:B,'2-Kosten per locatie'!A20)</f>
        <v>78</v>
      </c>
      <c r="G20" s="209">
        <f>_xlfn.MAXIFS('4-Basis ruimtestaat'!N:N,'4-Basis ruimtestaat'!B:B,'2-Kosten per locatie'!A20)</f>
        <v>23</v>
      </c>
      <c r="H20" s="209">
        <f>_xlfn.MAXIFS('4-Basis ruimtestaat'!O:O,'4-Basis ruimtestaat'!B:B,'2-Kosten per locatie'!A20)</f>
        <v>8</v>
      </c>
      <c r="I20" s="209">
        <f>_xlfn.MAXIFS('4-Basis ruimtestaat'!P:P,'4-Basis ruimtestaat'!B:B,'2-Kosten per locatie'!A20)</f>
        <v>4</v>
      </c>
      <c r="J20" s="363" t="e">
        <f>SUMIF('4-Basis ruimtestaat'!B:B,'2-Kosten per locatie'!A20,'4-Basis ruimtestaat'!Q:Q)</f>
        <v>#DIV/0!</v>
      </c>
      <c r="K20" s="363" t="e">
        <f>SUMIF('4-Basis ruimtestaat'!B:B,'2-Kosten per locatie'!A20,'4-Basis ruimtestaat'!R:R)</f>
        <v>#DIV/0!</v>
      </c>
      <c r="L20" s="363" t="e">
        <f>SUMIF('4-Basis ruimtestaat'!B:B,'2-Kosten per locatie'!A20,'4-Basis ruimtestaat'!S:S)</f>
        <v>#DIV/0!</v>
      </c>
      <c r="M20" s="363" t="e">
        <f>SUMIF('4-Basis ruimtestaat'!B:B,'2-Kosten per locatie'!A20,'4-Basis ruimtestaat'!T:T)</f>
        <v>#DIV/0!</v>
      </c>
      <c r="N20" s="363" t="e">
        <f>SUMIF('4-Basis ruimtestaat'!B:B,'2-Kosten per locatie'!A20,'4-Basis ruimtestaat'!U:U)</f>
        <v>#DIV/0!</v>
      </c>
      <c r="O20" s="363" t="e">
        <f>SUMIF('4-Basis ruimtestaat'!B:B,'2-Kosten per locatie'!A20,'4-Basis ruimtestaat'!V:V)</f>
        <v>#DIV/0!</v>
      </c>
      <c r="P20" s="363" t="e">
        <f t="shared" si="24"/>
        <v>#DIV/0!</v>
      </c>
      <c r="Q20" s="363" t="e">
        <f t="shared" si="25"/>
        <v>#DIV/0!</v>
      </c>
      <c r="R20" s="363" t="e">
        <f t="shared" si="26"/>
        <v>#DIV/0!</v>
      </c>
      <c r="S20" s="363" t="e">
        <f t="shared" si="27"/>
        <v>#DIV/0!</v>
      </c>
      <c r="T20" s="363" t="e">
        <f t="shared" si="28"/>
        <v>#DIV/0!</v>
      </c>
      <c r="U20" s="363" t="e">
        <f t="shared" si="29"/>
        <v>#DIV/0!</v>
      </c>
      <c r="V20" s="363" t="e">
        <f t="shared" si="30"/>
        <v>#DIV/0!</v>
      </c>
      <c r="W20" s="363" t="e">
        <f t="shared" si="31"/>
        <v>#DIV/0!</v>
      </c>
      <c r="X20" s="363" t="e">
        <f t="shared" si="32"/>
        <v>#DIV/0!</v>
      </c>
      <c r="Y20" s="363" t="e">
        <f t="shared" si="33"/>
        <v>#DIV/0!</v>
      </c>
      <c r="Z20" s="363" t="e">
        <f t="shared" si="34"/>
        <v>#DIV/0!</v>
      </c>
      <c r="AA20" s="363" t="e">
        <f t="shared" si="35"/>
        <v>#DIV/0!</v>
      </c>
      <c r="AB20" s="41"/>
      <c r="AC20" s="39"/>
      <c r="AD20" s="39"/>
      <c r="AE20" s="39"/>
      <c r="AF20" s="39"/>
      <c r="AG20" s="39"/>
    </row>
    <row r="21" spans="1:33" ht="15" customHeight="1">
      <c r="A21" s="277" t="s">
        <v>59</v>
      </c>
      <c r="B21" s="361">
        <f>SUMIF('4-Basis ruimtestaat'!B:B,'2-Kosten per locatie'!A21,'4-Basis ruimtestaat'!I:I)-SUMIFS('4-Basis ruimtestaat'!I:I,'4-Basis ruimtestaat'!B:B,'2-Kosten per locatie'!A21,'4-Basis ruimtestaat'!K:K,"nio")</f>
        <v>274.50000000000006</v>
      </c>
      <c r="C21" s="208">
        <v>1</v>
      </c>
      <c r="D21" s="209">
        <f>_xlfn.MAXIFS('4-Basis ruimtestaat'!K:K,'4-Basis ruimtestaat'!B:B,'2-Kosten per locatie'!A21)</f>
        <v>255</v>
      </c>
      <c r="E21" s="209">
        <f>_xlfn.MAXIFS('4-Basis ruimtestaat'!L:L,'4-Basis ruimtestaat'!B:B,'2-Kosten per locatie'!A21)</f>
        <v>0</v>
      </c>
      <c r="F21" s="209">
        <f>_xlfn.MAXIFS('4-Basis ruimtestaat'!M:M,'4-Basis ruimtestaat'!B:B,'2-Kosten per locatie'!A21)</f>
        <v>0</v>
      </c>
      <c r="G21" s="209">
        <f>_xlfn.MAXIFS('4-Basis ruimtestaat'!N:N,'4-Basis ruimtestaat'!B:B,'2-Kosten per locatie'!A21)</f>
        <v>0</v>
      </c>
      <c r="H21" s="209">
        <f>_xlfn.MAXIFS('4-Basis ruimtestaat'!O:O,'4-Basis ruimtestaat'!B:B,'2-Kosten per locatie'!A21)</f>
        <v>0</v>
      </c>
      <c r="I21" s="209">
        <f>_xlfn.MAXIFS('4-Basis ruimtestaat'!P:P,'4-Basis ruimtestaat'!B:B,'2-Kosten per locatie'!A21)</f>
        <v>0</v>
      </c>
      <c r="J21" s="363" t="e">
        <f>SUMIF('4-Basis ruimtestaat'!B:B,'2-Kosten per locatie'!A21,'4-Basis ruimtestaat'!Q:Q)</f>
        <v>#DIV/0!</v>
      </c>
      <c r="K21" s="363">
        <f>SUMIF('4-Basis ruimtestaat'!B:B,'2-Kosten per locatie'!A21,'4-Basis ruimtestaat'!R:R)</f>
        <v>0</v>
      </c>
      <c r="L21" s="363">
        <f>SUMIF('4-Basis ruimtestaat'!B:B,'2-Kosten per locatie'!A21,'4-Basis ruimtestaat'!S:S)</f>
        <v>0</v>
      </c>
      <c r="M21" s="363">
        <f>SUMIF('4-Basis ruimtestaat'!B:B,'2-Kosten per locatie'!A21,'4-Basis ruimtestaat'!T:T)</f>
        <v>0</v>
      </c>
      <c r="N21" s="363">
        <f>SUMIF('4-Basis ruimtestaat'!B:B,'2-Kosten per locatie'!A21,'4-Basis ruimtestaat'!U:U)</f>
        <v>0</v>
      </c>
      <c r="O21" s="363">
        <f>SUMIF('4-Basis ruimtestaat'!B:B,'2-Kosten per locatie'!A21,'4-Basis ruimtestaat'!V:V)</f>
        <v>0</v>
      </c>
      <c r="P21" s="363" t="e">
        <f t="shared" si="24"/>
        <v>#DIV/0!</v>
      </c>
      <c r="Q21" s="363">
        <f t="shared" si="25"/>
        <v>0</v>
      </c>
      <c r="R21" s="363">
        <f t="shared" si="26"/>
        <v>0</v>
      </c>
      <c r="S21" s="363">
        <f t="shared" si="27"/>
        <v>0</v>
      </c>
      <c r="T21" s="363">
        <f t="shared" si="28"/>
        <v>0</v>
      </c>
      <c r="U21" s="363">
        <f t="shared" si="29"/>
        <v>0</v>
      </c>
      <c r="V21" s="363" t="e">
        <f t="shared" si="30"/>
        <v>#DIV/0!</v>
      </c>
      <c r="W21" s="363">
        <f t="shared" si="31"/>
        <v>0</v>
      </c>
      <c r="X21" s="363">
        <f t="shared" si="32"/>
        <v>0</v>
      </c>
      <c r="Y21" s="363">
        <f t="shared" si="33"/>
        <v>0</v>
      </c>
      <c r="Z21" s="363">
        <f t="shared" si="34"/>
        <v>0</v>
      </c>
      <c r="AA21" s="363">
        <f t="shared" si="35"/>
        <v>0</v>
      </c>
      <c r="AB21" s="41"/>
      <c r="AC21" s="39"/>
      <c r="AD21" s="39"/>
      <c r="AE21" s="39"/>
      <c r="AF21" s="39"/>
      <c r="AG21" s="39"/>
    </row>
    <row r="22" spans="1:33" ht="15" customHeight="1">
      <c r="A22" s="277" t="s">
        <v>60</v>
      </c>
      <c r="B22" s="361">
        <f>SUMIF('4-Basis ruimtestaat'!B:B,'2-Kosten per locatie'!A22,'4-Basis ruimtestaat'!I:I)-SUMIFS('4-Basis ruimtestaat'!I:I,'4-Basis ruimtestaat'!B:B,'2-Kosten per locatie'!A22,'4-Basis ruimtestaat'!K:K,"nio")</f>
        <v>709.11509999999998</v>
      </c>
      <c r="C22" s="208">
        <v>1</v>
      </c>
      <c r="D22" s="209">
        <f>_xlfn.MAXIFS('4-Basis ruimtestaat'!K:K,'4-Basis ruimtestaat'!B:B,'2-Kosten per locatie'!A22)</f>
        <v>200</v>
      </c>
      <c r="E22" s="209">
        <f>_xlfn.MAXIFS('4-Basis ruimtestaat'!L:L,'4-Basis ruimtestaat'!B:B,'2-Kosten per locatie'!A22)</f>
        <v>0</v>
      </c>
      <c r="F22" s="209">
        <f>_xlfn.MAXIFS('4-Basis ruimtestaat'!M:M,'4-Basis ruimtestaat'!B:B,'2-Kosten per locatie'!A22)</f>
        <v>0</v>
      </c>
      <c r="G22" s="209">
        <f>_xlfn.MAXIFS('4-Basis ruimtestaat'!N:N,'4-Basis ruimtestaat'!B:B,'2-Kosten per locatie'!A22)</f>
        <v>0</v>
      </c>
      <c r="H22" s="209">
        <f>_xlfn.MAXIFS('4-Basis ruimtestaat'!O:O,'4-Basis ruimtestaat'!B:B,'2-Kosten per locatie'!A22)</f>
        <v>0</v>
      </c>
      <c r="I22" s="209">
        <f>_xlfn.MAXIFS('4-Basis ruimtestaat'!P:P,'4-Basis ruimtestaat'!B:B,'2-Kosten per locatie'!A22)</f>
        <v>0</v>
      </c>
      <c r="J22" s="363" t="e">
        <f>SUMIF('4-Basis ruimtestaat'!B:B,'2-Kosten per locatie'!A22,'4-Basis ruimtestaat'!Q:Q)</f>
        <v>#DIV/0!</v>
      </c>
      <c r="K22" s="363">
        <f>SUMIF('4-Basis ruimtestaat'!B:B,'2-Kosten per locatie'!A22,'4-Basis ruimtestaat'!R:R)</f>
        <v>0</v>
      </c>
      <c r="L22" s="363">
        <f>SUMIF('4-Basis ruimtestaat'!B:B,'2-Kosten per locatie'!A22,'4-Basis ruimtestaat'!S:S)</f>
        <v>0</v>
      </c>
      <c r="M22" s="363">
        <f>SUMIF('4-Basis ruimtestaat'!B:B,'2-Kosten per locatie'!A22,'4-Basis ruimtestaat'!T:T)</f>
        <v>0</v>
      </c>
      <c r="N22" s="363">
        <f>SUMIF('4-Basis ruimtestaat'!B:B,'2-Kosten per locatie'!A22,'4-Basis ruimtestaat'!U:U)</f>
        <v>0</v>
      </c>
      <c r="O22" s="363">
        <f>SUMIF('4-Basis ruimtestaat'!B:B,'2-Kosten per locatie'!A22,'4-Basis ruimtestaat'!V:V)</f>
        <v>0</v>
      </c>
      <c r="P22" s="363" t="e">
        <f t="shared" si="24"/>
        <v>#DIV/0!</v>
      </c>
      <c r="Q22" s="363">
        <f t="shared" si="25"/>
        <v>0</v>
      </c>
      <c r="R22" s="363">
        <f t="shared" si="26"/>
        <v>0</v>
      </c>
      <c r="S22" s="363">
        <f t="shared" si="27"/>
        <v>0</v>
      </c>
      <c r="T22" s="363">
        <f t="shared" si="28"/>
        <v>0</v>
      </c>
      <c r="U22" s="363">
        <f t="shared" si="29"/>
        <v>0</v>
      </c>
      <c r="V22" s="363" t="e">
        <f t="shared" si="30"/>
        <v>#DIV/0!</v>
      </c>
      <c r="W22" s="363">
        <f t="shared" si="31"/>
        <v>0</v>
      </c>
      <c r="X22" s="363">
        <f t="shared" si="32"/>
        <v>0</v>
      </c>
      <c r="Y22" s="363">
        <f t="shared" si="33"/>
        <v>0</v>
      </c>
      <c r="Z22" s="363">
        <f t="shared" si="34"/>
        <v>0</v>
      </c>
      <c r="AA22" s="363">
        <f t="shared" si="35"/>
        <v>0</v>
      </c>
      <c r="AB22" s="41"/>
      <c r="AC22" s="39"/>
      <c r="AD22" s="39"/>
      <c r="AE22" s="39"/>
      <c r="AF22" s="39"/>
      <c r="AG22" s="39"/>
    </row>
    <row r="23" spans="1:33" ht="15" customHeight="1">
      <c r="A23" s="277" t="s">
        <v>61</v>
      </c>
      <c r="B23" s="361">
        <f>SUMIF('4-Basis ruimtestaat'!B:B,'2-Kosten per locatie'!A23,'4-Basis ruimtestaat'!I:I)-SUMIFS('4-Basis ruimtestaat'!I:I,'4-Basis ruimtestaat'!B:B,'2-Kosten per locatie'!A23,'4-Basis ruimtestaat'!K:K,"nio")</f>
        <v>1010.8500000000003</v>
      </c>
      <c r="C23" s="208">
        <v>1</v>
      </c>
      <c r="D23" s="209">
        <f>_xlfn.MAXIFS('4-Basis ruimtestaat'!K:K,'4-Basis ruimtestaat'!B:B,'2-Kosten per locatie'!A23)</f>
        <v>255</v>
      </c>
      <c r="E23" s="209">
        <f>_xlfn.MAXIFS('4-Basis ruimtestaat'!L:L,'4-Basis ruimtestaat'!B:B,'2-Kosten per locatie'!A23)</f>
        <v>0</v>
      </c>
      <c r="F23" s="209">
        <f>_xlfn.MAXIFS('4-Basis ruimtestaat'!M:M,'4-Basis ruimtestaat'!B:B,'2-Kosten per locatie'!A23)</f>
        <v>0</v>
      </c>
      <c r="G23" s="209">
        <f>_xlfn.MAXIFS('4-Basis ruimtestaat'!N:N,'4-Basis ruimtestaat'!B:B,'2-Kosten per locatie'!A23)</f>
        <v>0</v>
      </c>
      <c r="H23" s="209">
        <f>_xlfn.MAXIFS('4-Basis ruimtestaat'!O:O,'4-Basis ruimtestaat'!B:B,'2-Kosten per locatie'!A23)</f>
        <v>0</v>
      </c>
      <c r="I23" s="209">
        <f>_xlfn.MAXIFS('4-Basis ruimtestaat'!P:P,'4-Basis ruimtestaat'!B:B,'2-Kosten per locatie'!A23)</f>
        <v>0</v>
      </c>
      <c r="J23" s="363" t="e">
        <f>SUMIF('4-Basis ruimtestaat'!B:B,'2-Kosten per locatie'!A23,'4-Basis ruimtestaat'!Q:Q)</f>
        <v>#DIV/0!</v>
      </c>
      <c r="K23" s="363">
        <f>SUMIF('4-Basis ruimtestaat'!B:B,'2-Kosten per locatie'!A23,'4-Basis ruimtestaat'!R:R)</f>
        <v>0</v>
      </c>
      <c r="L23" s="363">
        <f>SUMIF('4-Basis ruimtestaat'!B:B,'2-Kosten per locatie'!A23,'4-Basis ruimtestaat'!S:S)</f>
        <v>0</v>
      </c>
      <c r="M23" s="363">
        <f>SUMIF('4-Basis ruimtestaat'!B:B,'2-Kosten per locatie'!A23,'4-Basis ruimtestaat'!T:T)</f>
        <v>0</v>
      </c>
      <c r="N23" s="363">
        <f>SUMIF('4-Basis ruimtestaat'!B:B,'2-Kosten per locatie'!A23,'4-Basis ruimtestaat'!U:U)</f>
        <v>0</v>
      </c>
      <c r="O23" s="363">
        <f>SUMIF('4-Basis ruimtestaat'!B:B,'2-Kosten per locatie'!A23,'4-Basis ruimtestaat'!V:V)</f>
        <v>0</v>
      </c>
      <c r="P23" s="363" t="e">
        <f t="shared" si="24"/>
        <v>#DIV/0!</v>
      </c>
      <c r="Q23" s="363">
        <f t="shared" si="25"/>
        <v>0</v>
      </c>
      <c r="R23" s="363">
        <f t="shared" si="26"/>
        <v>0</v>
      </c>
      <c r="S23" s="363">
        <f t="shared" si="27"/>
        <v>0</v>
      </c>
      <c r="T23" s="363">
        <f t="shared" si="28"/>
        <v>0</v>
      </c>
      <c r="U23" s="363">
        <f t="shared" si="29"/>
        <v>0</v>
      </c>
      <c r="V23" s="363" t="e">
        <f t="shared" si="30"/>
        <v>#DIV/0!</v>
      </c>
      <c r="W23" s="363">
        <f t="shared" si="31"/>
        <v>0</v>
      </c>
      <c r="X23" s="363">
        <f t="shared" si="32"/>
        <v>0</v>
      </c>
      <c r="Y23" s="363">
        <f t="shared" si="33"/>
        <v>0</v>
      </c>
      <c r="Z23" s="363">
        <f t="shared" si="34"/>
        <v>0</v>
      </c>
      <c r="AA23" s="363">
        <f t="shared" si="35"/>
        <v>0</v>
      </c>
      <c r="AB23" s="41"/>
      <c r="AC23" s="39"/>
      <c r="AD23" s="39"/>
      <c r="AE23" s="39"/>
      <c r="AF23" s="39"/>
      <c r="AG23" s="39"/>
    </row>
    <row r="24" spans="1:33" ht="15" customHeight="1">
      <c r="A24" s="277" t="s">
        <v>62</v>
      </c>
      <c r="B24" s="361">
        <f>SUMIF('4-Basis ruimtestaat'!B:B,'2-Kosten per locatie'!A24,'4-Basis ruimtestaat'!I:I)-SUMIFS('4-Basis ruimtestaat'!I:I,'4-Basis ruimtestaat'!B:B,'2-Kosten per locatie'!A24,'4-Basis ruimtestaat'!K:K,"nio")</f>
        <v>67.600000000000023</v>
      </c>
      <c r="C24" s="208">
        <v>1</v>
      </c>
      <c r="D24" s="209">
        <f>_xlfn.MAXIFS('4-Basis ruimtestaat'!K:K,'4-Basis ruimtestaat'!B:B,'2-Kosten per locatie'!A24)</f>
        <v>213</v>
      </c>
      <c r="E24" s="209">
        <f>_xlfn.MAXIFS('4-Basis ruimtestaat'!L:L,'4-Basis ruimtestaat'!B:B,'2-Kosten per locatie'!A24)</f>
        <v>45</v>
      </c>
      <c r="F24" s="209">
        <f>_xlfn.MAXIFS('4-Basis ruimtestaat'!M:M,'4-Basis ruimtestaat'!B:B,'2-Kosten per locatie'!A24)</f>
        <v>87</v>
      </c>
      <c r="G24" s="209">
        <f>_xlfn.MAXIFS('4-Basis ruimtestaat'!N:N,'4-Basis ruimtestaat'!B:B,'2-Kosten per locatie'!A24)</f>
        <v>22</v>
      </c>
      <c r="H24" s="209">
        <f>_xlfn.MAXIFS('4-Basis ruimtestaat'!O:O,'4-Basis ruimtestaat'!B:B,'2-Kosten per locatie'!A24)</f>
        <v>8</v>
      </c>
      <c r="I24" s="209">
        <f>_xlfn.MAXIFS('4-Basis ruimtestaat'!P:P,'4-Basis ruimtestaat'!B:B,'2-Kosten per locatie'!A24)</f>
        <v>4</v>
      </c>
      <c r="J24" s="363" t="e">
        <f>SUMIF('4-Basis ruimtestaat'!B:B,'2-Kosten per locatie'!A24,'4-Basis ruimtestaat'!Q:Q)</f>
        <v>#DIV/0!</v>
      </c>
      <c r="K24" s="363" t="e">
        <f>SUMIF('4-Basis ruimtestaat'!B:B,'2-Kosten per locatie'!A24,'4-Basis ruimtestaat'!R:R)</f>
        <v>#DIV/0!</v>
      </c>
      <c r="L24" s="363" t="e">
        <f>SUMIF('4-Basis ruimtestaat'!B:B,'2-Kosten per locatie'!A24,'4-Basis ruimtestaat'!S:S)</f>
        <v>#DIV/0!</v>
      </c>
      <c r="M24" s="363" t="e">
        <f>SUMIF('4-Basis ruimtestaat'!B:B,'2-Kosten per locatie'!A24,'4-Basis ruimtestaat'!T:T)</f>
        <v>#DIV/0!</v>
      </c>
      <c r="N24" s="363" t="e">
        <f>SUMIF('4-Basis ruimtestaat'!B:B,'2-Kosten per locatie'!A24,'4-Basis ruimtestaat'!U:U)</f>
        <v>#DIV/0!</v>
      </c>
      <c r="O24" s="363" t="e">
        <f>SUMIF('4-Basis ruimtestaat'!B:B,'2-Kosten per locatie'!A24,'4-Basis ruimtestaat'!V:V)</f>
        <v>#DIV/0!</v>
      </c>
      <c r="P24" s="363" t="e">
        <f t="shared" si="24"/>
        <v>#DIV/0!</v>
      </c>
      <c r="Q24" s="363" t="e">
        <f t="shared" si="25"/>
        <v>#DIV/0!</v>
      </c>
      <c r="R24" s="363" t="e">
        <f t="shared" si="26"/>
        <v>#DIV/0!</v>
      </c>
      <c r="S24" s="363" t="e">
        <f t="shared" si="27"/>
        <v>#DIV/0!</v>
      </c>
      <c r="T24" s="363" t="e">
        <f t="shared" si="28"/>
        <v>#DIV/0!</v>
      </c>
      <c r="U24" s="363" t="e">
        <f t="shared" si="29"/>
        <v>#DIV/0!</v>
      </c>
      <c r="V24" s="363" t="e">
        <f t="shared" si="30"/>
        <v>#DIV/0!</v>
      </c>
      <c r="W24" s="363" t="e">
        <f t="shared" si="31"/>
        <v>#DIV/0!</v>
      </c>
      <c r="X24" s="363" t="e">
        <f t="shared" si="32"/>
        <v>#DIV/0!</v>
      </c>
      <c r="Y24" s="363" t="e">
        <f t="shared" si="33"/>
        <v>#DIV/0!</v>
      </c>
      <c r="Z24" s="363" t="e">
        <f t="shared" si="34"/>
        <v>#DIV/0!</v>
      </c>
      <c r="AA24" s="363" t="e">
        <f t="shared" si="35"/>
        <v>#DIV/0!</v>
      </c>
      <c r="AB24" s="41"/>
      <c r="AC24" s="39"/>
      <c r="AD24" s="39"/>
      <c r="AE24" s="39"/>
      <c r="AF24" s="39"/>
      <c r="AG24" s="39"/>
    </row>
    <row r="25" spans="1:33" ht="15" customHeight="1">
      <c r="A25" s="278" t="s">
        <v>63</v>
      </c>
      <c r="B25" s="361">
        <f>SUMIF('4-Basis ruimtestaat'!B:B,'2-Kosten per locatie'!A25,'4-Basis ruimtestaat'!I:I)</f>
        <v>0</v>
      </c>
      <c r="C25" s="208">
        <v>1</v>
      </c>
      <c r="D25" s="209">
        <f>_xlfn.MAXIFS('4-Basis ruimtestaat'!K:K,'4-Basis ruimtestaat'!B:B,'2-Kosten per locatie'!A25)</f>
        <v>0</v>
      </c>
      <c r="E25" s="209">
        <f>_xlfn.MAXIFS('4-Basis ruimtestaat'!L:L,'4-Basis ruimtestaat'!B:B,'2-Kosten per locatie'!A25)</f>
        <v>0</v>
      </c>
      <c r="F25" s="209">
        <f>_xlfn.MAXIFS('4-Basis ruimtestaat'!M:M,'4-Basis ruimtestaat'!B:B,'2-Kosten per locatie'!A25)</f>
        <v>0</v>
      </c>
      <c r="G25" s="209">
        <f>_xlfn.MAXIFS('4-Basis ruimtestaat'!N:N,'4-Basis ruimtestaat'!B:B,'2-Kosten per locatie'!A25)</f>
        <v>0</v>
      </c>
      <c r="H25" s="209">
        <f>_xlfn.MAXIFS('4-Basis ruimtestaat'!O:O,'4-Basis ruimtestaat'!B:B,'2-Kosten per locatie'!A25)</f>
        <v>0</v>
      </c>
      <c r="I25" s="209">
        <f>_xlfn.MAXIFS('4-Basis ruimtestaat'!P:P,'4-Basis ruimtestaat'!B:B,'2-Kosten per locatie'!A25)</f>
        <v>0</v>
      </c>
      <c r="J25" s="363">
        <f>SUMIF('4-Basis ruimtestaat'!B:B,'2-Kosten per locatie'!A25,'4-Basis ruimtestaat'!Q:Q)</f>
        <v>0</v>
      </c>
      <c r="K25" s="363">
        <f>SUMIF('4-Basis ruimtestaat'!B:B,'2-Kosten per locatie'!A25,'4-Basis ruimtestaat'!R:R)</f>
        <v>0</v>
      </c>
      <c r="L25" s="363">
        <f>SUMIF('4-Basis ruimtestaat'!B:B,'2-Kosten per locatie'!A25,'4-Basis ruimtestaat'!S:S)</f>
        <v>0</v>
      </c>
      <c r="M25" s="363">
        <f>SUMIF('4-Basis ruimtestaat'!B:B,'2-Kosten per locatie'!A25,'4-Basis ruimtestaat'!T:T)</f>
        <v>0</v>
      </c>
      <c r="N25" s="363">
        <f>SUMIF('4-Basis ruimtestaat'!B:B,'2-Kosten per locatie'!A25,'4-Basis ruimtestaat'!U:U)</f>
        <v>0</v>
      </c>
      <c r="O25" s="363">
        <f>SUMIF('4-Basis ruimtestaat'!B:B,'2-Kosten per locatie'!A25,'4-Basis ruimtestaat'!V:V)</f>
        <v>0</v>
      </c>
      <c r="P25" s="363">
        <f t="shared" si="24"/>
        <v>0</v>
      </c>
      <c r="Q25" s="363">
        <f t="shared" si="25"/>
        <v>0</v>
      </c>
      <c r="R25" s="363">
        <f t="shared" si="26"/>
        <v>0</v>
      </c>
      <c r="S25" s="363">
        <f t="shared" si="27"/>
        <v>0</v>
      </c>
      <c r="T25" s="363">
        <f t="shared" si="28"/>
        <v>0</v>
      </c>
      <c r="U25" s="363">
        <f t="shared" si="29"/>
        <v>0</v>
      </c>
      <c r="V25" s="363">
        <f t="shared" si="30"/>
        <v>0</v>
      </c>
      <c r="W25" s="363">
        <f t="shared" si="31"/>
        <v>0</v>
      </c>
      <c r="X25" s="363">
        <f t="shared" si="32"/>
        <v>0</v>
      </c>
      <c r="Y25" s="363">
        <f t="shared" si="33"/>
        <v>0</v>
      </c>
      <c r="Z25" s="363">
        <f t="shared" si="34"/>
        <v>0</v>
      </c>
      <c r="AA25" s="363">
        <f t="shared" si="35"/>
        <v>0</v>
      </c>
      <c r="AB25" s="41"/>
      <c r="AC25" s="39"/>
      <c r="AD25" s="39"/>
      <c r="AE25" s="39"/>
      <c r="AF25" s="39"/>
      <c r="AG25" s="39"/>
    </row>
    <row r="26" spans="1:33" s="56" customFormat="1" ht="15" customHeight="1">
      <c r="A26" s="279" t="s">
        <v>64</v>
      </c>
      <c r="B26" s="362">
        <f>SUM(B15:B25)</f>
        <v>4348.2538999999997</v>
      </c>
      <c r="C26" s="210"/>
      <c r="D26" s="211"/>
      <c r="E26" s="211"/>
      <c r="F26" s="211"/>
      <c r="G26" s="211"/>
      <c r="H26" s="211"/>
      <c r="I26" s="211"/>
      <c r="J26" s="364" t="e">
        <f t="shared" ref="J26:AA26" si="36">SUM(J15:J25)</f>
        <v>#DIV/0!</v>
      </c>
      <c r="K26" s="364" t="e">
        <f t="shared" si="36"/>
        <v>#DIV/0!</v>
      </c>
      <c r="L26" s="364" t="e">
        <f t="shared" si="36"/>
        <v>#DIV/0!</v>
      </c>
      <c r="M26" s="364" t="e">
        <f t="shared" si="36"/>
        <v>#DIV/0!</v>
      </c>
      <c r="N26" s="364" t="e">
        <f t="shared" si="36"/>
        <v>#DIV/0!</v>
      </c>
      <c r="O26" s="364" t="e">
        <f t="shared" si="36"/>
        <v>#DIV/0!</v>
      </c>
      <c r="P26" s="364" t="e">
        <f t="shared" si="36"/>
        <v>#DIV/0!</v>
      </c>
      <c r="Q26" s="364" t="e">
        <f t="shared" si="36"/>
        <v>#DIV/0!</v>
      </c>
      <c r="R26" s="364" t="e">
        <f t="shared" si="36"/>
        <v>#DIV/0!</v>
      </c>
      <c r="S26" s="364" t="e">
        <f t="shared" si="36"/>
        <v>#DIV/0!</v>
      </c>
      <c r="T26" s="364" t="e">
        <f t="shared" si="36"/>
        <v>#DIV/0!</v>
      </c>
      <c r="U26" s="364" t="e">
        <f t="shared" si="36"/>
        <v>#DIV/0!</v>
      </c>
      <c r="V26" s="364" t="e">
        <f t="shared" si="36"/>
        <v>#DIV/0!</v>
      </c>
      <c r="W26" s="364" t="e">
        <f t="shared" si="36"/>
        <v>#DIV/0!</v>
      </c>
      <c r="X26" s="364" t="e">
        <f t="shared" si="36"/>
        <v>#DIV/0!</v>
      </c>
      <c r="Y26" s="364" t="e">
        <f t="shared" si="36"/>
        <v>#DIV/0!</v>
      </c>
      <c r="Z26" s="364" t="e">
        <f t="shared" si="36"/>
        <v>#DIV/0!</v>
      </c>
      <c r="AA26" s="364" t="e">
        <f t="shared" si="36"/>
        <v>#DIV/0!</v>
      </c>
      <c r="AB26" s="41"/>
    </row>
    <row r="27" spans="1:33" s="52" customFormat="1" ht="14.1" customHeight="1">
      <c r="AD27" s="39"/>
    </row>
    <row r="28" spans="1:33" ht="83.4" customHeight="1">
      <c r="A28" s="217" t="s">
        <v>26</v>
      </c>
      <c r="B28" s="218" t="s">
        <v>65</v>
      </c>
      <c r="C28" s="218" t="s">
        <v>66</v>
      </c>
      <c r="D28" s="218" t="s">
        <v>67</v>
      </c>
      <c r="E28" s="218" t="s">
        <v>68</v>
      </c>
      <c r="F28" s="218" t="s">
        <v>69</v>
      </c>
      <c r="G28" s="218" t="s">
        <v>70</v>
      </c>
      <c r="H28" s="218" t="s">
        <v>71</v>
      </c>
      <c r="I28" s="218" t="s">
        <v>72</v>
      </c>
      <c r="J28" s="218" t="s">
        <v>73</v>
      </c>
      <c r="K28" s="218" t="s">
        <v>74</v>
      </c>
      <c r="L28" s="218" t="s">
        <v>75</v>
      </c>
      <c r="M28" s="216" t="s">
        <v>76</v>
      </c>
      <c r="N28" s="216" t="s">
        <v>77</v>
      </c>
      <c r="O28" s="216" t="s">
        <v>78</v>
      </c>
      <c r="P28" s="218" t="s">
        <v>79</v>
      </c>
      <c r="Q28" s="218" t="s">
        <v>80</v>
      </c>
      <c r="R28" s="218" t="s">
        <v>81</v>
      </c>
      <c r="S28" s="218" t="s">
        <v>82</v>
      </c>
      <c r="U28" s="394"/>
      <c r="V28" s="67"/>
      <c r="AF28" s="52"/>
      <c r="AG28" s="39"/>
    </row>
    <row r="29" spans="1:33" s="52" customFormat="1" ht="15" customHeight="1">
      <c r="A29" s="277" t="str">
        <f t="shared" ref="A29:A31" si="37">A15</f>
        <v>De Bonte veer, gymzaal</v>
      </c>
      <c r="B29" s="53" t="e">
        <f>(J15+P15)*'6-Opbouw uurtarief productie'!$E$47</f>
        <v>#DIV/0!</v>
      </c>
      <c r="C29" s="53" t="e">
        <f>(K15+Q15)*'6-Opbouw uurtarief productie'!$E$47</f>
        <v>#DIV/0!</v>
      </c>
      <c r="D29" s="54" t="e">
        <f>(L15+R15)*'6-Opbouw uurtarief productie'!$E$51</f>
        <v>#DIV/0!</v>
      </c>
      <c r="E29" s="54" t="e">
        <f>(M15+S15)*'6-Opbouw uurtarief productie'!$E$51</f>
        <v>#DIV/0!</v>
      </c>
      <c r="F29" s="54" t="e">
        <f>(N15+T15)*'6-Opbouw uurtarief productie'!$E$53</f>
        <v>#DIV/0!</v>
      </c>
      <c r="G29" s="54" t="e">
        <f>(O15+U15)*'6-Opbouw uurtarief productie'!$E$53</f>
        <v>#DIV/0!</v>
      </c>
      <c r="H29" s="55" t="e">
        <f>SUM(B29:G29)</f>
        <v>#DIV/0!</v>
      </c>
      <c r="I29" s="55" t="e">
        <f>V15*'7-Opbouw uurtarief toezicht'!$E$46</f>
        <v>#DIV/0!</v>
      </c>
      <c r="J29" s="55" t="e">
        <f>W15*'7-Opbouw uurtarief toezicht'!$E$46</f>
        <v>#DIV/0!</v>
      </c>
      <c r="K29" s="280" t="e">
        <f>X15*'7-Opbouw uurtarief toezicht'!$E$50</f>
        <v>#DIV/0!</v>
      </c>
      <c r="L29" s="280" t="e">
        <f>Y15*'7-Opbouw uurtarief toezicht'!$E$50</f>
        <v>#DIV/0!</v>
      </c>
      <c r="M29" s="212" t="e">
        <f>Z15*'7-Opbouw uurtarief toezicht'!$E$52</f>
        <v>#DIV/0!</v>
      </c>
      <c r="N29" s="212" t="e">
        <f>AA15*'7-Opbouw uurtarief toezicht'!$E$52</f>
        <v>#DIV/0!</v>
      </c>
      <c r="O29" s="213" t="e">
        <f>SUM(I29:N29)</f>
        <v>#DIV/0!</v>
      </c>
      <c r="P29" s="280">
        <f>SUMIF('8-Additionele kosten'!A:A,'2-Kosten per locatie'!A29,'8-Additionele kosten'!H:H)</f>
        <v>0</v>
      </c>
      <c r="Q29" s="280">
        <f>SUMIF('10-Glasbewassing'!A:A,'2-Kosten per locatie'!A29,'10-Glasbewassing'!H:H)</f>
        <v>0</v>
      </c>
      <c r="R29" s="280" t="e">
        <f>H29+O29+P29+Q29</f>
        <v>#DIV/0!</v>
      </c>
      <c r="S29" s="402" t="e">
        <f>R29/12</f>
        <v>#DIV/0!</v>
      </c>
      <c r="T29" s="40"/>
      <c r="U29" s="392"/>
      <c r="V29" s="392"/>
      <c r="W29" s="40"/>
      <c r="X29" s="40"/>
    </row>
    <row r="30" spans="1:33" ht="15" customHeight="1">
      <c r="A30" s="277" t="str">
        <f t="shared" si="37"/>
        <v>De Drecht, Sporthal</v>
      </c>
      <c r="B30" s="53" t="e">
        <f>(J16+P16)*'6-Opbouw uurtarief productie'!$E$47</f>
        <v>#DIV/0!</v>
      </c>
      <c r="C30" s="53" t="e">
        <f>(K16+Q16)*'6-Opbouw uurtarief productie'!$E$47</f>
        <v>#DIV/0!</v>
      </c>
      <c r="D30" s="54" t="e">
        <f>(L16+R16)*'6-Opbouw uurtarief productie'!$E$51</f>
        <v>#DIV/0!</v>
      </c>
      <c r="E30" s="54" t="e">
        <f>(M16+S16)*'6-Opbouw uurtarief productie'!$E$51</f>
        <v>#DIV/0!</v>
      </c>
      <c r="F30" s="54" t="e">
        <f>(N16+T16)*'6-Opbouw uurtarief productie'!$E$53</f>
        <v>#DIV/0!</v>
      </c>
      <c r="G30" s="54" t="e">
        <f>(O16+U16)*'6-Opbouw uurtarief productie'!$E$53</f>
        <v>#DIV/0!</v>
      </c>
      <c r="H30" s="55" t="e">
        <f t="shared" ref="H30:H31" si="38">SUM(B30:G30)</f>
        <v>#DIV/0!</v>
      </c>
      <c r="I30" s="55" t="e">
        <f>V16*'7-Opbouw uurtarief toezicht'!$E$46</f>
        <v>#DIV/0!</v>
      </c>
      <c r="J30" s="55" t="e">
        <f>W16*'7-Opbouw uurtarief toezicht'!$E$46</f>
        <v>#DIV/0!</v>
      </c>
      <c r="K30" s="280" t="e">
        <f>X16*'7-Opbouw uurtarief toezicht'!$E$50</f>
        <v>#DIV/0!</v>
      </c>
      <c r="L30" s="280" t="e">
        <f>Y16*'7-Opbouw uurtarief toezicht'!$E$50</f>
        <v>#DIV/0!</v>
      </c>
      <c r="M30" s="212" t="e">
        <f>Z16*'7-Opbouw uurtarief toezicht'!$E$52</f>
        <v>#DIV/0!</v>
      </c>
      <c r="N30" s="212" t="e">
        <f>AA16*'7-Opbouw uurtarief toezicht'!$E$52</f>
        <v>#DIV/0!</v>
      </c>
      <c r="O30" s="213" t="e">
        <f t="shared" ref="O30:O31" si="39">SUM(I30:N30)</f>
        <v>#DIV/0!</v>
      </c>
      <c r="P30" s="280">
        <f>SUMIF('8-Additionele kosten'!A:A,'2-Kosten per locatie'!A30,'8-Additionele kosten'!H:H)</f>
        <v>0</v>
      </c>
      <c r="Q30" s="280">
        <f>SUMIF('10-Glasbewassing'!A:A,'2-Kosten per locatie'!A30,'10-Glasbewassing'!H:H)</f>
        <v>0</v>
      </c>
      <c r="R30" s="280" t="e">
        <f t="shared" ref="R30:R39" si="40">H30+O30+P30+Q30</f>
        <v>#DIV/0!</v>
      </c>
      <c r="S30" s="280" t="e">
        <f t="shared" ref="S30:S31" si="41">R30/12</f>
        <v>#DIV/0!</v>
      </c>
      <c r="U30" s="392"/>
      <c r="V30" s="392"/>
      <c r="AF30" s="52"/>
      <c r="AG30" s="39"/>
    </row>
    <row r="31" spans="1:33" ht="15" customHeight="1">
      <c r="A31" s="277" t="str">
        <f t="shared" si="37"/>
        <v>De Wiekslag Enkhuizen</v>
      </c>
      <c r="B31" s="53" t="e">
        <f>(J17+P17)*'6-Opbouw uurtarief productie'!$E$47</f>
        <v>#DIV/0!</v>
      </c>
      <c r="C31" s="53" t="e">
        <f>(K17+Q17)*'6-Opbouw uurtarief productie'!$E$47</f>
        <v>#DIV/0!</v>
      </c>
      <c r="D31" s="54" t="e">
        <f>(L17+R17)*'6-Opbouw uurtarief productie'!$E$51</f>
        <v>#DIV/0!</v>
      </c>
      <c r="E31" s="54" t="e">
        <f>(M17+S17)*'6-Opbouw uurtarief productie'!$E$51</f>
        <v>#DIV/0!</v>
      </c>
      <c r="F31" s="54" t="e">
        <f>(N17+T17)*'6-Opbouw uurtarief productie'!$E$53</f>
        <v>#DIV/0!</v>
      </c>
      <c r="G31" s="54" t="e">
        <f>(O17+U17)*'6-Opbouw uurtarief productie'!$E$53</f>
        <v>#DIV/0!</v>
      </c>
      <c r="H31" s="55" t="e">
        <f t="shared" si="38"/>
        <v>#DIV/0!</v>
      </c>
      <c r="I31" s="55" t="e">
        <f>V17*'7-Opbouw uurtarief toezicht'!$E$46</f>
        <v>#DIV/0!</v>
      </c>
      <c r="J31" s="55" t="e">
        <f>W17*'7-Opbouw uurtarief toezicht'!$E$46</f>
        <v>#DIV/0!</v>
      </c>
      <c r="K31" s="280" t="e">
        <f>X17*'7-Opbouw uurtarief toezicht'!$E$50</f>
        <v>#DIV/0!</v>
      </c>
      <c r="L31" s="280" t="e">
        <f>Y17*'7-Opbouw uurtarief toezicht'!$E$50</f>
        <v>#DIV/0!</v>
      </c>
      <c r="M31" s="212" t="e">
        <f>Z17*'7-Opbouw uurtarief toezicht'!$E$52</f>
        <v>#DIV/0!</v>
      </c>
      <c r="N31" s="212" t="e">
        <f>AA17*'7-Opbouw uurtarief toezicht'!$E$52</f>
        <v>#DIV/0!</v>
      </c>
      <c r="O31" s="213" t="e">
        <f t="shared" si="39"/>
        <v>#DIV/0!</v>
      </c>
      <c r="P31" s="280">
        <f>SUMIF('8-Additionele kosten'!A:A,'2-Kosten per locatie'!A31,'8-Additionele kosten'!H:H)</f>
        <v>0</v>
      </c>
      <c r="Q31" s="280">
        <f>SUMIF('10-Glasbewassing'!A:A,'2-Kosten per locatie'!A31,'10-Glasbewassing'!H:H)</f>
        <v>0</v>
      </c>
      <c r="R31" s="280" t="e">
        <f t="shared" si="40"/>
        <v>#DIV/0!</v>
      </c>
      <c r="S31" s="280" t="e">
        <f t="shared" si="41"/>
        <v>#DIV/0!</v>
      </c>
      <c r="U31" s="392"/>
      <c r="V31" s="392"/>
      <c r="AF31" s="52"/>
      <c r="AG31" s="39"/>
    </row>
    <row r="32" spans="1:33" ht="15" customHeight="1">
      <c r="A32" s="276" t="s">
        <v>56</v>
      </c>
      <c r="B32" s="53" t="e">
        <f>(J18+P18)*'6-Opbouw uurtarief productie'!$E$47</f>
        <v>#DIV/0!</v>
      </c>
      <c r="C32" s="53" t="e">
        <f>(K18+Q18)*'6-Opbouw uurtarief productie'!$E$47</f>
        <v>#DIV/0!</v>
      </c>
      <c r="D32" s="54" t="e">
        <f>(L18+R18)*'6-Opbouw uurtarief productie'!$E$51</f>
        <v>#DIV/0!</v>
      </c>
      <c r="E32" s="54" t="e">
        <f>(M18+S18)*'6-Opbouw uurtarief productie'!$E$51</f>
        <v>#DIV/0!</v>
      </c>
      <c r="F32" s="54" t="e">
        <f>(N18+T18)*'6-Opbouw uurtarief productie'!$E$53</f>
        <v>#DIV/0!</v>
      </c>
      <c r="G32" s="54" t="e">
        <f>(O18+U18)*'6-Opbouw uurtarief productie'!$E$53</f>
        <v>#DIV/0!</v>
      </c>
      <c r="H32" s="55" t="e">
        <f t="shared" ref="H32" si="42">SUM(B32:G32)</f>
        <v>#DIV/0!</v>
      </c>
      <c r="I32" s="55" t="e">
        <f>V18*'7-Opbouw uurtarief toezicht'!$E$46</f>
        <v>#DIV/0!</v>
      </c>
      <c r="J32" s="55" t="e">
        <f>W18*'7-Opbouw uurtarief toezicht'!$E$46</f>
        <v>#DIV/0!</v>
      </c>
      <c r="K32" s="280" t="e">
        <f>X18*'7-Opbouw uurtarief toezicht'!$E$50</f>
        <v>#DIV/0!</v>
      </c>
      <c r="L32" s="280" t="e">
        <f>Y18*'7-Opbouw uurtarief toezicht'!$E$50</f>
        <v>#DIV/0!</v>
      </c>
      <c r="M32" s="212" t="e">
        <f>Z18*'7-Opbouw uurtarief toezicht'!$E$52</f>
        <v>#DIV/0!</v>
      </c>
      <c r="N32" s="212" t="e">
        <f>AA18*'7-Opbouw uurtarief toezicht'!$E$52</f>
        <v>#DIV/0!</v>
      </c>
      <c r="O32" s="213" t="e">
        <f t="shared" ref="O32" si="43">SUM(I32:N32)</f>
        <v>#DIV/0!</v>
      </c>
      <c r="P32" s="280">
        <f>SUMIF('8-Additionele kosten'!A:A,'2-Kosten per locatie'!A32,'8-Additionele kosten'!H:H)</f>
        <v>0</v>
      </c>
      <c r="Q32" s="280">
        <f>SUMIF('10-Glasbewassing'!A:A,'2-Kosten per locatie'!A32,'10-Glasbewassing'!H:H)</f>
        <v>0</v>
      </c>
      <c r="R32" s="280" t="e">
        <f t="shared" ref="R32" si="44">H32+O32+P32+Q32</f>
        <v>#DIV/0!</v>
      </c>
      <c r="S32" s="280" t="e">
        <f t="shared" ref="S32" si="45">R32/12</f>
        <v>#DIV/0!</v>
      </c>
      <c r="U32" s="392"/>
      <c r="V32" s="392"/>
      <c r="AF32" s="52"/>
      <c r="AG32" s="39"/>
    </row>
    <row r="33" spans="1:33" ht="15" customHeight="1">
      <c r="A33" s="277" t="str">
        <f t="shared" ref="A33:A39" si="46">A19</f>
        <v>Goudenregenstraat SITM</v>
      </c>
      <c r="B33" s="53" t="e">
        <f>(J19+P19)*'6-Opbouw uurtarief productie'!$E$47</f>
        <v>#DIV/0!</v>
      </c>
      <c r="C33" s="53" t="e">
        <f>(K19+Q19)*'6-Opbouw uurtarief productie'!$E$47</f>
        <v>#DIV/0!</v>
      </c>
      <c r="D33" s="54" t="e">
        <f>(L19+R19)*'6-Opbouw uurtarief productie'!$E$51</f>
        <v>#DIV/0!</v>
      </c>
      <c r="E33" s="54" t="e">
        <f>(M19+S19)*'6-Opbouw uurtarief productie'!$E$51</f>
        <v>#DIV/0!</v>
      </c>
      <c r="F33" s="54" t="e">
        <f>(N19+T19)*'6-Opbouw uurtarief productie'!$E$53</f>
        <v>#DIV/0!</v>
      </c>
      <c r="G33" s="54" t="e">
        <f>(O19+U19)*'6-Opbouw uurtarief productie'!$E$53</f>
        <v>#DIV/0!</v>
      </c>
      <c r="H33" s="55" t="e">
        <f t="shared" ref="H33:H39" si="47">SUM(B33:G33)</f>
        <v>#DIV/0!</v>
      </c>
      <c r="I33" s="55" t="e">
        <f>V19*'7-Opbouw uurtarief toezicht'!$E$46</f>
        <v>#DIV/0!</v>
      </c>
      <c r="J33" s="55" t="e">
        <f>W19*'7-Opbouw uurtarief toezicht'!$E$46</f>
        <v>#DIV/0!</v>
      </c>
      <c r="K33" s="280" t="e">
        <f>X19*'7-Opbouw uurtarief toezicht'!$E$50</f>
        <v>#DIV/0!</v>
      </c>
      <c r="L33" s="280" t="e">
        <f>Y19*'7-Opbouw uurtarief toezicht'!$E$50</f>
        <v>#DIV/0!</v>
      </c>
      <c r="M33" s="212" t="e">
        <f>Z19*'7-Opbouw uurtarief toezicht'!$E$52</f>
        <v>#DIV/0!</v>
      </c>
      <c r="N33" s="212" t="e">
        <f>AA19*'7-Opbouw uurtarief toezicht'!$E$52</f>
        <v>#DIV/0!</v>
      </c>
      <c r="O33" s="213" t="e">
        <f t="shared" ref="O33:O39" si="48">SUM(I33:N33)</f>
        <v>#DIV/0!</v>
      </c>
      <c r="P33" s="280">
        <f>SUMIF('8-Additionele kosten'!A:A,'2-Kosten per locatie'!A33,'8-Additionele kosten'!H:H)</f>
        <v>0</v>
      </c>
      <c r="Q33" s="280">
        <f>SUMIF('10-Glasbewassing'!A:A,'2-Kosten per locatie'!A33,'10-Glasbewassing'!H:H)</f>
        <v>0</v>
      </c>
      <c r="R33" s="280" t="e">
        <f t="shared" si="40"/>
        <v>#DIV/0!</v>
      </c>
      <c r="S33" s="280" t="e">
        <f t="shared" ref="S33:S39" si="49">R33/12</f>
        <v>#DIV/0!</v>
      </c>
      <c r="U33" s="392"/>
      <c r="V33" s="392"/>
      <c r="AF33" s="52"/>
      <c r="AG33" s="39"/>
    </row>
    <row r="34" spans="1:33" ht="15" customHeight="1">
      <c r="A34" s="277" t="str">
        <f t="shared" si="46"/>
        <v>Havenkantoor</v>
      </c>
      <c r="B34" s="53" t="e">
        <f>(J20+P20)*'6-Opbouw uurtarief productie'!$E$47</f>
        <v>#DIV/0!</v>
      </c>
      <c r="C34" s="53" t="e">
        <f>(K20+Q20)*'6-Opbouw uurtarief productie'!$E$47</f>
        <v>#DIV/0!</v>
      </c>
      <c r="D34" s="54" t="e">
        <f>(L20+R20)*'6-Opbouw uurtarief productie'!$E$51</f>
        <v>#DIV/0!</v>
      </c>
      <c r="E34" s="54" t="e">
        <f>(M20+S20)*'6-Opbouw uurtarief productie'!$E$51</f>
        <v>#DIV/0!</v>
      </c>
      <c r="F34" s="54" t="e">
        <f>(N20+T20)*'6-Opbouw uurtarief productie'!$E$53</f>
        <v>#DIV/0!</v>
      </c>
      <c r="G34" s="54" t="e">
        <f>(O20+U20)*'6-Opbouw uurtarief productie'!$E$53</f>
        <v>#DIV/0!</v>
      </c>
      <c r="H34" s="55" t="e">
        <f t="shared" si="47"/>
        <v>#DIV/0!</v>
      </c>
      <c r="I34" s="55" t="e">
        <f>V20*'7-Opbouw uurtarief toezicht'!$E$46</f>
        <v>#DIV/0!</v>
      </c>
      <c r="J34" s="55" t="e">
        <f>W20*'7-Opbouw uurtarief toezicht'!$E$46</f>
        <v>#DIV/0!</v>
      </c>
      <c r="K34" s="280" t="e">
        <f>X20*'7-Opbouw uurtarief toezicht'!$E$50</f>
        <v>#DIV/0!</v>
      </c>
      <c r="L34" s="280" t="e">
        <f>Y20*'7-Opbouw uurtarief toezicht'!$E$50</f>
        <v>#DIV/0!</v>
      </c>
      <c r="M34" s="212" t="e">
        <f>Z20*'7-Opbouw uurtarief toezicht'!$E$52</f>
        <v>#DIV/0!</v>
      </c>
      <c r="N34" s="212" t="e">
        <f>AA20*'7-Opbouw uurtarief toezicht'!$E$52</f>
        <v>#DIV/0!</v>
      </c>
      <c r="O34" s="213" t="e">
        <f t="shared" si="48"/>
        <v>#DIV/0!</v>
      </c>
      <c r="P34" s="280">
        <f>SUMIF('8-Additionele kosten'!A:A,'2-Kosten per locatie'!A34,'8-Additionele kosten'!H:H)</f>
        <v>0</v>
      </c>
      <c r="Q34" s="280">
        <f>SUMIF('10-Glasbewassing'!A:A,'2-Kosten per locatie'!A34,'10-Glasbewassing'!H:H)</f>
        <v>0</v>
      </c>
      <c r="R34" s="280" t="e">
        <f t="shared" si="40"/>
        <v>#DIV/0!</v>
      </c>
      <c r="S34" s="280" t="e">
        <f t="shared" si="49"/>
        <v>#DIV/0!</v>
      </c>
      <c r="U34" s="392"/>
      <c r="V34" s="392"/>
      <c r="AF34" s="52"/>
      <c r="AG34" s="39"/>
    </row>
    <row r="35" spans="1:33" ht="15" customHeight="1">
      <c r="A35" s="277" t="str">
        <f t="shared" si="46"/>
        <v>Kruitmolen Handhaving Toezicht</v>
      </c>
      <c r="B35" s="53" t="e">
        <f>(J21+P21)*'6-Opbouw uurtarief productie'!$E$47</f>
        <v>#DIV/0!</v>
      </c>
      <c r="C35" s="53" t="e">
        <f>(K21+Q21)*'6-Opbouw uurtarief productie'!$E$47</f>
        <v>#DIV/0!</v>
      </c>
      <c r="D35" s="54" t="e">
        <f>(L21+R21)*'6-Opbouw uurtarief productie'!$E$51</f>
        <v>#DIV/0!</v>
      </c>
      <c r="E35" s="54" t="e">
        <f>(M21+S21)*'6-Opbouw uurtarief productie'!$E$51</f>
        <v>#DIV/0!</v>
      </c>
      <c r="F35" s="54" t="e">
        <f>(N21+T21)*'6-Opbouw uurtarief productie'!$E$53</f>
        <v>#DIV/0!</v>
      </c>
      <c r="G35" s="54" t="e">
        <f>(O21+U21)*'6-Opbouw uurtarief productie'!$E$53</f>
        <v>#DIV/0!</v>
      </c>
      <c r="H35" s="55" t="e">
        <f t="shared" si="47"/>
        <v>#DIV/0!</v>
      </c>
      <c r="I35" s="55" t="e">
        <f>V21*'7-Opbouw uurtarief toezicht'!$E$46</f>
        <v>#DIV/0!</v>
      </c>
      <c r="J35" s="55" t="e">
        <f>W21*'7-Opbouw uurtarief toezicht'!$E$46</f>
        <v>#DIV/0!</v>
      </c>
      <c r="K35" s="280" t="e">
        <f>X21*'7-Opbouw uurtarief toezicht'!$E$50</f>
        <v>#DIV/0!</v>
      </c>
      <c r="L35" s="280" t="e">
        <f>Y21*'7-Opbouw uurtarief toezicht'!$E$50</f>
        <v>#DIV/0!</v>
      </c>
      <c r="M35" s="212" t="e">
        <f>Z21*'7-Opbouw uurtarief toezicht'!$E$52</f>
        <v>#DIV/0!</v>
      </c>
      <c r="N35" s="212" t="e">
        <f>AA21*'7-Opbouw uurtarief toezicht'!$E$52</f>
        <v>#DIV/0!</v>
      </c>
      <c r="O35" s="213" t="e">
        <f t="shared" si="48"/>
        <v>#DIV/0!</v>
      </c>
      <c r="P35" s="280">
        <f>SUMIF('8-Additionele kosten'!A:A,'2-Kosten per locatie'!A35,'8-Additionele kosten'!H:H)</f>
        <v>0</v>
      </c>
      <c r="Q35" s="280">
        <f>SUMIF('10-Glasbewassing'!A:A,'2-Kosten per locatie'!A35,'10-Glasbewassing'!H:H)</f>
        <v>0</v>
      </c>
      <c r="R35" s="280" t="e">
        <f t="shared" si="40"/>
        <v>#DIV/0!</v>
      </c>
      <c r="S35" s="280" t="e">
        <f t="shared" si="49"/>
        <v>#DIV/0!</v>
      </c>
      <c r="U35" s="392"/>
      <c r="V35" s="392"/>
      <c r="AF35" s="52"/>
      <c r="AG35" s="39"/>
    </row>
    <row r="36" spans="1:33" ht="15" customHeight="1">
      <c r="A36" s="277" t="str">
        <f t="shared" si="46"/>
        <v>Sportzaal de Sprong</v>
      </c>
      <c r="B36" s="53" t="e">
        <f>(J22+P22)*'6-Opbouw uurtarief productie'!$E$47</f>
        <v>#DIV/0!</v>
      </c>
      <c r="C36" s="53" t="e">
        <f>(K22+Q22)*'6-Opbouw uurtarief productie'!$E$47</f>
        <v>#DIV/0!</v>
      </c>
      <c r="D36" s="54" t="e">
        <f>(L22+R22)*'6-Opbouw uurtarief productie'!$E$51</f>
        <v>#DIV/0!</v>
      </c>
      <c r="E36" s="54" t="e">
        <f>(M22+S22)*'6-Opbouw uurtarief productie'!$E$51</f>
        <v>#DIV/0!</v>
      </c>
      <c r="F36" s="54" t="e">
        <f>(N22+T22)*'6-Opbouw uurtarief productie'!$E$53</f>
        <v>#DIV/0!</v>
      </c>
      <c r="G36" s="54" t="e">
        <f>(O22+U22)*'6-Opbouw uurtarief productie'!$E$53</f>
        <v>#DIV/0!</v>
      </c>
      <c r="H36" s="55" t="e">
        <f t="shared" si="47"/>
        <v>#DIV/0!</v>
      </c>
      <c r="I36" s="55" t="e">
        <f>V22*'7-Opbouw uurtarief toezicht'!$E$46</f>
        <v>#DIV/0!</v>
      </c>
      <c r="J36" s="55" t="e">
        <f>W22*'7-Opbouw uurtarief toezicht'!$E$46</f>
        <v>#DIV/0!</v>
      </c>
      <c r="K36" s="280" t="e">
        <f>X22*'7-Opbouw uurtarief toezicht'!$E$50</f>
        <v>#DIV/0!</v>
      </c>
      <c r="L36" s="280" t="e">
        <f>Y22*'7-Opbouw uurtarief toezicht'!$E$50</f>
        <v>#DIV/0!</v>
      </c>
      <c r="M36" s="212" t="e">
        <f>Z22*'7-Opbouw uurtarief toezicht'!$E$52</f>
        <v>#DIV/0!</v>
      </c>
      <c r="N36" s="212" t="e">
        <f>AA22*'7-Opbouw uurtarief toezicht'!$E$52</f>
        <v>#DIV/0!</v>
      </c>
      <c r="O36" s="213" t="e">
        <f t="shared" si="48"/>
        <v>#DIV/0!</v>
      </c>
      <c r="P36" s="280">
        <f>SUMIF('8-Additionele kosten'!A:A,'2-Kosten per locatie'!A36,'8-Additionele kosten'!H:H)</f>
        <v>0</v>
      </c>
      <c r="Q36" s="280">
        <f>SUMIF('10-Glasbewassing'!A:A,'2-Kosten per locatie'!A36,'10-Glasbewassing'!H:H)</f>
        <v>0</v>
      </c>
      <c r="R36" s="280" t="e">
        <f t="shared" si="40"/>
        <v>#DIV/0!</v>
      </c>
      <c r="S36" s="280" t="e">
        <f t="shared" si="49"/>
        <v>#DIV/0!</v>
      </c>
      <c r="U36" s="392"/>
      <c r="V36" s="392"/>
      <c r="AF36" s="52"/>
      <c r="AG36" s="39"/>
    </row>
    <row r="37" spans="1:33" ht="15" customHeight="1">
      <c r="A37" s="277" t="str">
        <f t="shared" si="46"/>
        <v>Stadhuis Enkhuizen</v>
      </c>
      <c r="B37" s="53" t="e">
        <f>(J23+P23)*'6-Opbouw uurtarief productie'!$E$47</f>
        <v>#DIV/0!</v>
      </c>
      <c r="C37" s="53" t="e">
        <f>(K23+Q23)*'6-Opbouw uurtarief productie'!$E$47</f>
        <v>#DIV/0!</v>
      </c>
      <c r="D37" s="54" t="e">
        <f>(L23+R23)*'6-Opbouw uurtarief productie'!$E$51</f>
        <v>#DIV/0!</v>
      </c>
      <c r="E37" s="54" t="e">
        <f>(M23+S23)*'6-Opbouw uurtarief productie'!$E$51</f>
        <v>#DIV/0!</v>
      </c>
      <c r="F37" s="54" t="e">
        <f>(N23+T23)*'6-Opbouw uurtarief productie'!$E$53</f>
        <v>#DIV/0!</v>
      </c>
      <c r="G37" s="54" t="e">
        <f>(O23+U23)*'6-Opbouw uurtarief productie'!$E$53</f>
        <v>#DIV/0!</v>
      </c>
      <c r="H37" s="55" t="e">
        <f t="shared" si="47"/>
        <v>#DIV/0!</v>
      </c>
      <c r="I37" s="55" t="e">
        <f>V23*'7-Opbouw uurtarief toezicht'!$E$46</f>
        <v>#DIV/0!</v>
      </c>
      <c r="J37" s="55" t="e">
        <f>W23*'7-Opbouw uurtarief toezicht'!$E$46</f>
        <v>#DIV/0!</v>
      </c>
      <c r="K37" s="280" t="e">
        <f>X23*'7-Opbouw uurtarief toezicht'!$E$50</f>
        <v>#DIV/0!</v>
      </c>
      <c r="L37" s="280" t="e">
        <f>Y23*'7-Opbouw uurtarief toezicht'!$E$50</f>
        <v>#DIV/0!</v>
      </c>
      <c r="M37" s="212" t="e">
        <f>Z23*'7-Opbouw uurtarief toezicht'!$E$52</f>
        <v>#DIV/0!</v>
      </c>
      <c r="N37" s="212" t="e">
        <f>AA23*'7-Opbouw uurtarief toezicht'!$E$52</f>
        <v>#DIV/0!</v>
      </c>
      <c r="O37" s="213" t="e">
        <f t="shared" si="48"/>
        <v>#DIV/0!</v>
      </c>
      <c r="P37" s="280">
        <f>SUMIF('8-Additionele kosten'!A:A,'2-Kosten per locatie'!A37,'8-Additionele kosten'!H:H)</f>
        <v>0</v>
      </c>
      <c r="Q37" s="280">
        <f>SUMIF('10-Glasbewassing'!A:A,'2-Kosten per locatie'!A37,'10-Glasbewassing'!H:H)</f>
        <v>0</v>
      </c>
      <c r="R37" s="280" t="e">
        <f t="shared" si="40"/>
        <v>#DIV/0!</v>
      </c>
      <c r="S37" s="280" t="e">
        <f t="shared" si="49"/>
        <v>#DIV/0!</v>
      </c>
      <c r="U37" s="392"/>
      <c r="V37" s="392"/>
      <c r="AB37" s="52"/>
      <c r="AC37" s="52"/>
      <c r="AD37" s="52"/>
      <c r="AE37" s="52"/>
      <c r="AF37" s="52"/>
      <c r="AG37" s="39"/>
    </row>
    <row r="38" spans="1:33" ht="15" customHeight="1">
      <c r="A38" s="277" t="str">
        <f t="shared" si="46"/>
        <v>Toiletgebouw Haven</v>
      </c>
      <c r="B38" s="53" t="e">
        <f>(J24+P24)*'6-Opbouw uurtarief productie'!$E$47</f>
        <v>#DIV/0!</v>
      </c>
      <c r="C38" s="53" t="e">
        <f>(K24+Q24)*'6-Opbouw uurtarief productie'!$E$47</f>
        <v>#DIV/0!</v>
      </c>
      <c r="D38" s="54" t="e">
        <f>(L24+R24)*'6-Opbouw uurtarief productie'!$E$51</f>
        <v>#DIV/0!</v>
      </c>
      <c r="E38" s="54" t="e">
        <f>(M24+S24)*'6-Opbouw uurtarief productie'!$E$51</f>
        <v>#DIV/0!</v>
      </c>
      <c r="F38" s="54" t="e">
        <f>(N24+T24)*'6-Opbouw uurtarief productie'!$E$53</f>
        <v>#DIV/0!</v>
      </c>
      <c r="G38" s="54" t="e">
        <f>(O24+U24)*'6-Opbouw uurtarief productie'!$E$53</f>
        <v>#DIV/0!</v>
      </c>
      <c r="H38" s="55" t="e">
        <f t="shared" si="47"/>
        <v>#DIV/0!</v>
      </c>
      <c r="I38" s="55" t="e">
        <f>V24*'7-Opbouw uurtarief toezicht'!$E$46</f>
        <v>#DIV/0!</v>
      </c>
      <c r="J38" s="55" t="e">
        <f>W24*'7-Opbouw uurtarief toezicht'!$E$46</f>
        <v>#DIV/0!</v>
      </c>
      <c r="K38" s="280" t="e">
        <f>X24*'7-Opbouw uurtarief toezicht'!$E$50</f>
        <v>#DIV/0!</v>
      </c>
      <c r="L38" s="280" t="e">
        <f>Y24*'7-Opbouw uurtarief toezicht'!$E$50</f>
        <v>#DIV/0!</v>
      </c>
      <c r="M38" s="212" t="e">
        <f>Z24*'7-Opbouw uurtarief toezicht'!$E$52</f>
        <v>#DIV/0!</v>
      </c>
      <c r="N38" s="212" t="e">
        <f>AA24*'7-Opbouw uurtarief toezicht'!$E$52</f>
        <v>#DIV/0!</v>
      </c>
      <c r="O38" s="213" t="e">
        <f t="shared" si="48"/>
        <v>#DIV/0!</v>
      </c>
      <c r="P38" s="280">
        <f>SUMIF('8-Additionele kosten'!A:A,'2-Kosten per locatie'!A38,'8-Additionele kosten'!H:H)</f>
        <v>0</v>
      </c>
      <c r="Q38" s="280">
        <f>SUMIF('10-Glasbewassing'!A:A,'2-Kosten per locatie'!A38,'10-Glasbewassing'!H:H)</f>
        <v>0</v>
      </c>
      <c r="R38" s="280" t="e">
        <f t="shared" si="40"/>
        <v>#DIV/0!</v>
      </c>
      <c r="S38" s="280" t="e">
        <f t="shared" si="49"/>
        <v>#DIV/0!</v>
      </c>
      <c r="U38" s="392"/>
      <c r="V38" s="392"/>
      <c r="AB38" s="52"/>
      <c r="AC38" s="52"/>
      <c r="AD38" s="52"/>
      <c r="AE38" s="52"/>
      <c r="AF38" s="52"/>
      <c r="AG38" s="39"/>
    </row>
    <row r="39" spans="1:33" ht="15" customHeight="1">
      <c r="A39" s="277" t="str">
        <f t="shared" si="46"/>
        <v>Algemeen</v>
      </c>
      <c r="B39" s="53" t="e">
        <f>(J25+P25)*'6-Opbouw uurtarief productie'!$E$47</f>
        <v>#DIV/0!</v>
      </c>
      <c r="C39" s="53" t="e">
        <f>(K25+Q25)*'6-Opbouw uurtarief productie'!$E$47</f>
        <v>#DIV/0!</v>
      </c>
      <c r="D39" s="54" t="e">
        <f>(L25+R25)*'6-Opbouw uurtarief productie'!$E$51</f>
        <v>#DIV/0!</v>
      </c>
      <c r="E39" s="54" t="e">
        <f>(M25+S25)*'6-Opbouw uurtarief productie'!$E$51</f>
        <v>#DIV/0!</v>
      </c>
      <c r="F39" s="54" t="e">
        <f>(N25+T25)*'6-Opbouw uurtarief productie'!$E$53</f>
        <v>#DIV/0!</v>
      </c>
      <c r="G39" s="54" t="e">
        <f>(O25+U25)*'6-Opbouw uurtarief productie'!$E$53</f>
        <v>#DIV/0!</v>
      </c>
      <c r="H39" s="55" t="e">
        <f t="shared" si="47"/>
        <v>#DIV/0!</v>
      </c>
      <c r="I39" s="55" t="e">
        <f>V25*'7-Opbouw uurtarief toezicht'!$E$46</f>
        <v>#DIV/0!</v>
      </c>
      <c r="J39" s="55" t="e">
        <f>W25*'7-Opbouw uurtarief toezicht'!$E$46</f>
        <v>#DIV/0!</v>
      </c>
      <c r="K39" s="280" t="e">
        <f>X25*'7-Opbouw uurtarief toezicht'!$E$50</f>
        <v>#DIV/0!</v>
      </c>
      <c r="L39" s="280" t="e">
        <f>Y25*'7-Opbouw uurtarief toezicht'!$E$50</f>
        <v>#DIV/0!</v>
      </c>
      <c r="M39" s="212" t="e">
        <f>Z25*'7-Opbouw uurtarief toezicht'!$E$52</f>
        <v>#DIV/0!</v>
      </c>
      <c r="N39" s="212" t="e">
        <f>AA25*'7-Opbouw uurtarief toezicht'!$E$52</f>
        <v>#DIV/0!</v>
      </c>
      <c r="O39" s="213" t="e">
        <f t="shared" si="48"/>
        <v>#DIV/0!</v>
      </c>
      <c r="P39" s="280">
        <f>SUMIF('8-Additionele kosten'!A:A,'2-Kosten per locatie'!A39,'8-Additionele kosten'!H:H)</f>
        <v>0</v>
      </c>
      <c r="Q39" s="280">
        <f>SUMIF('10-Glasbewassing'!A:A,'2-Kosten per locatie'!A39,'10-Glasbewassing'!H:H)</f>
        <v>0</v>
      </c>
      <c r="R39" s="280" t="e">
        <f t="shared" si="40"/>
        <v>#DIV/0!</v>
      </c>
      <c r="S39" s="280" t="e">
        <f t="shared" si="49"/>
        <v>#DIV/0!</v>
      </c>
      <c r="U39" s="392"/>
      <c r="V39" s="392"/>
      <c r="AB39" s="52"/>
      <c r="AC39" s="52"/>
      <c r="AD39" s="52"/>
      <c r="AE39" s="52"/>
      <c r="AF39" s="52"/>
      <c r="AG39" s="39"/>
    </row>
    <row r="40" spans="1:33" s="56" customFormat="1" ht="15" customHeight="1">
      <c r="A40" s="279" t="s">
        <v>64</v>
      </c>
      <c r="B40" s="281" t="e">
        <f>SUM(B29:B39)</f>
        <v>#DIV/0!</v>
      </c>
      <c r="C40" s="281" t="e">
        <f>SUM(C29:C39)</f>
        <v>#DIV/0!</v>
      </c>
      <c r="D40" s="384" t="e">
        <f>(L26+R26)*'6-Opbouw uurtarief productie'!$E$51</f>
        <v>#DIV/0!</v>
      </c>
      <c r="E40" s="281" t="e">
        <f t="shared" ref="E40:S40" si="50">SUM(E29:E39)</f>
        <v>#DIV/0!</v>
      </c>
      <c r="F40" s="281" t="e">
        <f t="shared" si="50"/>
        <v>#DIV/0!</v>
      </c>
      <c r="G40" s="281" t="e">
        <f t="shared" si="50"/>
        <v>#DIV/0!</v>
      </c>
      <c r="H40" s="281" t="e">
        <f t="shared" si="50"/>
        <v>#DIV/0!</v>
      </c>
      <c r="I40" s="281" t="e">
        <f t="shared" si="50"/>
        <v>#DIV/0!</v>
      </c>
      <c r="J40" s="281" t="e">
        <f t="shared" si="50"/>
        <v>#DIV/0!</v>
      </c>
      <c r="K40" s="282" t="e">
        <f t="shared" si="50"/>
        <v>#DIV/0!</v>
      </c>
      <c r="L40" s="282" t="e">
        <f t="shared" si="50"/>
        <v>#DIV/0!</v>
      </c>
      <c r="M40" s="282" t="e">
        <f t="shared" si="50"/>
        <v>#DIV/0!</v>
      </c>
      <c r="N40" s="282" t="e">
        <f t="shared" si="50"/>
        <v>#DIV/0!</v>
      </c>
      <c r="O40" s="282" t="e">
        <f t="shared" si="50"/>
        <v>#DIV/0!</v>
      </c>
      <c r="P40" s="282">
        <f t="shared" si="50"/>
        <v>0</v>
      </c>
      <c r="Q40" s="282">
        <f t="shared" si="50"/>
        <v>0</v>
      </c>
      <c r="R40" s="282" t="e">
        <f t="shared" si="50"/>
        <v>#DIV/0!</v>
      </c>
      <c r="S40" s="282" t="e">
        <f t="shared" si="50"/>
        <v>#DIV/0!</v>
      </c>
      <c r="U40" s="393">
        <f>SUM(U29:U39)</f>
        <v>0</v>
      </c>
      <c r="V40" s="393"/>
      <c r="AB40" s="52"/>
      <c r="AC40" s="52"/>
      <c r="AD40" s="52"/>
      <c r="AE40" s="52"/>
      <c r="AF40" s="52"/>
    </row>
    <row r="41" spans="1:33" ht="14.1" customHeight="1">
      <c r="U41" s="392"/>
      <c r="V41" s="392"/>
      <c r="AC41" s="52"/>
      <c r="AD41" s="52"/>
      <c r="AE41" s="52"/>
      <c r="AF41" s="52"/>
      <c r="AG41" s="52"/>
    </row>
    <row r="42" spans="1:33" ht="14.1" customHeight="1">
      <c r="B42" s="385"/>
    </row>
    <row r="43" spans="1:33" ht="14.1" customHeight="1">
      <c r="B43" s="385"/>
    </row>
  </sheetData>
  <mergeCells count="3">
    <mergeCell ref="P13:U13"/>
    <mergeCell ref="J13:O13"/>
    <mergeCell ref="V13:AA13"/>
  </mergeCells>
  <printOptions horizontalCentered="1" gridLinesSet="0"/>
  <pageMargins left="0.19685039370078741" right="0.19685039370078741" top="0.59055118110236227" bottom="0.78740157480314965" header="0.39370078740157483" footer="0.19685039370078741"/>
  <pageSetup paperSize="9" scale="68" fitToHeight="0" orientation="landscape" r:id="rId1"/>
  <headerFooter alignWithMargins="0">
    <oddFooter>&amp;L&amp;"Verdana,Standaard"&amp;F-&amp;A
Atir b.v. ©&amp;R&amp;"Verdana,Standaard"printversie &amp;D</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U41"/>
  <sheetViews>
    <sheetView showGridLines="0" zoomScale="85" zoomScaleNormal="85" workbookViewId="0">
      <pane ySplit="9" topLeftCell="A10" activePane="bottomLeft" state="frozen"/>
      <selection activeCell="B1" sqref="B1"/>
      <selection pane="bottomLeft" activeCell="R5" sqref="R5"/>
    </sheetView>
  </sheetViews>
  <sheetFormatPr defaultColWidth="9.109375" defaultRowHeight="13.2"/>
  <cols>
    <col min="1" max="1" width="29.6640625" style="57" customWidth="1"/>
    <col min="2" max="2" width="9.109375" style="57" customWidth="1"/>
    <col min="3" max="12" width="9.109375" style="57"/>
    <col min="13" max="13" width="10.6640625" style="57" customWidth="1"/>
    <col min="14" max="14" width="9.109375" style="57"/>
    <col min="15" max="15" width="2.109375" style="57" customWidth="1"/>
    <col min="16" max="16" width="9.109375" style="58"/>
    <col min="17" max="17" width="10.109375" style="57" customWidth="1"/>
    <col min="18" max="18" width="11.6640625" style="57" customWidth="1"/>
    <col min="19" max="19" width="11" style="57" customWidth="1"/>
    <col min="20" max="20" width="3" style="57" customWidth="1"/>
    <col min="21" max="21" width="9.109375" style="58"/>
    <col min="22" max="22" width="9.109375" style="2"/>
    <col min="23" max="23" width="30.44140625" style="2" customWidth="1"/>
    <col min="24" max="16384" width="9.109375" style="2"/>
  </cols>
  <sheetData>
    <row r="1" spans="1:21">
      <c r="A1" s="370" t="s">
        <v>5</v>
      </c>
    </row>
    <row r="2" spans="1:21">
      <c r="I2" s="74"/>
      <c r="J2" s="74"/>
      <c r="K2" s="74"/>
      <c r="L2" s="74"/>
    </row>
    <row r="3" spans="1:21" ht="15.6">
      <c r="A3" s="37" t="str">
        <f>'2-Kosten per locatie'!A3</f>
        <v>Naam opdrachtgever</v>
      </c>
      <c r="B3" s="45" t="str">
        <f>'2-Kosten per locatie'!B3</f>
        <v>SED organisatie</v>
      </c>
      <c r="C3" s="59"/>
      <c r="D3" s="59"/>
      <c r="E3" s="59"/>
      <c r="F3" s="59"/>
      <c r="G3" s="59"/>
      <c r="H3" s="59"/>
      <c r="I3" s="59"/>
    </row>
    <row r="4" spans="1:21" ht="15.6">
      <c r="A4" s="37" t="str">
        <f>'2-Kosten per locatie'!A4</f>
        <v>Calculatie onderdeel</v>
      </c>
      <c r="B4" s="45" t="str">
        <f ca="1">MID(CELL("bestandsnaam",$B$7),SEARCH("]",CELL("bestandsnaam",$B$7),1)+1,256)</f>
        <v>3-Productie normen</v>
      </c>
      <c r="C4" s="45"/>
      <c r="D4" s="45"/>
      <c r="E4" s="45"/>
      <c r="F4" s="45"/>
      <c r="G4" s="45"/>
      <c r="H4" s="45"/>
      <c r="I4" s="45"/>
    </row>
    <row r="5" spans="1:21" ht="15.6">
      <c r="A5" s="37" t="str">
        <f>'2-Kosten per locatie'!A5</f>
        <v>Gebouw/plaats</v>
      </c>
      <c r="B5" s="45" t="str">
        <f>'2-Kosten per locatie'!B5</f>
        <v>Perceel 1</v>
      </c>
      <c r="C5" s="45"/>
      <c r="D5" s="45"/>
      <c r="E5" s="45"/>
      <c r="F5" s="45"/>
      <c r="G5" s="45"/>
      <c r="H5" s="45"/>
      <c r="I5" s="45"/>
    </row>
    <row r="6" spans="1:21" ht="15.6">
      <c r="A6" s="37" t="str">
        <f>'2-Kosten per locatie'!A6</f>
        <v>Referentie nummer</v>
      </c>
      <c r="B6" s="45">
        <f>'2-Kosten per locatie'!B6</f>
        <v>0</v>
      </c>
      <c r="C6" s="45"/>
      <c r="D6" s="45"/>
      <c r="E6" s="45"/>
      <c r="F6" s="45"/>
      <c r="G6" s="45"/>
      <c r="H6" s="45"/>
      <c r="I6" s="45"/>
      <c r="K6" s="425" t="s">
        <v>83</v>
      </c>
      <c r="L6" s="426"/>
      <c r="M6" s="427" t="e">
        <f>SUM('4-Basis ruimtestaat'!AE:AE)/SUM('4-Basis ruimtestaat'!Q:V)</f>
        <v>#DIV/0!</v>
      </c>
      <c r="N6" s="428" t="s">
        <v>84</v>
      </c>
    </row>
    <row r="7" spans="1:21">
      <c r="A7" s="60"/>
      <c r="B7" s="61"/>
      <c r="C7" s="61"/>
      <c r="D7" s="61"/>
      <c r="E7" s="61"/>
      <c r="F7" s="61"/>
      <c r="G7" s="61"/>
      <c r="H7" s="61"/>
      <c r="I7" s="61"/>
      <c r="J7" s="62"/>
      <c r="K7" s="63"/>
      <c r="L7" s="63"/>
      <c r="M7" s="64"/>
      <c r="N7" s="65"/>
      <c r="O7" s="66"/>
      <c r="Q7" s="67"/>
      <c r="R7" s="67"/>
      <c r="S7" s="66"/>
      <c r="T7" s="66"/>
      <c r="U7" s="68"/>
    </row>
    <row r="8" spans="1:21" ht="27.75" customHeight="1">
      <c r="A8" s="283" t="s">
        <v>85</v>
      </c>
      <c r="B8" s="284">
        <v>12</v>
      </c>
      <c r="C8" s="284">
        <v>40</v>
      </c>
      <c r="D8" s="284">
        <v>52</v>
      </c>
      <c r="E8" s="284">
        <v>80</v>
      </c>
      <c r="F8" s="284">
        <v>104</v>
      </c>
      <c r="G8" s="284">
        <v>120</v>
      </c>
      <c r="H8" s="284">
        <v>156</v>
      </c>
      <c r="I8" s="284">
        <v>190</v>
      </c>
      <c r="J8" s="284">
        <v>200</v>
      </c>
      <c r="K8" s="284">
        <v>204</v>
      </c>
      <c r="L8" s="284">
        <v>213</v>
      </c>
      <c r="M8" s="284">
        <v>237</v>
      </c>
      <c r="N8" s="284">
        <v>255</v>
      </c>
      <c r="O8" s="66"/>
      <c r="P8" s="190"/>
      <c r="Q8" s="411"/>
      <c r="R8" s="411"/>
      <c r="S8" s="411"/>
      <c r="T8" s="191"/>
      <c r="U8" s="68"/>
    </row>
    <row r="9" spans="1:21" ht="60.6" customHeight="1">
      <c r="A9" s="285" t="s">
        <v>86</v>
      </c>
      <c r="B9" s="525" t="s">
        <v>87</v>
      </c>
      <c r="C9" s="526"/>
      <c r="D9" s="526"/>
      <c r="E9" s="526"/>
      <c r="F9" s="526"/>
      <c r="G9" s="526"/>
      <c r="H9" s="526"/>
      <c r="I9" s="526"/>
      <c r="J9" s="526"/>
      <c r="K9" s="526"/>
      <c r="L9" s="526"/>
      <c r="M9" s="526"/>
      <c r="N9" s="527"/>
      <c r="O9" s="66"/>
      <c r="P9" s="286" t="s">
        <v>88</v>
      </c>
      <c r="Q9" s="287" t="s">
        <v>89</v>
      </c>
      <c r="R9" s="287" t="s">
        <v>90</v>
      </c>
      <c r="S9" s="287" t="s">
        <v>91</v>
      </c>
      <c r="T9" s="191"/>
      <c r="U9" s="286" t="s">
        <v>92</v>
      </c>
    </row>
    <row r="10" spans="1:21">
      <c r="A10" s="288" t="s">
        <v>93</v>
      </c>
      <c r="B10" s="289"/>
      <c r="C10" s="289"/>
      <c r="D10" s="289"/>
      <c r="E10" s="289"/>
      <c r="F10" s="289"/>
      <c r="G10" s="289"/>
      <c r="H10" s="289"/>
      <c r="I10" s="289"/>
      <c r="J10" s="289"/>
      <c r="K10" s="289"/>
      <c r="L10" s="289"/>
      <c r="M10" s="289"/>
      <c r="N10" s="289"/>
      <c r="O10" s="219"/>
      <c r="P10" s="290">
        <f>SUMIF('4-Basis ruimtestaat'!G:G,'3-Productie normen'!A10,'4-Basis ruimtestaat'!I:I)</f>
        <v>915.88999999999976</v>
      </c>
      <c r="Q10" s="69"/>
      <c r="S10" s="66"/>
      <c r="T10" s="66"/>
      <c r="U10" s="291" t="s">
        <v>94</v>
      </c>
    </row>
    <row r="11" spans="1:21">
      <c r="A11" s="288" t="s">
        <v>95</v>
      </c>
      <c r="B11" s="289"/>
      <c r="C11" s="289"/>
      <c r="D11" s="289"/>
      <c r="E11" s="289"/>
      <c r="F11" s="289"/>
      <c r="G11" s="289"/>
      <c r="H11" s="289"/>
      <c r="I11" s="289"/>
      <c r="J11" s="289"/>
      <c r="K11" s="289"/>
      <c r="L11" s="289"/>
      <c r="M11" s="289"/>
      <c r="N11" s="289"/>
      <c r="O11" s="219"/>
      <c r="P11" s="290">
        <f>SUMIF('4-Basis ruimtestaat'!G:G,'3-Productie normen'!A11,'4-Basis ruimtestaat'!I:I)</f>
        <v>76.59999999999998</v>
      </c>
      <c r="T11" s="66"/>
      <c r="U11" s="291" t="s">
        <v>96</v>
      </c>
    </row>
    <row r="12" spans="1:21">
      <c r="A12" s="288" t="s">
        <v>97</v>
      </c>
      <c r="B12" s="289"/>
      <c r="C12" s="289"/>
      <c r="D12" s="289"/>
      <c r="E12" s="289"/>
      <c r="F12" s="289"/>
      <c r="G12" s="289"/>
      <c r="H12" s="289"/>
      <c r="I12" s="289"/>
      <c r="J12" s="289"/>
      <c r="K12" s="289"/>
      <c r="L12" s="289"/>
      <c r="M12" s="289"/>
      <c r="N12" s="289"/>
      <c r="O12" s="219"/>
      <c r="P12" s="290">
        <f>SUMIF('4-Basis ruimtestaat'!G:G,'3-Productie normen'!A12,'4-Basis ruimtestaat'!I:I)</f>
        <v>84.322499999999991</v>
      </c>
      <c r="U12" s="291" t="s">
        <v>98</v>
      </c>
    </row>
    <row r="13" spans="1:21">
      <c r="A13" s="292" t="s">
        <v>99</v>
      </c>
      <c r="B13" s="289"/>
      <c r="C13" s="289"/>
      <c r="D13" s="289"/>
      <c r="E13" s="289"/>
      <c r="F13" s="289"/>
      <c r="G13" s="289"/>
      <c r="H13" s="289"/>
      <c r="I13" s="289"/>
      <c r="J13" s="289"/>
      <c r="K13" s="289"/>
      <c r="L13" s="289"/>
      <c r="M13" s="289"/>
      <c r="N13" s="289"/>
      <c r="O13" s="219"/>
      <c r="P13" s="290">
        <f>SUMIF('4-Basis ruimtestaat'!G:G,'3-Productie normen'!A13,'4-Basis ruimtestaat'!I:I)</f>
        <v>467.3</v>
      </c>
      <c r="U13" s="291" t="s">
        <v>98</v>
      </c>
    </row>
    <row r="14" spans="1:21">
      <c r="A14" s="288" t="s">
        <v>100</v>
      </c>
      <c r="B14" s="289"/>
      <c r="C14" s="289"/>
      <c r="D14" s="289"/>
      <c r="E14" s="289"/>
      <c r="F14" s="289"/>
      <c r="G14" s="289"/>
      <c r="H14" s="289"/>
      <c r="I14" s="289"/>
      <c r="J14" s="289"/>
      <c r="K14" s="289"/>
      <c r="L14" s="289"/>
      <c r="M14" s="289"/>
      <c r="N14" s="289"/>
      <c r="O14" s="219"/>
      <c r="P14" s="290">
        <f>SUMIF('4-Basis ruimtestaat'!G:G,'3-Productie normen'!A14,'4-Basis ruimtestaat'!I:I)</f>
        <v>98.211600000000004</v>
      </c>
      <c r="U14" s="291" t="s">
        <v>98</v>
      </c>
    </row>
    <row r="15" spans="1:21">
      <c r="A15" s="288" t="s">
        <v>101</v>
      </c>
      <c r="B15" s="289"/>
      <c r="C15" s="289"/>
      <c r="D15" s="289"/>
      <c r="E15" s="289"/>
      <c r="F15" s="289"/>
      <c r="G15" s="289"/>
      <c r="H15" s="289"/>
      <c r="I15" s="289"/>
      <c r="J15" s="289"/>
      <c r="K15" s="289"/>
      <c r="L15" s="289"/>
      <c r="M15" s="289"/>
      <c r="N15" s="289"/>
      <c r="O15" s="219"/>
      <c r="P15" s="290">
        <f>SUMIF('4-Basis ruimtestaat'!G:G,'3-Productie normen'!A15,'4-Basis ruimtestaat'!I:I)</f>
        <v>455.57899999999995</v>
      </c>
      <c r="U15" s="291" t="s">
        <v>96</v>
      </c>
    </row>
    <row r="16" spans="1:21">
      <c r="A16" s="288" t="s">
        <v>102</v>
      </c>
      <c r="B16" s="289"/>
      <c r="C16" s="289"/>
      <c r="D16" s="289"/>
      <c r="E16" s="289"/>
      <c r="F16" s="289"/>
      <c r="G16" s="289"/>
      <c r="H16" s="289"/>
      <c r="I16" s="289"/>
      <c r="J16" s="289"/>
      <c r="K16" s="289"/>
      <c r="L16" s="289"/>
      <c r="M16" s="289"/>
      <c r="N16" s="289"/>
      <c r="O16" s="219"/>
      <c r="P16" s="290">
        <f>SUMIF('4-Basis ruimtestaat'!G:G,'3-Productie normen'!A16,'4-Basis ruimtestaat'!I:I)</f>
        <v>4.3</v>
      </c>
      <c r="U16" s="291" t="s">
        <v>98</v>
      </c>
    </row>
    <row r="17" spans="1:21">
      <c r="A17" s="288" t="s">
        <v>103</v>
      </c>
      <c r="B17" s="289"/>
      <c r="C17" s="289"/>
      <c r="D17" s="289"/>
      <c r="E17" s="289"/>
      <c r="F17" s="289"/>
      <c r="G17" s="289"/>
      <c r="H17" s="289"/>
      <c r="I17" s="289"/>
      <c r="J17" s="289"/>
      <c r="K17" s="289"/>
      <c r="L17" s="289"/>
      <c r="M17" s="289"/>
      <c r="N17" s="289"/>
      <c r="O17" s="219"/>
      <c r="P17" s="290">
        <f>SUMIF('4-Basis ruimtestaat'!G:G,'3-Productie normen'!A17,'4-Basis ruimtestaat'!I:I)</f>
        <v>220.71499999999997</v>
      </c>
      <c r="U17" s="291" t="s">
        <v>98</v>
      </c>
    </row>
    <row r="18" spans="1:21">
      <c r="A18" s="288" t="s">
        <v>104</v>
      </c>
      <c r="B18" s="289"/>
      <c r="C18" s="289"/>
      <c r="D18" s="289"/>
      <c r="E18" s="289"/>
      <c r="F18" s="289"/>
      <c r="G18" s="289"/>
      <c r="H18" s="289"/>
      <c r="I18" s="289"/>
      <c r="J18" s="289"/>
      <c r="K18" s="289"/>
      <c r="L18" s="289"/>
      <c r="M18" s="289"/>
      <c r="N18" s="289"/>
      <c r="O18" s="219"/>
      <c r="P18" s="290">
        <f>SUMIF('4-Basis ruimtestaat'!G:G,'3-Productie normen'!A18,'4-Basis ruimtestaat'!I:I)</f>
        <v>198.56500000000014</v>
      </c>
      <c r="U18" s="291" t="s">
        <v>96</v>
      </c>
    </row>
    <row r="19" spans="1:21">
      <c r="A19" s="292" t="s">
        <v>105</v>
      </c>
      <c r="B19" s="289"/>
      <c r="C19" s="289"/>
      <c r="D19" s="289"/>
      <c r="E19" s="289"/>
      <c r="F19" s="289"/>
      <c r="G19" s="289"/>
      <c r="H19" s="289"/>
      <c r="I19" s="289"/>
      <c r="J19" s="289"/>
      <c r="K19" s="289"/>
      <c r="L19" s="289"/>
      <c r="M19" s="289"/>
      <c r="N19" s="289"/>
      <c r="O19" s="219"/>
      <c r="P19" s="290">
        <f>SUMIF('4-Basis ruimtestaat'!G:G,'3-Productie normen'!A19,'4-Basis ruimtestaat'!I:I)</f>
        <v>974.27</v>
      </c>
      <c r="U19" s="291" t="s">
        <v>98</v>
      </c>
    </row>
    <row r="20" spans="1:21">
      <c r="A20" s="292" t="s">
        <v>106</v>
      </c>
      <c r="B20" s="289"/>
      <c r="C20" s="289"/>
      <c r="D20" s="289"/>
      <c r="E20" s="289"/>
      <c r="F20" s="289"/>
      <c r="G20" s="289"/>
      <c r="H20" s="289"/>
      <c r="I20" s="289"/>
      <c r="J20" s="289"/>
      <c r="K20" s="289"/>
      <c r="L20" s="289"/>
      <c r="M20" s="289"/>
      <c r="N20" s="289"/>
      <c r="O20" s="219"/>
      <c r="P20" s="290">
        <f>SUMIF('4-Basis ruimtestaat'!G:G,'3-Productie normen'!A20,'4-Basis ruimtestaat'!I:I)</f>
        <v>75.828800000000015</v>
      </c>
      <c r="S20" s="70"/>
      <c r="U20" s="291" t="s">
        <v>98</v>
      </c>
    </row>
    <row r="21" spans="1:21">
      <c r="A21" s="292" t="s">
        <v>107</v>
      </c>
      <c r="B21" s="289"/>
      <c r="C21" s="289"/>
      <c r="D21" s="289"/>
      <c r="E21" s="289"/>
      <c r="F21" s="289"/>
      <c r="G21" s="289"/>
      <c r="H21" s="289"/>
      <c r="I21" s="289"/>
      <c r="J21" s="289"/>
      <c r="K21" s="289"/>
      <c r="L21" s="289"/>
      <c r="M21" s="289"/>
      <c r="N21" s="289"/>
      <c r="O21" s="219"/>
      <c r="P21" s="290">
        <f>SUMIF('4-Basis ruimtestaat'!G:G,'3-Productie normen'!A21,'4-Basis ruimtestaat'!I:I)</f>
        <v>262.43200000000002</v>
      </c>
      <c r="S21" s="70"/>
      <c r="U21" s="291" t="s">
        <v>98</v>
      </c>
    </row>
    <row r="22" spans="1:21">
      <c r="A22" s="292" t="s">
        <v>108</v>
      </c>
      <c r="B22" s="289"/>
      <c r="C22" s="289"/>
      <c r="D22" s="289"/>
      <c r="E22" s="289"/>
      <c r="F22" s="289"/>
      <c r="G22" s="289"/>
      <c r="H22" s="289"/>
      <c r="I22" s="289"/>
      <c r="J22" s="289"/>
      <c r="K22" s="289"/>
      <c r="L22" s="289"/>
      <c r="M22" s="289"/>
      <c r="N22" s="289"/>
      <c r="O22" s="219"/>
      <c r="P22" s="290">
        <f>SUMIF('4-Basis ruimtestaat'!G:G,'3-Productie normen'!A22,'4-Basis ruimtestaat'!I:I)</f>
        <v>479.64999999999992</v>
      </c>
      <c r="S22" s="70"/>
      <c r="U22" s="291" t="s">
        <v>94</v>
      </c>
    </row>
    <row r="23" spans="1:21">
      <c r="A23" s="292" t="s">
        <v>109</v>
      </c>
      <c r="B23" s="289"/>
      <c r="C23" s="289"/>
      <c r="D23" s="289"/>
      <c r="E23" s="289"/>
      <c r="F23" s="289"/>
      <c r="G23" s="289"/>
      <c r="H23" s="289"/>
      <c r="I23" s="289"/>
      <c r="J23" s="289"/>
      <c r="K23" s="289"/>
      <c r="L23" s="289"/>
      <c r="M23" s="289"/>
      <c r="N23" s="289"/>
      <c r="O23" s="219"/>
      <c r="P23" s="290">
        <f>SUMIF('4-Basis ruimtestaat'!G:G,'3-Productie normen'!A23,'4-Basis ruimtestaat'!I:I)</f>
        <v>162.09999999999997</v>
      </c>
      <c r="S23" s="66"/>
      <c r="U23" s="291" t="s">
        <v>98</v>
      </c>
    </row>
    <row r="24" spans="1:21">
      <c r="A24" s="293" t="s">
        <v>64</v>
      </c>
      <c r="B24" s="294"/>
      <c r="C24" s="294"/>
      <c r="D24" s="294"/>
      <c r="E24" s="294"/>
      <c r="F24" s="294"/>
      <c r="G24" s="294"/>
      <c r="H24" s="294"/>
      <c r="I24" s="294"/>
      <c r="J24" s="294"/>
      <c r="K24" s="294"/>
      <c r="L24" s="294"/>
      <c r="M24" s="294"/>
      <c r="N24" s="295"/>
      <c r="O24" s="220"/>
      <c r="P24" s="296">
        <f>SUM(P10:P23)</f>
        <v>4475.7638999999999</v>
      </c>
      <c r="S24" s="66"/>
      <c r="T24" s="66"/>
      <c r="U24" s="297"/>
    </row>
    <row r="25" spans="1:21">
      <c r="P25" s="57"/>
      <c r="S25" s="66"/>
      <c r="T25" s="66"/>
      <c r="U25" s="57"/>
    </row>
    <row r="26" spans="1:21" ht="16.2">
      <c r="A26" s="298" t="s">
        <v>110</v>
      </c>
      <c r="B26" s="299">
        <v>2</v>
      </c>
      <c r="C26" s="299">
        <v>3</v>
      </c>
      <c r="D26" s="299">
        <v>4</v>
      </c>
      <c r="E26" s="299">
        <v>5</v>
      </c>
      <c r="F26" s="299">
        <v>6</v>
      </c>
      <c r="G26" s="299">
        <v>7</v>
      </c>
      <c r="H26" s="299">
        <v>8</v>
      </c>
      <c r="I26" s="299">
        <v>9</v>
      </c>
      <c r="J26" s="299">
        <v>10</v>
      </c>
      <c r="K26" s="299">
        <v>11</v>
      </c>
      <c r="L26" s="299">
        <v>12</v>
      </c>
      <c r="M26" s="299">
        <v>13</v>
      </c>
      <c r="N26" s="299">
        <v>14</v>
      </c>
      <c r="O26" s="66"/>
      <c r="S26" s="66"/>
    </row>
    <row r="28" spans="1:21">
      <c r="A28" s="183" t="s">
        <v>111</v>
      </c>
      <c r="B28" s="183" t="s">
        <v>112</v>
      </c>
      <c r="C28" s="184" t="s">
        <v>113</v>
      </c>
    </row>
    <row r="29" spans="1:21">
      <c r="A29" s="71" t="s">
        <v>114</v>
      </c>
      <c r="B29" s="72">
        <v>12</v>
      </c>
      <c r="C29" s="192">
        <v>2</v>
      </c>
      <c r="D29" s="386"/>
      <c r="E29" s="386"/>
      <c r="F29" s="386"/>
      <c r="G29" s="386"/>
      <c r="H29" s="386"/>
      <c r="I29" s="386"/>
    </row>
    <row r="30" spans="1:21">
      <c r="A30" s="71" t="s">
        <v>115</v>
      </c>
      <c r="B30" s="72">
        <v>40</v>
      </c>
      <c r="C30" s="192">
        <v>3</v>
      </c>
      <c r="D30" s="386"/>
      <c r="E30" s="386"/>
      <c r="F30" s="386"/>
      <c r="G30" s="386"/>
      <c r="H30" s="386"/>
      <c r="I30" s="386"/>
    </row>
    <row r="31" spans="1:21">
      <c r="A31" s="71" t="s">
        <v>116</v>
      </c>
      <c r="B31" s="72">
        <v>52</v>
      </c>
      <c r="C31" s="192">
        <v>4</v>
      </c>
      <c r="D31" s="386"/>
      <c r="E31" s="386"/>
      <c r="F31" s="386"/>
      <c r="G31" s="386"/>
      <c r="H31" s="386"/>
      <c r="I31" s="386"/>
    </row>
    <row r="32" spans="1:21">
      <c r="A32" s="71" t="s">
        <v>117</v>
      </c>
      <c r="B32" s="72">
        <v>80</v>
      </c>
      <c r="C32" s="192">
        <v>5</v>
      </c>
      <c r="D32" s="386"/>
      <c r="E32" s="386"/>
      <c r="F32" s="386"/>
      <c r="G32" s="386"/>
      <c r="H32" s="386"/>
      <c r="I32" s="386"/>
    </row>
    <row r="33" spans="1:9">
      <c r="A33" s="71" t="s">
        <v>118</v>
      </c>
      <c r="B33" s="72">
        <v>104</v>
      </c>
      <c r="C33" s="192">
        <v>6</v>
      </c>
      <c r="D33" s="386"/>
      <c r="E33" s="386"/>
      <c r="F33" s="386"/>
      <c r="G33" s="386"/>
      <c r="H33" s="386"/>
      <c r="I33" s="386"/>
    </row>
    <row r="34" spans="1:9">
      <c r="A34" s="71" t="s">
        <v>119</v>
      </c>
      <c r="B34" s="72">
        <v>120</v>
      </c>
      <c r="C34" s="192">
        <v>7</v>
      </c>
      <c r="D34" s="386"/>
      <c r="E34" s="386"/>
      <c r="F34" s="386"/>
      <c r="G34" s="386"/>
      <c r="H34" s="386"/>
      <c r="I34" s="386"/>
    </row>
    <row r="35" spans="1:9">
      <c r="A35" s="71" t="s">
        <v>120</v>
      </c>
      <c r="B35" s="72">
        <v>156</v>
      </c>
      <c r="C35" s="192">
        <v>8</v>
      </c>
      <c r="D35" s="386"/>
      <c r="E35" s="386"/>
      <c r="F35" s="386"/>
      <c r="G35" s="386"/>
      <c r="H35" s="386"/>
      <c r="I35" s="386"/>
    </row>
    <row r="36" spans="1:9" ht="26.4">
      <c r="A36" s="387" t="s">
        <v>121</v>
      </c>
      <c r="B36" s="72">
        <v>190</v>
      </c>
      <c r="C36" s="192">
        <v>9</v>
      </c>
      <c r="D36" s="386"/>
      <c r="E36" s="386"/>
      <c r="F36" s="386"/>
      <c r="G36" s="386"/>
      <c r="H36" s="386"/>
      <c r="I36" s="386"/>
    </row>
    <row r="37" spans="1:9">
      <c r="A37" s="71" t="s">
        <v>122</v>
      </c>
      <c r="B37" s="72">
        <v>200</v>
      </c>
      <c r="C37" s="192">
        <v>10</v>
      </c>
      <c r="D37" s="386"/>
      <c r="E37" s="386"/>
      <c r="F37" s="386"/>
      <c r="G37" s="386"/>
      <c r="H37" s="386"/>
      <c r="I37" s="386"/>
    </row>
    <row r="38" spans="1:9">
      <c r="A38" s="71" t="s">
        <v>123</v>
      </c>
      <c r="B38" s="72">
        <v>204</v>
      </c>
      <c r="C38" s="192">
        <v>11</v>
      </c>
      <c r="D38" s="386"/>
      <c r="E38" s="386"/>
      <c r="F38" s="386"/>
      <c r="G38" s="386"/>
      <c r="H38" s="386"/>
      <c r="I38" s="386"/>
    </row>
    <row r="39" spans="1:9">
      <c r="A39" s="71" t="s">
        <v>124</v>
      </c>
      <c r="B39" s="72">
        <v>213</v>
      </c>
      <c r="C39" s="192">
        <v>12</v>
      </c>
      <c r="D39" s="386"/>
      <c r="E39" s="386"/>
      <c r="F39" s="386"/>
      <c r="G39" s="386"/>
      <c r="H39" s="386"/>
      <c r="I39" s="386"/>
    </row>
    <row r="40" spans="1:9">
      <c r="A40" s="71" t="s">
        <v>124</v>
      </c>
      <c r="B40" s="73">
        <v>237</v>
      </c>
      <c r="C40" s="192">
        <v>13</v>
      </c>
      <c r="D40" s="386"/>
      <c r="E40" s="386"/>
      <c r="F40" s="386"/>
      <c r="G40" s="386"/>
      <c r="H40" s="386"/>
      <c r="I40" s="386"/>
    </row>
    <row r="41" spans="1:9">
      <c r="A41" s="71" t="s">
        <v>125</v>
      </c>
      <c r="B41" s="73">
        <v>255</v>
      </c>
      <c r="C41" s="192">
        <v>14</v>
      </c>
      <c r="D41" s="386"/>
      <c r="E41" s="386"/>
      <c r="F41" s="386"/>
      <c r="G41" s="386"/>
      <c r="H41" s="386"/>
      <c r="I41" s="386"/>
    </row>
  </sheetData>
  <mergeCells count="1">
    <mergeCell ref="B9:N9"/>
  </mergeCells>
  <conditionalFormatting sqref="Q8:S8">
    <cfRule type="cellIs" dxfId="8" priority="1" operator="lessThan">
      <formula>1</formula>
    </cfRule>
  </conditionalFormatting>
  <pageMargins left="0.7" right="0.7" top="0.75" bottom="0.75" header="0.3" footer="0.3"/>
  <pageSetup paperSize="9" scale="48" orientation="landscape" horizontalDpi="200" verticalDpi="200" r:id="rId1"/>
  <headerFooter>
    <oddFooter>&amp;L&amp;F-&amp;A
Atir b.v. ©&amp;Cprintversie &amp;D</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F523"/>
  <sheetViews>
    <sheetView showGridLines="0" showZeros="0" tabSelected="1" zoomScale="80" zoomScaleNormal="80" zoomScalePageLayoutView="75" workbookViewId="0">
      <pane xSplit="1" ySplit="9" topLeftCell="B208" activePane="bottomRight" state="frozen"/>
      <selection pane="topRight" activeCell="B1" sqref="B1"/>
      <selection pane="bottomLeft" activeCell="B1" sqref="B1"/>
      <selection pane="bottomRight" activeCell="B277" sqref="B277"/>
    </sheetView>
  </sheetViews>
  <sheetFormatPr defaultColWidth="8.6640625" defaultRowHeight="14.1" customHeight="1"/>
  <cols>
    <col min="1" max="1" width="5" style="57" bestFit="1" customWidth="1"/>
    <col min="2" max="2" width="27.5546875" style="381" customWidth="1"/>
    <col min="3" max="3" width="35.44140625" style="57" customWidth="1"/>
    <col min="4" max="4" width="12" style="57" customWidth="1"/>
    <col min="5" max="5" width="20.33203125" style="222" bestFit="1" customWidth="1"/>
    <col min="6" max="7" width="23.44140625" style="57" customWidth="1"/>
    <col min="8" max="8" width="25.6640625" style="57" bestFit="1" customWidth="1"/>
    <col min="9" max="9" width="9" style="57" bestFit="1" customWidth="1"/>
    <col min="10" max="10" width="12.6640625" style="74" customWidth="1"/>
    <col min="11" max="16" width="9.109375" style="98" customWidth="1"/>
    <col min="17" max="18" width="12.5546875" style="57" bestFit="1" customWidth="1"/>
    <col min="19" max="22" width="9.88671875" style="57" customWidth="1"/>
    <col min="23" max="23" width="12" style="57" bestFit="1" customWidth="1"/>
    <col min="24" max="24" width="16.6640625" style="57" customWidth="1"/>
    <col min="25" max="25" width="13" style="57" customWidth="1"/>
    <col min="26" max="26" width="14.6640625" style="57" customWidth="1"/>
    <col min="27" max="28" width="9.33203125" style="57" customWidth="1"/>
    <col min="29" max="29" width="35.109375" style="57" customWidth="1"/>
    <col min="30" max="30" width="3" style="57" customWidth="1"/>
    <col min="31" max="31" width="11.109375" style="57" customWidth="1"/>
    <col min="32" max="32" width="15.5546875" style="2" bestFit="1" customWidth="1"/>
    <col min="33" max="16384" width="8.6640625" style="2"/>
  </cols>
  <sheetData>
    <row r="1" spans="1:31" ht="13.2">
      <c r="B1" s="57"/>
      <c r="K1" s="57"/>
      <c r="L1" s="58"/>
      <c r="M1" s="57"/>
      <c r="N1" s="57"/>
      <c r="O1" s="57"/>
      <c r="P1" s="57"/>
    </row>
    <row r="2" spans="1:31" ht="14.1" customHeight="1">
      <c r="A2" s="75">
        <v>2</v>
      </c>
      <c r="B2" s="193"/>
      <c r="C2" s="76"/>
      <c r="D2" s="77"/>
      <c r="E2" s="223"/>
      <c r="F2" s="78"/>
      <c r="G2" s="78"/>
      <c r="H2" s="79"/>
      <c r="I2" s="80"/>
      <c r="J2" s="81"/>
      <c r="K2" s="82"/>
      <c r="L2" s="82"/>
      <c r="M2" s="82"/>
      <c r="N2" s="82"/>
      <c r="O2" s="82"/>
      <c r="P2" s="82"/>
      <c r="Q2" s="79"/>
      <c r="R2" s="79"/>
      <c r="S2" s="83"/>
      <c r="T2" s="83"/>
      <c r="U2" s="83"/>
      <c r="V2" s="83"/>
      <c r="W2" s="83"/>
      <c r="X2" s="83"/>
      <c r="Y2" s="83"/>
      <c r="Z2" s="83"/>
      <c r="AA2" s="78"/>
      <c r="AB2" s="78"/>
      <c r="AC2" s="78"/>
    </row>
    <row r="3" spans="1:31" ht="14.1" customHeight="1">
      <c r="A3" s="75">
        <v>3</v>
      </c>
      <c r="B3" s="37" t="str">
        <f>'2-Kosten per locatie'!A3</f>
        <v>Naam opdrachtgever</v>
      </c>
      <c r="C3" s="45" t="str">
        <f>'2-Kosten per locatie'!B3</f>
        <v>SED organisatie</v>
      </c>
      <c r="E3" s="224"/>
      <c r="G3" s="396"/>
      <c r="H3" s="400"/>
      <c r="I3" s="401"/>
      <c r="J3" s="81"/>
      <c r="K3" s="82"/>
      <c r="L3" s="82"/>
      <c r="M3" s="82"/>
      <c r="N3" s="82"/>
      <c r="O3" s="82"/>
      <c r="P3" s="82"/>
      <c r="Q3" s="79"/>
      <c r="R3" s="79"/>
      <c r="S3" s="83"/>
      <c r="T3" s="83"/>
      <c r="U3" s="83"/>
      <c r="V3" s="83"/>
      <c r="W3" s="83"/>
      <c r="X3" s="83"/>
      <c r="Y3" s="83"/>
      <c r="Z3" s="83"/>
      <c r="AA3" s="78"/>
      <c r="AB3" s="78"/>
      <c r="AC3" s="78"/>
    </row>
    <row r="4" spans="1:31" ht="14.1" customHeight="1">
      <c r="A4" s="75">
        <v>4</v>
      </c>
      <c r="B4" s="37" t="str">
        <f>'2-Kosten per locatie'!A4</f>
        <v>Calculatie onderdeel</v>
      </c>
      <c r="C4" s="45" t="str">
        <f ca="1">MID(CELL("bestandsnaam",$D$9),SEARCH("]",CELL("bestandsnaam",$D$9),1)+1,256)</f>
        <v>4-Basis ruimtestaat</v>
      </c>
      <c r="E4" s="225"/>
      <c r="H4" s="79"/>
      <c r="I4" s="80"/>
      <c r="J4" s="81"/>
      <c r="K4" s="82"/>
      <c r="L4" s="82"/>
      <c r="M4" s="82"/>
      <c r="N4" s="82"/>
      <c r="O4" s="82"/>
      <c r="P4" s="82"/>
      <c r="Q4" s="79"/>
      <c r="R4" s="79"/>
      <c r="S4" s="83"/>
      <c r="T4" s="83"/>
      <c r="U4" s="83"/>
      <c r="V4" s="83"/>
      <c r="W4" s="83"/>
      <c r="X4" s="83"/>
      <c r="Y4" s="83"/>
      <c r="Z4" s="83"/>
      <c r="AA4" s="78"/>
      <c r="AB4" s="78"/>
      <c r="AC4" s="78"/>
    </row>
    <row r="5" spans="1:31" ht="14.1" customHeight="1">
      <c r="A5" s="75">
        <v>5</v>
      </c>
      <c r="B5" s="37" t="str">
        <f>'2-Kosten per locatie'!A5</f>
        <v>Gebouw/plaats</v>
      </c>
      <c r="C5" s="45" t="str">
        <f>'2-Kosten per locatie'!B5</f>
        <v>Perceel 1</v>
      </c>
      <c r="E5" s="224"/>
      <c r="H5" s="79"/>
      <c r="I5" s="80"/>
      <c r="J5" s="81"/>
      <c r="K5" s="82"/>
      <c r="L5" s="82"/>
      <c r="M5" s="82"/>
      <c r="N5" s="82"/>
      <c r="O5" s="82"/>
      <c r="P5" s="82"/>
      <c r="Q5" s="79"/>
      <c r="R5" s="79"/>
      <c r="S5" s="83"/>
      <c r="T5" s="83"/>
      <c r="U5" s="83"/>
      <c r="V5" s="83"/>
      <c r="W5" s="83"/>
      <c r="X5" s="83"/>
      <c r="Y5" s="83"/>
      <c r="Z5" s="83"/>
      <c r="AA5" s="78"/>
      <c r="AB5" s="78"/>
      <c r="AC5" s="78"/>
    </row>
    <row r="6" spans="1:31" ht="14.1" customHeight="1">
      <c r="A6" s="75">
        <v>6</v>
      </c>
      <c r="B6" s="37" t="str">
        <f>'2-Kosten per locatie'!A6</f>
        <v>Referentie nummer</v>
      </c>
      <c r="C6" s="45">
        <f>'2-Kosten per locatie'!B6</f>
        <v>0</v>
      </c>
      <c r="E6" s="224"/>
      <c r="H6" s="79"/>
      <c r="I6" s="80"/>
      <c r="J6" s="81"/>
      <c r="K6" s="82"/>
      <c r="L6" s="82"/>
      <c r="M6" s="82"/>
      <c r="N6" s="82"/>
      <c r="O6" s="82"/>
      <c r="P6" s="82"/>
      <c r="Q6" s="79"/>
      <c r="R6" s="79"/>
      <c r="S6" s="83"/>
      <c r="T6" s="83"/>
      <c r="U6" s="83"/>
      <c r="V6" s="83"/>
      <c r="W6" s="83"/>
      <c r="X6" s="528" t="s">
        <v>126</v>
      </c>
      <c r="Y6" s="529"/>
      <c r="Z6" s="530"/>
      <c r="AA6" s="78"/>
      <c r="AB6" s="78"/>
      <c r="AC6" s="78"/>
    </row>
    <row r="7" spans="1:31" ht="12.75" customHeight="1">
      <c r="A7" s="75">
        <v>7</v>
      </c>
      <c r="B7" s="37" t="str">
        <f>'2-Kosten per locatie'!A7</f>
        <v>Naam dienstverlener</v>
      </c>
      <c r="C7" s="45">
        <f>'2-Kosten per locatie'!B7</f>
        <v>0</v>
      </c>
      <c r="E7" s="224"/>
      <c r="H7" s="79"/>
      <c r="I7" s="80"/>
      <c r="J7" s="81"/>
      <c r="K7" s="82"/>
      <c r="L7" s="82"/>
      <c r="M7" s="82"/>
      <c r="N7" s="82"/>
      <c r="O7" s="82"/>
      <c r="P7" s="82"/>
      <c r="Q7" s="79"/>
      <c r="R7" s="79"/>
      <c r="S7" s="83"/>
      <c r="T7" s="83"/>
      <c r="U7" s="83"/>
      <c r="V7" s="83"/>
      <c r="W7" s="83"/>
      <c r="X7" s="531"/>
      <c r="Y7" s="532"/>
      <c r="Z7" s="533"/>
      <c r="AA7" s="78"/>
      <c r="AB7" s="78"/>
      <c r="AC7" s="78"/>
    </row>
    <row r="8" spans="1:31" ht="14.1" customHeight="1">
      <c r="A8" s="75">
        <v>8</v>
      </c>
      <c r="B8" s="78"/>
      <c r="C8" s="78"/>
      <c r="D8" s="77"/>
      <c r="E8" s="223"/>
      <c r="F8" s="78"/>
      <c r="G8" s="78"/>
      <c r="H8" s="79"/>
      <c r="I8" s="80"/>
      <c r="J8" s="81"/>
      <c r="K8" s="82"/>
      <c r="L8" s="82"/>
      <c r="M8" s="82"/>
      <c r="N8" s="82"/>
      <c r="O8" s="82"/>
      <c r="P8" s="82"/>
      <c r="Q8" s="79"/>
      <c r="R8" s="79"/>
      <c r="S8" s="79"/>
      <c r="T8" s="79"/>
      <c r="U8" s="79"/>
      <c r="V8" s="79"/>
      <c r="W8" s="79"/>
      <c r="X8" s="300">
        <f>'3-Productie normen'!Q8</f>
        <v>0</v>
      </c>
      <c r="Y8" s="300">
        <f>'3-Productie normen'!R8</f>
        <v>0</v>
      </c>
      <c r="Z8" s="300">
        <f>'3-Productie normen'!S8</f>
        <v>0</v>
      </c>
      <c r="AA8" s="78"/>
      <c r="AB8" s="78"/>
      <c r="AC8" s="78"/>
    </row>
    <row r="9" spans="1:31" ht="64.8">
      <c r="A9" s="75">
        <v>9</v>
      </c>
      <c r="B9" s="201" t="s">
        <v>127</v>
      </c>
      <c r="C9" s="201" t="s">
        <v>128</v>
      </c>
      <c r="D9" s="201" t="s">
        <v>129</v>
      </c>
      <c r="E9" s="201" t="s">
        <v>130</v>
      </c>
      <c r="F9" s="201" t="s">
        <v>131</v>
      </c>
      <c r="G9" s="201" t="s">
        <v>132</v>
      </c>
      <c r="H9" s="301" t="s">
        <v>133</v>
      </c>
      <c r="I9" s="302" t="s">
        <v>134</v>
      </c>
      <c r="J9" s="303" t="s">
        <v>135</v>
      </c>
      <c r="K9" s="189" t="s">
        <v>136</v>
      </c>
      <c r="L9" s="189" t="s">
        <v>137</v>
      </c>
      <c r="M9" s="189" t="s">
        <v>138</v>
      </c>
      <c r="N9" s="189" t="s">
        <v>139</v>
      </c>
      <c r="O9" s="189" t="s">
        <v>140</v>
      </c>
      <c r="P9" s="189" t="s">
        <v>141</v>
      </c>
      <c r="Q9" s="303" t="s">
        <v>142</v>
      </c>
      <c r="R9" s="303" t="s">
        <v>143</v>
      </c>
      <c r="S9" s="303" t="s">
        <v>144</v>
      </c>
      <c r="T9" s="303" t="s">
        <v>145</v>
      </c>
      <c r="U9" s="303" t="s">
        <v>146</v>
      </c>
      <c r="V9" s="303" t="s">
        <v>147</v>
      </c>
      <c r="W9" s="303" t="s">
        <v>148</v>
      </c>
      <c r="X9" s="303" t="s">
        <v>89</v>
      </c>
      <c r="Y9" s="303" t="s">
        <v>90</v>
      </c>
      <c r="Z9" s="303" t="s">
        <v>91</v>
      </c>
      <c r="AA9" s="194" t="s">
        <v>149</v>
      </c>
      <c r="AB9" s="194" t="s">
        <v>150</v>
      </c>
      <c r="AC9" s="194" t="s">
        <v>151</v>
      </c>
      <c r="AD9" s="195"/>
      <c r="AE9" s="194" t="s">
        <v>152</v>
      </c>
    </row>
    <row r="10" spans="1:31" s="13" customFormat="1" ht="14.1" customHeight="1">
      <c r="A10" s="75">
        <v>10</v>
      </c>
      <c r="B10" s="380" t="s">
        <v>61</v>
      </c>
      <c r="C10" s="276" t="s">
        <v>153</v>
      </c>
      <c r="D10" s="304" t="s">
        <v>154</v>
      </c>
      <c r="E10" s="305" t="s">
        <v>155</v>
      </c>
      <c r="F10" s="276" t="s">
        <v>156</v>
      </c>
      <c r="G10" s="276" t="s">
        <v>97</v>
      </c>
      <c r="H10" s="71" t="s">
        <v>157</v>
      </c>
      <c r="I10" s="388">
        <v>5.3</v>
      </c>
      <c r="J10" s="306">
        <f>SUM(K10:P10)</f>
        <v>255</v>
      </c>
      <c r="K10" s="230">
        <v>255</v>
      </c>
      <c r="L10" s="230"/>
      <c r="M10" s="230"/>
      <c r="N10" s="230"/>
      <c r="O10" s="230"/>
      <c r="P10" s="230"/>
      <c r="Q10" s="229" t="e">
        <f>IF(K10="nio",0,IF(K10&gt;0,K10*I10/W10,0))*VLOOKUP(B10,'2-Kosten per locatie'!$A$14:$C$25,3,FALSE)</f>
        <v>#DIV/0!</v>
      </c>
      <c r="R10" s="229">
        <f>IF(L10&gt;0,L10*I10/X10,0)*VLOOKUP(B10,'2-Kosten per locatie'!$A$14:$C$25,3,FALSE)</f>
        <v>0</v>
      </c>
      <c r="S10" s="229">
        <f>IF(M10&gt;0,M10*I10/Y10,0)*VLOOKUP(B10,'2-Kosten per locatie'!$A$14:$C$25,3,FALSE)</f>
        <v>0</v>
      </c>
      <c r="T10" s="229">
        <f>IF(N10&gt;0,N10*I10/Z10,0)*VLOOKUP(B10,'2-Kosten per locatie'!$A$14:$C$25,3,FALSE)</f>
        <v>0</v>
      </c>
      <c r="U10" s="229">
        <f>IF(O10&gt;0,O10*I10/Y10,0)*VLOOKUP(B10,'2-Kosten per locatie'!$A$14:$C$25,3,FALSE)</f>
        <v>0</v>
      </c>
      <c r="V10" s="229">
        <f>IF(P10&gt;0,P10*I10/Z10,0)*VLOOKUP(B10,'2-Kosten per locatie'!$A$14:$C$25,3,FALSE)</f>
        <v>0</v>
      </c>
      <c r="W10" s="307">
        <f>IF(K10="nio",0,IF(K10&gt;0,VLOOKUP(G10,'3-Productie normen'!A:R,VLOOKUP(K10,'3-Productie normen'!$B$29:$C$41,2,FALSE),FALSE)))</f>
        <v>0</v>
      </c>
      <c r="X10" s="307">
        <f t="shared" ref="X10" si="0">IF(L10&gt;0,W10*$X$8,0)</f>
        <v>0</v>
      </c>
      <c r="Y10" s="307">
        <f>IF((OR(M10&gt;0,O10&gt;0)),W10*$Y$8,0)</f>
        <v>0</v>
      </c>
      <c r="Z10" s="307">
        <f>IF((OR(N10&gt;0,P10&gt;0)),W10*$Z$8,0)</f>
        <v>0</v>
      </c>
      <c r="AA10" s="308">
        <f>VLOOKUP(G10,'3-Productie normen'!A:U,15,FALSE)</f>
        <v>0</v>
      </c>
      <c r="AB10" s="309">
        <f>VLOOKUP(G10,'3-Productie normen'!A:U,16,FALSE)</f>
        <v>84.322499999999991</v>
      </c>
      <c r="AC10" s="308"/>
      <c r="AD10" s="57"/>
      <c r="AE10" s="310">
        <f t="shared" ref="AE10" si="1">J10*I10</f>
        <v>1351.5</v>
      </c>
    </row>
    <row r="11" spans="1:31" s="13" customFormat="1" ht="14.1" customHeight="1">
      <c r="A11" s="75"/>
      <c r="B11" s="380" t="s">
        <v>61</v>
      </c>
      <c r="C11" s="276" t="s">
        <v>153</v>
      </c>
      <c r="D11" s="304" t="s">
        <v>154</v>
      </c>
      <c r="E11" s="305" t="s">
        <v>155</v>
      </c>
      <c r="F11" s="276" t="s">
        <v>158</v>
      </c>
      <c r="G11" s="276" t="s">
        <v>109</v>
      </c>
      <c r="H11" s="71" t="s">
        <v>159</v>
      </c>
      <c r="I11" s="388">
        <v>130</v>
      </c>
      <c r="J11" s="306">
        <f t="shared" ref="J11:J41" si="2">SUM(K11:P11)</f>
        <v>156</v>
      </c>
      <c r="K11" s="230">
        <v>156</v>
      </c>
      <c r="L11" s="230"/>
      <c r="M11" s="230"/>
      <c r="N11" s="230"/>
      <c r="O11" s="230"/>
      <c r="P11" s="230"/>
      <c r="Q11" s="229" t="e">
        <f>IF(K11="nio",0,IF(K11&gt;0,K11*I11/W11,0))*VLOOKUP(B11,'2-Kosten per locatie'!$A$14:$C$25,3,FALSE)</f>
        <v>#DIV/0!</v>
      </c>
      <c r="R11" s="229">
        <f>IF(L11&gt;0,L11*I11/X11,0)*VLOOKUP(B11,'2-Kosten per locatie'!$A$14:$C$25,3,FALSE)</f>
        <v>0</v>
      </c>
      <c r="S11" s="229">
        <f>IF(M11&gt;0,M11*I11/Y11,0)*VLOOKUP(B11,'2-Kosten per locatie'!$A$14:$C$25,3,FALSE)</f>
        <v>0</v>
      </c>
      <c r="T11" s="229">
        <f>IF(N11&gt;0,N11*I11/Z11,0)*VLOOKUP(B11,'2-Kosten per locatie'!$A$14:$C$25,3,FALSE)</f>
        <v>0</v>
      </c>
      <c r="U11" s="229">
        <f>IF(O11&gt;0,O11*I11/Y11,0)*VLOOKUP(B11,'2-Kosten per locatie'!$A$14:$C$25,3,FALSE)</f>
        <v>0</v>
      </c>
      <c r="V11" s="229">
        <f>IF(P11&gt;0,P11*I11/Z11,0)*VLOOKUP(B11,'2-Kosten per locatie'!$A$14:$C$25,3,FALSE)</f>
        <v>0</v>
      </c>
      <c r="W11" s="307">
        <f>IF(K11="nio",0,IF(K11&gt;0,VLOOKUP(G11,'3-Productie normen'!A:R,VLOOKUP(K11,'3-Productie normen'!$B$29:$C$41,2,FALSE),FALSE)))</f>
        <v>0</v>
      </c>
      <c r="X11" s="307">
        <f t="shared" ref="X11" si="3">IF(L11&gt;0,W11*$X$8,0)</f>
        <v>0</v>
      </c>
      <c r="Y11" s="307">
        <f>IF((OR(M11&gt;0,O11&gt;0)),W11*$Y$8,0)</f>
        <v>0</v>
      </c>
      <c r="Z11" s="307">
        <f>IF((OR(N11&gt;0,P11&gt;0)),W11*$Z$8,0)</f>
        <v>0</v>
      </c>
      <c r="AA11" s="308">
        <f>VLOOKUP(G11,'3-Productie normen'!A:U,15,FALSE)</f>
        <v>0</v>
      </c>
      <c r="AB11" s="309">
        <f>VLOOKUP(G11,'3-Productie normen'!A:U,16,FALSE)</f>
        <v>162.09999999999997</v>
      </c>
      <c r="AC11" s="308"/>
      <c r="AD11" s="57"/>
      <c r="AE11" s="310">
        <f t="shared" ref="AE11" si="4">J11*I11</f>
        <v>20280</v>
      </c>
    </row>
    <row r="12" spans="1:31" ht="14.1" customHeight="1">
      <c r="A12" s="75">
        <v>11</v>
      </c>
      <c r="B12" s="380" t="s">
        <v>61</v>
      </c>
      <c r="C12" s="276" t="s">
        <v>153</v>
      </c>
      <c r="D12" s="304" t="s">
        <v>154</v>
      </c>
      <c r="E12" s="305" t="s">
        <v>155</v>
      </c>
      <c r="F12" s="276" t="s">
        <v>160</v>
      </c>
      <c r="G12" s="276" t="s">
        <v>93</v>
      </c>
      <c r="H12" s="71" t="s">
        <v>157</v>
      </c>
      <c r="I12" s="388">
        <v>50.8</v>
      </c>
      <c r="J12" s="306">
        <f t="shared" si="2"/>
        <v>104</v>
      </c>
      <c r="K12" s="230">
        <v>104</v>
      </c>
      <c r="L12" s="230"/>
      <c r="M12" s="230"/>
      <c r="N12" s="230"/>
      <c r="O12" s="230"/>
      <c r="P12" s="230"/>
      <c r="Q12" s="229" t="e">
        <f>IF(K12="nio",0,IF(K12&gt;0,K12*I12/W12,0))*VLOOKUP(B12,'2-Kosten per locatie'!$A$14:$C$25,3,FALSE)</f>
        <v>#DIV/0!</v>
      </c>
      <c r="R12" s="229">
        <f>IF(L12&gt;0,L12*I12/X12,0)*VLOOKUP(B12,'2-Kosten per locatie'!$A$14:$C$25,3,FALSE)</f>
        <v>0</v>
      </c>
      <c r="S12" s="229">
        <f>IF(M12&gt;0,M12*I12/Y12,0)*VLOOKUP(B12,'2-Kosten per locatie'!$A$14:$C$25,3,FALSE)</f>
        <v>0</v>
      </c>
      <c r="T12" s="229">
        <f>IF(N12&gt;0,N12*I12/Z12,0)*VLOOKUP(B12,'2-Kosten per locatie'!$A$14:$C$25,3,FALSE)</f>
        <v>0</v>
      </c>
      <c r="U12" s="229">
        <f>IF(O12&gt;0,O12*I12/Y12,0)*VLOOKUP(B12,'2-Kosten per locatie'!$A$14:$C$25,3,FALSE)</f>
        <v>0</v>
      </c>
      <c r="V12" s="229">
        <f>IF(P12&gt;0,P12*I12/Z12,0)*VLOOKUP(B12,'2-Kosten per locatie'!$A$14:$C$25,3,FALSE)</f>
        <v>0</v>
      </c>
      <c r="W12" s="307">
        <f>IF(K12="nio",0,IF(K12&gt;0,VLOOKUP(G12,'3-Productie normen'!A:R,VLOOKUP(K12,'3-Productie normen'!$B$29:$C$41,2,FALSE),FALSE)))</f>
        <v>0</v>
      </c>
      <c r="X12" s="307">
        <f t="shared" ref="X12:X78" si="5">IF(L12&gt;0,W12*$X$8,0)</f>
        <v>0</v>
      </c>
      <c r="Y12" s="307">
        <f t="shared" ref="Y12:Y78" si="6">IF((OR(M12&gt;0,O12&gt;0)),W12*$Y$8,0)</f>
        <v>0</v>
      </c>
      <c r="Z12" s="307">
        <f t="shared" ref="Z12:Z78" si="7">IF((OR(N12&gt;0,P12&gt;0)),W12*$Z$8,0)</f>
        <v>0</v>
      </c>
      <c r="AA12" s="308">
        <f>VLOOKUP(G12,'3-Productie normen'!A:U,15,FALSE)</f>
        <v>0</v>
      </c>
      <c r="AB12" s="309">
        <f>VLOOKUP(G12,'3-Productie normen'!A:U,16,FALSE)</f>
        <v>915.88999999999976</v>
      </c>
      <c r="AC12" s="308"/>
      <c r="AE12" s="310">
        <f t="shared" ref="AE12:AE78" si="8">J12*I12</f>
        <v>5283.2</v>
      </c>
    </row>
    <row r="13" spans="1:31" ht="14.1" customHeight="1">
      <c r="A13" s="75">
        <v>12</v>
      </c>
      <c r="B13" s="380" t="s">
        <v>61</v>
      </c>
      <c r="C13" s="276" t="s">
        <v>153</v>
      </c>
      <c r="D13" s="304" t="s">
        <v>154</v>
      </c>
      <c r="E13" s="305" t="s">
        <v>155</v>
      </c>
      <c r="F13" s="276" t="s">
        <v>161</v>
      </c>
      <c r="G13" s="276" t="s">
        <v>93</v>
      </c>
      <c r="H13" s="71" t="s">
        <v>157</v>
      </c>
      <c r="I13" s="388">
        <v>35.9</v>
      </c>
      <c r="J13" s="306">
        <f t="shared" si="2"/>
        <v>104</v>
      </c>
      <c r="K13" s="230">
        <v>104</v>
      </c>
      <c r="L13" s="230"/>
      <c r="M13" s="230"/>
      <c r="N13" s="230"/>
      <c r="O13" s="230"/>
      <c r="P13" s="230"/>
      <c r="Q13" s="229" t="e">
        <f>IF(K13="nio",0,IF(K13&gt;0,K13*I13/W13,0))*VLOOKUP(B13,'2-Kosten per locatie'!$A$14:$C$25,3,FALSE)</f>
        <v>#DIV/0!</v>
      </c>
      <c r="R13" s="229">
        <f>IF(L13&gt;0,L13*I13/X13,0)*VLOOKUP(B13,'2-Kosten per locatie'!$A$14:$C$25,3,FALSE)</f>
        <v>0</v>
      </c>
      <c r="S13" s="229">
        <f>IF(M13&gt;0,M13*I13/Y13,0)*VLOOKUP(B13,'2-Kosten per locatie'!$A$14:$C$25,3,FALSE)</f>
        <v>0</v>
      </c>
      <c r="T13" s="229">
        <f>IF(N13&gt;0,N13*I13/Z13,0)*VLOOKUP(B13,'2-Kosten per locatie'!$A$14:$C$25,3,FALSE)</f>
        <v>0</v>
      </c>
      <c r="U13" s="229">
        <f>IF(O13&gt;0,O13*I13/Y13,0)*VLOOKUP(B13,'2-Kosten per locatie'!$A$14:$C$25,3,FALSE)</f>
        <v>0</v>
      </c>
      <c r="V13" s="229">
        <f>IF(P13&gt;0,P13*I13/Z13,0)*VLOOKUP(B13,'2-Kosten per locatie'!$A$14:$C$25,3,FALSE)</f>
        <v>0</v>
      </c>
      <c r="W13" s="307">
        <f>IF(K13="nio",0,IF(K13&gt;0,VLOOKUP(G13,'3-Productie normen'!A:R,VLOOKUP(K13,'3-Productie normen'!$B$29:$C$41,2,FALSE),FALSE)))</f>
        <v>0</v>
      </c>
      <c r="X13" s="307">
        <f t="shared" si="5"/>
        <v>0</v>
      </c>
      <c r="Y13" s="307">
        <f t="shared" si="6"/>
        <v>0</v>
      </c>
      <c r="Z13" s="307">
        <f t="shared" si="7"/>
        <v>0</v>
      </c>
      <c r="AA13" s="308">
        <f>VLOOKUP(G13,'3-Productie normen'!A:U,15,FALSE)</f>
        <v>0</v>
      </c>
      <c r="AB13" s="309">
        <f>VLOOKUP(G13,'3-Productie normen'!A:U,16,FALSE)</f>
        <v>915.88999999999976</v>
      </c>
      <c r="AC13" s="308"/>
      <c r="AE13" s="310">
        <f t="shared" si="8"/>
        <v>3733.6</v>
      </c>
    </row>
    <row r="14" spans="1:31" ht="14.1" customHeight="1">
      <c r="A14" s="75">
        <v>13</v>
      </c>
      <c r="B14" s="380" t="s">
        <v>61</v>
      </c>
      <c r="C14" s="276" t="s">
        <v>153</v>
      </c>
      <c r="D14" s="304" t="s">
        <v>154</v>
      </c>
      <c r="E14" s="305" t="s">
        <v>155</v>
      </c>
      <c r="F14" s="71" t="s">
        <v>162</v>
      </c>
      <c r="G14" s="71" t="s">
        <v>93</v>
      </c>
      <c r="H14" s="71" t="s">
        <v>157</v>
      </c>
      <c r="I14" s="388">
        <v>34.6</v>
      </c>
      <c r="J14" s="306">
        <f t="shared" si="2"/>
        <v>104</v>
      </c>
      <c r="K14" s="230">
        <v>104</v>
      </c>
      <c r="L14" s="230"/>
      <c r="M14" s="230"/>
      <c r="N14" s="230"/>
      <c r="O14" s="230"/>
      <c r="P14" s="230"/>
      <c r="Q14" s="229" t="e">
        <f>IF(K14="nio",0,IF(K14&gt;0,K14*I14/W14,0))*VLOOKUP(B14,'2-Kosten per locatie'!$A$14:$C$25,3,FALSE)</f>
        <v>#DIV/0!</v>
      </c>
      <c r="R14" s="229">
        <f>IF(L14&gt;0,L14*I14/X14,0)*VLOOKUP(B14,'2-Kosten per locatie'!$A$14:$C$25,3,FALSE)</f>
        <v>0</v>
      </c>
      <c r="S14" s="229">
        <f>IF(M14&gt;0,M14*I14/Y14,0)*VLOOKUP(B14,'2-Kosten per locatie'!$A$14:$C$25,3,FALSE)</f>
        <v>0</v>
      </c>
      <c r="T14" s="229">
        <f>IF(N14&gt;0,N14*I14/Z14,0)*VLOOKUP(B14,'2-Kosten per locatie'!$A$14:$C$25,3,FALSE)</f>
        <v>0</v>
      </c>
      <c r="U14" s="229">
        <f>IF(O14&gt;0,O14*I14/Y14,0)*VLOOKUP(B14,'2-Kosten per locatie'!$A$14:$C$25,3,FALSE)</f>
        <v>0</v>
      </c>
      <c r="V14" s="229">
        <f>IF(P14&gt;0,P14*I14/Z14,0)*VLOOKUP(B14,'2-Kosten per locatie'!$A$14:$C$25,3,FALSE)</f>
        <v>0</v>
      </c>
      <c r="W14" s="307">
        <f>IF(K14="nio",0,IF(K14&gt;0,VLOOKUP(G14,'3-Productie normen'!A:R,VLOOKUP(K14,'3-Productie normen'!$B$29:$C$41,2,FALSE),FALSE)))</f>
        <v>0</v>
      </c>
      <c r="X14" s="307">
        <f t="shared" si="5"/>
        <v>0</v>
      </c>
      <c r="Y14" s="307">
        <f t="shared" si="6"/>
        <v>0</v>
      </c>
      <c r="Z14" s="307">
        <f t="shared" si="7"/>
        <v>0</v>
      </c>
      <c r="AA14" s="308">
        <f>VLOOKUP(G14,'3-Productie normen'!A:U,15,FALSE)</f>
        <v>0</v>
      </c>
      <c r="AB14" s="309">
        <f>VLOOKUP(G14,'3-Productie normen'!A:U,16,FALSE)</f>
        <v>915.88999999999976</v>
      </c>
      <c r="AC14" s="308"/>
      <c r="AE14" s="310">
        <f t="shared" si="8"/>
        <v>3598.4</v>
      </c>
    </row>
    <row r="15" spans="1:31" ht="14.1" customHeight="1">
      <c r="A15" s="75">
        <v>14</v>
      </c>
      <c r="B15" s="380" t="s">
        <v>61</v>
      </c>
      <c r="C15" s="276" t="s">
        <v>153</v>
      </c>
      <c r="D15" s="304" t="s">
        <v>154</v>
      </c>
      <c r="E15" s="226" t="s">
        <v>155</v>
      </c>
      <c r="F15" s="85" t="s">
        <v>163</v>
      </c>
      <c r="G15" s="288" t="s">
        <v>93</v>
      </c>
      <c r="H15" s="71" t="s">
        <v>157</v>
      </c>
      <c r="I15" s="388">
        <v>25.5</v>
      </c>
      <c r="J15" s="306">
        <f t="shared" si="2"/>
        <v>204</v>
      </c>
      <c r="K15" s="230">
        <v>204</v>
      </c>
      <c r="L15" s="230"/>
      <c r="M15" s="230"/>
      <c r="N15" s="230"/>
      <c r="O15" s="230"/>
      <c r="P15" s="230"/>
      <c r="Q15" s="229" t="e">
        <f>IF(K15="nio",0,IF(K15&gt;0,K15*I15/W15,0))*VLOOKUP(B15,'2-Kosten per locatie'!$A$14:$C$25,3,FALSE)</f>
        <v>#DIV/0!</v>
      </c>
      <c r="R15" s="229">
        <f>IF(L15&gt;0,L15*I15/X15,0)*VLOOKUP(B15,'2-Kosten per locatie'!$A$14:$C$25,3,FALSE)</f>
        <v>0</v>
      </c>
      <c r="S15" s="229">
        <f>IF(M15&gt;0,M15*I15/Y15,0)*VLOOKUP(B15,'2-Kosten per locatie'!$A$14:$C$25,3,FALSE)</f>
        <v>0</v>
      </c>
      <c r="T15" s="229">
        <f>IF(N15&gt;0,N15*I15/Z15,0)*VLOOKUP(B15,'2-Kosten per locatie'!$A$14:$C$25,3,FALSE)</f>
        <v>0</v>
      </c>
      <c r="U15" s="229">
        <f>IF(O15&gt;0,O15*I15/Y15,0)*VLOOKUP(B15,'2-Kosten per locatie'!$A$14:$C$25,3,FALSE)</f>
        <v>0</v>
      </c>
      <c r="V15" s="229">
        <f>IF(P15&gt;0,P15*I15/Z15,0)*VLOOKUP(B15,'2-Kosten per locatie'!$A$14:$C$25,3,FALSE)</f>
        <v>0</v>
      </c>
      <c r="W15" s="307">
        <f>IF(K15="nio",0,IF(K15&gt;0,VLOOKUP(G15,'3-Productie normen'!A:R,VLOOKUP(K15,'3-Productie normen'!$B$29:$C$41,2,FALSE),FALSE)))</f>
        <v>0</v>
      </c>
      <c r="X15" s="307">
        <f t="shared" si="5"/>
        <v>0</v>
      </c>
      <c r="Y15" s="307">
        <f t="shared" si="6"/>
        <v>0</v>
      </c>
      <c r="Z15" s="307">
        <f t="shared" si="7"/>
        <v>0</v>
      </c>
      <c r="AA15" s="308">
        <f>VLOOKUP(G15,'3-Productie normen'!A:U,15,FALSE)</f>
        <v>0</v>
      </c>
      <c r="AB15" s="309">
        <f>VLOOKUP(G15,'3-Productie normen'!A:U,16,FALSE)</f>
        <v>915.88999999999976</v>
      </c>
      <c r="AC15" s="308"/>
      <c r="AE15" s="310">
        <f t="shared" si="8"/>
        <v>5202</v>
      </c>
    </row>
    <row r="16" spans="1:31" ht="14.1" customHeight="1">
      <c r="A16" s="75">
        <v>15</v>
      </c>
      <c r="B16" s="380" t="s">
        <v>61</v>
      </c>
      <c r="C16" s="276" t="s">
        <v>153</v>
      </c>
      <c r="D16" s="304" t="s">
        <v>154</v>
      </c>
      <c r="E16" s="305" t="s">
        <v>155</v>
      </c>
      <c r="F16" s="276" t="s">
        <v>164</v>
      </c>
      <c r="G16" s="276" t="s">
        <v>93</v>
      </c>
      <c r="H16" s="71" t="s">
        <v>157</v>
      </c>
      <c r="I16" s="388">
        <v>16.8</v>
      </c>
      <c r="J16" s="306">
        <f t="shared" si="2"/>
        <v>104</v>
      </c>
      <c r="K16" s="230">
        <v>104</v>
      </c>
      <c r="L16" s="230"/>
      <c r="M16" s="230"/>
      <c r="N16" s="230"/>
      <c r="O16" s="230"/>
      <c r="P16" s="230"/>
      <c r="Q16" s="229" t="e">
        <f>IF(K16="nio",0,IF(K16&gt;0,K16*I16/W16,0))*VLOOKUP(B16,'2-Kosten per locatie'!$A$14:$C$25,3,FALSE)</f>
        <v>#DIV/0!</v>
      </c>
      <c r="R16" s="229">
        <f>IF(L16&gt;0,L16*I16/X16,0)*VLOOKUP(B16,'2-Kosten per locatie'!$A$14:$C$25,3,FALSE)</f>
        <v>0</v>
      </c>
      <c r="S16" s="229">
        <f>IF(M16&gt;0,M16*I16/Y16,0)*VLOOKUP(B16,'2-Kosten per locatie'!$A$14:$C$25,3,FALSE)</f>
        <v>0</v>
      </c>
      <c r="T16" s="229">
        <f>IF(N16&gt;0,N16*I16/Z16,0)*VLOOKUP(B16,'2-Kosten per locatie'!$A$14:$C$25,3,FALSE)</f>
        <v>0</v>
      </c>
      <c r="U16" s="229">
        <f>IF(O16&gt;0,O16*I16/Y16,0)*VLOOKUP(B16,'2-Kosten per locatie'!$A$14:$C$25,3,FALSE)</f>
        <v>0</v>
      </c>
      <c r="V16" s="229">
        <f>IF(P16&gt;0,P16*I16/Z16,0)*VLOOKUP(B16,'2-Kosten per locatie'!$A$14:$C$25,3,FALSE)</f>
        <v>0</v>
      </c>
      <c r="W16" s="307">
        <f>IF(K16="nio",0,IF(K16&gt;0,VLOOKUP(G16,'3-Productie normen'!A:R,VLOOKUP(K16,'3-Productie normen'!$B$29:$C$41,2,FALSE),FALSE)))</f>
        <v>0</v>
      </c>
      <c r="X16" s="307">
        <f t="shared" si="5"/>
        <v>0</v>
      </c>
      <c r="Y16" s="307">
        <f t="shared" si="6"/>
        <v>0</v>
      </c>
      <c r="Z16" s="307">
        <f t="shared" si="7"/>
        <v>0</v>
      </c>
      <c r="AA16" s="308">
        <f>VLOOKUP(G16,'3-Productie normen'!A:U,15,FALSE)</f>
        <v>0</v>
      </c>
      <c r="AB16" s="309">
        <f>VLOOKUP(G16,'3-Productie normen'!A:U,16,FALSE)</f>
        <v>915.88999999999976</v>
      </c>
      <c r="AC16" s="308"/>
      <c r="AE16" s="310">
        <f t="shared" si="8"/>
        <v>1747.2</v>
      </c>
    </row>
    <row r="17" spans="1:31" ht="14.1" customHeight="1">
      <c r="A17" s="75">
        <v>16</v>
      </c>
      <c r="B17" s="380" t="s">
        <v>61</v>
      </c>
      <c r="C17" s="276" t="s">
        <v>153</v>
      </c>
      <c r="D17" s="304" t="s">
        <v>154</v>
      </c>
      <c r="E17" s="305" t="s">
        <v>155</v>
      </c>
      <c r="F17" s="276" t="s">
        <v>164</v>
      </c>
      <c r="G17" s="276" t="s">
        <v>93</v>
      </c>
      <c r="H17" s="71" t="s">
        <v>157</v>
      </c>
      <c r="I17" s="388">
        <v>10</v>
      </c>
      <c r="J17" s="306">
        <f t="shared" si="2"/>
        <v>104</v>
      </c>
      <c r="K17" s="230">
        <v>104</v>
      </c>
      <c r="L17" s="230"/>
      <c r="M17" s="230"/>
      <c r="N17" s="230"/>
      <c r="O17" s="230"/>
      <c r="P17" s="230"/>
      <c r="Q17" s="229" t="e">
        <f>IF(K17="nio",0,IF(K17&gt;0,K17*I17/W17,0))*VLOOKUP(B17,'2-Kosten per locatie'!$A$14:$C$25,3,FALSE)</f>
        <v>#DIV/0!</v>
      </c>
      <c r="R17" s="229">
        <f>IF(L17&gt;0,L17*I17/X17,0)*VLOOKUP(B17,'2-Kosten per locatie'!$A$14:$C$25,3,FALSE)</f>
        <v>0</v>
      </c>
      <c r="S17" s="229">
        <f>IF(M17&gt;0,M17*I17/Y17,0)*VLOOKUP(B17,'2-Kosten per locatie'!$A$14:$C$25,3,FALSE)</f>
        <v>0</v>
      </c>
      <c r="T17" s="229">
        <f>IF(N17&gt;0,N17*I17/Z17,0)*VLOOKUP(B17,'2-Kosten per locatie'!$A$14:$C$25,3,FALSE)</f>
        <v>0</v>
      </c>
      <c r="U17" s="229">
        <f>IF(O17&gt;0,O17*I17/Y17,0)*VLOOKUP(B17,'2-Kosten per locatie'!$A$14:$C$25,3,FALSE)</f>
        <v>0</v>
      </c>
      <c r="V17" s="229">
        <f>IF(P17&gt;0,P17*I17/Z17,0)*VLOOKUP(B17,'2-Kosten per locatie'!$A$14:$C$25,3,FALSE)</f>
        <v>0</v>
      </c>
      <c r="W17" s="307">
        <f>IF(K17="nio",0,IF(K17&gt;0,VLOOKUP(G17,'3-Productie normen'!A:R,VLOOKUP(K17,'3-Productie normen'!$B$29:$C$41,2,FALSE),FALSE)))</f>
        <v>0</v>
      </c>
      <c r="X17" s="307">
        <f t="shared" si="5"/>
        <v>0</v>
      </c>
      <c r="Y17" s="307">
        <f t="shared" si="6"/>
        <v>0</v>
      </c>
      <c r="Z17" s="307">
        <f t="shared" si="7"/>
        <v>0</v>
      </c>
      <c r="AA17" s="308">
        <f>VLOOKUP(G17,'3-Productie normen'!A:U,15,FALSE)</f>
        <v>0</v>
      </c>
      <c r="AB17" s="309">
        <f>VLOOKUP(G17,'3-Productie normen'!A:U,16,FALSE)</f>
        <v>915.88999999999976</v>
      </c>
      <c r="AC17" s="308"/>
      <c r="AE17" s="310">
        <f t="shared" si="8"/>
        <v>1040</v>
      </c>
    </row>
    <row r="18" spans="1:31" ht="14.1" customHeight="1">
      <c r="A18" s="75">
        <v>17</v>
      </c>
      <c r="B18" s="380" t="s">
        <v>61</v>
      </c>
      <c r="C18" s="276" t="s">
        <v>153</v>
      </c>
      <c r="D18" s="304" t="s">
        <v>154</v>
      </c>
      <c r="E18" s="305" t="s">
        <v>155</v>
      </c>
      <c r="F18" s="276" t="s">
        <v>165</v>
      </c>
      <c r="G18" s="276" t="s">
        <v>104</v>
      </c>
      <c r="H18" s="71" t="s">
        <v>166</v>
      </c>
      <c r="I18" s="388">
        <v>2</v>
      </c>
      <c r="J18" s="306">
        <f t="shared" si="2"/>
        <v>255</v>
      </c>
      <c r="K18" s="230">
        <v>255</v>
      </c>
      <c r="L18" s="230"/>
      <c r="M18" s="230"/>
      <c r="N18" s="230"/>
      <c r="O18" s="230"/>
      <c r="P18" s="230"/>
      <c r="Q18" s="229" t="e">
        <f>IF(K18="nio",0,IF(K18&gt;0,K18*I18/W18,0))*VLOOKUP(B18,'2-Kosten per locatie'!$A$14:$C$25,3,FALSE)</f>
        <v>#DIV/0!</v>
      </c>
      <c r="R18" s="229">
        <f>IF(L18&gt;0,L18*I18/X18,0)*VLOOKUP(B18,'2-Kosten per locatie'!$A$14:$C$25,3,FALSE)</f>
        <v>0</v>
      </c>
      <c r="S18" s="229">
        <f>IF(M18&gt;0,M18*I18/Y18,0)*VLOOKUP(B18,'2-Kosten per locatie'!$A$14:$C$25,3,FALSE)</f>
        <v>0</v>
      </c>
      <c r="T18" s="229">
        <f>IF(N18&gt;0,N18*I18/Z18,0)*VLOOKUP(B18,'2-Kosten per locatie'!$A$14:$C$25,3,FALSE)</f>
        <v>0</v>
      </c>
      <c r="U18" s="229">
        <f>IF(O18&gt;0,O18*I18/Y18,0)*VLOOKUP(B18,'2-Kosten per locatie'!$A$14:$C$25,3,FALSE)</f>
        <v>0</v>
      </c>
      <c r="V18" s="229">
        <f>IF(P18&gt;0,P18*I18/Z18,0)*VLOOKUP(B18,'2-Kosten per locatie'!$A$14:$C$25,3,FALSE)</f>
        <v>0</v>
      </c>
      <c r="W18" s="307">
        <f>IF(K18="nio",0,IF(K18&gt;0,VLOOKUP(G18,'3-Productie normen'!A:R,VLOOKUP(K18,'3-Productie normen'!$B$29:$C$41,2,FALSE),FALSE)))</f>
        <v>0</v>
      </c>
      <c r="X18" s="307">
        <f t="shared" si="5"/>
        <v>0</v>
      </c>
      <c r="Y18" s="307">
        <f t="shared" si="6"/>
        <v>0</v>
      </c>
      <c r="Z18" s="307">
        <f t="shared" si="7"/>
        <v>0</v>
      </c>
      <c r="AA18" s="308">
        <f>VLOOKUP(G18,'3-Productie normen'!A:U,15,FALSE)</f>
        <v>0</v>
      </c>
      <c r="AB18" s="309">
        <f>VLOOKUP(G18,'3-Productie normen'!A:U,16,FALSE)</f>
        <v>198.56500000000014</v>
      </c>
      <c r="AC18" s="308"/>
      <c r="AE18" s="310">
        <f t="shared" si="8"/>
        <v>510</v>
      </c>
    </row>
    <row r="19" spans="1:31" ht="14.1" customHeight="1">
      <c r="A19" s="75">
        <v>18</v>
      </c>
      <c r="B19" s="380" t="s">
        <v>61</v>
      </c>
      <c r="C19" s="276" t="s">
        <v>153</v>
      </c>
      <c r="D19" s="304" t="s">
        <v>154</v>
      </c>
      <c r="E19" s="305" t="s">
        <v>155</v>
      </c>
      <c r="F19" s="71" t="s">
        <v>167</v>
      </c>
      <c r="G19" s="71" t="s">
        <v>109</v>
      </c>
      <c r="H19" s="71" t="s">
        <v>159</v>
      </c>
      <c r="I19" s="388">
        <v>12.7</v>
      </c>
      <c r="J19" s="306">
        <f t="shared" si="2"/>
        <v>52</v>
      </c>
      <c r="K19" s="230">
        <v>52</v>
      </c>
      <c r="L19" s="230"/>
      <c r="M19" s="230"/>
      <c r="N19" s="230"/>
      <c r="O19" s="230"/>
      <c r="P19" s="230"/>
      <c r="Q19" s="229" t="e">
        <f>IF(K19="nio",0,IF(K19&gt;0,K19*I19/W19,0))*VLOOKUP(B19,'2-Kosten per locatie'!$A$14:$C$25,3,FALSE)</f>
        <v>#DIV/0!</v>
      </c>
      <c r="R19" s="229">
        <f>IF(L19&gt;0,L19*I19/X19,0)*VLOOKUP(B19,'2-Kosten per locatie'!$A$14:$C$25,3,FALSE)</f>
        <v>0</v>
      </c>
      <c r="S19" s="229">
        <f>IF(M19&gt;0,M19*I19/Y19,0)*VLOOKUP(B19,'2-Kosten per locatie'!$A$14:$C$25,3,FALSE)</f>
        <v>0</v>
      </c>
      <c r="T19" s="229">
        <f>IF(N19&gt;0,N19*I19/Z19,0)*VLOOKUP(B19,'2-Kosten per locatie'!$A$14:$C$25,3,FALSE)</f>
        <v>0</v>
      </c>
      <c r="U19" s="229">
        <f>IF(O19&gt;0,O19*I19/Y19,0)*VLOOKUP(B19,'2-Kosten per locatie'!$A$14:$C$25,3,FALSE)</f>
        <v>0</v>
      </c>
      <c r="V19" s="229">
        <f>IF(P19&gt;0,P19*I19/Z19,0)*VLOOKUP(B19,'2-Kosten per locatie'!$A$14:$C$25,3,FALSE)</f>
        <v>0</v>
      </c>
      <c r="W19" s="307">
        <f>IF(K19="nio",0,IF(K19&gt;0,VLOOKUP(G19,'3-Productie normen'!A:R,VLOOKUP(K19,'3-Productie normen'!$B$29:$C$41,2,FALSE),FALSE)))</f>
        <v>0</v>
      </c>
      <c r="X19" s="307">
        <f t="shared" si="5"/>
        <v>0</v>
      </c>
      <c r="Y19" s="307">
        <f t="shared" si="6"/>
        <v>0</v>
      </c>
      <c r="Z19" s="307">
        <f t="shared" si="7"/>
        <v>0</v>
      </c>
      <c r="AA19" s="308">
        <f>VLOOKUP(G19,'3-Productie normen'!A:U,15,FALSE)</f>
        <v>0</v>
      </c>
      <c r="AB19" s="309">
        <f>VLOOKUP(G19,'3-Productie normen'!A:U,16,FALSE)</f>
        <v>162.09999999999997</v>
      </c>
      <c r="AC19" s="308"/>
      <c r="AE19" s="310">
        <f t="shared" si="8"/>
        <v>660.4</v>
      </c>
    </row>
    <row r="20" spans="1:31" ht="14.1" customHeight="1">
      <c r="A20" s="75">
        <v>19</v>
      </c>
      <c r="B20" s="380" t="s">
        <v>61</v>
      </c>
      <c r="C20" s="276" t="s">
        <v>153</v>
      </c>
      <c r="D20" s="304" t="s">
        <v>154</v>
      </c>
      <c r="E20" s="226" t="s">
        <v>155</v>
      </c>
      <c r="F20" s="85" t="s">
        <v>168</v>
      </c>
      <c r="G20" s="288" t="s">
        <v>104</v>
      </c>
      <c r="H20" s="71" t="s">
        <v>159</v>
      </c>
      <c r="I20" s="388">
        <v>8</v>
      </c>
      <c r="J20" s="306">
        <f t="shared" si="2"/>
        <v>255</v>
      </c>
      <c r="K20" s="230">
        <v>255</v>
      </c>
      <c r="L20" s="230"/>
      <c r="M20" s="230"/>
      <c r="N20" s="230"/>
      <c r="O20" s="230"/>
      <c r="P20" s="230"/>
      <c r="Q20" s="229" t="e">
        <f>IF(K20="nio",0,IF(K20&gt;0,K20*I20/W20,0))*VLOOKUP(B20,'2-Kosten per locatie'!$A$14:$C$25,3,FALSE)</f>
        <v>#DIV/0!</v>
      </c>
      <c r="R20" s="229">
        <f>IF(L20&gt;0,L20*I20/X20,0)*VLOOKUP(B20,'2-Kosten per locatie'!$A$14:$C$25,3,FALSE)</f>
        <v>0</v>
      </c>
      <c r="S20" s="229">
        <f>IF(M20&gt;0,M20*I20/Y20,0)*VLOOKUP(B20,'2-Kosten per locatie'!$A$14:$C$25,3,FALSE)</f>
        <v>0</v>
      </c>
      <c r="T20" s="229">
        <f>IF(N20&gt;0,N20*I20/Z20,0)*VLOOKUP(B20,'2-Kosten per locatie'!$A$14:$C$25,3,FALSE)</f>
        <v>0</v>
      </c>
      <c r="U20" s="229">
        <f>IF(O20&gt;0,O20*I20/Y20,0)*VLOOKUP(B20,'2-Kosten per locatie'!$A$14:$C$25,3,FALSE)</f>
        <v>0</v>
      </c>
      <c r="V20" s="229">
        <f>IF(P20&gt;0,P20*I20/Z20,0)*VLOOKUP(B20,'2-Kosten per locatie'!$A$14:$C$25,3,FALSE)</f>
        <v>0</v>
      </c>
      <c r="W20" s="307">
        <f>IF(K20="nio",0,IF(K20&gt;0,VLOOKUP(G20,'3-Productie normen'!A:R,VLOOKUP(K20,'3-Productie normen'!$B$29:$C$41,2,FALSE),FALSE)))</f>
        <v>0</v>
      </c>
      <c r="X20" s="307">
        <f t="shared" si="5"/>
        <v>0</v>
      </c>
      <c r="Y20" s="307">
        <f t="shared" si="6"/>
        <v>0</v>
      </c>
      <c r="Z20" s="307">
        <f t="shared" si="7"/>
        <v>0</v>
      </c>
      <c r="AA20" s="308">
        <f>VLOOKUP(G20,'3-Productie normen'!A:U,15,FALSE)</f>
        <v>0</v>
      </c>
      <c r="AB20" s="309">
        <f>VLOOKUP(G20,'3-Productie normen'!A:U,16,FALSE)</f>
        <v>198.56500000000014</v>
      </c>
      <c r="AC20" s="308"/>
      <c r="AE20" s="310">
        <f t="shared" si="8"/>
        <v>2040</v>
      </c>
    </row>
    <row r="21" spans="1:31" ht="14.1" customHeight="1">
      <c r="A21" s="75">
        <v>20</v>
      </c>
      <c r="B21" s="380" t="s">
        <v>61</v>
      </c>
      <c r="C21" s="276" t="s">
        <v>153</v>
      </c>
      <c r="D21" s="304" t="s">
        <v>154</v>
      </c>
      <c r="E21" s="305" t="s">
        <v>155</v>
      </c>
      <c r="F21" s="276" t="s">
        <v>169</v>
      </c>
      <c r="G21" s="276" t="s">
        <v>104</v>
      </c>
      <c r="H21" s="71" t="s">
        <v>159</v>
      </c>
      <c r="I21" s="388">
        <v>1.2</v>
      </c>
      <c r="J21" s="306">
        <f t="shared" si="2"/>
        <v>255</v>
      </c>
      <c r="K21" s="230">
        <v>255</v>
      </c>
      <c r="L21" s="230"/>
      <c r="M21" s="230"/>
      <c r="N21" s="230"/>
      <c r="O21" s="230"/>
      <c r="P21" s="230"/>
      <c r="Q21" s="229" t="e">
        <f>IF(K21="nio",0,IF(K21&gt;0,K21*I21/W21,0))*VLOOKUP(B21,'2-Kosten per locatie'!$A$14:$C$25,3,FALSE)</f>
        <v>#DIV/0!</v>
      </c>
      <c r="R21" s="229">
        <f>IF(L21&gt;0,L21*I21/X21,0)*VLOOKUP(B21,'2-Kosten per locatie'!$A$14:$C$25,3,FALSE)</f>
        <v>0</v>
      </c>
      <c r="S21" s="229">
        <f>IF(M21&gt;0,M21*I21/Y21,0)*VLOOKUP(B21,'2-Kosten per locatie'!$A$14:$C$25,3,FALSE)</f>
        <v>0</v>
      </c>
      <c r="T21" s="229">
        <f>IF(N21&gt;0,N21*I21/Z21,0)*VLOOKUP(B21,'2-Kosten per locatie'!$A$14:$C$25,3,FALSE)</f>
        <v>0</v>
      </c>
      <c r="U21" s="229">
        <f>IF(O21&gt;0,O21*I21/Y21,0)*VLOOKUP(B21,'2-Kosten per locatie'!$A$14:$C$25,3,FALSE)</f>
        <v>0</v>
      </c>
      <c r="V21" s="229">
        <f>IF(P21&gt;0,P21*I21/Z21,0)*VLOOKUP(B21,'2-Kosten per locatie'!$A$14:$C$25,3,FALSE)</f>
        <v>0</v>
      </c>
      <c r="W21" s="307">
        <f>IF(K21="nio",0,IF(K21&gt;0,VLOOKUP(G21,'3-Productie normen'!A:R,VLOOKUP(K21,'3-Productie normen'!$B$29:$C$41,2,FALSE),FALSE)))</f>
        <v>0</v>
      </c>
      <c r="X21" s="307">
        <f t="shared" si="5"/>
        <v>0</v>
      </c>
      <c r="Y21" s="307">
        <f t="shared" si="6"/>
        <v>0</v>
      </c>
      <c r="Z21" s="307">
        <f t="shared" si="7"/>
        <v>0</v>
      </c>
      <c r="AA21" s="308">
        <f>VLOOKUP(G21,'3-Productie normen'!A:U,15,FALSE)</f>
        <v>0</v>
      </c>
      <c r="AB21" s="309">
        <f>VLOOKUP(G21,'3-Productie normen'!A:U,16,FALSE)</f>
        <v>198.56500000000014</v>
      </c>
      <c r="AC21" s="308"/>
      <c r="AE21" s="310">
        <f t="shared" si="8"/>
        <v>306</v>
      </c>
    </row>
    <row r="22" spans="1:31" ht="14.1" customHeight="1">
      <c r="A22" s="75">
        <v>21</v>
      </c>
      <c r="B22" s="380" t="s">
        <v>61</v>
      </c>
      <c r="C22" s="276" t="s">
        <v>153</v>
      </c>
      <c r="D22" s="304" t="s">
        <v>154</v>
      </c>
      <c r="E22" s="305" t="s">
        <v>155</v>
      </c>
      <c r="F22" s="276" t="s">
        <v>170</v>
      </c>
      <c r="G22" s="276" t="s">
        <v>104</v>
      </c>
      <c r="H22" s="71" t="s">
        <v>159</v>
      </c>
      <c r="I22" s="388">
        <v>1.2</v>
      </c>
      <c r="J22" s="306">
        <f t="shared" si="2"/>
        <v>255</v>
      </c>
      <c r="K22" s="230">
        <v>255</v>
      </c>
      <c r="L22" s="230"/>
      <c r="M22" s="230"/>
      <c r="N22" s="230"/>
      <c r="O22" s="230"/>
      <c r="P22" s="230"/>
      <c r="Q22" s="229" t="e">
        <f>IF(K22="nio",0,IF(K22&gt;0,K22*I22/W22,0))*VLOOKUP(B22,'2-Kosten per locatie'!$A$14:$C$25,3,FALSE)</f>
        <v>#DIV/0!</v>
      </c>
      <c r="R22" s="229">
        <f>IF(L22&gt;0,L22*I22/X22,0)*VLOOKUP(B22,'2-Kosten per locatie'!$A$14:$C$25,3,FALSE)</f>
        <v>0</v>
      </c>
      <c r="S22" s="229">
        <f>IF(M22&gt;0,M22*I22/Y22,0)*VLOOKUP(B22,'2-Kosten per locatie'!$A$14:$C$25,3,FALSE)</f>
        <v>0</v>
      </c>
      <c r="T22" s="229">
        <f>IF(N22&gt;0,N22*I22/Z22,0)*VLOOKUP(B22,'2-Kosten per locatie'!$A$14:$C$25,3,FALSE)</f>
        <v>0</v>
      </c>
      <c r="U22" s="229">
        <f>IF(O22&gt;0,O22*I22/Y22,0)*VLOOKUP(B22,'2-Kosten per locatie'!$A$14:$C$25,3,FALSE)</f>
        <v>0</v>
      </c>
      <c r="V22" s="229">
        <f>IF(P22&gt;0,P22*I22/Z22,0)*VLOOKUP(B22,'2-Kosten per locatie'!$A$14:$C$25,3,FALSE)</f>
        <v>0</v>
      </c>
      <c r="W22" s="307">
        <f>IF(K22="nio",0,IF(K22&gt;0,VLOOKUP(G22,'3-Productie normen'!A:R,VLOOKUP(K22,'3-Productie normen'!$B$29:$C$41,2,FALSE),FALSE)))</f>
        <v>0</v>
      </c>
      <c r="X22" s="307">
        <f t="shared" si="5"/>
        <v>0</v>
      </c>
      <c r="Y22" s="307">
        <f t="shared" si="6"/>
        <v>0</v>
      </c>
      <c r="Z22" s="307">
        <f t="shared" si="7"/>
        <v>0</v>
      </c>
      <c r="AA22" s="308">
        <f>VLOOKUP(G22,'3-Productie normen'!A:U,15,FALSE)</f>
        <v>0</v>
      </c>
      <c r="AB22" s="309">
        <f>VLOOKUP(G22,'3-Productie normen'!A:U,16,FALSE)</f>
        <v>198.56500000000014</v>
      </c>
      <c r="AC22" s="308"/>
      <c r="AE22" s="310">
        <f t="shared" si="8"/>
        <v>306</v>
      </c>
    </row>
    <row r="23" spans="1:31" ht="14.1" customHeight="1">
      <c r="A23" s="75">
        <v>22</v>
      </c>
      <c r="B23" s="380" t="s">
        <v>61</v>
      </c>
      <c r="C23" s="276" t="s">
        <v>153</v>
      </c>
      <c r="D23" s="304" t="s">
        <v>154</v>
      </c>
      <c r="E23" s="305" t="s">
        <v>155</v>
      </c>
      <c r="F23" s="276" t="s">
        <v>171</v>
      </c>
      <c r="G23" s="276" t="s">
        <v>109</v>
      </c>
      <c r="H23" s="71" t="s">
        <v>159</v>
      </c>
      <c r="I23" s="388">
        <v>5.7</v>
      </c>
      <c r="J23" s="306">
        <f t="shared" si="2"/>
        <v>156</v>
      </c>
      <c r="K23" s="230">
        <v>156</v>
      </c>
      <c r="L23" s="230"/>
      <c r="M23" s="230"/>
      <c r="N23" s="230"/>
      <c r="O23" s="230"/>
      <c r="P23" s="230"/>
      <c r="Q23" s="229" t="e">
        <f>IF(K23="nio",0,IF(K23&gt;0,K23*I23/W23,0))*VLOOKUP(B23,'2-Kosten per locatie'!$A$14:$C$25,3,FALSE)</f>
        <v>#DIV/0!</v>
      </c>
      <c r="R23" s="229">
        <f>IF(L23&gt;0,L23*I23/X23,0)*VLOOKUP(B23,'2-Kosten per locatie'!$A$14:$C$25,3,FALSE)</f>
        <v>0</v>
      </c>
      <c r="S23" s="229">
        <f>IF(M23&gt;0,M23*I23/Y23,0)*VLOOKUP(B23,'2-Kosten per locatie'!$A$14:$C$25,3,FALSE)</f>
        <v>0</v>
      </c>
      <c r="T23" s="229">
        <f>IF(N23&gt;0,N23*I23/Z23,0)*VLOOKUP(B23,'2-Kosten per locatie'!$A$14:$C$25,3,FALSE)</f>
        <v>0</v>
      </c>
      <c r="U23" s="229">
        <f>IF(O23&gt;0,O23*I23/Y23,0)*VLOOKUP(B23,'2-Kosten per locatie'!$A$14:$C$25,3,FALSE)</f>
        <v>0</v>
      </c>
      <c r="V23" s="229">
        <f>IF(P23&gt;0,P23*I23/Z23,0)*VLOOKUP(B23,'2-Kosten per locatie'!$A$14:$C$25,3,FALSE)</f>
        <v>0</v>
      </c>
      <c r="W23" s="307">
        <f>IF(K23="nio",0,IF(K23&gt;0,VLOOKUP(G23,'3-Productie normen'!A:R,VLOOKUP(K23,'3-Productie normen'!$B$29:$C$41,2,FALSE),FALSE)))</f>
        <v>0</v>
      </c>
      <c r="X23" s="307">
        <f t="shared" si="5"/>
        <v>0</v>
      </c>
      <c r="Y23" s="307">
        <f t="shared" si="6"/>
        <v>0</v>
      </c>
      <c r="Z23" s="307">
        <f t="shared" si="7"/>
        <v>0</v>
      </c>
      <c r="AA23" s="308">
        <f>VLOOKUP(G23,'3-Productie normen'!A:U,15,FALSE)</f>
        <v>0</v>
      </c>
      <c r="AB23" s="309">
        <f>VLOOKUP(G23,'3-Productie normen'!A:U,16,FALSE)</f>
        <v>162.09999999999997</v>
      </c>
      <c r="AC23" s="308"/>
      <c r="AE23" s="310">
        <f t="shared" si="8"/>
        <v>889.2</v>
      </c>
    </row>
    <row r="24" spans="1:31" ht="14.1" customHeight="1">
      <c r="A24" s="75">
        <v>23</v>
      </c>
      <c r="B24" s="380" t="s">
        <v>61</v>
      </c>
      <c r="C24" s="276" t="s">
        <v>153</v>
      </c>
      <c r="D24" s="304" t="s">
        <v>154</v>
      </c>
      <c r="E24" s="305" t="s">
        <v>155</v>
      </c>
      <c r="F24" s="71" t="s">
        <v>172</v>
      </c>
      <c r="G24" s="71" t="s">
        <v>97</v>
      </c>
      <c r="H24" s="71" t="s">
        <v>173</v>
      </c>
      <c r="I24" s="388">
        <v>3.3</v>
      </c>
      <c r="J24" s="306">
        <f t="shared" si="2"/>
        <v>204</v>
      </c>
      <c r="K24" s="230">
        <v>204</v>
      </c>
      <c r="L24" s="230"/>
      <c r="M24" s="230"/>
      <c r="N24" s="230"/>
      <c r="O24" s="230"/>
      <c r="P24" s="230"/>
      <c r="Q24" s="229" t="e">
        <f>IF(K24="nio",0,IF(K24&gt;0,K24*I24/W24,0))*VLOOKUP(B24,'2-Kosten per locatie'!$A$14:$C$25,3,FALSE)</f>
        <v>#DIV/0!</v>
      </c>
      <c r="R24" s="229">
        <f>IF(L24&gt;0,L24*I24/X24,0)*VLOOKUP(B24,'2-Kosten per locatie'!$A$14:$C$25,3,FALSE)</f>
        <v>0</v>
      </c>
      <c r="S24" s="229">
        <f>IF(M24&gt;0,M24*I24/Y24,0)*VLOOKUP(B24,'2-Kosten per locatie'!$A$14:$C$25,3,FALSE)</f>
        <v>0</v>
      </c>
      <c r="T24" s="229">
        <f>IF(N24&gt;0,N24*I24/Z24,0)*VLOOKUP(B24,'2-Kosten per locatie'!$A$14:$C$25,3,FALSE)</f>
        <v>0</v>
      </c>
      <c r="U24" s="229">
        <f>IF(O24&gt;0,O24*I24/Y24,0)*VLOOKUP(B24,'2-Kosten per locatie'!$A$14:$C$25,3,FALSE)</f>
        <v>0</v>
      </c>
      <c r="V24" s="229">
        <f>IF(P24&gt;0,P24*I24/Z24,0)*VLOOKUP(B24,'2-Kosten per locatie'!$A$14:$C$25,3,FALSE)</f>
        <v>0</v>
      </c>
      <c r="W24" s="307">
        <f>IF(K24="nio",0,IF(K24&gt;0,VLOOKUP(G24,'3-Productie normen'!A:R,VLOOKUP(K24,'3-Productie normen'!$B$29:$C$41,2,FALSE),FALSE)))</f>
        <v>0</v>
      </c>
      <c r="X24" s="307">
        <f t="shared" si="5"/>
        <v>0</v>
      </c>
      <c r="Y24" s="307">
        <f t="shared" si="6"/>
        <v>0</v>
      </c>
      <c r="Z24" s="307">
        <f t="shared" si="7"/>
        <v>0</v>
      </c>
      <c r="AA24" s="308">
        <f>VLOOKUP(G24,'3-Productie normen'!A:U,15,FALSE)</f>
        <v>0</v>
      </c>
      <c r="AB24" s="309">
        <f>VLOOKUP(G24,'3-Productie normen'!A:U,16,FALSE)</f>
        <v>84.322499999999991</v>
      </c>
      <c r="AC24" s="308"/>
      <c r="AE24" s="310">
        <f t="shared" si="8"/>
        <v>673.19999999999993</v>
      </c>
    </row>
    <row r="25" spans="1:31" ht="14.1" customHeight="1">
      <c r="A25" s="75">
        <v>24</v>
      </c>
      <c r="B25" s="380" t="s">
        <v>61</v>
      </c>
      <c r="C25" s="276" t="s">
        <v>153</v>
      </c>
      <c r="D25" s="304" t="s">
        <v>154</v>
      </c>
      <c r="E25" s="305" t="s">
        <v>155</v>
      </c>
      <c r="F25" s="71" t="s">
        <v>102</v>
      </c>
      <c r="G25" s="71" t="s">
        <v>102</v>
      </c>
      <c r="H25" s="71" t="s">
        <v>174</v>
      </c>
      <c r="I25" s="388">
        <v>2</v>
      </c>
      <c r="J25" s="306">
        <f t="shared" si="2"/>
        <v>156</v>
      </c>
      <c r="K25" s="230">
        <v>156</v>
      </c>
      <c r="L25" s="230"/>
      <c r="M25" s="230"/>
      <c r="N25" s="230"/>
      <c r="O25" s="230"/>
      <c r="P25" s="230"/>
      <c r="Q25" s="229" t="e">
        <f>IF(K25="nio",0,IF(K25&gt;0,K25*I25/W25,0))*VLOOKUP(B25,'2-Kosten per locatie'!$A$14:$C$25,3,FALSE)</f>
        <v>#DIV/0!</v>
      </c>
      <c r="R25" s="229">
        <f>IF(L25&gt;0,L25*I25/X25,0)*VLOOKUP(B25,'2-Kosten per locatie'!$A$14:$C$25,3,FALSE)</f>
        <v>0</v>
      </c>
      <c r="S25" s="229">
        <f>IF(M25&gt;0,M25*I25/Y25,0)*VLOOKUP(B25,'2-Kosten per locatie'!$A$14:$C$25,3,FALSE)</f>
        <v>0</v>
      </c>
      <c r="T25" s="229">
        <f>IF(N25&gt;0,N25*I25/Z25,0)*VLOOKUP(B25,'2-Kosten per locatie'!$A$14:$C$25,3,FALSE)</f>
        <v>0</v>
      </c>
      <c r="U25" s="229">
        <f>IF(O25&gt;0,O25*I25/Y25,0)*VLOOKUP(B25,'2-Kosten per locatie'!$A$14:$C$25,3,FALSE)</f>
        <v>0</v>
      </c>
      <c r="V25" s="229">
        <f>IF(P25&gt;0,P25*I25/Z25,0)*VLOOKUP(B25,'2-Kosten per locatie'!$A$14:$C$25,3,FALSE)</f>
        <v>0</v>
      </c>
      <c r="W25" s="307">
        <f>IF(K25="nio",0,IF(K25&gt;0,VLOOKUP(G25,'3-Productie normen'!A:R,VLOOKUP(K25,'3-Productie normen'!$B$29:$C$41,2,FALSE),FALSE)))</f>
        <v>0</v>
      </c>
      <c r="X25" s="307">
        <f t="shared" ref="X25" si="9">IF(L25&gt;0,W25*$X$8,0)</f>
        <v>0</v>
      </c>
      <c r="Y25" s="307">
        <f t="shared" ref="Y25" si="10">IF((OR(M25&gt;0,O25&gt;0)),W25*$Y$8,0)</f>
        <v>0</v>
      </c>
      <c r="Z25" s="307">
        <f t="shared" ref="Z25" si="11">IF((OR(N25&gt;0,P25&gt;0)),W25*$Z$8,0)</f>
        <v>0</v>
      </c>
      <c r="AA25" s="308">
        <f>VLOOKUP(G25,'3-Productie normen'!A:U,15,FALSE)</f>
        <v>0</v>
      </c>
      <c r="AB25" s="309">
        <f>VLOOKUP(G25,'3-Productie normen'!A:U,16,FALSE)</f>
        <v>4.3</v>
      </c>
      <c r="AC25" s="308"/>
      <c r="AE25" s="310">
        <f t="shared" si="8"/>
        <v>312</v>
      </c>
    </row>
    <row r="26" spans="1:31" ht="14.1" customHeight="1">
      <c r="A26" s="75">
        <v>25</v>
      </c>
      <c r="B26" s="380" t="s">
        <v>61</v>
      </c>
      <c r="C26" s="276" t="s">
        <v>153</v>
      </c>
      <c r="D26" s="304" t="s">
        <v>154</v>
      </c>
      <c r="E26" s="226" t="s">
        <v>155</v>
      </c>
      <c r="F26" s="85" t="s">
        <v>175</v>
      </c>
      <c r="G26" s="288" t="s">
        <v>93</v>
      </c>
      <c r="H26" s="71" t="s">
        <v>174</v>
      </c>
      <c r="I26" s="388">
        <v>10</v>
      </c>
      <c r="J26" s="306">
        <f t="shared" si="2"/>
        <v>12</v>
      </c>
      <c r="K26" s="230">
        <v>12</v>
      </c>
      <c r="L26" s="230"/>
      <c r="M26" s="230"/>
      <c r="N26" s="230"/>
      <c r="O26" s="230"/>
      <c r="P26" s="230"/>
      <c r="Q26" s="229" t="e">
        <f>IF(K26="nio",0,IF(K26&gt;0,K26*I26/W26,0))*VLOOKUP(B26,'2-Kosten per locatie'!$A$14:$C$25,3,FALSE)</f>
        <v>#DIV/0!</v>
      </c>
      <c r="R26" s="229">
        <f>IF(L26&gt;0,L26*I26/X26,0)*VLOOKUP(B26,'2-Kosten per locatie'!$A$14:$C$25,3,FALSE)</f>
        <v>0</v>
      </c>
      <c r="S26" s="229">
        <f>IF(M26&gt;0,M26*I26/Y26,0)*VLOOKUP(B26,'2-Kosten per locatie'!$A$14:$C$25,3,FALSE)</f>
        <v>0</v>
      </c>
      <c r="T26" s="229">
        <f>IF(N26&gt;0,N26*I26/Z26,0)*VLOOKUP(B26,'2-Kosten per locatie'!$A$14:$C$25,3,FALSE)</f>
        <v>0</v>
      </c>
      <c r="U26" s="229">
        <f>IF(O26&gt;0,O26*I26/Y26,0)*VLOOKUP(B26,'2-Kosten per locatie'!$A$14:$C$25,3,FALSE)</f>
        <v>0</v>
      </c>
      <c r="V26" s="229">
        <f>IF(P26&gt;0,P26*I26/Z26,0)*VLOOKUP(B26,'2-Kosten per locatie'!$A$14:$C$25,3,FALSE)</f>
        <v>0</v>
      </c>
      <c r="W26" s="307">
        <f>IF(K26="nio",0,IF(K26&gt;0,VLOOKUP(G26,'3-Productie normen'!A:R,VLOOKUP(K26,'3-Productie normen'!$B$29:$C$41,2,FALSE),FALSE)))</f>
        <v>0</v>
      </c>
      <c r="X26" s="307">
        <f t="shared" si="5"/>
        <v>0</v>
      </c>
      <c r="Y26" s="307">
        <f t="shared" si="6"/>
        <v>0</v>
      </c>
      <c r="Z26" s="307">
        <f t="shared" si="7"/>
        <v>0</v>
      </c>
      <c r="AA26" s="308">
        <f>VLOOKUP(G26,'3-Productie normen'!A:U,15,FALSE)</f>
        <v>0</v>
      </c>
      <c r="AB26" s="309">
        <f>VLOOKUP(G26,'3-Productie normen'!A:U,16,FALSE)</f>
        <v>915.88999999999976</v>
      </c>
      <c r="AC26" s="308"/>
      <c r="AE26" s="310">
        <f t="shared" si="8"/>
        <v>120</v>
      </c>
    </row>
    <row r="27" spans="1:31" ht="14.1" customHeight="1">
      <c r="A27" s="75">
        <v>26</v>
      </c>
      <c r="B27" s="380" t="s">
        <v>61</v>
      </c>
      <c r="C27" s="276" t="s">
        <v>153</v>
      </c>
      <c r="D27" s="304" t="s">
        <v>154</v>
      </c>
      <c r="E27" s="226" t="s">
        <v>155</v>
      </c>
      <c r="F27" s="85" t="s">
        <v>176</v>
      </c>
      <c r="G27" s="288" t="s">
        <v>106</v>
      </c>
      <c r="H27" s="71" t="s">
        <v>174</v>
      </c>
      <c r="I27" s="388">
        <v>10</v>
      </c>
      <c r="J27" s="306">
        <f t="shared" si="2"/>
        <v>156</v>
      </c>
      <c r="K27" s="230">
        <v>156</v>
      </c>
      <c r="L27" s="230"/>
      <c r="M27" s="230"/>
      <c r="N27" s="230"/>
      <c r="O27" s="230"/>
      <c r="P27" s="230"/>
      <c r="Q27" s="229" t="e">
        <f>IF(K27="nio",0,IF(K27&gt;0,K27*I27/W27,0))*VLOOKUP(B27,'2-Kosten per locatie'!$A$14:$C$25,3,FALSE)</f>
        <v>#DIV/0!</v>
      </c>
      <c r="R27" s="229">
        <f>IF(L27&gt;0,L27*I27/X27,0)*VLOOKUP(B27,'2-Kosten per locatie'!$A$14:$C$25,3,FALSE)</f>
        <v>0</v>
      </c>
      <c r="S27" s="229">
        <f>IF(M27&gt;0,M27*I27/Y27,0)*VLOOKUP(B27,'2-Kosten per locatie'!$A$14:$C$25,3,FALSE)</f>
        <v>0</v>
      </c>
      <c r="T27" s="229">
        <f>IF(N27&gt;0,N27*I27/Z27,0)*VLOOKUP(B27,'2-Kosten per locatie'!$A$14:$C$25,3,FALSE)</f>
        <v>0</v>
      </c>
      <c r="U27" s="229">
        <f>IF(O27&gt;0,O27*I27/Y27,0)*VLOOKUP(B27,'2-Kosten per locatie'!$A$14:$C$25,3,FALSE)</f>
        <v>0</v>
      </c>
      <c r="V27" s="229">
        <f>IF(P27&gt;0,P27*I27/Z27,0)*VLOOKUP(B27,'2-Kosten per locatie'!$A$14:$C$25,3,FALSE)</f>
        <v>0</v>
      </c>
      <c r="W27" s="307">
        <f>IF(K27="nio",0,IF(K27&gt;0,VLOOKUP(G27,'3-Productie normen'!A:R,VLOOKUP(K27,'3-Productie normen'!$B$29:$C$41,2,FALSE),FALSE)))</f>
        <v>0</v>
      </c>
      <c r="X27" s="307">
        <f t="shared" ref="X27:X28" si="12">IF(L27&gt;0,W27*$X$8,0)</f>
        <v>0</v>
      </c>
      <c r="Y27" s="307">
        <f t="shared" ref="Y27:Y28" si="13">IF((OR(M27&gt;0,O27&gt;0)),W27*$Y$8,0)</f>
        <v>0</v>
      </c>
      <c r="Z27" s="307">
        <f t="shared" ref="Z27:Z28" si="14">IF((OR(N27&gt;0,P27&gt;0)),W27*$Z$8,0)</f>
        <v>0</v>
      </c>
      <c r="AA27" s="308">
        <f>VLOOKUP(G27,'3-Productie normen'!A:U,15,FALSE)</f>
        <v>0</v>
      </c>
      <c r="AB27" s="309">
        <f>VLOOKUP(G27,'3-Productie normen'!A:U,16,FALSE)</f>
        <v>75.828800000000015</v>
      </c>
      <c r="AC27" s="308"/>
      <c r="AE27" s="310"/>
    </row>
    <row r="28" spans="1:31" ht="14.1" customHeight="1">
      <c r="A28" s="75">
        <v>27</v>
      </c>
      <c r="B28" s="380" t="s">
        <v>61</v>
      </c>
      <c r="C28" s="276" t="s">
        <v>153</v>
      </c>
      <c r="D28" s="304" t="s">
        <v>177</v>
      </c>
      <c r="E28" s="226" t="s">
        <v>155</v>
      </c>
      <c r="F28" s="85" t="s">
        <v>178</v>
      </c>
      <c r="G28" s="288" t="s">
        <v>109</v>
      </c>
      <c r="H28" s="71" t="s">
        <v>159</v>
      </c>
      <c r="I28" s="388">
        <v>5</v>
      </c>
      <c r="J28" s="306">
        <f t="shared" si="2"/>
        <v>156</v>
      </c>
      <c r="K28" s="230">
        <v>156</v>
      </c>
      <c r="L28" s="230"/>
      <c r="M28" s="230"/>
      <c r="N28" s="230"/>
      <c r="O28" s="230"/>
      <c r="P28" s="230"/>
      <c r="Q28" s="229" t="e">
        <f>IF(K28="nio",0,IF(K28&gt;0,K28*I28/W28,0))*VLOOKUP(B28,'2-Kosten per locatie'!$A$14:$C$25,3,FALSE)</f>
        <v>#DIV/0!</v>
      </c>
      <c r="R28" s="229">
        <f>IF(L28&gt;0,L28*I28/X28,0)*VLOOKUP(B28,'2-Kosten per locatie'!$A$14:$C$25,3,FALSE)</f>
        <v>0</v>
      </c>
      <c r="S28" s="229">
        <f>IF(M28&gt;0,M28*I28/Y28,0)*VLOOKUP(B28,'2-Kosten per locatie'!$A$14:$C$25,3,FALSE)</f>
        <v>0</v>
      </c>
      <c r="T28" s="229">
        <f>IF(N28&gt;0,N28*I28/Z28,0)*VLOOKUP(B28,'2-Kosten per locatie'!$A$14:$C$25,3,FALSE)</f>
        <v>0</v>
      </c>
      <c r="U28" s="229">
        <f>IF(O28&gt;0,O28*I28/Y28,0)*VLOOKUP(B28,'2-Kosten per locatie'!$A$14:$C$25,3,FALSE)</f>
        <v>0</v>
      </c>
      <c r="V28" s="229">
        <f>IF(P28&gt;0,P28*I28/Z28,0)*VLOOKUP(B28,'2-Kosten per locatie'!$A$14:$C$25,3,FALSE)</f>
        <v>0</v>
      </c>
      <c r="W28" s="307">
        <f>IF(K28="nio",0,IF(K28&gt;0,VLOOKUP(G28,'3-Productie normen'!A:R,VLOOKUP(K28,'3-Productie normen'!$B$29:$C$41,2,FALSE),FALSE)))</f>
        <v>0</v>
      </c>
      <c r="X28" s="307">
        <f t="shared" si="12"/>
        <v>0</v>
      </c>
      <c r="Y28" s="307">
        <f t="shared" si="13"/>
        <v>0</v>
      </c>
      <c r="Z28" s="307">
        <f t="shared" si="14"/>
        <v>0</v>
      </c>
      <c r="AA28" s="308">
        <f>VLOOKUP(G28,'3-Productie normen'!A:U,15,FALSE)</f>
        <v>0</v>
      </c>
      <c r="AB28" s="309">
        <f>VLOOKUP(G28,'3-Productie normen'!A:U,16,FALSE)</f>
        <v>162.09999999999997</v>
      </c>
      <c r="AC28" s="308"/>
      <c r="AE28" s="310"/>
    </row>
    <row r="29" spans="1:31" ht="14.1" customHeight="1">
      <c r="A29" s="75">
        <v>28</v>
      </c>
      <c r="B29" s="380" t="s">
        <v>61</v>
      </c>
      <c r="C29" s="276" t="s">
        <v>153</v>
      </c>
      <c r="D29" s="304" t="s">
        <v>177</v>
      </c>
      <c r="E29" s="305" t="s">
        <v>155</v>
      </c>
      <c r="F29" s="276" t="s">
        <v>179</v>
      </c>
      <c r="G29" s="276" t="s">
        <v>108</v>
      </c>
      <c r="H29" s="71" t="s">
        <v>157</v>
      </c>
      <c r="I29" s="388">
        <v>67.099999999999994</v>
      </c>
      <c r="J29" s="306">
        <f t="shared" si="2"/>
        <v>104</v>
      </c>
      <c r="K29" s="230">
        <v>104</v>
      </c>
      <c r="L29" s="230"/>
      <c r="M29" s="230"/>
      <c r="N29" s="230"/>
      <c r="O29" s="230"/>
      <c r="P29" s="230"/>
      <c r="Q29" s="229" t="e">
        <f>IF(K29="nio",0,IF(K29&gt;0,K29*I29/W29,0))*VLOOKUP(B29,'2-Kosten per locatie'!$A$14:$C$25,3,FALSE)</f>
        <v>#DIV/0!</v>
      </c>
      <c r="R29" s="229">
        <f>IF(L29&gt;0,L29*I29/X29,0)*VLOOKUP(B29,'2-Kosten per locatie'!$A$14:$C$25,3,FALSE)</f>
        <v>0</v>
      </c>
      <c r="S29" s="229">
        <f>IF(M29&gt;0,M29*I29/Y29,0)*VLOOKUP(B29,'2-Kosten per locatie'!$A$14:$C$25,3,FALSE)</f>
        <v>0</v>
      </c>
      <c r="T29" s="229">
        <f>IF(N29&gt;0,N29*I29/Z29,0)*VLOOKUP(B29,'2-Kosten per locatie'!$A$14:$C$25,3,FALSE)</f>
        <v>0</v>
      </c>
      <c r="U29" s="229">
        <f>IF(O29&gt;0,O29*I29/Y29,0)*VLOOKUP(B29,'2-Kosten per locatie'!$A$14:$C$25,3,FALSE)</f>
        <v>0</v>
      </c>
      <c r="V29" s="229">
        <f>IF(P29&gt;0,P29*I29/Z29,0)*VLOOKUP(B29,'2-Kosten per locatie'!$A$14:$C$25,3,FALSE)</f>
        <v>0</v>
      </c>
      <c r="W29" s="307">
        <f>IF(K29="nio",0,IF(K29&gt;0,VLOOKUP(G29,'3-Productie normen'!A:R,VLOOKUP(K29,'3-Productie normen'!$B$29:$C$41,2,FALSE),FALSE)))</f>
        <v>0</v>
      </c>
      <c r="X29" s="307">
        <f t="shared" si="5"/>
        <v>0</v>
      </c>
      <c r="Y29" s="307">
        <f t="shared" si="6"/>
        <v>0</v>
      </c>
      <c r="Z29" s="307">
        <f t="shared" si="7"/>
        <v>0</v>
      </c>
      <c r="AA29" s="308">
        <f>VLOOKUP(G29,'3-Productie normen'!A:U,15,FALSE)</f>
        <v>0</v>
      </c>
      <c r="AB29" s="309">
        <f>VLOOKUP(G29,'3-Productie normen'!A:U,16,FALSE)</f>
        <v>479.64999999999992</v>
      </c>
      <c r="AC29" s="308"/>
      <c r="AE29" s="310">
        <f t="shared" si="8"/>
        <v>6978.4</v>
      </c>
    </row>
    <row r="30" spans="1:31" ht="14.1" customHeight="1">
      <c r="A30" s="75">
        <v>29</v>
      </c>
      <c r="B30" s="380" t="s">
        <v>61</v>
      </c>
      <c r="C30" s="276" t="s">
        <v>153</v>
      </c>
      <c r="D30" s="304" t="s">
        <v>177</v>
      </c>
      <c r="E30" s="305" t="s">
        <v>155</v>
      </c>
      <c r="F30" s="276" t="s">
        <v>180</v>
      </c>
      <c r="G30" s="276" t="s">
        <v>108</v>
      </c>
      <c r="H30" s="71" t="s">
        <v>157</v>
      </c>
      <c r="I30" s="388">
        <v>60.15</v>
      </c>
      <c r="J30" s="306">
        <f t="shared" si="2"/>
        <v>104</v>
      </c>
      <c r="K30" s="230">
        <v>104</v>
      </c>
      <c r="L30" s="230"/>
      <c r="M30" s="230"/>
      <c r="N30" s="230"/>
      <c r="O30" s="230"/>
      <c r="P30" s="230"/>
      <c r="Q30" s="229" t="e">
        <f>IF(K30="nio",0,IF(K30&gt;0,K30*I30/W30,0))*VLOOKUP(B30,'2-Kosten per locatie'!$A$14:$C$25,3,FALSE)</f>
        <v>#DIV/0!</v>
      </c>
      <c r="R30" s="229">
        <f>IF(L30&gt;0,L30*I30/X30,0)*VLOOKUP(B30,'2-Kosten per locatie'!$A$14:$C$25,3,FALSE)</f>
        <v>0</v>
      </c>
      <c r="S30" s="229">
        <f>IF(M30&gt;0,M30*I30/Y30,0)*VLOOKUP(B30,'2-Kosten per locatie'!$A$14:$C$25,3,FALSE)</f>
        <v>0</v>
      </c>
      <c r="T30" s="229">
        <f>IF(N30&gt;0,N30*I30/Z30,0)*VLOOKUP(B30,'2-Kosten per locatie'!$A$14:$C$25,3,FALSE)</f>
        <v>0</v>
      </c>
      <c r="U30" s="229">
        <f>IF(O30&gt;0,O30*I30/Y30,0)*VLOOKUP(B30,'2-Kosten per locatie'!$A$14:$C$25,3,FALSE)</f>
        <v>0</v>
      </c>
      <c r="V30" s="229">
        <f>IF(P30&gt;0,P30*I30/Z30,0)*VLOOKUP(B30,'2-Kosten per locatie'!$A$14:$C$25,3,FALSE)</f>
        <v>0</v>
      </c>
      <c r="W30" s="307">
        <f>IF(K30="nio",0,IF(K30&gt;0,VLOOKUP(G30,'3-Productie normen'!A:R,VLOOKUP(K30,'3-Productie normen'!$B$29:$C$41,2,FALSE),FALSE)))</f>
        <v>0</v>
      </c>
      <c r="X30" s="307">
        <f t="shared" si="5"/>
        <v>0</v>
      </c>
      <c r="Y30" s="307">
        <f t="shared" si="6"/>
        <v>0</v>
      </c>
      <c r="Z30" s="307">
        <f t="shared" si="7"/>
        <v>0</v>
      </c>
      <c r="AA30" s="308">
        <f>VLOOKUP(G30,'3-Productie normen'!A:U,15,FALSE)</f>
        <v>0</v>
      </c>
      <c r="AB30" s="309">
        <f>VLOOKUP(G30,'3-Productie normen'!A:U,16,FALSE)</f>
        <v>479.64999999999992</v>
      </c>
      <c r="AC30" s="308"/>
      <c r="AE30" s="310">
        <f t="shared" si="8"/>
        <v>6255.5999999999995</v>
      </c>
    </row>
    <row r="31" spans="1:31" ht="14.1" customHeight="1">
      <c r="A31" s="75">
        <v>30</v>
      </c>
      <c r="B31" s="380" t="s">
        <v>61</v>
      </c>
      <c r="C31" s="276" t="s">
        <v>153</v>
      </c>
      <c r="D31" s="304" t="s">
        <v>177</v>
      </c>
      <c r="E31" s="305" t="s">
        <v>155</v>
      </c>
      <c r="F31" s="276" t="s">
        <v>181</v>
      </c>
      <c r="G31" s="276" t="s">
        <v>108</v>
      </c>
      <c r="H31" s="71" t="s">
        <v>159</v>
      </c>
      <c r="I31" s="388">
        <v>95.7</v>
      </c>
      <c r="J31" s="306">
        <f t="shared" si="2"/>
        <v>104</v>
      </c>
      <c r="K31" s="230">
        <v>104</v>
      </c>
      <c r="L31" s="230"/>
      <c r="M31" s="230"/>
      <c r="N31" s="230"/>
      <c r="O31" s="230"/>
      <c r="P31" s="230"/>
      <c r="Q31" s="229" t="e">
        <f>IF(K31="nio",0,IF(K31&gt;0,K31*I31/W31,0))*VLOOKUP(B31,'2-Kosten per locatie'!$A$14:$C$25,3,FALSE)</f>
        <v>#DIV/0!</v>
      </c>
      <c r="R31" s="229">
        <f>IF(L31&gt;0,L31*I31/X31,0)*VLOOKUP(B31,'2-Kosten per locatie'!$A$14:$C$25,3,FALSE)</f>
        <v>0</v>
      </c>
      <c r="S31" s="229">
        <f>IF(M31&gt;0,M31*I31/Y31,0)*VLOOKUP(B31,'2-Kosten per locatie'!$A$14:$C$25,3,FALSE)</f>
        <v>0</v>
      </c>
      <c r="T31" s="229">
        <f>IF(N31&gt;0,N31*I31/Z31,0)*VLOOKUP(B31,'2-Kosten per locatie'!$A$14:$C$25,3,FALSE)</f>
        <v>0</v>
      </c>
      <c r="U31" s="229">
        <f>IF(O31&gt;0,O31*I31/Y31,0)*VLOOKUP(B31,'2-Kosten per locatie'!$A$14:$C$25,3,FALSE)</f>
        <v>0</v>
      </c>
      <c r="V31" s="229">
        <f>IF(P31&gt;0,P31*I31/Z31,0)*VLOOKUP(B31,'2-Kosten per locatie'!$A$14:$C$25,3,FALSE)</f>
        <v>0</v>
      </c>
      <c r="W31" s="307">
        <f>IF(K31="nio",0,IF(K31&gt;0,VLOOKUP(G31,'3-Productie normen'!A:R,VLOOKUP(K31,'3-Productie normen'!$B$29:$C$41,2,FALSE),FALSE)))</f>
        <v>0</v>
      </c>
      <c r="X31" s="307">
        <f t="shared" si="5"/>
        <v>0</v>
      </c>
      <c r="Y31" s="307">
        <f t="shared" si="6"/>
        <v>0</v>
      </c>
      <c r="Z31" s="307">
        <f t="shared" si="7"/>
        <v>0</v>
      </c>
      <c r="AA31" s="308">
        <f>VLOOKUP(G31,'3-Productie normen'!A:U,15,FALSE)</f>
        <v>0</v>
      </c>
      <c r="AB31" s="309">
        <f>VLOOKUP(G31,'3-Productie normen'!A:U,16,FALSE)</f>
        <v>479.64999999999992</v>
      </c>
      <c r="AC31" s="308"/>
      <c r="AE31" s="310">
        <f t="shared" si="8"/>
        <v>9952.8000000000011</v>
      </c>
    </row>
    <row r="32" spans="1:31" ht="14.1" customHeight="1">
      <c r="A32" s="75">
        <v>31</v>
      </c>
      <c r="B32" s="380" t="s">
        <v>61</v>
      </c>
      <c r="C32" s="276" t="s">
        <v>153</v>
      </c>
      <c r="D32" s="304" t="s">
        <v>177</v>
      </c>
      <c r="E32" s="305" t="s">
        <v>155</v>
      </c>
      <c r="F32" s="71" t="s">
        <v>182</v>
      </c>
      <c r="G32" s="71" t="s">
        <v>108</v>
      </c>
      <c r="H32" s="71" t="s">
        <v>157</v>
      </c>
      <c r="I32" s="388">
        <v>31.7</v>
      </c>
      <c r="J32" s="306">
        <f t="shared" si="2"/>
        <v>104</v>
      </c>
      <c r="K32" s="230">
        <v>104</v>
      </c>
      <c r="L32" s="230"/>
      <c r="M32" s="230"/>
      <c r="N32" s="230"/>
      <c r="O32" s="230"/>
      <c r="P32" s="230"/>
      <c r="Q32" s="229" t="e">
        <f>IF(K32="nio",0,IF(K32&gt;0,K32*I32/W32,0))*VLOOKUP(B32,'2-Kosten per locatie'!$A$14:$C$25,3,FALSE)</f>
        <v>#DIV/0!</v>
      </c>
      <c r="R32" s="229">
        <f>IF(L32&gt;0,L32*I32/X32,0)*VLOOKUP(B32,'2-Kosten per locatie'!$A$14:$C$25,3,FALSE)</f>
        <v>0</v>
      </c>
      <c r="S32" s="229">
        <f>IF(M32&gt;0,M32*I32/Y32,0)*VLOOKUP(B32,'2-Kosten per locatie'!$A$14:$C$25,3,FALSE)</f>
        <v>0</v>
      </c>
      <c r="T32" s="229">
        <f>IF(N32&gt;0,N32*I32/Z32,0)*VLOOKUP(B32,'2-Kosten per locatie'!$A$14:$C$25,3,FALSE)</f>
        <v>0</v>
      </c>
      <c r="U32" s="229">
        <f>IF(O32&gt;0,O32*I32/Y32,0)*VLOOKUP(B32,'2-Kosten per locatie'!$A$14:$C$25,3,FALSE)</f>
        <v>0</v>
      </c>
      <c r="V32" s="229">
        <f>IF(P32&gt;0,P32*I32/Z32,0)*VLOOKUP(B32,'2-Kosten per locatie'!$A$14:$C$25,3,FALSE)</f>
        <v>0</v>
      </c>
      <c r="W32" s="307">
        <f>IF(K32="nio",0,IF(K32&gt;0,VLOOKUP(G32,'3-Productie normen'!A:R,VLOOKUP(K32,'3-Productie normen'!$B$29:$C$41,2,FALSE),FALSE)))</f>
        <v>0</v>
      </c>
      <c r="X32" s="307">
        <f t="shared" si="5"/>
        <v>0</v>
      </c>
      <c r="Y32" s="307">
        <f t="shared" si="6"/>
        <v>0</v>
      </c>
      <c r="Z32" s="307">
        <f t="shared" si="7"/>
        <v>0</v>
      </c>
      <c r="AA32" s="308">
        <f>VLOOKUP(G32,'3-Productie normen'!A:U,15,FALSE)</f>
        <v>0</v>
      </c>
      <c r="AB32" s="309">
        <f>VLOOKUP(G32,'3-Productie normen'!A:U,16,FALSE)</f>
        <v>479.64999999999992</v>
      </c>
      <c r="AC32" s="308"/>
      <c r="AE32" s="310">
        <f t="shared" si="8"/>
        <v>3296.7999999999997</v>
      </c>
    </row>
    <row r="33" spans="1:31" ht="14.1" customHeight="1">
      <c r="A33" s="75">
        <v>32</v>
      </c>
      <c r="B33" s="380" t="s">
        <v>61</v>
      </c>
      <c r="C33" s="276" t="s">
        <v>153</v>
      </c>
      <c r="D33" s="304" t="s">
        <v>177</v>
      </c>
      <c r="E33" s="226" t="s">
        <v>155</v>
      </c>
      <c r="F33" s="85" t="s">
        <v>183</v>
      </c>
      <c r="G33" s="85" t="s">
        <v>93</v>
      </c>
      <c r="H33" s="71" t="s">
        <v>157</v>
      </c>
      <c r="I33" s="388">
        <v>32.799999999999997</v>
      </c>
      <c r="J33" s="306">
        <f t="shared" si="2"/>
        <v>104</v>
      </c>
      <c r="K33" s="230">
        <v>104</v>
      </c>
      <c r="L33" s="230"/>
      <c r="M33" s="230"/>
      <c r="N33" s="230"/>
      <c r="O33" s="230"/>
      <c r="P33" s="230"/>
      <c r="Q33" s="229" t="e">
        <f>IF(K33="nio",0,IF(K33&gt;0,K33*I33/W33,0))*VLOOKUP(B33,'2-Kosten per locatie'!$A$14:$C$25,3,FALSE)</f>
        <v>#DIV/0!</v>
      </c>
      <c r="R33" s="229">
        <f>IF(L33&gt;0,L33*I33/X33,0)*VLOOKUP(B33,'2-Kosten per locatie'!$A$14:$C$25,3,FALSE)</f>
        <v>0</v>
      </c>
      <c r="S33" s="229">
        <f>IF(M33&gt;0,M33*I33/Y33,0)*VLOOKUP(B33,'2-Kosten per locatie'!$A$14:$C$25,3,FALSE)</f>
        <v>0</v>
      </c>
      <c r="T33" s="229">
        <f>IF(N33&gt;0,N33*I33/Z33,0)*VLOOKUP(B33,'2-Kosten per locatie'!$A$14:$C$25,3,FALSE)</f>
        <v>0</v>
      </c>
      <c r="U33" s="229">
        <f>IF(O33&gt;0,O33*I33/Y33,0)*VLOOKUP(B33,'2-Kosten per locatie'!$A$14:$C$25,3,FALSE)</f>
        <v>0</v>
      </c>
      <c r="V33" s="229">
        <f>IF(P33&gt;0,P33*I33/Z33,0)*VLOOKUP(B33,'2-Kosten per locatie'!$A$14:$C$25,3,FALSE)</f>
        <v>0</v>
      </c>
      <c r="W33" s="307">
        <f>IF(K33="nio",0,IF(K33&gt;0,VLOOKUP(G33,'3-Productie normen'!A:R,VLOOKUP(K33,'3-Productie normen'!$B$29:$C$41,2,FALSE),FALSE)))</f>
        <v>0</v>
      </c>
      <c r="X33" s="307">
        <f t="shared" si="5"/>
        <v>0</v>
      </c>
      <c r="Y33" s="307">
        <f t="shared" si="6"/>
        <v>0</v>
      </c>
      <c r="Z33" s="307">
        <f t="shared" si="7"/>
        <v>0</v>
      </c>
      <c r="AA33" s="308">
        <f>VLOOKUP(G33,'3-Productie normen'!A:U,15,FALSE)</f>
        <v>0</v>
      </c>
      <c r="AB33" s="309">
        <f>VLOOKUP(G33,'3-Productie normen'!A:U,16,FALSE)</f>
        <v>915.88999999999976</v>
      </c>
      <c r="AC33" s="308"/>
      <c r="AE33" s="310">
        <f t="shared" si="8"/>
        <v>3411.2</v>
      </c>
    </row>
    <row r="34" spans="1:31" ht="14.1" customHeight="1">
      <c r="A34" s="75">
        <v>33</v>
      </c>
      <c r="B34" s="380" t="s">
        <v>61</v>
      </c>
      <c r="C34" s="276" t="s">
        <v>153</v>
      </c>
      <c r="D34" s="304" t="s">
        <v>177</v>
      </c>
      <c r="E34" s="305" t="s">
        <v>155</v>
      </c>
      <c r="F34" s="71" t="s">
        <v>184</v>
      </c>
      <c r="G34" s="71" t="s">
        <v>93</v>
      </c>
      <c r="H34" s="71" t="s">
        <v>157</v>
      </c>
      <c r="I34" s="388">
        <v>44.5</v>
      </c>
      <c r="J34" s="306">
        <f t="shared" si="2"/>
        <v>104</v>
      </c>
      <c r="K34" s="230">
        <v>104</v>
      </c>
      <c r="L34" s="230"/>
      <c r="M34" s="230"/>
      <c r="N34" s="230"/>
      <c r="O34" s="230"/>
      <c r="P34" s="230"/>
      <c r="Q34" s="229" t="e">
        <f>IF(K34="nio",0,IF(K34&gt;0,K34*I34/W34,0))*VLOOKUP(B34,'2-Kosten per locatie'!$A$14:$C$25,3,FALSE)</f>
        <v>#DIV/0!</v>
      </c>
      <c r="R34" s="229">
        <f>IF(L34&gt;0,L34*I34/X34,0)*VLOOKUP(B34,'2-Kosten per locatie'!$A$14:$C$25,3,FALSE)</f>
        <v>0</v>
      </c>
      <c r="S34" s="229">
        <f>IF(M34&gt;0,M34*I34/Y34,0)*VLOOKUP(B34,'2-Kosten per locatie'!$A$14:$C$25,3,FALSE)</f>
        <v>0</v>
      </c>
      <c r="T34" s="229">
        <f>IF(N34&gt;0,N34*I34/Z34,0)*VLOOKUP(B34,'2-Kosten per locatie'!$A$14:$C$25,3,FALSE)</f>
        <v>0</v>
      </c>
      <c r="U34" s="229">
        <f>IF(O34&gt;0,O34*I34/Y34,0)*VLOOKUP(B34,'2-Kosten per locatie'!$A$14:$C$25,3,FALSE)</f>
        <v>0</v>
      </c>
      <c r="V34" s="229">
        <f>IF(P34&gt;0,P34*I34/Z34,0)*VLOOKUP(B34,'2-Kosten per locatie'!$A$14:$C$25,3,FALSE)</f>
        <v>0</v>
      </c>
      <c r="W34" s="307">
        <f>IF(K34="nio",0,IF(K34&gt;0,VLOOKUP(G34,'3-Productie normen'!A:R,VLOOKUP(K34,'3-Productie normen'!$B$29:$C$41,2,FALSE),FALSE)))</f>
        <v>0</v>
      </c>
      <c r="X34" s="307">
        <f t="shared" si="5"/>
        <v>0</v>
      </c>
      <c r="Y34" s="307">
        <f t="shared" si="6"/>
        <v>0</v>
      </c>
      <c r="Z34" s="307">
        <f t="shared" si="7"/>
        <v>0</v>
      </c>
      <c r="AA34" s="308">
        <f>VLOOKUP(G34,'3-Productie normen'!A:U,15,FALSE)</f>
        <v>0</v>
      </c>
      <c r="AB34" s="309">
        <f>VLOOKUP(G34,'3-Productie normen'!A:U,16,FALSE)</f>
        <v>915.88999999999976</v>
      </c>
      <c r="AC34" s="308"/>
      <c r="AE34" s="310">
        <f t="shared" si="8"/>
        <v>4628</v>
      </c>
    </row>
    <row r="35" spans="1:31" ht="14.1" customHeight="1">
      <c r="A35" s="75">
        <v>34</v>
      </c>
      <c r="B35" s="380" t="s">
        <v>61</v>
      </c>
      <c r="C35" s="276" t="s">
        <v>153</v>
      </c>
      <c r="D35" s="86" t="s">
        <v>177</v>
      </c>
      <c r="E35" s="226" t="s">
        <v>155</v>
      </c>
      <c r="F35" s="85" t="s">
        <v>185</v>
      </c>
      <c r="G35" s="85" t="s">
        <v>100</v>
      </c>
      <c r="H35" s="71" t="s">
        <v>186</v>
      </c>
      <c r="I35" s="388">
        <v>30.6</v>
      </c>
      <c r="J35" s="306">
        <f t="shared" si="2"/>
        <v>204</v>
      </c>
      <c r="K35" s="230">
        <v>204</v>
      </c>
      <c r="L35" s="230"/>
      <c r="M35" s="230"/>
      <c r="N35" s="230"/>
      <c r="O35" s="230"/>
      <c r="P35" s="230"/>
      <c r="Q35" s="229" t="e">
        <f>IF(K35="nio",0,IF(K35&gt;0,K35*I35/W35,0))*VLOOKUP(B35,'2-Kosten per locatie'!$A$14:$C$25,3,FALSE)</f>
        <v>#DIV/0!</v>
      </c>
      <c r="R35" s="229">
        <f>IF(L35&gt;0,L35*I35/X35,0)*VLOOKUP(B35,'2-Kosten per locatie'!$A$14:$C$25,3,FALSE)</f>
        <v>0</v>
      </c>
      <c r="S35" s="229">
        <f>IF(M35&gt;0,M35*I35/Y35,0)*VLOOKUP(B35,'2-Kosten per locatie'!$A$14:$C$25,3,FALSE)</f>
        <v>0</v>
      </c>
      <c r="T35" s="229">
        <f>IF(N35&gt;0,N35*I35/Z35,0)*VLOOKUP(B35,'2-Kosten per locatie'!$A$14:$C$25,3,FALSE)</f>
        <v>0</v>
      </c>
      <c r="U35" s="229">
        <f>IF(O35&gt;0,O35*I35/Y35,0)*VLOOKUP(B35,'2-Kosten per locatie'!$A$14:$C$25,3,FALSE)</f>
        <v>0</v>
      </c>
      <c r="V35" s="229">
        <f>IF(P35&gt;0,P35*I35/Z35,0)*VLOOKUP(B35,'2-Kosten per locatie'!$A$14:$C$25,3,FALSE)</f>
        <v>0</v>
      </c>
      <c r="W35" s="307">
        <f>IF(K35="nio",0,IF(K35&gt;0,VLOOKUP(G35,'3-Productie normen'!A:R,VLOOKUP(K35,'3-Productie normen'!$B$29:$C$41,2,FALSE),FALSE)))</f>
        <v>0</v>
      </c>
      <c r="X35" s="307">
        <f t="shared" si="5"/>
        <v>0</v>
      </c>
      <c r="Y35" s="307">
        <f t="shared" si="6"/>
        <v>0</v>
      </c>
      <c r="Z35" s="307">
        <f t="shared" si="7"/>
        <v>0</v>
      </c>
      <c r="AA35" s="308">
        <f>VLOOKUP(G35,'3-Productie normen'!A:U,15,FALSE)</f>
        <v>0</v>
      </c>
      <c r="AB35" s="309">
        <f>VLOOKUP(G35,'3-Productie normen'!A:U,16,FALSE)</f>
        <v>98.211600000000004</v>
      </c>
      <c r="AC35" s="308"/>
      <c r="AE35" s="310">
        <f t="shared" si="8"/>
        <v>6242.4000000000005</v>
      </c>
    </row>
    <row r="36" spans="1:31" ht="14.1" customHeight="1">
      <c r="A36" s="75">
        <v>35</v>
      </c>
      <c r="B36" s="380" t="s">
        <v>61</v>
      </c>
      <c r="C36" s="276" t="s">
        <v>153</v>
      </c>
      <c r="D36" s="304" t="s">
        <v>177</v>
      </c>
      <c r="E36" s="305" t="s">
        <v>155</v>
      </c>
      <c r="F36" s="71" t="s">
        <v>106</v>
      </c>
      <c r="G36" s="71" t="s">
        <v>106</v>
      </c>
      <c r="H36" s="71" t="s">
        <v>159</v>
      </c>
      <c r="I36" s="388">
        <v>15.5</v>
      </c>
      <c r="J36" s="306">
        <f t="shared" si="2"/>
        <v>156</v>
      </c>
      <c r="K36" s="230">
        <v>156</v>
      </c>
      <c r="L36" s="230"/>
      <c r="M36" s="230"/>
      <c r="N36" s="230"/>
      <c r="O36" s="230"/>
      <c r="P36" s="230"/>
      <c r="Q36" s="229" t="e">
        <f>IF(K36="nio",0,IF(K36&gt;0,K36*I36/W36,0))*VLOOKUP(B36,'2-Kosten per locatie'!$A$14:$C$25,3,FALSE)</f>
        <v>#DIV/0!</v>
      </c>
      <c r="R36" s="229">
        <f>IF(L36&gt;0,L36*I36/X36,0)*VLOOKUP(B36,'2-Kosten per locatie'!$A$14:$C$25,3,FALSE)</f>
        <v>0</v>
      </c>
      <c r="S36" s="229">
        <f>IF(M36&gt;0,M36*I36/Y36,0)*VLOOKUP(B36,'2-Kosten per locatie'!$A$14:$C$25,3,FALSE)</f>
        <v>0</v>
      </c>
      <c r="T36" s="229">
        <f>IF(N36&gt;0,N36*I36/Z36,0)*VLOOKUP(B36,'2-Kosten per locatie'!$A$14:$C$25,3,FALSE)</f>
        <v>0</v>
      </c>
      <c r="U36" s="229">
        <f>IF(O36&gt;0,O36*I36/Y36,0)*VLOOKUP(B36,'2-Kosten per locatie'!$A$14:$C$25,3,FALSE)</f>
        <v>0</v>
      </c>
      <c r="V36" s="229">
        <f>IF(P36&gt;0,P36*I36/Z36,0)*VLOOKUP(B36,'2-Kosten per locatie'!$A$14:$C$25,3,FALSE)</f>
        <v>0</v>
      </c>
      <c r="W36" s="307">
        <f>IF(K36="nio",0,IF(K36&gt;0,VLOOKUP(G36,'3-Productie normen'!A:R,VLOOKUP(K36,'3-Productie normen'!$B$29:$C$41,2,FALSE),FALSE)))</f>
        <v>0</v>
      </c>
      <c r="X36" s="307">
        <f t="shared" si="5"/>
        <v>0</v>
      </c>
      <c r="Y36" s="307">
        <f t="shared" si="6"/>
        <v>0</v>
      </c>
      <c r="Z36" s="307">
        <f t="shared" si="7"/>
        <v>0</v>
      </c>
      <c r="AA36" s="308">
        <f>VLOOKUP(G36,'3-Productie normen'!A:U,15,FALSE)</f>
        <v>0</v>
      </c>
      <c r="AB36" s="309">
        <f>VLOOKUP(G36,'3-Productie normen'!A:U,16,FALSE)</f>
        <v>75.828800000000015</v>
      </c>
      <c r="AC36" s="308"/>
      <c r="AE36" s="310">
        <f t="shared" si="8"/>
        <v>2418</v>
      </c>
    </row>
    <row r="37" spans="1:31" ht="14.1" customHeight="1">
      <c r="A37" s="75">
        <v>36</v>
      </c>
      <c r="B37" s="380" t="s">
        <v>61</v>
      </c>
      <c r="C37" s="276" t="s">
        <v>153</v>
      </c>
      <c r="D37" s="304" t="s">
        <v>187</v>
      </c>
      <c r="E37" s="305" t="s">
        <v>155</v>
      </c>
      <c r="F37" s="71" t="s">
        <v>188</v>
      </c>
      <c r="G37" s="71" t="s">
        <v>93</v>
      </c>
      <c r="H37" s="71" t="s">
        <v>157</v>
      </c>
      <c r="I37" s="388">
        <v>103</v>
      </c>
      <c r="J37" s="306">
        <f t="shared" si="2"/>
        <v>104</v>
      </c>
      <c r="K37" s="230">
        <v>104</v>
      </c>
      <c r="L37" s="230"/>
      <c r="M37" s="230"/>
      <c r="N37" s="230"/>
      <c r="O37" s="230"/>
      <c r="P37" s="230"/>
      <c r="Q37" s="229" t="e">
        <f>IF(K37="nio",0,IF(K37&gt;0,K37*I37/W37,0))*VLOOKUP(B37,'2-Kosten per locatie'!$A$14:$C$25,3,FALSE)</f>
        <v>#DIV/0!</v>
      </c>
      <c r="R37" s="229">
        <f>IF(L37&gt;0,L37*I37/X37,0)*VLOOKUP(B37,'2-Kosten per locatie'!$A$14:$C$25,3,FALSE)</f>
        <v>0</v>
      </c>
      <c r="S37" s="229">
        <f>IF(M37&gt;0,M37*I37/Y37,0)*VLOOKUP(B37,'2-Kosten per locatie'!$A$14:$C$25,3,FALSE)</f>
        <v>0</v>
      </c>
      <c r="T37" s="229">
        <f>IF(N37&gt;0,N37*I37/Z37,0)*VLOOKUP(B37,'2-Kosten per locatie'!$A$14:$C$25,3,FALSE)</f>
        <v>0</v>
      </c>
      <c r="U37" s="229">
        <f>IF(O37&gt;0,O37*I37/Y37,0)*VLOOKUP(B37,'2-Kosten per locatie'!$A$14:$C$25,3,FALSE)</f>
        <v>0</v>
      </c>
      <c r="V37" s="229">
        <f>IF(P37&gt;0,P37*I37/Z37,0)*VLOOKUP(B37,'2-Kosten per locatie'!$A$14:$C$25,3,FALSE)</f>
        <v>0</v>
      </c>
      <c r="W37" s="307">
        <f>IF(K37="nio",0,IF(K37&gt;0,VLOOKUP(G37,'3-Productie normen'!A:R,VLOOKUP(K37,'3-Productie normen'!$B$29:$C$41,2,FALSE),FALSE)))</f>
        <v>0</v>
      </c>
      <c r="X37" s="307">
        <f t="shared" si="5"/>
        <v>0</v>
      </c>
      <c r="Y37" s="307">
        <f t="shared" si="6"/>
        <v>0</v>
      </c>
      <c r="Z37" s="307">
        <f t="shared" si="7"/>
        <v>0</v>
      </c>
      <c r="AA37" s="308">
        <f>VLOOKUP(G37,'3-Productie normen'!A:U,15,FALSE)</f>
        <v>0</v>
      </c>
      <c r="AB37" s="309">
        <f>VLOOKUP(G37,'3-Productie normen'!A:U,16,FALSE)</f>
        <v>915.88999999999976</v>
      </c>
      <c r="AC37" s="308"/>
      <c r="AE37" s="310">
        <f t="shared" si="8"/>
        <v>10712</v>
      </c>
    </row>
    <row r="38" spans="1:31" ht="14.1" customHeight="1">
      <c r="A38" s="75">
        <v>37</v>
      </c>
      <c r="B38" s="380" t="s">
        <v>61</v>
      </c>
      <c r="C38" s="276" t="s">
        <v>153</v>
      </c>
      <c r="D38" s="304" t="s">
        <v>187</v>
      </c>
      <c r="E38" s="305" t="s">
        <v>155</v>
      </c>
      <c r="F38" s="71" t="s">
        <v>164</v>
      </c>
      <c r="G38" s="71" t="s">
        <v>93</v>
      </c>
      <c r="H38" s="71" t="s">
        <v>157</v>
      </c>
      <c r="I38" s="388">
        <v>45.1</v>
      </c>
      <c r="J38" s="306">
        <f t="shared" si="2"/>
        <v>104</v>
      </c>
      <c r="K38" s="230">
        <v>104</v>
      </c>
      <c r="L38" s="230"/>
      <c r="M38" s="230"/>
      <c r="N38" s="230"/>
      <c r="O38" s="230"/>
      <c r="P38" s="230"/>
      <c r="Q38" s="229" t="e">
        <f>IF(K38="nio",0,IF(K38&gt;0,K38*I38/W38,0))*VLOOKUP(B38,'2-Kosten per locatie'!$A$14:$C$25,3,FALSE)</f>
        <v>#DIV/0!</v>
      </c>
      <c r="R38" s="229">
        <f>IF(L38&gt;0,L38*I38/X38,0)*VLOOKUP(B38,'2-Kosten per locatie'!$A$14:$C$25,3,FALSE)</f>
        <v>0</v>
      </c>
      <c r="S38" s="229">
        <f>IF(M38&gt;0,M38*I38/Y38,0)*VLOOKUP(B38,'2-Kosten per locatie'!$A$14:$C$25,3,FALSE)</f>
        <v>0</v>
      </c>
      <c r="T38" s="229">
        <f>IF(N38&gt;0,N38*I38/Z38,0)*VLOOKUP(B38,'2-Kosten per locatie'!$A$14:$C$25,3,FALSE)</f>
        <v>0</v>
      </c>
      <c r="U38" s="229">
        <f>IF(O38&gt;0,O38*I38/Y38,0)*VLOOKUP(B38,'2-Kosten per locatie'!$A$14:$C$25,3,FALSE)</f>
        <v>0</v>
      </c>
      <c r="V38" s="229">
        <f>IF(P38&gt;0,P38*I38/Z38,0)*VLOOKUP(B38,'2-Kosten per locatie'!$A$14:$C$25,3,FALSE)</f>
        <v>0</v>
      </c>
      <c r="W38" s="307">
        <f>IF(K38="nio",0,IF(K38&gt;0,VLOOKUP(G38,'3-Productie normen'!A:R,VLOOKUP(K38,'3-Productie normen'!$B$29:$C$41,2,FALSE),FALSE)))</f>
        <v>0</v>
      </c>
      <c r="X38" s="307">
        <f t="shared" si="5"/>
        <v>0</v>
      </c>
      <c r="Y38" s="307">
        <f t="shared" si="6"/>
        <v>0</v>
      </c>
      <c r="Z38" s="307">
        <f t="shared" si="7"/>
        <v>0</v>
      </c>
      <c r="AA38" s="308">
        <f>VLOOKUP(G38,'3-Productie normen'!A:U,15,FALSE)</f>
        <v>0</v>
      </c>
      <c r="AB38" s="309">
        <f>VLOOKUP(G38,'3-Productie normen'!A:U,16,FALSE)</f>
        <v>915.88999999999976</v>
      </c>
      <c r="AC38" s="308"/>
      <c r="AE38" s="310">
        <f t="shared" si="8"/>
        <v>4690.4000000000005</v>
      </c>
    </row>
    <row r="39" spans="1:31" ht="14.1" customHeight="1">
      <c r="A39" s="75">
        <v>38</v>
      </c>
      <c r="B39" s="380" t="s">
        <v>61</v>
      </c>
      <c r="C39" s="276" t="s">
        <v>153</v>
      </c>
      <c r="D39" s="304" t="s">
        <v>187</v>
      </c>
      <c r="E39" s="305" t="s">
        <v>155</v>
      </c>
      <c r="F39" s="71" t="s">
        <v>164</v>
      </c>
      <c r="G39" s="71" t="s">
        <v>93</v>
      </c>
      <c r="H39" s="71" t="s">
        <v>157</v>
      </c>
      <c r="I39" s="388">
        <v>63.1</v>
      </c>
      <c r="J39" s="306">
        <f t="shared" si="2"/>
        <v>104</v>
      </c>
      <c r="K39" s="230">
        <v>104</v>
      </c>
      <c r="L39" s="230"/>
      <c r="M39" s="230"/>
      <c r="N39" s="230"/>
      <c r="O39" s="230"/>
      <c r="P39" s="230"/>
      <c r="Q39" s="229" t="e">
        <f>IF(K39="nio",0,IF(K39&gt;0,K39*I39/W39,0))*VLOOKUP(B39,'2-Kosten per locatie'!$A$14:$C$25,3,FALSE)</f>
        <v>#DIV/0!</v>
      </c>
      <c r="R39" s="229">
        <f>IF(L39&gt;0,L39*I39/X39,0)*VLOOKUP(B39,'2-Kosten per locatie'!$A$14:$C$25,3,FALSE)</f>
        <v>0</v>
      </c>
      <c r="S39" s="229">
        <f>IF(M39&gt;0,M39*I39/Y39,0)*VLOOKUP(B39,'2-Kosten per locatie'!$A$14:$C$25,3,FALSE)</f>
        <v>0</v>
      </c>
      <c r="T39" s="229">
        <f>IF(N39&gt;0,N39*I39/Z39,0)*VLOOKUP(B39,'2-Kosten per locatie'!$A$14:$C$25,3,FALSE)</f>
        <v>0</v>
      </c>
      <c r="U39" s="229">
        <f>IF(O39&gt;0,O39*I39/Y39,0)*VLOOKUP(B39,'2-Kosten per locatie'!$A$14:$C$25,3,FALSE)</f>
        <v>0</v>
      </c>
      <c r="V39" s="229">
        <f>IF(P39&gt;0,P39*I39/Z39,0)*VLOOKUP(B39,'2-Kosten per locatie'!$A$14:$C$25,3,FALSE)</f>
        <v>0</v>
      </c>
      <c r="W39" s="307">
        <f>IF(K39="nio",0,IF(K39&gt;0,VLOOKUP(G39,'3-Productie normen'!A:R,VLOOKUP(K39,'3-Productie normen'!$B$29:$C$41,2,FALSE),FALSE)))</f>
        <v>0</v>
      </c>
      <c r="X39" s="307">
        <f t="shared" si="5"/>
        <v>0</v>
      </c>
      <c r="Y39" s="307">
        <f t="shared" si="6"/>
        <v>0</v>
      </c>
      <c r="Z39" s="307">
        <f t="shared" si="7"/>
        <v>0</v>
      </c>
      <c r="AA39" s="308">
        <f>VLOOKUP(G39,'3-Productie normen'!A:U,15,FALSE)</f>
        <v>0</v>
      </c>
      <c r="AB39" s="309">
        <f>VLOOKUP(G39,'3-Productie normen'!A:U,16,FALSE)</f>
        <v>915.88999999999976</v>
      </c>
      <c r="AC39" s="308"/>
      <c r="AE39" s="310">
        <f t="shared" si="8"/>
        <v>6562.4000000000005</v>
      </c>
    </row>
    <row r="40" spans="1:31" ht="14.1" customHeight="1">
      <c r="A40" s="75">
        <v>39</v>
      </c>
      <c r="B40" s="380" t="s">
        <v>61</v>
      </c>
      <c r="C40" s="276" t="s">
        <v>153</v>
      </c>
      <c r="D40" s="304" t="s">
        <v>187</v>
      </c>
      <c r="E40" s="305" t="s">
        <v>155</v>
      </c>
      <c r="F40" s="71" t="s">
        <v>164</v>
      </c>
      <c r="G40" s="71" t="s">
        <v>93</v>
      </c>
      <c r="H40" s="71" t="s">
        <v>157</v>
      </c>
      <c r="I40" s="388">
        <v>34.200000000000003</v>
      </c>
      <c r="J40" s="306">
        <f t="shared" si="2"/>
        <v>104</v>
      </c>
      <c r="K40" s="230">
        <v>104</v>
      </c>
      <c r="L40" s="230"/>
      <c r="M40" s="230"/>
      <c r="N40" s="230"/>
      <c r="O40" s="230"/>
      <c r="P40" s="230"/>
      <c r="Q40" s="229" t="e">
        <f>IF(K40="nio",0,IF(K40&gt;0,K40*I40/W40,0))*VLOOKUP(B40,'2-Kosten per locatie'!$A$14:$C$25,3,FALSE)</f>
        <v>#DIV/0!</v>
      </c>
      <c r="R40" s="229">
        <f>IF(L40&gt;0,L40*I40/X40,0)*VLOOKUP(B40,'2-Kosten per locatie'!$A$14:$C$25,3,FALSE)</f>
        <v>0</v>
      </c>
      <c r="S40" s="229">
        <f>IF(M40&gt;0,M40*I40/Y40,0)*VLOOKUP(B40,'2-Kosten per locatie'!$A$14:$C$25,3,FALSE)</f>
        <v>0</v>
      </c>
      <c r="T40" s="229">
        <f>IF(N40&gt;0,N40*I40/Z40,0)*VLOOKUP(B40,'2-Kosten per locatie'!$A$14:$C$25,3,FALSE)</f>
        <v>0</v>
      </c>
      <c r="U40" s="229">
        <f>IF(O40&gt;0,O40*I40/Y40,0)*VLOOKUP(B40,'2-Kosten per locatie'!$A$14:$C$25,3,FALSE)</f>
        <v>0</v>
      </c>
      <c r="V40" s="229">
        <f>IF(P40&gt;0,P40*I40/Z40,0)*VLOOKUP(B40,'2-Kosten per locatie'!$A$14:$C$25,3,FALSE)</f>
        <v>0</v>
      </c>
      <c r="W40" s="307">
        <f>IF(K40="nio",0,IF(K40&gt;0,VLOOKUP(G40,'3-Productie normen'!A:R,VLOOKUP(K40,'3-Productie normen'!$B$29:$C$41,2,FALSE),FALSE)))</f>
        <v>0</v>
      </c>
      <c r="X40" s="307">
        <f t="shared" si="5"/>
        <v>0</v>
      </c>
      <c r="Y40" s="307">
        <f t="shared" si="6"/>
        <v>0</v>
      </c>
      <c r="Z40" s="307">
        <f t="shared" si="7"/>
        <v>0</v>
      </c>
      <c r="AA40" s="308">
        <f>VLOOKUP(G40,'3-Productie normen'!A:U,15,FALSE)</f>
        <v>0</v>
      </c>
      <c r="AB40" s="309">
        <f>VLOOKUP(G40,'3-Productie normen'!A:U,16,FALSE)</f>
        <v>915.88999999999976</v>
      </c>
      <c r="AC40" s="308"/>
      <c r="AE40" s="310">
        <f t="shared" si="8"/>
        <v>3556.8</v>
      </c>
    </row>
    <row r="41" spans="1:31" ht="14.1" customHeight="1">
      <c r="A41" s="75">
        <v>40</v>
      </c>
      <c r="B41" s="380" t="s">
        <v>61</v>
      </c>
      <c r="C41" s="276" t="s">
        <v>153</v>
      </c>
      <c r="D41" s="304" t="s">
        <v>187</v>
      </c>
      <c r="E41" s="305" t="s">
        <v>155</v>
      </c>
      <c r="F41" s="71" t="s">
        <v>106</v>
      </c>
      <c r="G41" s="71" t="s">
        <v>106</v>
      </c>
      <c r="H41" s="71" t="s">
        <v>159</v>
      </c>
      <c r="I41" s="388">
        <v>8.6999999999999993</v>
      </c>
      <c r="J41" s="306">
        <f t="shared" si="2"/>
        <v>156</v>
      </c>
      <c r="K41" s="230">
        <v>156</v>
      </c>
      <c r="L41" s="230"/>
      <c r="M41" s="230"/>
      <c r="N41" s="230"/>
      <c r="O41" s="230"/>
      <c r="P41" s="230"/>
      <c r="Q41" s="229" t="e">
        <f>IF(K41="nio",0,IF(K41&gt;0,K41*I41/W41,0))*VLOOKUP(B41,'2-Kosten per locatie'!$A$14:$C$25,3,FALSE)</f>
        <v>#DIV/0!</v>
      </c>
      <c r="R41" s="229">
        <f>IF(L41&gt;0,L41*I41/X41,0)*VLOOKUP(B41,'2-Kosten per locatie'!$A$14:$C$25,3,FALSE)</f>
        <v>0</v>
      </c>
      <c r="S41" s="229">
        <f>IF(M41&gt;0,M41*I41/Y41,0)*VLOOKUP(B41,'2-Kosten per locatie'!$A$14:$C$25,3,FALSE)</f>
        <v>0</v>
      </c>
      <c r="T41" s="229">
        <f>IF(N41&gt;0,N41*I41/Z41,0)*VLOOKUP(B41,'2-Kosten per locatie'!$A$14:$C$25,3,FALSE)</f>
        <v>0</v>
      </c>
      <c r="U41" s="229">
        <f>IF(O41&gt;0,O41*I41/Y41,0)*VLOOKUP(B41,'2-Kosten per locatie'!$A$14:$C$25,3,FALSE)</f>
        <v>0</v>
      </c>
      <c r="V41" s="229">
        <f>IF(P41&gt;0,P41*I41/Z41,0)*VLOOKUP(B41,'2-Kosten per locatie'!$A$14:$C$25,3,FALSE)</f>
        <v>0</v>
      </c>
      <c r="W41" s="307">
        <f>IF(K41="nio",0,IF(K41&gt;0,VLOOKUP(G41,'3-Productie normen'!A:R,VLOOKUP(K41,'3-Productie normen'!$B$29:$C$41,2,FALSE),FALSE)))</f>
        <v>0</v>
      </c>
      <c r="X41" s="307">
        <f t="shared" si="5"/>
        <v>0</v>
      </c>
      <c r="Y41" s="307">
        <f t="shared" si="6"/>
        <v>0</v>
      </c>
      <c r="Z41" s="307">
        <f t="shared" si="7"/>
        <v>0</v>
      </c>
      <c r="AA41" s="308">
        <f>VLOOKUP(G41,'3-Productie normen'!A:U,15,FALSE)</f>
        <v>0</v>
      </c>
      <c r="AB41" s="309">
        <f>VLOOKUP(G41,'3-Productie normen'!A:U,16,FALSE)</f>
        <v>75.828800000000015</v>
      </c>
      <c r="AC41" s="308"/>
      <c r="AE41" s="310">
        <f t="shared" si="8"/>
        <v>1357.1999999999998</v>
      </c>
    </row>
    <row r="42" spans="1:31" ht="14.1" customHeight="1">
      <c r="A42" s="75">
        <v>38</v>
      </c>
      <c r="B42" s="380" t="s">
        <v>55</v>
      </c>
      <c r="C42" s="276" t="s">
        <v>189</v>
      </c>
      <c r="D42" s="304" t="s">
        <v>190</v>
      </c>
      <c r="E42" s="305" t="s">
        <v>191</v>
      </c>
      <c r="F42" s="71" t="s">
        <v>192</v>
      </c>
      <c r="G42" s="71" t="s">
        <v>97</v>
      </c>
      <c r="H42" s="71" t="s">
        <v>193</v>
      </c>
      <c r="I42" s="388">
        <v>12</v>
      </c>
      <c r="J42" s="306">
        <f t="shared" ref="J42:J78" si="15">SUM(K42:P42)</f>
        <v>80</v>
      </c>
      <c r="K42" s="230">
        <v>80</v>
      </c>
      <c r="L42" s="230"/>
      <c r="M42" s="230"/>
      <c r="N42" s="230"/>
      <c r="O42" s="230"/>
      <c r="P42" s="230"/>
      <c r="Q42" s="229" t="e">
        <f>IF(K42="nio",0,IF(K42&gt;0,K42*I42/W42,0))*VLOOKUP(B42,'2-Kosten per locatie'!$A$14:$C$25,3,FALSE)</f>
        <v>#DIV/0!</v>
      </c>
      <c r="R42" s="229">
        <f>IF(L42&gt;0,L42*I42/X42,0)*VLOOKUP(B42,'2-Kosten per locatie'!$A$14:$C$25,3,FALSE)</f>
        <v>0</v>
      </c>
      <c r="S42" s="229">
        <f>IF(M42&gt;0,M42*I42/Y42,0)*VLOOKUP(B42,'2-Kosten per locatie'!$A$14:$C$25,3,FALSE)</f>
        <v>0</v>
      </c>
      <c r="T42" s="229">
        <f>IF(N42&gt;0,N42*I42/Z42,0)*VLOOKUP(B42,'2-Kosten per locatie'!$A$14:$C$25,3,FALSE)</f>
        <v>0</v>
      </c>
      <c r="U42" s="229">
        <f>IF(O42&gt;0,O42*I42/Y42,0)*VLOOKUP(B42,'2-Kosten per locatie'!$A$14:$C$25,3,FALSE)</f>
        <v>0</v>
      </c>
      <c r="V42" s="229">
        <f>IF(P42&gt;0,P42*I42/Z42,0)*VLOOKUP(B42,'2-Kosten per locatie'!$A$14:$C$25,3,FALSE)</f>
        <v>0</v>
      </c>
      <c r="W42" s="307">
        <f>IF(K42="nio",0,IF(K42&gt;0,VLOOKUP(G42,'3-Productie normen'!A:R,VLOOKUP(K42,'3-Productie normen'!$B$29:$C$41,2,FALSE),FALSE)))</f>
        <v>0</v>
      </c>
      <c r="X42" s="307">
        <f t="shared" si="5"/>
        <v>0</v>
      </c>
      <c r="Y42" s="307">
        <f t="shared" si="6"/>
        <v>0</v>
      </c>
      <c r="Z42" s="307">
        <f t="shared" si="7"/>
        <v>0</v>
      </c>
      <c r="AA42" s="308">
        <f>VLOOKUP(G42,'3-Productie normen'!A:U,15,FALSE)</f>
        <v>0</v>
      </c>
      <c r="AB42" s="309">
        <f>VLOOKUP(G42,'3-Productie normen'!A:U,16,FALSE)</f>
        <v>84.322499999999991</v>
      </c>
      <c r="AC42" s="308"/>
      <c r="AE42" s="310">
        <f t="shared" si="8"/>
        <v>960</v>
      </c>
    </row>
    <row r="43" spans="1:31" ht="14.1" customHeight="1">
      <c r="A43" s="75">
        <v>39</v>
      </c>
      <c r="B43" s="380" t="s">
        <v>55</v>
      </c>
      <c r="C43" s="276" t="s">
        <v>189</v>
      </c>
      <c r="D43" s="304" t="s">
        <v>190</v>
      </c>
      <c r="E43" s="305" t="s">
        <v>194</v>
      </c>
      <c r="F43" s="71" t="s">
        <v>165</v>
      </c>
      <c r="G43" s="71" t="s">
        <v>104</v>
      </c>
      <c r="H43" s="71" t="s">
        <v>193</v>
      </c>
      <c r="I43" s="388">
        <v>1</v>
      </c>
      <c r="J43" s="306">
        <f t="shared" si="15"/>
        <v>200</v>
      </c>
      <c r="K43" s="230">
        <v>200</v>
      </c>
      <c r="L43" s="230"/>
      <c r="M43" s="230"/>
      <c r="N43" s="230"/>
      <c r="O43" s="230"/>
      <c r="P43" s="230"/>
      <c r="Q43" s="229" t="e">
        <f>IF(K43="nio",0,IF(K43&gt;0,K43*I43/W43,0))*VLOOKUP(B43,'2-Kosten per locatie'!$A$14:$C$25,3,FALSE)</f>
        <v>#DIV/0!</v>
      </c>
      <c r="R43" s="229">
        <f>IF(L43&gt;0,L43*I43/X43,0)*VLOOKUP(B43,'2-Kosten per locatie'!$A$14:$C$25,3,FALSE)</f>
        <v>0</v>
      </c>
      <c r="S43" s="229">
        <f>IF(M43&gt;0,M43*I43/Y43,0)*VLOOKUP(B43,'2-Kosten per locatie'!$A$14:$C$25,3,FALSE)</f>
        <v>0</v>
      </c>
      <c r="T43" s="229">
        <f>IF(N43&gt;0,N43*I43/Z43,0)*VLOOKUP(B43,'2-Kosten per locatie'!$A$14:$C$25,3,FALSE)</f>
        <v>0</v>
      </c>
      <c r="U43" s="229">
        <f>IF(O43&gt;0,O43*I43/Y43,0)*VLOOKUP(B43,'2-Kosten per locatie'!$A$14:$C$25,3,FALSE)</f>
        <v>0</v>
      </c>
      <c r="V43" s="229">
        <f>IF(P43&gt;0,P43*I43/Z43,0)*VLOOKUP(B43,'2-Kosten per locatie'!$A$14:$C$25,3,FALSE)</f>
        <v>0</v>
      </c>
      <c r="W43" s="307">
        <f>IF(K43="nio",0,IF(K43&gt;0,VLOOKUP(G43,'3-Productie normen'!A:R,VLOOKUP(K43,'3-Productie normen'!$B$29:$C$41,2,FALSE),FALSE)))</f>
        <v>0</v>
      </c>
      <c r="X43" s="307">
        <f t="shared" si="5"/>
        <v>0</v>
      </c>
      <c r="Y43" s="307">
        <f t="shared" si="6"/>
        <v>0</v>
      </c>
      <c r="Z43" s="307">
        <f t="shared" si="7"/>
        <v>0</v>
      </c>
      <c r="AA43" s="308">
        <f>VLOOKUP(G43,'3-Productie normen'!A:U,15,FALSE)</f>
        <v>0</v>
      </c>
      <c r="AB43" s="309">
        <f>VLOOKUP(G43,'3-Productie normen'!A:U,16,FALSE)</f>
        <v>198.56500000000014</v>
      </c>
      <c r="AC43" s="308"/>
      <c r="AE43" s="310">
        <f t="shared" si="8"/>
        <v>200</v>
      </c>
    </row>
    <row r="44" spans="1:31" ht="14.1" customHeight="1">
      <c r="A44" s="75">
        <v>40</v>
      </c>
      <c r="B44" s="380" t="s">
        <v>55</v>
      </c>
      <c r="C44" s="276" t="s">
        <v>189</v>
      </c>
      <c r="D44" s="304" t="s">
        <v>190</v>
      </c>
      <c r="E44" s="305" t="s">
        <v>195</v>
      </c>
      <c r="F44" s="71" t="s">
        <v>196</v>
      </c>
      <c r="G44" s="71" t="s">
        <v>197</v>
      </c>
      <c r="H44" s="71" t="s">
        <v>193</v>
      </c>
      <c r="I44" s="388">
        <v>1.5</v>
      </c>
      <c r="J44" s="306">
        <f t="shared" si="15"/>
        <v>0</v>
      </c>
      <c r="K44" s="230" t="s">
        <v>198</v>
      </c>
      <c r="L44" s="230"/>
      <c r="M44" s="230"/>
      <c r="N44" s="230"/>
      <c r="O44" s="230"/>
      <c r="P44" s="230"/>
      <c r="Q44" s="229">
        <f>IF(K44="nio",0,IF(K44&gt;0,K44*I44/W44,0))*VLOOKUP(B44,'2-Kosten per locatie'!$A$14:$C$25,3,FALSE)</f>
        <v>0</v>
      </c>
      <c r="R44" s="229">
        <f>IF(L44&gt;0,L44*I44/X44,0)*VLOOKUP(B44,'2-Kosten per locatie'!$A$14:$C$25,3,FALSE)</f>
        <v>0</v>
      </c>
      <c r="S44" s="229">
        <f>IF(M44&gt;0,M44*I44/Y44,0)*VLOOKUP(B44,'2-Kosten per locatie'!$A$14:$C$25,3,FALSE)</f>
        <v>0</v>
      </c>
      <c r="T44" s="229">
        <f>IF(N44&gt;0,N44*I44/Z44,0)*VLOOKUP(B44,'2-Kosten per locatie'!$A$14:$C$25,3,FALSE)</f>
        <v>0</v>
      </c>
      <c r="U44" s="229">
        <f>IF(O44&gt;0,O44*I44/Y44,0)*VLOOKUP(B44,'2-Kosten per locatie'!$A$14:$C$25,3,FALSE)</f>
        <v>0</v>
      </c>
      <c r="V44" s="229">
        <f>IF(P44&gt;0,P44*I44/Z44,0)*VLOOKUP(B44,'2-Kosten per locatie'!$A$14:$C$25,3,FALSE)</f>
        <v>0</v>
      </c>
      <c r="W44" s="307">
        <f>IF(K44="nio",0,IF(K44&gt;0,VLOOKUP(G44,'3-Productie normen'!A:R,VLOOKUP(K44,'3-Productie normen'!$B$29:$C$41,2,FALSE),FALSE)))</f>
        <v>0</v>
      </c>
      <c r="X44" s="307">
        <f t="shared" si="5"/>
        <v>0</v>
      </c>
      <c r="Y44" s="307">
        <f t="shared" si="6"/>
        <v>0</v>
      </c>
      <c r="Z44" s="307">
        <f t="shared" si="7"/>
        <v>0</v>
      </c>
      <c r="AA44" s="308" t="e">
        <f>VLOOKUP(G44,'3-Productie normen'!A:U,15,FALSE)</f>
        <v>#N/A</v>
      </c>
      <c r="AB44" s="309" t="e">
        <f>VLOOKUP(G44,'3-Productie normen'!A:U,16,FALSE)</f>
        <v>#N/A</v>
      </c>
      <c r="AC44" s="308"/>
      <c r="AE44" s="310">
        <f t="shared" si="8"/>
        <v>0</v>
      </c>
    </row>
    <row r="45" spans="1:31" ht="14.1" customHeight="1">
      <c r="A45" s="75">
        <v>41</v>
      </c>
      <c r="B45" s="380" t="s">
        <v>55</v>
      </c>
      <c r="C45" s="276" t="s">
        <v>189</v>
      </c>
      <c r="D45" s="304" t="s">
        <v>190</v>
      </c>
      <c r="E45" s="305" t="s">
        <v>199</v>
      </c>
      <c r="F45" s="71" t="s">
        <v>200</v>
      </c>
      <c r="G45" s="71" t="s">
        <v>101</v>
      </c>
      <c r="H45" s="71" t="s">
        <v>193</v>
      </c>
      <c r="I45" s="388">
        <v>30</v>
      </c>
      <c r="J45" s="306">
        <f t="shared" si="15"/>
        <v>200</v>
      </c>
      <c r="K45" s="230">
        <v>200</v>
      </c>
      <c r="L45" s="230"/>
      <c r="M45" s="230"/>
      <c r="N45" s="230"/>
      <c r="O45" s="230"/>
      <c r="P45" s="230"/>
      <c r="Q45" s="229" t="e">
        <f>IF(K45="nio",0,IF(K45&gt;0,K45*I45/W45,0))*VLOOKUP(B45,'2-Kosten per locatie'!$A$14:$C$25,3,FALSE)</f>
        <v>#DIV/0!</v>
      </c>
      <c r="R45" s="229">
        <f>IF(L45&gt;0,L45*I45/X45,0)*VLOOKUP(B45,'2-Kosten per locatie'!$A$14:$C$25,3,FALSE)</f>
        <v>0</v>
      </c>
      <c r="S45" s="229">
        <f>IF(M45&gt;0,M45*I45/Y45,0)*VLOOKUP(B45,'2-Kosten per locatie'!$A$14:$C$25,3,FALSE)</f>
        <v>0</v>
      </c>
      <c r="T45" s="229">
        <f>IF(N45&gt;0,N45*I45/Z45,0)*VLOOKUP(B45,'2-Kosten per locatie'!$A$14:$C$25,3,FALSE)</f>
        <v>0</v>
      </c>
      <c r="U45" s="229">
        <f>IF(O45&gt;0,O45*I45/Y45,0)*VLOOKUP(B45,'2-Kosten per locatie'!$A$14:$C$25,3,FALSE)</f>
        <v>0</v>
      </c>
      <c r="V45" s="229">
        <f>IF(P45&gt;0,P45*I45/Z45,0)*VLOOKUP(B45,'2-Kosten per locatie'!$A$14:$C$25,3,FALSE)</f>
        <v>0</v>
      </c>
      <c r="W45" s="307">
        <f>IF(K45="nio",0,IF(K45&gt;0,VLOOKUP(G45,'3-Productie normen'!A:R,VLOOKUP(K45,'3-Productie normen'!$B$29:$C$41,2,FALSE),FALSE)))</f>
        <v>0</v>
      </c>
      <c r="X45" s="307">
        <f t="shared" si="5"/>
        <v>0</v>
      </c>
      <c r="Y45" s="307">
        <f t="shared" si="6"/>
        <v>0</v>
      </c>
      <c r="Z45" s="307">
        <f t="shared" si="7"/>
        <v>0</v>
      </c>
      <c r="AA45" s="308">
        <f>VLOOKUP(G45,'3-Productie normen'!A:U,15,FALSE)</f>
        <v>0</v>
      </c>
      <c r="AB45" s="309">
        <f>VLOOKUP(G45,'3-Productie normen'!A:U,16,FALSE)</f>
        <v>455.57899999999995</v>
      </c>
      <c r="AC45" s="308"/>
      <c r="AE45" s="310">
        <f t="shared" si="8"/>
        <v>6000</v>
      </c>
    </row>
    <row r="46" spans="1:31" ht="14.1" customHeight="1">
      <c r="A46" s="75">
        <v>42</v>
      </c>
      <c r="B46" s="380" t="s">
        <v>55</v>
      </c>
      <c r="C46" s="276" t="s">
        <v>189</v>
      </c>
      <c r="D46" s="304" t="s">
        <v>190</v>
      </c>
      <c r="E46" s="305" t="s">
        <v>201</v>
      </c>
      <c r="F46" s="71" t="s">
        <v>202</v>
      </c>
      <c r="G46" s="71" t="s">
        <v>101</v>
      </c>
      <c r="H46" s="71" t="s">
        <v>193</v>
      </c>
      <c r="I46" s="388">
        <v>30</v>
      </c>
      <c r="J46" s="306">
        <f t="shared" si="15"/>
        <v>200</v>
      </c>
      <c r="K46" s="230">
        <v>200</v>
      </c>
      <c r="L46" s="230"/>
      <c r="M46" s="230"/>
      <c r="N46" s="230"/>
      <c r="O46" s="230"/>
      <c r="P46" s="230"/>
      <c r="Q46" s="229" t="e">
        <f>IF(K46="nio",0,IF(K46&gt;0,K46*I46/W46,0))*VLOOKUP(B46,'2-Kosten per locatie'!$A$14:$C$25,3,FALSE)</f>
        <v>#DIV/0!</v>
      </c>
      <c r="R46" s="229">
        <f>IF(L46&gt;0,L46*I46/X46,0)*VLOOKUP(B46,'2-Kosten per locatie'!$A$14:$C$25,3,FALSE)</f>
        <v>0</v>
      </c>
      <c r="S46" s="229">
        <f>IF(M46&gt;0,M46*I46/Y46,0)*VLOOKUP(B46,'2-Kosten per locatie'!$A$14:$C$25,3,FALSE)</f>
        <v>0</v>
      </c>
      <c r="T46" s="229">
        <f>IF(N46&gt;0,N46*I46/Z46,0)*VLOOKUP(B46,'2-Kosten per locatie'!$A$14:$C$25,3,FALSE)</f>
        <v>0</v>
      </c>
      <c r="U46" s="229">
        <f>IF(O46&gt;0,O46*I46/Y46,0)*VLOOKUP(B46,'2-Kosten per locatie'!$A$14:$C$25,3,FALSE)</f>
        <v>0</v>
      </c>
      <c r="V46" s="229">
        <f>IF(P46&gt;0,P46*I46/Z46,0)*VLOOKUP(B46,'2-Kosten per locatie'!$A$14:$C$25,3,FALSE)</f>
        <v>0</v>
      </c>
      <c r="W46" s="307">
        <f>IF(K46="nio",0,IF(K46&gt;0,VLOOKUP(G46,'3-Productie normen'!A:R,VLOOKUP(K46,'3-Productie normen'!$B$29:$C$41,2,FALSE),FALSE)))</f>
        <v>0</v>
      </c>
      <c r="X46" s="307">
        <f t="shared" si="5"/>
        <v>0</v>
      </c>
      <c r="Y46" s="307">
        <f t="shared" si="6"/>
        <v>0</v>
      </c>
      <c r="Z46" s="307">
        <f t="shared" si="7"/>
        <v>0</v>
      </c>
      <c r="AA46" s="308">
        <f>VLOOKUP(G46,'3-Productie normen'!A:U,15,FALSE)</f>
        <v>0</v>
      </c>
      <c r="AB46" s="309">
        <f>VLOOKUP(G46,'3-Productie normen'!A:U,16,FALSE)</f>
        <v>455.57899999999995</v>
      </c>
      <c r="AC46" s="308"/>
      <c r="AE46" s="310">
        <f t="shared" si="8"/>
        <v>6000</v>
      </c>
    </row>
    <row r="47" spans="1:31" ht="14.1" customHeight="1">
      <c r="A47" s="75">
        <v>43</v>
      </c>
      <c r="B47" s="380" t="s">
        <v>55</v>
      </c>
      <c r="C47" s="276" t="s">
        <v>189</v>
      </c>
      <c r="D47" s="304" t="s">
        <v>190</v>
      </c>
      <c r="E47" s="305" t="s">
        <v>203</v>
      </c>
      <c r="F47" s="71" t="s">
        <v>204</v>
      </c>
      <c r="G47" s="71" t="s">
        <v>101</v>
      </c>
      <c r="H47" s="71" t="s">
        <v>193</v>
      </c>
      <c r="I47" s="388">
        <v>15</v>
      </c>
      <c r="J47" s="306">
        <f t="shared" si="15"/>
        <v>200</v>
      </c>
      <c r="K47" s="230">
        <v>200</v>
      </c>
      <c r="L47" s="230"/>
      <c r="M47" s="230"/>
      <c r="N47" s="230"/>
      <c r="O47" s="230"/>
      <c r="P47" s="230"/>
      <c r="Q47" s="229" t="e">
        <f>IF(K47="nio",0,IF(K47&gt;0,K47*I47/W47,0))*VLOOKUP(B47,'2-Kosten per locatie'!$A$14:$C$25,3,FALSE)</f>
        <v>#DIV/0!</v>
      </c>
      <c r="R47" s="229">
        <f>IF(L47&gt;0,L47*I47/X47,0)*VLOOKUP(B47,'2-Kosten per locatie'!$A$14:$C$25,3,FALSE)</f>
        <v>0</v>
      </c>
      <c r="S47" s="229">
        <f>IF(M47&gt;0,M47*I47/Y47,0)*VLOOKUP(B47,'2-Kosten per locatie'!$A$14:$C$25,3,FALSE)</f>
        <v>0</v>
      </c>
      <c r="T47" s="229">
        <f>IF(N47&gt;0,N47*I47/Z47,0)*VLOOKUP(B47,'2-Kosten per locatie'!$A$14:$C$25,3,FALSE)</f>
        <v>0</v>
      </c>
      <c r="U47" s="229">
        <f>IF(O47&gt;0,O47*I47/Y47,0)*VLOOKUP(B47,'2-Kosten per locatie'!$A$14:$C$25,3,FALSE)</f>
        <v>0</v>
      </c>
      <c r="V47" s="229">
        <f>IF(P47&gt;0,P47*I47/Z47,0)*VLOOKUP(B47,'2-Kosten per locatie'!$A$14:$C$25,3,FALSE)</f>
        <v>0</v>
      </c>
      <c r="W47" s="307">
        <f>IF(K47="nio",0,IF(K47&gt;0,VLOOKUP(G47,'3-Productie normen'!A:R,VLOOKUP(K47,'3-Productie normen'!$B$29:$C$41,2,FALSE),FALSE)))</f>
        <v>0</v>
      </c>
      <c r="X47" s="307">
        <f t="shared" si="5"/>
        <v>0</v>
      </c>
      <c r="Y47" s="307">
        <f t="shared" si="6"/>
        <v>0</v>
      </c>
      <c r="Z47" s="307">
        <f t="shared" si="7"/>
        <v>0</v>
      </c>
      <c r="AA47" s="308">
        <f>VLOOKUP(G47,'3-Productie normen'!A:U,15,FALSE)</f>
        <v>0</v>
      </c>
      <c r="AB47" s="309">
        <f>VLOOKUP(G47,'3-Productie normen'!A:U,16,FALSE)</f>
        <v>455.57899999999995</v>
      </c>
      <c r="AC47" s="308"/>
      <c r="AE47" s="310">
        <f t="shared" si="8"/>
        <v>3000</v>
      </c>
    </row>
    <row r="48" spans="1:31" ht="14.1" customHeight="1">
      <c r="A48" s="75">
        <v>44</v>
      </c>
      <c r="B48" s="380" t="s">
        <v>55</v>
      </c>
      <c r="C48" s="276" t="s">
        <v>189</v>
      </c>
      <c r="D48" s="304" t="s">
        <v>190</v>
      </c>
      <c r="E48" s="305" t="s">
        <v>205</v>
      </c>
      <c r="F48" s="71" t="s">
        <v>206</v>
      </c>
      <c r="G48" s="71" t="s">
        <v>104</v>
      </c>
      <c r="H48" s="71" t="s">
        <v>193</v>
      </c>
      <c r="I48" s="388">
        <v>1.2</v>
      </c>
      <c r="J48" s="306">
        <f t="shared" si="15"/>
        <v>200</v>
      </c>
      <c r="K48" s="230">
        <v>200</v>
      </c>
      <c r="L48" s="230"/>
      <c r="M48" s="230"/>
      <c r="N48" s="230"/>
      <c r="O48" s="230"/>
      <c r="P48" s="230"/>
      <c r="Q48" s="229" t="e">
        <f>IF(K48="nio",0,IF(K48&gt;0,K48*I48/W48,0))*VLOOKUP(B48,'2-Kosten per locatie'!$A$14:$C$25,3,FALSE)</f>
        <v>#DIV/0!</v>
      </c>
      <c r="R48" s="229">
        <f>IF(L48&gt;0,L48*I48/X48,0)*VLOOKUP(B48,'2-Kosten per locatie'!$A$14:$C$25,3,FALSE)</f>
        <v>0</v>
      </c>
      <c r="S48" s="229">
        <f>IF(M48&gt;0,M48*I48/Y48,0)*VLOOKUP(B48,'2-Kosten per locatie'!$A$14:$C$25,3,FALSE)</f>
        <v>0</v>
      </c>
      <c r="T48" s="229">
        <f>IF(N48&gt;0,N48*I48/Z48,0)*VLOOKUP(B48,'2-Kosten per locatie'!$A$14:$C$25,3,FALSE)</f>
        <v>0</v>
      </c>
      <c r="U48" s="229">
        <f>IF(O48&gt;0,O48*I48/Y48,0)*VLOOKUP(B48,'2-Kosten per locatie'!$A$14:$C$25,3,FALSE)</f>
        <v>0</v>
      </c>
      <c r="V48" s="229">
        <f>IF(P48&gt;0,P48*I48/Z48,0)*VLOOKUP(B48,'2-Kosten per locatie'!$A$14:$C$25,3,FALSE)</f>
        <v>0</v>
      </c>
      <c r="W48" s="307">
        <f>IF(K48="nio",0,IF(K48&gt;0,VLOOKUP(G48,'3-Productie normen'!A:R,VLOOKUP(K48,'3-Productie normen'!$B$29:$C$41,2,FALSE),FALSE)))</f>
        <v>0</v>
      </c>
      <c r="X48" s="307">
        <f t="shared" si="5"/>
        <v>0</v>
      </c>
      <c r="Y48" s="307">
        <f t="shared" si="6"/>
        <v>0</v>
      </c>
      <c r="Z48" s="307">
        <f t="shared" si="7"/>
        <v>0</v>
      </c>
      <c r="AA48" s="308">
        <f>VLOOKUP(G48,'3-Productie normen'!A:U,15,FALSE)</f>
        <v>0</v>
      </c>
      <c r="AB48" s="309">
        <f>VLOOKUP(G48,'3-Productie normen'!A:U,16,FALSE)</f>
        <v>198.56500000000014</v>
      </c>
      <c r="AC48" s="308"/>
      <c r="AE48" s="310">
        <f t="shared" si="8"/>
        <v>240</v>
      </c>
    </row>
    <row r="49" spans="1:31" ht="14.1" customHeight="1">
      <c r="A49" s="75">
        <v>45</v>
      </c>
      <c r="B49" s="380" t="s">
        <v>55</v>
      </c>
      <c r="C49" s="276" t="s">
        <v>189</v>
      </c>
      <c r="D49" s="304" t="s">
        <v>190</v>
      </c>
      <c r="E49" s="305" t="s">
        <v>207</v>
      </c>
      <c r="F49" s="276" t="s">
        <v>208</v>
      </c>
      <c r="G49" s="276" t="s">
        <v>101</v>
      </c>
      <c r="H49" s="71" t="s">
        <v>193</v>
      </c>
      <c r="I49" s="388">
        <v>15</v>
      </c>
      <c r="J49" s="306">
        <f t="shared" si="15"/>
        <v>200</v>
      </c>
      <c r="K49" s="230">
        <v>200</v>
      </c>
      <c r="L49" s="230"/>
      <c r="M49" s="230"/>
      <c r="N49" s="230"/>
      <c r="O49" s="230"/>
      <c r="P49" s="230"/>
      <c r="Q49" s="229" t="e">
        <f>IF(K49="nio",0,IF(K49&gt;0,K49*I49/W49,0))*VLOOKUP(B49,'2-Kosten per locatie'!$A$14:$C$25,3,FALSE)</f>
        <v>#DIV/0!</v>
      </c>
      <c r="R49" s="229">
        <f>IF(L49&gt;0,L49*I49/X49,0)*VLOOKUP(B49,'2-Kosten per locatie'!$A$14:$C$25,3,FALSE)</f>
        <v>0</v>
      </c>
      <c r="S49" s="229">
        <f>IF(M49&gt;0,M49*I49/Y49,0)*VLOOKUP(B49,'2-Kosten per locatie'!$A$14:$C$25,3,FALSE)</f>
        <v>0</v>
      </c>
      <c r="T49" s="229">
        <f>IF(N49&gt;0,N49*I49/Z49,0)*VLOOKUP(B49,'2-Kosten per locatie'!$A$14:$C$25,3,FALSE)</f>
        <v>0</v>
      </c>
      <c r="U49" s="229">
        <f>IF(O49&gt;0,O49*I49/Y49,0)*VLOOKUP(B49,'2-Kosten per locatie'!$A$14:$C$25,3,FALSE)</f>
        <v>0</v>
      </c>
      <c r="V49" s="229">
        <f>IF(P49&gt;0,P49*I49/Z49,0)*VLOOKUP(B49,'2-Kosten per locatie'!$A$14:$C$25,3,FALSE)</f>
        <v>0</v>
      </c>
      <c r="W49" s="307">
        <f>IF(K49="nio",0,IF(K49&gt;0,VLOOKUP(G49,'3-Productie normen'!A:R,VLOOKUP(K49,'3-Productie normen'!$B$29:$C$41,2,FALSE),FALSE)))</f>
        <v>0</v>
      </c>
      <c r="X49" s="307">
        <f t="shared" si="5"/>
        <v>0</v>
      </c>
      <c r="Y49" s="307">
        <f t="shared" si="6"/>
        <v>0</v>
      </c>
      <c r="Z49" s="307">
        <f t="shared" si="7"/>
        <v>0</v>
      </c>
      <c r="AA49" s="308">
        <f>VLOOKUP(G49,'3-Productie normen'!A:U,15,FALSE)</f>
        <v>0</v>
      </c>
      <c r="AB49" s="309">
        <f>VLOOKUP(G49,'3-Productie normen'!A:U,16,FALSE)</f>
        <v>455.57899999999995</v>
      </c>
      <c r="AC49" s="308"/>
      <c r="AE49" s="310">
        <f t="shared" si="8"/>
        <v>3000</v>
      </c>
    </row>
    <row r="50" spans="1:31" ht="14.1" customHeight="1">
      <c r="A50" s="75">
        <v>46</v>
      </c>
      <c r="B50" s="380" t="s">
        <v>55</v>
      </c>
      <c r="C50" s="276" t="s">
        <v>189</v>
      </c>
      <c r="D50" s="304" t="s">
        <v>190</v>
      </c>
      <c r="E50" s="305" t="s">
        <v>209</v>
      </c>
      <c r="F50" s="276" t="s">
        <v>210</v>
      </c>
      <c r="G50" s="276" t="s">
        <v>104</v>
      </c>
      <c r="H50" s="71" t="s">
        <v>193</v>
      </c>
      <c r="I50" s="388">
        <v>1.2</v>
      </c>
      <c r="J50" s="306">
        <f t="shared" si="15"/>
        <v>200</v>
      </c>
      <c r="K50" s="230">
        <v>200</v>
      </c>
      <c r="L50" s="230"/>
      <c r="M50" s="230"/>
      <c r="N50" s="230"/>
      <c r="O50" s="230"/>
      <c r="P50" s="230"/>
      <c r="Q50" s="229" t="e">
        <f>IF(K50="nio",0,IF(K50&gt;0,K50*I50/W50,0))*VLOOKUP(B50,'2-Kosten per locatie'!$A$14:$C$25,3,FALSE)</f>
        <v>#DIV/0!</v>
      </c>
      <c r="R50" s="229">
        <f>IF(L50&gt;0,L50*I50/X50,0)*VLOOKUP(B50,'2-Kosten per locatie'!$A$14:$C$25,3,FALSE)</f>
        <v>0</v>
      </c>
      <c r="S50" s="229">
        <f>IF(M50&gt;0,M50*I50/Y50,0)*VLOOKUP(B50,'2-Kosten per locatie'!$A$14:$C$25,3,FALSE)</f>
        <v>0</v>
      </c>
      <c r="T50" s="229">
        <f>IF(N50&gt;0,N50*I50/Z50,0)*VLOOKUP(B50,'2-Kosten per locatie'!$A$14:$C$25,3,FALSE)</f>
        <v>0</v>
      </c>
      <c r="U50" s="229">
        <f>IF(O50&gt;0,O50*I50/Y50,0)*VLOOKUP(B50,'2-Kosten per locatie'!$A$14:$C$25,3,FALSE)</f>
        <v>0</v>
      </c>
      <c r="V50" s="229">
        <f>IF(P50&gt;0,P50*I50/Z50,0)*VLOOKUP(B50,'2-Kosten per locatie'!$A$14:$C$25,3,FALSE)</f>
        <v>0</v>
      </c>
      <c r="W50" s="307">
        <f>IF(K50="nio",0,IF(K50&gt;0,VLOOKUP(G50,'3-Productie normen'!A:R,VLOOKUP(K50,'3-Productie normen'!$B$29:$C$41,2,FALSE),FALSE)))</f>
        <v>0</v>
      </c>
      <c r="X50" s="307">
        <f t="shared" si="5"/>
        <v>0</v>
      </c>
      <c r="Y50" s="307">
        <f t="shared" si="6"/>
        <v>0</v>
      </c>
      <c r="Z50" s="307">
        <f t="shared" si="7"/>
        <v>0</v>
      </c>
      <c r="AA50" s="308">
        <f>VLOOKUP(G50,'3-Productie normen'!A:U,15,FALSE)</f>
        <v>0</v>
      </c>
      <c r="AB50" s="309">
        <f>VLOOKUP(G50,'3-Productie normen'!A:U,16,FALSE)</f>
        <v>198.56500000000014</v>
      </c>
      <c r="AC50" s="308"/>
      <c r="AE50" s="310">
        <f t="shared" si="8"/>
        <v>240</v>
      </c>
    </row>
    <row r="51" spans="1:31" ht="14.1" customHeight="1">
      <c r="A51" s="75">
        <v>47</v>
      </c>
      <c r="B51" s="380" t="s">
        <v>55</v>
      </c>
      <c r="C51" s="276" t="s">
        <v>189</v>
      </c>
      <c r="D51" s="304" t="s">
        <v>190</v>
      </c>
      <c r="E51" s="305" t="s">
        <v>211</v>
      </c>
      <c r="F51" s="276" t="s">
        <v>212</v>
      </c>
      <c r="G51" s="276" t="s">
        <v>104</v>
      </c>
      <c r="H51" s="71" t="s">
        <v>193</v>
      </c>
      <c r="I51" s="388">
        <v>1.5</v>
      </c>
      <c r="J51" s="306">
        <f t="shared" si="15"/>
        <v>40</v>
      </c>
      <c r="K51" s="230">
        <v>40</v>
      </c>
      <c r="L51" s="230"/>
      <c r="M51" s="230"/>
      <c r="N51" s="230"/>
      <c r="O51" s="230"/>
      <c r="P51" s="230"/>
      <c r="Q51" s="229" t="e">
        <f>IF(K51="nio",0,IF(K51&gt;0,K51*I51/W51,0))*VLOOKUP(B51,'2-Kosten per locatie'!$A$14:$C$25,3,FALSE)</f>
        <v>#DIV/0!</v>
      </c>
      <c r="R51" s="229">
        <f>IF(L51&gt;0,L51*I51/X51,0)*VLOOKUP(B51,'2-Kosten per locatie'!$A$14:$C$25,3,FALSE)</f>
        <v>0</v>
      </c>
      <c r="S51" s="229">
        <f>IF(M51&gt;0,M51*I51/Y51,0)*VLOOKUP(B51,'2-Kosten per locatie'!$A$14:$C$25,3,FALSE)</f>
        <v>0</v>
      </c>
      <c r="T51" s="229">
        <f>IF(N51&gt;0,N51*I51/Z51,0)*VLOOKUP(B51,'2-Kosten per locatie'!$A$14:$C$25,3,FALSE)</f>
        <v>0</v>
      </c>
      <c r="U51" s="229">
        <f>IF(O51&gt;0,O51*I51/Y51,0)*VLOOKUP(B51,'2-Kosten per locatie'!$A$14:$C$25,3,FALSE)</f>
        <v>0</v>
      </c>
      <c r="V51" s="229">
        <f>IF(P51&gt;0,P51*I51/Z51,0)*VLOOKUP(B51,'2-Kosten per locatie'!$A$14:$C$25,3,FALSE)</f>
        <v>0</v>
      </c>
      <c r="W51" s="307">
        <f>IF(K51="nio",0,IF(K51&gt;0,VLOOKUP(G51,'3-Productie normen'!A:R,VLOOKUP(K51,'3-Productie normen'!$B$29:$C$41,2,FALSE),FALSE)))</f>
        <v>0</v>
      </c>
      <c r="X51" s="307">
        <f t="shared" si="5"/>
        <v>0</v>
      </c>
      <c r="Y51" s="307">
        <f t="shared" si="6"/>
        <v>0</v>
      </c>
      <c r="Z51" s="307">
        <f t="shared" si="7"/>
        <v>0</v>
      </c>
      <c r="AA51" s="308">
        <f>VLOOKUP(G51,'3-Productie normen'!A:U,15,FALSE)</f>
        <v>0</v>
      </c>
      <c r="AB51" s="309">
        <f>VLOOKUP(G51,'3-Productie normen'!A:U,16,FALSE)</f>
        <v>198.56500000000014</v>
      </c>
      <c r="AC51" s="308"/>
      <c r="AE51" s="310">
        <f t="shared" si="8"/>
        <v>60</v>
      </c>
    </row>
    <row r="52" spans="1:31" ht="14.1" customHeight="1">
      <c r="A52" s="75">
        <v>48</v>
      </c>
      <c r="B52" s="380" t="s">
        <v>55</v>
      </c>
      <c r="C52" s="276" t="s">
        <v>189</v>
      </c>
      <c r="D52" s="304" t="s">
        <v>190</v>
      </c>
      <c r="E52" s="305" t="s">
        <v>213</v>
      </c>
      <c r="F52" s="71" t="s">
        <v>214</v>
      </c>
      <c r="G52" s="71" t="s">
        <v>104</v>
      </c>
      <c r="H52" s="71" t="s">
        <v>193</v>
      </c>
      <c r="I52" s="388">
        <v>1.5</v>
      </c>
      <c r="J52" s="306">
        <f t="shared" si="15"/>
        <v>40</v>
      </c>
      <c r="K52" s="230">
        <v>40</v>
      </c>
      <c r="L52" s="230"/>
      <c r="M52" s="230"/>
      <c r="N52" s="230"/>
      <c r="O52" s="230"/>
      <c r="P52" s="230"/>
      <c r="Q52" s="229" t="e">
        <f>IF(K52="nio",0,IF(K52&gt;0,K52*I52/W52,0))*VLOOKUP(B52,'2-Kosten per locatie'!$A$14:$C$25,3,FALSE)</f>
        <v>#DIV/0!</v>
      </c>
      <c r="R52" s="229">
        <f>IF(L52&gt;0,L52*I52/X52,0)*VLOOKUP(B52,'2-Kosten per locatie'!$A$14:$C$25,3,FALSE)</f>
        <v>0</v>
      </c>
      <c r="S52" s="229">
        <f>IF(M52&gt;0,M52*I52/Y52,0)*VLOOKUP(B52,'2-Kosten per locatie'!$A$14:$C$25,3,FALSE)</f>
        <v>0</v>
      </c>
      <c r="T52" s="229">
        <f>IF(N52&gt;0,N52*I52/Z52,0)*VLOOKUP(B52,'2-Kosten per locatie'!$A$14:$C$25,3,FALSE)</f>
        <v>0</v>
      </c>
      <c r="U52" s="229">
        <f>IF(O52&gt;0,O52*I52/Y52,0)*VLOOKUP(B52,'2-Kosten per locatie'!$A$14:$C$25,3,FALSE)</f>
        <v>0</v>
      </c>
      <c r="V52" s="229">
        <f>IF(P52&gt;0,P52*I52/Z52,0)*VLOOKUP(B52,'2-Kosten per locatie'!$A$14:$C$25,3,FALSE)</f>
        <v>0</v>
      </c>
      <c r="W52" s="307">
        <f>IF(K52="nio",0,IF(K52&gt;0,VLOOKUP(G52,'3-Productie normen'!A:R,VLOOKUP(K52,'3-Productie normen'!$B$29:$C$41,2,FALSE),FALSE)))</f>
        <v>0</v>
      </c>
      <c r="X52" s="307">
        <f t="shared" si="5"/>
        <v>0</v>
      </c>
      <c r="Y52" s="307">
        <f t="shared" si="6"/>
        <v>0</v>
      </c>
      <c r="Z52" s="307">
        <f t="shared" si="7"/>
        <v>0</v>
      </c>
      <c r="AA52" s="308">
        <f>VLOOKUP(G52,'3-Productie normen'!A:U,15,FALSE)</f>
        <v>0</v>
      </c>
      <c r="AB52" s="309">
        <f>VLOOKUP(G52,'3-Productie normen'!A:U,16,FALSE)</f>
        <v>198.56500000000014</v>
      </c>
      <c r="AC52" s="308"/>
      <c r="AE52" s="310">
        <f t="shared" si="8"/>
        <v>60</v>
      </c>
    </row>
    <row r="53" spans="1:31" ht="14.1" customHeight="1">
      <c r="A53" s="75">
        <v>49</v>
      </c>
      <c r="B53" s="380" t="s">
        <v>55</v>
      </c>
      <c r="C53" s="276" t="s">
        <v>189</v>
      </c>
      <c r="D53" s="304" t="s">
        <v>190</v>
      </c>
      <c r="E53" s="305" t="s">
        <v>215</v>
      </c>
      <c r="F53" s="71" t="s">
        <v>216</v>
      </c>
      <c r="G53" s="71" t="s">
        <v>101</v>
      </c>
      <c r="H53" s="71" t="s">
        <v>193</v>
      </c>
      <c r="I53" s="388">
        <v>6</v>
      </c>
      <c r="J53" s="306">
        <f t="shared" si="15"/>
        <v>80</v>
      </c>
      <c r="K53" s="230">
        <v>80</v>
      </c>
      <c r="L53" s="230"/>
      <c r="M53" s="230"/>
      <c r="N53" s="230"/>
      <c r="O53" s="230"/>
      <c r="P53" s="230"/>
      <c r="Q53" s="229" t="e">
        <f>IF(K53="nio",0,IF(K53&gt;0,K53*I53/W53,0))*VLOOKUP(B53,'2-Kosten per locatie'!$A$14:$C$25,3,FALSE)</f>
        <v>#DIV/0!</v>
      </c>
      <c r="R53" s="229">
        <f>IF(L53&gt;0,L53*I53/X53,0)*VLOOKUP(B53,'2-Kosten per locatie'!$A$14:$C$25,3,FALSE)</f>
        <v>0</v>
      </c>
      <c r="S53" s="229">
        <f>IF(M53&gt;0,M53*I53/Y53,0)*VLOOKUP(B53,'2-Kosten per locatie'!$A$14:$C$25,3,FALSE)</f>
        <v>0</v>
      </c>
      <c r="T53" s="229">
        <f>IF(N53&gt;0,N53*I53/Z53,0)*VLOOKUP(B53,'2-Kosten per locatie'!$A$14:$C$25,3,FALSE)</f>
        <v>0</v>
      </c>
      <c r="U53" s="229">
        <f>IF(O53&gt;0,O53*I53/Y53,0)*VLOOKUP(B53,'2-Kosten per locatie'!$A$14:$C$25,3,FALSE)</f>
        <v>0</v>
      </c>
      <c r="V53" s="229">
        <f>IF(P53&gt;0,P53*I53/Z53,0)*VLOOKUP(B53,'2-Kosten per locatie'!$A$14:$C$25,3,FALSE)</f>
        <v>0</v>
      </c>
      <c r="W53" s="307">
        <f>IF(K53="nio",0,IF(K53&gt;0,VLOOKUP(G53,'3-Productie normen'!A:R,VLOOKUP(K53,'3-Productie normen'!$B$29:$C$41,2,FALSE),FALSE)))</f>
        <v>0</v>
      </c>
      <c r="X53" s="307">
        <f t="shared" si="5"/>
        <v>0</v>
      </c>
      <c r="Y53" s="307">
        <f t="shared" si="6"/>
        <v>0</v>
      </c>
      <c r="Z53" s="307">
        <f t="shared" si="7"/>
        <v>0</v>
      </c>
      <c r="AA53" s="308">
        <f>VLOOKUP(G53,'3-Productie normen'!A:U,15,FALSE)</f>
        <v>0</v>
      </c>
      <c r="AB53" s="309">
        <f>VLOOKUP(G53,'3-Productie normen'!A:U,16,FALSE)</f>
        <v>455.57899999999995</v>
      </c>
      <c r="AC53" s="308"/>
      <c r="AE53" s="310">
        <f t="shared" si="8"/>
        <v>480</v>
      </c>
    </row>
    <row r="54" spans="1:31" ht="14.1" customHeight="1">
      <c r="A54" s="75">
        <v>50</v>
      </c>
      <c r="B54" s="380" t="s">
        <v>55</v>
      </c>
      <c r="C54" s="276" t="s">
        <v>189</v>
      </c>
      <c r="D54" s="304" t="s">
        <v>190</v>
      </c>
      <c r="E54" s="305" t="s">
        <v>217</v>
      </c>
      <c r="F54" s="71" t="s">
        <v>218</v>
      </c>
      <c r="G54" s="71" t="s">
        <v>103</v>
      </c>
      <c r="H54" s="71" t="s">
        <v>219</v>
      </c>
      <c r="I54" s="388">
        <v>36</v>
      </c>
      <c r="J54" s="306">
        <f t="shared" si="15"/>
        <v>12</v>
      </c>
      <c r="K54" s="230">
        <v>12</v>
      </c>
      <c r="L54" s="230"/>
      <c r="M54" s="230"/>
      <c r="N54" s="230"/>
      <c r="O54" s="230"/>
      <c r="P54" s="230"/>
      <c r="Q54" s="229" t="e">
        <f>IF(K54="nio",0,IF(K54&gt;0,K54*I54/W54,0))*VLOOKUP(B54,'2-Kosten per locatie'!$A$14:$C$25,3,FALSE)</f>
        <v>#DIV/0!</v>
      </c>
      <c r="R54" s="229">
        <f>IF(L54&gt;0,L54*I54/X54,0)*VLOOKUP(B54,'2-Kosten per locatie'!$A$14:$C$25,3,FALSE)</f>
        <v>0</v>
      </c>
      <c r="S54" s="229">
        <f>IF(M54&gt;0,M54*I54/Y54,0)*VLOOKUP(B54,'2-Kosten per locatie'!$A$14:$C$25,3,FALSE)</f>
        <v>0</v>
      </c>
      <c r="T54" s="229">
        <f>IF(N54&gt;0,N54*I54/Z54,0)*VLOOKUP(B54,'2-Kosten per locatie'!$A$14:$C$25,3,FALSE)</f>
        <v>0</v>
      </c>
      <c r="U54" s="229">
        <f>IF(O54&gt;0,O54*I54/Y54,0)*VLOOKUP(B54,'2-Kosten per locatie'!$A$14:$C$25,3,FALSE)</f>
        <v>0</v>
      </c>
      <c r="V54" s="229">
        <f>IF(P54&gt;0,P54*I54/Z54,0)*VLOOKUP(B54,'2-Kosten per locatie'!$A$14:$C$25,3,FALSE)</f>
        <v>0</v>
      </c>
      <c r="W54" s="307">
        <f>IF(K54="nio",0,IF(K54&gt;0,VLOOKUP(G54,'3-Productie normen'!A:R,VLOOKUP(K54,'3-Productie normen'!$B$29:$C$41,2,FALSE),FALSE)))</f>
        <v>0</v>
      </c>
      <c r="X54" s="307">
        <f t="shared" si="5"/>
        <v>0</v>
      </c>
      <c r="Y54" s="307">
        <f t="shared" si="6"/>
        <v>0</v>
      </c>
      <c r="Z54" s="307">
        <f t="shared" si="7"/>
        <v>0</v>
      </c>
      <c r="AA54" s="308">
        <f>VLOOKUP(G54,'3-Productie normen'!A:U,15,FALSE)</f>
        <v>0</v>
      </c>
      <c r="AB54" s="309">
        <f>VLOOKUP(G54,'3-Productie normen'!A:U,16,FALSE)</f>
        <v>220.71499999999997</v>
      </c>
      <c r="AC54" s="308"/>
      <c r="AE54" s="310">
        <f t="shared" si="8"/>
        <v>432</v>
      </c>
    </row>
    <row r="55" spans="1:31" ht="14.1" customHeight="1">
      <c r="A55" s="75">
        <v>51</v>
      </c>
      <c r="B55" s="380" t="s">
        <v>55</v>
      </c>
      <c r="C55" s="276" t="s">
        <v>189</v>
      </c>
      <c r="D55" s="304" t="s">
        <v>190</v>
      </c>
      <c r="E55" s="305" t="s">
        <v>220</v>
      </c>
      <c r="F55" s="71" t="s">
        <v>221</v>
      </c>
      <c r="G55" s="71" t="s">
        <v>105</v>
      </c>
      <c r="H55" s="71" t="s">
        <v>219</v>
      </c>
      <c r="I55" s="388">
        <v>266</v>
      </c>
      <c r="J55" s="306">
        <f t="shared" si="15"/>
        <v>200</v>
      </c>
      <c r="K55" s="230">
        <v>200</v>
      </c>
      <c r="L55" s="230"/>
      <c r="M55" s="230"/>
      <c r="N55" s="230"/>
      <c r="O55" s="230"/>
      <c r="P55" s="230"/>
      <c r="Q55" s="229" t="e">
        <f>IF(K55="nio",0,IF(K55&gt;0,K55*I55/W55,0))*VLOOKUP(B55,'2-Kosten per locatie'!$A$14:$C$25,3,FALSE)</f>
        <v>#DIV/0!</v>
      </c>
      <c r="R55" s="229">
        <f>IF(L55&gt;0,L55*I55/X55,0)*VLOOKUP(B55,'2-Kosten per locatie'!$A$14:$C$25,3,FALSE)</f>
        <v>0</v>
      </c>
      <c r="S55" s="229">
        <f>IF(M55&gt;0,M55*I55/Y55,0)*VLOOKUP(B55,'2-Kosten per locatie'!$A$14:$C$25,3,FALSE)</f>
        <v>0</v>
      </c>
      <c r="T55" s="229">
        <f>IF(N55&gt;0,N55*I55/Z55,0)*VLOOKUP(B55,'2-Kosten per locatie'!$A$14:$C$25,3,FALSE)</f>
        <v>0</v>
      </c>
      <c r="U55" s="229">
        <f>IF(O55&gt;0,O55*I55/Y55,0)*VLOOKUP(B55,'2-Kosten per locatie'!$A$14:$C$25,3,FALSE)</f>
        <v>0</v>
      </c>
      <c r="V55" s="229">
        <f>IF(P55&gt;0,P55*I55/Z55,0)*VLOOKUP(B55,'2-Kosten per locatie'!$A$14:$C$25,3,FALSE)</f>
        <v>0</v>
      </c>
      <c r="W55" s="307">
        <f>IF(K55="nio",0,IF(K55&gt;0,VLOOKUP(G55,'3-Productie normen'!A:R,VLOOKUP(K55,'3-Productie normen'!$B$29:$C$41,2,FALSE),FALSE)))</f>
        <v>0</v>
      </c>
      <c r="X55" s="307">
        <f t="shared" si="5"/>
        <v>0</v>
      </c>
      <c r="Y55" s="307">
        <f t="shared" si="6"/>
        <v>0</v>
      </c>
      <c r="Z55" s="307">
        <f t="shared" si="7"/>
        <v>0</v>
      </c>
      <c r="AA55" s="308">
        <f>VLOOKUP(G55,'3-Productie normen'!A:U,15,FALSE)</f>
        <v>0</v>
      </c>
      <c r="AB55" s="309">
        <f>VLOOKUP(G55,'3-Productie normen'!A:U,16,FALSE)</f>
        <v>974.27</v>
      </c>
      <c r="AC55" s="308"/>
      <c r="AE55" s="310">
        <f t="shared" si="8"/>
        <v>53200</v>
      </c>
    </row>
    <row r="56" spans="1:31" ht="14.1" customHeight="1">
      <c r="A56" s="75">
        <v>52</v>
      </c>
      <c r="B56" s="380" t="s">
        <v>55</v>
      </c>
      <c r="C56" s="276" t="s">
        <v>189</v>
      </c>
      <c r="D56" s="304" t="s">
        <v>190</v>
      </c>
      <c r="E56" s="305" t="s">
        <v>222</v>
      </c>
      <c r="F56" s="311" t="s">
        <v>223</v>
      </c>
      <c r="G56" s="71" t="s">
        <v>197</v>
      </c>
      <c r="H56" s="71" t="s">
        <v>224</v>
      </c>
      <c r="I56" s="388">
        <v>9</v>
      </c>
      <c r="J56" s="306">
        <f t="shared" si="15"/>
        <v>0</v>
      </c>
      <c r="K56" s="230" t="s">
        <v>198</v>
      </c>
      <c r="L56" s="230"/>
      <c r="M56" s="230"/>
      <c r="N56" s="230"/>
      <c r="O56" s="230"/>
      <c r="P56" s="230"/>
      <c r="Q56" s="229">
        <f>IF(K56="nio",0,IF(K56&gt;0,K56*I56/W56,0))*VLOOKUP(B56,'2-Kosten per locatie'!$A$14:$C$25,3,FALSE)</f>
        <v>0</v>
      </c>
      <c r="R56" s="229">
        <f>IF(L56&gt;0,L56*I56/X56,0)*VLOOKUP(B56,'2-Kosten per locatie'!$A$14:$C$25,3,FALSE)</f>
        <v>0</v>
      </c>
      <c r="S56" s="229">
        <f>IF(M56&gt;0,M56*I56/Y56,0)*VLOOKUP(B56,'2-Kosten per locatie'!$A$14:$C$25,3,FALSE)</f>
        <v>0</v>
      </c>
      <c r="T56" s="229">
        <f>IF(N56&gt;0,N56*I56/Z56,0)*VLOOKUP(B56,'2-Kosten per locatie'!$A$14:$C$25,3,FALSE)</f>
        <v>0</v>
      </c>
      <c r="U56" s="229">
        <f>IF(O56&gt;0,O56*I56/Y56,0)*VLOOKUP(B56,'2-Kosten per locatie'!$A$14:$C$25,3,FALSE)</f>
        <v>0</v>
      </c>
      <c r="V56" s="229">
        <f>IF(P56&gt;0,P56*I56/Z56,0)*VLOOKUP(B56,'2-Kosten per locatie'!$A$14:$C$25,3,FALSE)</f>
        <v>0</v>
      </c>
      <c r="W56" s="307">
        <f>IF(K56="nio",0,IF(K56&gt;0,VLOOKUP(G56,'3-Productie normen'!A:R,VLOOKUP(K56,'3-Productie normen'!$B$29:$C$41,2,FALSE),FALSE)))</f>
        <v>0</v>
      </c>
      <c r="X56" s="307">
        <f t="shared" si="5"/>
        <v>0</v>
      </c>
      <c r="Y56" s="307">
        <f t="shared" si="6"/>
        <v>0</v>
      </c>
      <c r="Z56" s="307">
        <f t="shared" si="7"/>
        <v>0</v>
      </c>
      <c r="AA56" s="308" t="e">
        <f>VLOOKUP(G56,'3-Productie normen'!A:U,15,FALSE)</f>
        <v>#N/A</v>
      </c>
      <c r="AB56" s="309" t="e">
        <f>VLOOKUP(G56,'3-Productie normen'!A:U,16,FALSE)</f>
        <v>#N/A</v>
      </c>
      <c r="AC56" s="308"/>
      <c r="AE56" s="310">
        <f t="shared" si="8"/>
        <v>0</v>
      </c>
    </row>
    <row r="57" spans="1:31" ht="14.1" customHeight="1">
      <c r="A57" s="75">
        <v>53</v>
      </c>
      <c r="B57" s="380" t="s">
        <v>60</v>
      </c>
      <c r="C57" s="276" t="s">
        <v>225</v>
      </c>
      <c r="D57" s="304" t="s">
        <v>226</v>
      </c>
      <c r="E57" s="305">
        <v>1</v>
      </c>
      <c r="F57" s="71" t="s">
        <v>221</v>
      </c>
      <c r="G57" s="71" t="s">
        <v>105</v>
      </c>
      <c r="H57" s="429" t="s">
        <v>227</v>
      </c>
      <c r="I57" s="388">
        <v>442.02000000000004</v>
      </c>
      <c r="J57" s="306">
        <f t="shared" si="15"/>
        <v>200</v>
      </c>
      <c r="K57" s="230">
        <v>200</v>
      </c>
      <c r="L57" s="230"/>
      <c r="M57" s="230"/>
      <c r="N57" s="230"/>
      <c r="O57" s="230"/>
      <c r="P57" s="230"/>
      <c r="Q57" s="229" t="e">
        <f>IF(K57="nio",0,IF(K57&gt;0,K57*I57/W57,0))*VLOOKUP(B57,'2-Kosten per locatie'!$A$14:$C$25,3,FALSE)</f>
        <v>#DIV/0!</v>
      </c>
      <c r="R57" s="229">
        <f>IF(L57&gt;0,L57*I57/X57,0)*VLOOKUP(B57,'2-Kosten per locatie'!$A$14:$C$25,3,FALSE)</f>
        <v>0</v>
      </c>
      <c r="S57" s="229">
        <f>IF(M57&gt;0,M57*I57/Y57,0)*VLOOKUP(B57,'2-Kosten per locatie'!$A$14:$C$25,3,FALSE)</f>
        <v>0</v>
      </c>
      <c r="T57" s="229">
        <f>IF(N57&gt;0,N57*I57/Z57,0)*VLOOKUP(B57,'2-Kosten per locatie'!$A$14:$C$25,3,FALSE)</f>
        <v>0</v>
      </c>
      <c r="U57" s="229">
        <f>IF(O57&gt;0,O57*I57/Y57,0)*VLOOKUP(B57,'2-Kosten per locatie'!$A$14:$C$25,3,FALSE)</f>
        <v>0</v>
      </c>
      <c r="V57" s="229">
        <f>IF(P57&gt;0,P57*I57/Z57,0)*VLOOKUP(B57,'2-Kosten per locatie'!$A$14:$C$25,3,FALSE)</f>
        <v>0</v>
      </c>
      <c r="W57" s="307">
        <f>IF(K57="nio",0,IF(K57&gt;0,VLOOKUP(G57,'3-Productie normen'!A:R,VLOOKUP(K57,'3-Productie normen'!$B$29:$C$41,2,FALSE),FALSE)))</f>
        <v>0</v>
      </c>
      <c r="X57" s="307">
        <f t="shared" si="5"/>
        <v>0</v>
      </c>
      <c r="Y57" s="307">
        <f t="shared" si="6"/>
        <v>0</v>
      </c>
      <c r="Z57" s="307">
        <f t="shared" si="7"/>
        <v>0</v>
      </c>
      <c r="AA57" s="308">
        <f>VLOOKUP(G57,'3-Productie normen'!A:U,15,FALSE)</f>
        <v>0</v>
      </c>
      <c r="AB57" s="309">
        <f>VLOOKUP(G57,'3-Productie normen'!A:U,16,FALSE)</f>
        <v>974.27</v>
      </c>
      <c r="AC57" s="308"/>
      <c r="AE57" s="310">
        <f t="shared" si="8"/>
        <v>88404.000000000015</v>
      </c>
    </row>
    <row r="58" spans="1:31" ht="14.1" customHeight="1">
      <c r="A58" s="75">
        <v>54</v>
      </c>
      <c r="B58" s="380" t="s">
        <v>60</v>
      </c>
      <c r="C58" s="276" t="s">
        <v>225</v>
      </c>
      <c r="D58" s="86" t="s">
        <v>226</v>
      </c>
      <c r="E58" s="226">
        <v>2</v>
      </c>
      <c r="F58" s="85" t="s">
        <v>228</v>
      </c>
      <c r="G58" s="85" t="s">
        <v>103</v>
      </c>
      <c r="H58" s="71" t="s">
        <v>186</v>
      </c>
      <c r="I58" s="388">
        <v>35.774999999999999</v>
      </c>
      <c r="J58" s="306">
        <f t="shared" si="15"/>
        <v>12</v>
      </c>
      <c r="K58" s="230">
        <v>12</v>
      </c>
      <c r="L58" s="230"/>
      <c r="M58" s="230"/>
      <c r="N58" s="230"/>
      <c r="O58" s="230"/>
      <c r="P58" s="230"/>
      <c r="Q58" s="229" t="e">
        <f>IF(K58="nio",0,IF(K58&gt;0,K58*I58/W58,0))*VLOOKUP(B58,'2-Kosten per locatie'!$A$14:$C$25,3,FALSE)</f>
        <v>#DIV/0!</v>
      </c>
      <c r="R58" s="229">
        <f>IF(L58&gt;0,L58*I58/X58,0)*VLOOKUP(B58,'2-Kosten per locatie'!$A$14:$C$25,3,FALSE)</f>
        <v>0</v>
      </c>
      <c r="S58" s="229">
        <f>IF(M58&gt;0,M58*I58/Y58,0)*VLOOKUP(B58,'2-Kosten per locatie'!$A$14:$C$25,3,FALSE)</f>
        <v>0</v>
      </c>
      <c r="T58" s="229">
        <f>IF(N58&gt;0,N58*I58/Z58,0)*VLOOKUP(B58,'2-Kosten per locatie'!$A$14:$C$25,3,FALSE)</f>
        <v>0</v>
      </c>
      <c r="U58" s="229">
        <f>IF(O58&gt;0,O58*I58/Y58,0)*VLOOKUP(B58,'2-Kosten per locatie'!$A$14:$C$25,3,FALSE)</f>
        <v>0</v>
      </c>
      <c r="V58" s="229">
        <f>IF(P58&gt;0,P58*I58/Z58,0)*VLOOKUP(B58,'2-Kosten per locatie'!$A$14:$C$25,3,FALSE)</f>
        <v>0</v>
      </c>
      <c r="W58" s="307">
        <f>IF(K58="nio",0,IF(K58&gt;0,VLOOKUP(G58,'3-Productie normen'!A:R,VLOOKUP(K58,'3-Productie normen'!$B$29:$C$41,2,FALSE),FALSE)))</f>
        <v>0</v>
      </c>
      <c r="X58" s="307">
        <f t="shared" si="5"/>
        <v>0</v>
      </c>
      <c r="Y58" s="307">
        <f t="shared" si="6"/>
        <v>0</v>
      </c>
      <c r="Z58" s="307">
        <f t="shared" si="7"/>
        <v>0</v>
      </c>
      <c r="AA58" s="308">
        <f>VLOOKUP(G58,'3-Productie normen'!A:U,15,FALSE)</f>
        <v>0</v>
      </c>
      <c r="AB58" s="309">
        <f>VLOOKUP(G58,'3-Productie normen'!A:U,16,FALSE)</f>
        <v>220.71499999999997</v>
      </c>
      <c r="AC58" s="308"/>
      <c r="AE58" s="310">
        <f t="shared" si="8"/>
        <v>429.29999999999995</v>
      </c>
    </row>
    <row r="59" spans="1:31" ht="14.1" customHeight="1">
      <c r="A59" s="75">
        <v>55</v>
      </c>
      <c r="B59" s="380" t="s">
        <v>60</v>
      </c>
      <c r="C59" s="276" t="s">
        <v>225</v>
      </c>
      <c r="D59" s="304" t="s">
        <v>226</v>
      </c>
      <c r="E59" s="305">
        <v>3</v>
      </c>
      <c r="F59" s="71" t="s">
        <v>229</v>
      </c>
      <c r="G59" s="71" t="s">
        <v>107</v>
      </c>
      <c r="H59" s="71" t="s">
        <v>186</v>
      </c>
      <c r="I59" s="388">
        <v>95.632000000000005</v>
      </c>
      <c r="J59" s="306">
        <f t="shared" si="15"/>
        <v>120</v>
      </c>
      <c r="K59" s="230">
        <v>120</v>
      </c>
      <c r="L59" s="230"/>
      <c r="M59" s="230"/>
      <c r="N59" s="230"/>
      <c r="O59" s="230"/>
      <c r="P59" s="230"/>
      <c r="Q59" s="229" t="e">
        <f>IF(K59="nio",0,IF(K59&gt;0,K59*I59/W59,0))*VLOOKUP(B59,'2-Kosten per locatie'!$A$14:$C$25,3,FALSE)</f>
        <v>#DIV/0!</v>
      </c>
      <c r="R59" s="229">
        <f>IF(L59&gt;0,L59*I59/X59,0)*VLOOKUP(B59,'2-Kosten per locatie'!$A$14:$C$25,3,FALSE)</f>
        <v>0</v>
      </c>
      <c r="S59" s="229">
        <f>IF(M59&gt;0,M59*I59/Y59,0)*VLOOKUP(B59,'2-Kosten per locatie'!$A$14:$C$25,3,FALSE)</f>
        <v>0</v>
      </c>
      <c r="T59" s="229">
        <f>IF(N59&gt;0,N59*I59/Z59,0)*VLOOKUP(B59,'2-Kosten per locatie'!$A$14:$C$25,3,FALSE)</f>
        <v>0</v>
      </c>
      <c r="U59" s="229">
        <f>IF(O59&gt;0,O59*I59/Y59,0)*VLOOKUP(B59,'2-Kosten per locatie'!$A$14:$C$25,3,FALSE)</f>
        <v>0</v>
      </c>
      <c r="V59" s="229">
        <f>IF(P59&gt;0,P59*I59/Z59,0)*VLOOKUP(B59,'2-Kosten per locatie'!$A$14:$C$25,3,FALSE)</f>
        <v>0</v>
      </c>
      <c r="W59" s="307">
        <f>IF(K59="nio",0,IF(K59&gt;0,VLOOKUP(G59,'3-Productie normen'!A:R,VLOOKUP(K59,'3-Productie normen'!$B$29:$C$41,2,FALSE),FALSE)))</f>
        <v>0</v>
      </c>
      <c r="X59" s="307">
        <f t="shared" si="5"/>
        <v>0</v>
      </c>
      <c r="Y59" s="307">
        <f t="shared" si="6"/>
        <v>0</v>
      </c>
      <c r="Z59" s="307">
        <f t="shared" si="7"/>
        <v>0</v>
      </c>
      <c r="AA59" s="308">
        <f>VLOOKUP(G59,'3-Productie normen'!A:U,15,FALSE)</f>
        <v>0</v>
      </c>
      <c r="AB59" s="309">
        <f>VLOOKUP(G59,'3-Productie normen'!A:U,16,FALSE)</f>
        <v>262.43200000000002</v>
      </c>
      <c r="AC59" s="308"/>
      <c r="AE59" s="310">
        <f t="shared" si="8"/>
        <v>11475.84</v>
      </c>
    </row>
    <row r="60" spans="1:31" ht="14.1" customHeight="1">
      <c r="A60" s="75">
        <v>56</v>
      </c>
      <c r="B60" s="380" t="s">
        <v>60</v>
      </c>
      <c r="C60" s="276" t="s">
        <v>225</v>
      </c>
      <c r="D60" s="304" t="s">
        <v>226</v>
      </c>
      <c r="E60" s="305">
        <v>4</v>
      </c>
      <c r="F60" s="71" t="s">
        <v>230</v>
      </c>
      <c r="G60" s="71" t="s">
        <v>101</v>
      </c>
      <c r="H60" s="71" t="s">
        <v>166</v>
      </c>
      <c r="I60" s="388">
        <v>24.255599999999998</v>
      </c>
      <c r="J60" s="306">
        <f t="shared" si="15"/>
        <v>200</v>
      </c>
      <c r="K60" s="230">
        <v>200</v>
      </c>
      <c r="L60" s="230"/>
      <c r="M60" s="230"/>
      <c r="N60" s="230"/>
      <c r="O60" s="230"/>
      <c r="P60" s="230"/>
      <c r="Q60" s="229" t="e">
        <f>IF(K60="nio",0,IF(K60&gt;0,K60*I60/W60,0))*VLOOKUP(B60,'2-Kosten per locatie'!$A$14:$C$25,3,FALSE)</f>
        <v>#DIV/0!</v>
      </c>
      <c r="R60" s="229">
        <f>IF(L60&gt;0,L60*I60/X60,0)*VLOOKUP(B60,'2-Kosten per locatie'!$A$14:$C$25,3,FALSE)</f>
        <v>0</v>
      </c>
      <c r="S60" s="229">
        <f>IF(M60&gt;0,M60*I60/Y60,0)*VLOOKUP(B60,'2-Kosten per locatie'!$A$14:$C$25,3,FALSE)</f>
        <v>0</v>
      </c>
      <c r="T60" s="229">
        <f>IF(N60&gt;0,N60*I60/Z60,0)*VLOOKUP(B60,'2-Kosten per locatie'!$A$14:$C$25,3,FALSE)</f>
        <v>0</v>
      </c>
      <c r="U60" s="229">
        <f>IF(O60&gt;0,O60*I60/Y60,0)*VLOOKUP(B60,'2-Kosten per locatie'!$A$14:$C$25,3,FALSE)</f>
        <v>0</v>
      </c>
      <c r="V60" s="229">
        <f>IF(P60&gt;0,P60*I60/Z60,0)*VLOOKUP(B60,'2-Kosten per locatie'!$A$14:$C$25,3,FALSE)</f>
        <v>0</v>
      </c>
      <c r="W60" s="307">
        <f>IF(K60="nio",0,IF(K60&gt;0,VLOOKUP(G60,'3-Productie normen'!A:R,VLOOKUP(K60,'3-Productie normen'!$B$29:$C$41,2,FALSE),FALSE)))</f>
        <v>0</v>
      </c>
      <c r="X60" s="307">
        <f t="shared" si="5"/>
        <v>0</v>
      </c>
      <c r="Y60" s="307">
        <f t="shared" si="6"/>
        <v>0</v>
      </c>
      <c r="Z60" s="307">
        <f t="shared" si="7"/>
        <v>0</v>
      </c>
      <c r="AA60" s="308">
        <f>VLOOKUP(G60,'3-Productie normen'!A:U,15,FALSE)</f>
        <v>0</v>
      </c>
      <c r="AB60" s="309">
        <f>VLOOKUP(G60,'3-Productie normen'!A:U,16,FALSE)</f>
        <v>455.57899999999995</v>
      </c>
      <c r="AC60" s="308"/>
      <c r="AE60" s="310">
        <f t="shared" si="8"/>
        <v>4851.12</v>
      </c>
    </row>
    <row r="61" spans="1:31" ht="14.1" customHeight="1">
      <c r="A61" s="75">
        <v>57</v>
      </c>
      <c r="B61" s="380" t="s">
        <v>60</v>
      </c>
      <c r="C61" s="276" t="s">
        <v>225</v>
      </c>
      <c r="D61" s="304" t="s">
        <v>226</v>
      </c>
      <c r="E61" s="305">
        <v>5</v>
      </c>
      <c r="F61" s="71" t="s">
        <v>165</v>
      </c>
      <c r="G61" s="71" t="s">
        <v>104</v>
      </c>
      <c r="H61" s="71" t="s">
        <v>166</v>
      </c>
      <c r="I61" s="388">
        <v>1.5</v>
      </c>
      <c r="J61" s="306">
        <f t="shared" si="15"/>
        <v>200</v>
      </c>
      <c r="K61" s="230">
        <v>200</v>
      </c>
      <c r="L61" s="230"/>
      <c r="M61" s="230"/>
      <c r="N61" s="230"/>
      <c r="O61" s="230"/>
      <c r="P61" s="230"/>
      <c r="Q61" s="229" t="e">
        <f>IF(K61="nio",0,IF(K61&gt;0,K61*I61/W61,0))*VLOOKUP(B61,'2-Kosten per locatie'!$A$14:$C$25,3,FALSE)</f>
        <v>#DIV/0!</v>
      </c>
      <c r="R61" s="229">
        <f>IF(L61&gt;0,L61*I61/X61,0)*VLOOKUP(B61,'2-Kosten per locatie'!$A$14:$C$25,3,FALSE)</f>
        <v>0</v>
      </c>
      <c r="S61" s="229">
        <f>IF(M61&gt;0,M61*I61/Y61,0)*VLOOKUP(B61,'2-Kosten per locatie'!$A$14:$C$25,3,FALSE)</f>
        <v>0</v>
      </c>
      <c r="T61" s="229">
        <f>IF(N61&gt;0,N61*I61/Z61,0)*VLOOKUP(B61,'2-Kosten per locatie'!$A$14:$C$25,3,FALSE)</f>
        <v>0</v>
      </c>
      <c r="U61" s="229">
        <f>IF(O61&gt;0,O61*I61/Y61,0)*VLOOKUP(B61,'2-Kosten per locatie'!$A$14:$C$25,3,FALSE)</f>
        <v>0</v>
      </c>
      <c r="V61" s="229">
        <f>IF(P61&gt;0,P61*I61/Z61,0)*VLOOKUP(B61,'2-Kosten per locatie'!$A$14:$C$25,3,FALSE)</f>
        <v>0</v>
      </c>
      <c r="W61" s="307">
        <f>IF(K61="nio",0,IF(K61&gt;0,VLOOKUP(G61,'3-Productie normen'!A:R,VLOOKUP(K61,'3-Productie normen'!$B$29:$C$41,2,FALSE),FALSE)))</f>
        <v>0</v>
      </c>
      <c r="X61" s="307">
        <f t="shared" si="5"/>
        <v>0</v>
      </c>
      <c r="Y61" s="307">
        <f t="shared" si="6"/>
        <v>0</v>
      </c>
      <c r="Z61" s="307">
        <f t="shared" si="7"/>
        <v>0</v>
      </c>
      <c r="AA61" s="308">
        <f>VLOOKUP(G61,'3-Productie normen'!A:U,15,FALSE)</f>
        <v>0</v>
      </c>
      <c r="AB61" s="309">
        <f>VLOOKUP(G61,'3-Productie normen'!A:U,16,FALSE)</f>
        <v>198.56500000000014</v>
      </c>
      <c r="AC61" s="308"/>
      <c r="AE61" s="310">
        <f t="shared" si="8"/>
        <v>300</v>
      </c>
    </row>
    <row r="62" spans="1:31" ht="14.1" customHeight="1">
      <c r="A62" s="75">
        <v>58</v>
      </c>
      <c r="B62" s="380" t="s">
        <v>60</v>
      </c>
      <c r="C62" s="276" t="s">
        <v>225</v>
      </c>
      <c r="D62" s="304" t="s">
        <v>226</v>
      </c>
      <c r="E62" s="305">
        <v>6</v>
      </c>
      <c r="F62" s="71" t="s">
        <v>231</v>
      </c>
      <c r="G62" s="71" t="s">
        <v>104</v>
      </c>
      <c r="H62" s="71" t="s">
        <v>166</v>
      </c>
      <c r="I62" s="388">
        <v>9.3600000000000012</v>
      </c>
      <c r="J62" s="306">
        <f t="shared" si="15"/>
        <v>200</v>
      </c>
      <c r="K62" s="230">
        <v>200</v>
      </c>
      <c r="L62" s="230"/>
      <c r="M62" s="230"/>
      <c r="N62" s="230"/>
      <c r="O62" s="230"/>
      <c r="P62" s="230"/>
      <c r="Q62" s="229" t="e">
        <f>IF(K62="nio",0,IF(K62&gt;0,K62*I62/W62,0))*VLOOKUP(B62,'2-Kosten per locatie'!$A$14:$C$25,3,FALSE)</f>
        <v>#DIV/0!</v>
      </c>
      <c r="R62" s="229">
        <f>IF(L62&gt;0,L62*I62/X62,0)*VLOOKUP(B62,'2-Kosten per locatie'!$A$14:$C$25,3,FALSE)</f>
        <v>0</v>
      </c>
      <c r="S62" s="229">
        <f>IF(M62&gt;0,M62*I62/Y62,0)*VLOOKUP(B62,'2-Kosten per locatie'!$A$14:$C$25,3,FALSE)</f>
        <v>0</v>
      </c>
      <c r="T62" s="229">
        <f>IF(N62&gt;0,N62*I62/Z62,0)*VLOOKUP(B62,'2-Kosten per locatie'!$A$14:$C$25,3,FALSE)</f>
        <v>0</v>
      </c>
      <c r="U62" s="229">
        <f>IF(O62&gt;0,O62*I62/Y62,0)*VLOOKUP(B62,'2-Kosten per locatie'!$A$14:$C$25,3,FALSE)</f>
        <v>0</v>
      </c>
      <c r="V62" s="229">
        <f>IF(P62&gt;0,P62*I62/Z62,0)*VLOOKUP(B62,'2-Kosten per locatie'!$A$14:$C$25,3,FALSE)</f>
        <v>0</v>
      </c>
      <c r="W62" s="307">
        <f>IF(K62="nio",0,IF(K62&gt;0,VLOOKUP(G62,'3-Productie normen'!A:R,VLOOKUP(K62,'3-Productie normen'!$B$29:$C$41,2,FALSE),FALSE)))</f>
        <v>0</v>
      </c>
      <c r="X62" s="307">
        <f t="shared" si="5"/>
        <v>0</v>
      </c>
      <c r="Y62" s="307">
        <f t="shared" si="6"/>
        <v>0</v>
      </c>
      <c r="Z62" s="307">
        <f t="shared" si="7"/>
        <v>0</v>
      </c>
      <c r="AA62" s="308">
        <f>VLOOKUP(G62,'3-Productie normen'!A:U,15,FALSE)</f>
        <v>0</v>
      </c>
      <c r="AB62" s="309">
        <f>VLOOKUP(G62,'3-Productie normen'!A:U,16,FALSE)</f>
        <v>198.56500000000014</v>
      </c>
      <c r="AC62" s="308"/>
      <c r="AE62" s="310">
        <f t="shared" si="8"/>
        <v>1872.0000000000002</v>
      </c>
    </row>
    <row r="63" spans="1:31" ht="14.1" customHeight="1">
      <c r="A63" s="75">
        <v>59</v>
      </c>
      <c r="B63" s="380" t="s">
        <v>60</v>
      </c>
      <c r="C63" s="276" t="s">
        <v>225</v>
      </c>
      <c r="D63" s="304" t="s">
        <v>226</v>
      </c>
      <c r="E63" s="305">
        <v>7</v>
      </c>
      <c r="F63" s="71" t="s">
        <v>216</v>
      </c>
      <c r="G63" s="71" t="s">
        <v>101</v>
      </c>
      <c r="H63" s="71" t="s">
        <v>232</v>
      </c>
      <c r="I63" s="388">
        <v>8.6303999999999998</v>
      </c>
      <c r="J63" s="306">
        <f t="shared" si="15"/>
        <v>200</v>
      </c>
      <c r="K63" s="230">
        <v>200</v>
      </c>
      <c r="L63" s="230"/>
      <c r="M63" s="230"/>
      <c r="N63" s="230"/>
      <c r="O63" s="230"/>
      <c r="P63" s="230"/>
      <c r="Q63" s="229" t="e">
        <f>IF(K63="nio",0,IF(K63&gt;0,K63*I63/W63,0))*VLOOKUP(B63,'2-Kosten per locatie'!$A$14:$C$25,3,FALSE)</f>
        <v>#DIV/0!</v>
      </c>
      <c r="R63" s="229">
        <f>IF(L63&gt;0,L63*I63/X63,0)*VLOOKUP(B63,'2-Kosten per locatie'!$A$14:$C$25,3,FALSE)</f>
        <v>0</v>
      </c>
      <c r="S63" s="229">
        <f>IF(M63&gt;0,M63*I63/Y63,0)*VLOOKUP(B63,'2-Kosten per locatie'!$A$14:$C$25,3,FALSE)</f>
        <v>0</v>
      </c>
      <c r="T63" s="229">
        <f>IF(N63&gt;0,N63*I63/Z63,0)*VLOOKUP(B63,'2-Kosten per locatie'!$A$14:$C$25,3,FALSE)</f>
        <v>0</v>
      </c>
      <c r="U63" s="229">
        <f>IF(O63&gt;0,O63*I63/Y63,0)*VLOOKUP(B63,'2-Kosten per locatie'!$A$14:$C$25,3,FALSE)</f>
        <v>0</v>
      </c>
      <c r="V63" s="229">
        <f>IF(P63&gt;0,P63*I63/Z63,0)*VLOOKUP(B63,'2-Kosten per locatie'!$A$14:$C$25,3,FALSE)</f>
        <v>0</v>
      </c>
      <c r="W63" s="307">
        <f>IF(K63="nio",0,IF(K63&gt;0,VLOOKUP(G63,'3-Productie normen'!A:R,VLOOKUP(K63,'3-Productie normen'!$B$29:$C$41,2,FALSE),FALSE)))</f>
        <v>0</v>
      </c>
      <c r="X63" s="307">
        <f t="shared" si="5"/>
        <v>0</v>
      </c>
      <c r="Y63" s="307">
        <f t="shared" si="6"/>
        <v>0</v>
      </c>
      <c r="Z63" s="307">
        <f t="shared" si="7"/>
        <v>0</v>
      </c>
      <c r="AA63" s="308">
        <f>VLOOKUP(G63,'3-Productie normen'!A:U,15,FALSE)</f>
        <v>0</v>
      </c>
      <c r="AB63" s="309">
        <f>VLOOKUP(G63,'3-Productie normen'!A:U,16,FALSE)</f>
        <v>455.57899999999995</v>
      </c>
      <c r="AC63" s="308"/>
      <c r="AE63" s="310">
        <f t="shared" si="8"/>
        <v>1726.08</v>
      </c>
    </row>
    <row r="64" spans="1:31" ht="14.1" customHeight="1">
      <c r="A64" s="75">
        <v>60</v>
      </c>
      <c r="B64" s="380" t="s">
        <v>60</v>
      </c>
      <c r="C64" s="276" t="s">
        <v>225</v>
      </c>
      <c r="D64" s="304" t="s">
        <v>226</v>
      </c>
      <c r="E64" s="305">
        <v>8</v>
      </c>
      <c r="F64" s="71" t="s">
        <v>233</v>
      </c>
      <c r="G64" s="71" t="s">
        <v>100</v>
      </c>
      <c r="H64" s="71" t="s">
        <v>232</v>
      </c>
      <c r="I64" s="388">
        <v>14.361600000000001</v>
      </c>
      <c r="J64" s="306">
        <f t="shared" si="15"/>
        <v>200</v>
      </c>
      <c r="K64" s="230">
        <v>200</v>
      </c>
      <c r="L64" s="230"/>
      <c r="M64" s="230"/>
      <c r="N64" s="230"/>
      <c r="O64" s="230"/>
      <c r="P64" s="230"/>
      <c r="Q64" s="229" t="e">
        <f>IF(K64="nio",0,IF(K64&gt;0,K64*I64/W64,0))*VLOOKUP(B64,'2-Kosten per locatie'!$A$14:$C$25,3,FALSE)</f>
        <v>#DIV/0!</v>
      </c>
      <c r="R64" s="229">
        <f>IF(L64&gt;0,L64*I64/X64,0)*VLOOKUP(B64,'2-Kosten per locatie'!$A$14:$C$25,3,FALSE)</f>
        <v>0</v>
      </c>
      <c r="S64" s="229">
        <f>IF(M64&gt;0,M64*I64/Y64,0)*VLOOKUP(B64,'2-Kosten per locatie'!$A$14:$C$25,3,FALSE)</f>
        <v>0</v>
      </c>
      <c r="T64" s="229">
        <f>IF(N64&gt;0,N64*I64/Z64,0)*VLOOKUP(B64,'2-Kosten per locatie'!$A$14:$C$25,3,FALSE)</f>
        <v>0</v>
      </c>
      <c r="U64" s="229">
        <f>IF(O64&gt;0,O64*I64/Y64,0)*VLOOKUP(B64,'2-Kosten per locatie'!$A$14:$C$25,3,FALSE)</f>
        <v>0</v>
      </c>
      <c r="V64" s="229">
        <f>IF(P64&gt;0,P64*I64/Z64,0)*VLOOKUP(B64,'2-Kosten per locatie'!$A$14:$C$25,3,FALSE)</f>
        <v>0</v>
      </c>
      <c r="W64" s="307">
        <f>IF(K64="nio",0,IF(K64&gt;0,VLOOKUP(G64,'3-Productie normen'!A:R,VLOOKUP(K64,'3-Productie normen'!$B$29:$C$41,2,FALSE),FALSE)))</f>
        <v>0</v>
      </c>
      <c r="X64" s="307">
        <f t="shared" si="5"/>
        <v>0</v>
      </c>
      <c r="Y64" s="307">
        <f t="shared" si="6"/>
        <v>0</v>
      </c>
      <c r="Z64" s="307">
        <f t="shared" si="7"/>
        <v>0</v>
      </c>
      <c r="AA64" s="308">
        <f>VLOOKUP(G64,'3-Productie normen'!A:U,15,FALSE)</f>
        <v>0</v>
      </c>
      <c r="AB64" s="309">
        <f>VLOOKUP(G64,'3-Productie normen'!A:U,16,FALSE)</f>
        <v>98.211600000000004</v>
      </c>
      <c r="AC64" s="308"/>
      <c r="AE64" s="310">
        <f t="shared" si="8"/>
        <v>2872.32</v>
      </c>
    </row>
    <row r="65" spans="1:31" ht="14.1" customHeight="1">
      <c r="A65" s="75">
        <v>61</v>
      </c>
      <c r="B65" s="380" t="s">
        <v>60</v>
      </c>
      <c r="C65" s="276" t="s">
        <v>225</v>
      </c>
      <c r="D65" s="304" t="s">
        <v>226</v>
      </c>
      <c r="E65" s="305">
        <v>9</v>
      </c>
      <c r="F65" s="71" t="s">
        <v>234</v>
      </c>
      <c r="G65" s="71" t="s">
        <v>101</v>
      </c>
      <c r="H65" s="71" t="s">
        <v>166</v>
      </c>
      <c r="I65" s="388">
        <v>33.673000000000002</v>
      </c>
      <c r="J65" s="306">
        <f t="shared" si="15"/>
        <v>200</v>
      </c>
      <c r="K65" s="230">
        <v>200</v>
      </c>
      <c r="L65" s="230"/>
      <c r="M65" s="230"/>
      <c r="N65" s="230"/>
      <c r="O65" s="230"/>
      <c r="P65" s="230"/>
      <c r="Q65" s="229" t="e">
        <f>IF(K65="nio",0,IF(K65&gt;0,K65*I65/W65,0))*VLOOKUP(B65,'2-Kosten per locatie'!$A$14:$C$25,3,FALSE)</f>
        <v>#DIV/0!</v>
      </c>
      <c r="R65" s="229">
        <f>IF(L65&gt;0,L65*I65/X65,0)*VLOOKUP(B65,'2-Kosten per locatie'!$A$14:$C$25,3,FALSE)</f>
        <v>0</v>
      </c>
      <c r="S65" s="229">
        <f>IF(M65&gt;0,M65*I65/Y65,0)*VLOOKUP(B65,'2-Kosten per locatie'!$A$14:$C$25,3,FALSE)</f>
        <v>0</v>
      </c>
      <c r="T65" s="229">
        <f>IF(N65&gt;0,N65*I65/Z65,0)*VLOOKUP(B65,'2-Kosten per locatie'!$A$14:$C$25,3,FALSE)</f>
        <v>0</v>
      </c>
      <c r="U65" s="229">
        <f>IF(O65&gt;0,O65*I65/Y65,0)*VLOOKUP(B65,'2-Kosten per locatie'!$A$14:$C$25,3,FALSE)</f>
        <v>0</v>
      </c>
      <c r="V65" s="229">
        <f>IF(P65&gt;0,P65*I65/Z65,0)*VLOOKUP(B65,'2-Kosten per locatie'!$A$14:$C$25,3,FALSE)</f>
        <v>0</v>
      </c>
      <c r="W65" s="307">
        <f>IF(K65="nio",0,IF(K65&gt;0,VLOOKUP(G65,'3-Productie normen'!A:R,VLOOKUP(K65,'3-Productie normen'!$B$29:$C$41,2,FALSE),FALSE)))</f>
        <v>0</v>
      </c>
      <c r="X65" s="307">
        <f t="shared" si="5"/>
        <v>0</v>
      </c>
      <c r="Y65" s="307">
        <f t="shared" si="6"/>
        <v>0</v>
      </c>
      <c r="Z65" s="307">
        <f t="shared" si="7"/>
        <v>0</v>
      </c>
      <c r="AA65" s="308">
        <f>VLOOKUP(G65,'3-Productie normen'!A:U,15,FALSE)</f>
        <v>0</v>
      </c>
      <c r="AB65" s="309">
        <f>VLOOKUP(G65,'3-Productie normen'!A:U,16,FALSE)</f>
        <v>455.57899999999995</v>
      </c>
      <c r="AC65" s="308"/>
      <c r="AE65" s="310">
        <f t="shared" si="8"/>
        <v>6734.6</v>
      </c>
    </row>
    <row r="66" spans="1:31" ht="14.1" customHeight="1">
      <c r="A66" s="75">
        <v>62</v>
      </c>
      <c r="B66" s="380" t="s">
        <v>60</v>
      </c>
      <c r="C66" s="276" t="s">
        <v>225</v>
      </c>
      <c r="D66" s="304" t="s">
        <v>226</v>
      </c>
      <c r="E66" s="305">
        <v>10</v>
      </c>
      <c r="F66" s="71" t="s">
        <v>165</v>
      </c>
      <c r="G66" s="71" t="s">
        <v>104</v>
      </c>
      <c r="H66" s="71" t="s">
        <v>166</v>
      </c>
      <c r="I66" s="388">
        <v>1.5</v>
      </c>
      <c r="J66" s="306">
        <f t="shared" si="15"/>
        <v>200</v>
      </c>
      <c r="K66" s="230">
        <v>200</v>
      </c>
      <c r="L66" s="230"/>
      <c r="M66" s="230"/>
      <c r="N66" s="230"/>
      <c r="O66" s="230"/>
      <c r="P66" s="230"/>
      <c r="Q66" s="229" t="e">
        <f>IF(K66="nio",0,IF(K66&gt;0,K66*I66/W66,0))*VLOOKUP(B66,'2-Kosten per locatie'!$A$14:$C$25,3,FALSE)</f>
        <v>#DIV/0!</v>
      </c>
      <c r="R66" s="229">
        <f>IF(L66&gt;0,L66*I66/X66,0)*VLOOKUP(B66,'2-Kosten per locatie'!$A$14:$C$25,3,FALSE)</f>
        <v>0</v>
      </c>
      <c r="S66" s="229">
        <f>IF(M66&gt;0,M66*I66/Y66,0)*VLOOKUP(B66,'2-Kosten per locatie'!$A$14:$C$25,3,FALSE)</f>
        <v>0</v>
      </c>
      <c r="T66" s="229">
        <f>IF(N66&gt;0,N66*I66/Z66,0)*VLOOKUP(B66,'2-Kosten per locatie'!$A$14:$C$25,3,FALSE)</f>
        <v>0</v>
      </c>
      <c r="U66" s="229">
        <f>IF(O66&gt;0,O66*I66/Y66,0)*VLOOKUP(B66,'2-Kosten per locatie'!$A$14:$C$25,3,FALSE)</f>
        <v>0</v>
      </c>
      <c r="V66" s="229">
        <f>IF(P66&gt;0,P66*I66/Z66,0)*VLOOKUP(B66,'2-Kosten per locatie'!$A$14:$C$25,3,FALSE)</f>
        <v>0</v>
      </c>
      <c r="W66" s="307">
        <f>IF(K66="nio",0,IF(K66&gt;0,VLOOKUP(G66,'3-Productie normen'!A:R,VLOOKUP(K66,'3-Productie normen'!$B$29:$C$41,2,FALSE),FALSE)))</f>
        <v>0</v>
      </c>
      <c r="X66" s="307">
        <f t="shared" si="5"/>
        <v>0</v>
      </c>
      <c r="Y66" s="307">
        <f t="shared" si="6"/>
        <v>0</v>
      </c>
      <c r="Z66" s="307">
        <f t="shared" si="7"/>
        <v>0</v>
      </c>
      <c r="AA66" s="308">
        <f>VLOOKUP(G66,'3-Productie normen'!A:U,15,FALSE)</f>
        <v>0</v>
      </c>
      <c r="AB66" s="309">
        <f>VLOOKUP(G66,'3-Productie normen'!A:U,16,FALSE)</f>
        <v>198.56500000000014</v>
      </c>
      <c r="AC66" s="308"/>
      <c r="AE66" s="310">
        <f t="shared" si="8"/>
        <v>300</v>
      </c>
    </row>
    <row r="67" spans="1:31" ht="14.1" customHeight="1">
      <c r="A67" s="75">
        <v>63</v>
      </c>
      <c r="B67" s="380" t="s">
        <v>60</v>
      </c>
      <c r="C67" s="276" t="s">
        <v>225</v>
      </c>
      <c r="D67" s="304" t="s">
        <v>226</v>
      </c>
      <c r="E67" s="305">
        <v>11</v>
      </c>
      <c r="F67" s="71" t="s">
        <v>231</v>
      </c>
      <c r="G67" s="71" t="s">
        <v>104</v>
      </c>
      <c r="H67" s="71" t="s">
        <v>166</v>
      </c>
      <c r="I67" s="388">
        <v>11.859</v>
      </c>
      <c r="J67" s="306">
        <f t="shared" si="15"/>
        <v>200</v>
      </c>
      <c r="K67" s="230">
        <v>200</v>
      </c>
      <c r="L67" s="230"/>
      <c r="M67" s="230"/>
      <c r="N67" s="230"/>
      <c r="O67" s="230"/>
      <c r="P67" s="230"/>
      <c r="Q67" s="229" t="e">
        <f>IF(K67="nio",0,IF(K67&gt;0,K67*I67/W67,0))*VLOOKUP(B67,'2-Kosten per locatie'!$A$14:$C$25,3,FALSE)</f>
        <v>#DIV/0!</v>
      </c>
      <c r="R67" s="229">
        <f>IF(L67&gt;0,L67*I67/X67,0)*VLOOKUP(B67,'2-Kosten per locatie'!$A$14:$C$25,3,FALSE)</f>
        <v>0</v>
      </c>
      <c r="S67" s="229">
        <f>IF(M67&gt;0,M67*I67/Y67,0)*VLOOKUP(B67,'2-Kosten per locatie'!$A$14:$C$25,3,FALSE)</f>
        <v>0</v>
      </c>
      <c r="T67" s="229">
        <f>IF(N67&gt;0,N67*I67/Z67,0)*VLOOKUP(B67,'2-Kosten per locatie'!$A$14:$C$25,3,FALSE)</f>
        <v>0</v>
      </c>
      <c r="U67" s="229">
        <f>IF(O67&gt;0,O67*I67/Y67,0)*VLOOKUP(B67,'2-Kosten per locatie'!$A$14:$C$25,3,FALSE)</f>
        <v>0</v>
      </c>
      <c r="V67" s="229">
        <f>IF(P67&gt;0,P67*I67/Z67,0)*VLOOKUP(B67,'2-Kosten per locatie'!$A$14:$C$25,3,FALSE)</f>
        <v>0</v>
      </c>
      <c r="W67" s="307">
        <f>IF(K67="nio",0,IF(K67&gt;0,VLOOKUP(G67,'3-Productie normen'!A:R,VLOOKUP(K67,'3-Productie normen'!$B$29:$C$41,2,FALSE),FALSE)))</f>
        <v>0</v>
      </c>
      <c r="X67" s="307">
        <f t="shared" si="5"/>
        <v>0</v>
      </c>
      <c r="Y67" s="307">
        <f t="shared" si="6"/>
        <v>0</v>
      </c>
      <c r="Z67" s="307">
        <f t="shared" si="7"/>
        <v>0</v>
      </c>
      <c r="AA67" s="308">
        <f>VLOOKUP(G67,'3-Productie normen'!A:U,15,FALSE)</f>
        <v>0</v>
      </c>
      <c r="AB67" s="309">
        <f>VLOOKUP(G67,'3-Productie normen'!A:U,16,FALSE)</f>
        <v>198.56500000000014</v>
      </c>
      <c r="AC67" s="308"/>
      <c r="AE67" s="310">
        <f t="shared" si="8"/>
        <v>2371.8000000000002</v>
      </c>
    </row>
    <row r="68" spans="1:31" ht="14.1" customHeight="1">
      <c r="A68" s="75">
        <v>64</v>
      </c>
      <c r="B68" s="380" t="s">
        <v>60</v>
      </c>
      <c r="C68" s="276" t="s">
        <v>225</v>
      </c>
      <c r="D68" s="304" t="s">
        <v>226</v>
      </c>
      <c r="E68" s="305">
        <v>12</v>
      </c>
      <c r="F68" s="71" t="s">
        <v>235</v>
      </c>
      <c r="G68" s="71" t="s">
        <v>99</v>
      </c>
      <c r="H68" s="71" t="s">
        <v>186</v>
      </c>
      <c r="I68" s="388">
        <v>7.75</v>
      </c>
      <c r="J68" s="306">
        <f t="shared" si="15"/>
        <v>200</v>
      </c>
      <c r="K68" s="230">
        <v>200</v>
      </c>
      <c r="L68" s="230"/>
      <c r="M68" s="230"/>
      <c r="N68" s="230"/>
      <c r="O68" s="230"/>
      <c r="P68" s="230"/>
      <c r="Q68" s="229" t="e">
        <f>IF(K68="nio",0,IF(K68&gt;0,K68*I68/W68,0))*VLOOKUP(B68,'2-Kosten per locatie'!$A$14:$C$25,3,FALSE)</f>
        <v>#DIV/0!</v>
      </c>
      <c r="R68" s="229">
        <f>IF(L68&gt;0,L68*I68/X68,0)*VLOOKUP(B68,'2-Kosten per locatie'!$A$14:$C$25,3,FALSE)</f>
        <v>0</v>
      </c>
      <c r="S68" s="229">
        <f>IF(M68&gt;0,M68*I68/Y68,0)*VLOOKUP(B68,'2-Kosten per locatie'!$A$14:$C$25,3,FALSE)</f>
        <v>0</v>
      </c>
      <c r="T68" s="229">
        <f>IF(N68&gt;0,N68*I68/Z68,0)*VLOOKUP(B68,'2-Kosten per locatie'!$A$14:$C$25,3,FALSE)</f>
        <v>0</v>
      </c>
      <c r="U68" s="229">
        <f>IF(O68&gt;0,O68*I68/Y68,0)*VLOOKUP(B68,'2-Kosten per locatie'!$A$14:$C$25,3,FALSE)</f>
        <v>0</v>
      </c>
      <c r="V68" s="229">
        <f>IF(P68&gt;0,P68*I68/Z68,0)*VLOOKUP(B68,'2-Kosten per locatie'!$A$14:$C$25,3,FALSE)</f>
        <v>0</v>
      </c>
      <c r="W68" s="307">
        <f>IF(K68="nio",0,IF(K68&gt;0,VLOOKUP(G68,'3-Productie normen'!A:R,VLOOKUP(K68,'3-Productie normen'!$B$29:$C$41,2,FALSE),FALSE)))</f>
        <v>0</v>
      </c>
      <c r="X68" s="307">
        <f t="shared" si="5"/>
        <v>0</v>
      </c>
      <c r="Y68" s="307">
        <f t="shared" si="6"/>
        <v>0</v>
      </c>
      <c r="Z68" s="307">
        <f t="shared" si="7"/>
        <v>0</v>
      </c>
      <c r="AA68" s="308">
        <f>VLOOKUP(G68,'3-Productie normen'!A:U,15,FALSE)</f>
        <v>0</v>
      </c>
      <c r="AB68" s="309">
        <f>VLOOKUP(G68,'3-Productie normen'!A:U,16,FALSE)</f>
        <v>467.3</v>
      </c>
      <c r="AC68" s="308"/>
      <c r="AE68" s="310">
        <f t="shared" si="8"/>
        <v>1550</v>
      </c>
    </row>
    <row r="69" spans="1:31" ht="14.1" customHeight="1">
      <c r="A69" s="75">
        <v>65</v>
      </c>
      <c r="B69" s="380" t="s">
        <v>60</v>
      </c>
      <c r="C69" s="276" t="s">
        <v>225</v>
      </c>
      <c r="D69" s="304" t="s">
        <v>226</v>
      </c>
      <c r="E69" s="305">
        <v>13</v>
      </c>
      <c r="F69" s="71" t="s">
        <v>165</v>
      </c>
      <c r="G69" s="71" t="s">
        <v>104</v>
      </c>
      <c r="H69" s="71" t="s">
        <v>166</v>
      </c>
      <c r="I69" s="388">
        <v>2.4379999999999997</v>
      </c>
      <c r="J69" s="306">
        <f t="shared" si="15"/>
        <v>200</v>
      </c>
      <c r="K69" s="230">
        <v>200</v>
      </c>
      <c r="L69" s="230"/>
      <c r="M69" s="230"/>
      <c r="N69" s="230"/>
      <c r="O69" s="230"/>
      <c r="P69" s="230"/>
      <c r="Q69" s="229" t="e">
        <f>IF(K69="nio",0,IF(K69&gt;0,K69*I69/W69,0))*VLOOKUP(B69,'2-Kosten per locatie'!$A$14:$C$25,3,FALSE)</f>
        <v>#DIV/0!</v>
      </c>
      <c r="R69" s="229">
        <f>IF(L69&gt;0,L69*I69/X69,0)*VLOOKUP(B69,'2-Kosten per locatie'!$A$14:$C$25,3,FALSE)</f>
        <v>0</v>
      </c>
      <c r="S69" s="229">
        <f>IF(M69&gt;0,M69*I69/Y69,0)*VLOOKUP(B69,'2-Kosten per locatie'!$A$14:$C$25,3,FALSE)</f>
        <v>0</v>
      </c>
      <c r="T69" s="229">
        <f>IF(N69&gt;0,N69*I69/Z69,0)*VLOOKUP(B69,'2-Kosten per locatie'!$A$14:$C$25,3,FALSE)</f>
        <v>0</v>
      </c>
      <c r="U69" s="229">
        <f>IF(O69&gt;0,O69*I69/Y69,0)*VLOOKUP(B69,'2-Kosten per locatie'!$A$14:$C$25,3,FALSE)</f>
        <v>0</v>
      </c>
      <c r="V69" s="229">
        <f>IF(P69&gt;0,P69*I69/Z69,0)*VLOOKUP(B69,'2-Kosten per locatie'!$A$14:$C$25,3,FALSE)</f>
        <v>0</v>
      </c>
      <c r="W69" s="307">
        <f>IF(K69="nio",0,IF(K69&gt;0,VLOOKUP(G69,'3-Productie normen'!A:R,VLOOKUP(K69,'3-Productie normen'!$B$29:$C$41,2,FALSE),FALSE)))</f>
        <v>0</v>
      </c>
      <c r="X69" s="307">
        <f t="shared" si="5"/>
        <v>0</v>
      </c>
      <c r="Y69" s="307">
        <f t="shared" si="6"/>
        <v>0</v>
      </c>
      <c r="Z69" s="307">
        <f t="shared" si="7"/>
        <v>0</v>
      </c>
      <c r="AA69" s="308">
        <f>VLOOKUP(G69,'3-Productie normen'!A:U,15,FALSE)</f>
        <v>0</v>
      </c>
      <c r="AB69" s="309">
        <f>VLOOKUP(G69,'3-Productie normen'!A:U,16,FALSE)</f>
        <v>198.56500000000014</v>
      </c>
      <c r="AC69" s="308"/>
      <c r="AE69" s="310">
        <f t="shared" si="8"/>
        <v>487.59999999999997</v>
      </c>
    </row>
    <row r="70" spans="1:31" ht="13.2">
      <c r="A70" s="75">
        <v>66</v>
      </c>
      <c r="B70" s="380" t="s">
        <v>60</v>
      </c>
      <c r="C70" s="276" t="s">
        <v>225</v>
      </c>
      <c r="D70" s="304" t="s">
        <v>226</v>
      </c>
      <c r="E70" s="305">
        <v>14</v>
      </c>
      <c r="F70" s="71" t="s">
        <v>165</v>
      </c>
      <c r="G70" s="71" t="s">
        <v>104</v>
      </c>
      <c r="H70" s="71" t="s">
        <v>166</v>
      </c>
      <c r="I70" s="388">
        <v>2.4379999999999997</v>
      </c>
      <c r="J70" s="306">
        <f t="shared" si="15"/>
        <v>200</v>
      </c>
      <c r="K70" s="230">
        <v>200</v>
      </c>
      <c r="L70" s="230"/>
      <c r="M70" s="230"/>
      <c r="N70" s="230"/>
      <c r="O70" s="230"/>
      <c r="P70" s="230"/>
      <c r="Q70" s="229" t="e">
        <f>IF(K70="nio",0,IF(K70&gt;0,K70*I70/W70,0))*VLOOKUP(B70,'2-Kosten per locatie'!$A$14:$C$25,3,FALSE)</f>
        <v>#DIV/0!</v>
      </c>
      <c r="R70" s="229">
        <f>IF(L70&gt;0,L70*I70/X70,0)*VLOOKUP(B70,'2-Kosten per locatie'!$A$14:$C$25,3,FALSE)</f>
        <v>0</v>
      </c>
      <c r="S70" s="229">
        <f>IF(M70&gt;0,M70*I70/Y70,0)*VLOOKUP(B70,'2-Kosten per locatie'!$A$14:$C$25,3,FALSE)</f>
        <v>0</v>
      </c>
      <c r="T70" s="229">
        <f>IF(N70&gt;0,N70*I70/Z70,0)*VLOOKUP(B70,'2-Kosten per locatie'!$A$14:$C$25,3,FALSE)</f>
        <v>0</v>
      </c>
      <c r="U70" s="229">
        <f>IF(O70&gt;0,O70*I70/Y70,0)*VLOOKUP(B70,'2-Kosten per locatie'!$A$14:$C$25,3,FALSE)</f>
        <v>0</v>
      </c>
      <c r="V70" s="229">
        <f>IF(P70&gt;0,P70*I70/Z70,0)*VLOOKUP(B70,'2-Kosten per locatie'!$A$14:$C$25,3,FALSE)</f>
        <v>0</v>
      </c>
      <c r="W70" s="307">
        <f>IF(K70="nio",0,IF(K70&gt;0,VLOOKUP(G70,'3-Productie normen'!A:R,VLOOKUP(K70,'3-Productie normen'!$B$29:$C$41,2,FALSE),FALSE)))</f>
        <v>0</v>
      </c>
      <c r="X70" s="307">
        <f t="shared" si="5"/>
        <v>0</v>
      </c>
      <c r="Y70" s="307">
        <f t="shared" si="6"/>
        <v>0</v>
      </c>
      <c r="Z70" s="307">
        <f t="shared" si="7"/>
        <v>0</v>
      </c>
      <c r="AA70" s="308">
        <f>VLOOKUP(G70,'3-Productie normen'!A:U,15,FALSE)</f>
        <v>0</v>
      </c>
      <c r="AB70" s="309">
        <f>VLOOKUP(G70,'3-Productie normen'!A:U,16,FALSE)</f>
        <v>198.56500000000014</v>
      </c>
      <c r="AC70" s="308"/>
      <c r="AE70" s="310">
        <f t="shared" si="8"/>
        <v>487.59999999999997</v>
      </c>
    </row>
    <row r="71" spans="1:31" ht="13.2">
      <c r="A71" s="75">
        <v>67</v>
      </c>
      <c r="B71" s="380" t="s">
        <v>60</v>
      </c>
      <c r="C71" s="276" t="s">
        <v>225</v>
      </c>
      <c r="D71" s="304" t="s">
        <v>226</v>
      </c>
      <c r="E71" s="305">
        <v>15</v>
      </c>
      <c r="F71" s="71" t="s">
        <v>192</v>
      </c>
      <c r="G71" s="71" t="s">
        <v>97</v>
      </c>
      <c r="H71" s="71" t="s">
        <v>157</v>
      </c>
      <c r="I71" s="388">
        <v>17.922499999999999</v>
      </c>
      <c r="J71" s="306">
        <f t="shared" si="15"/>
        <v>200</v>
      </c>
      <c r="K71" s="230">
        <v>200</v>
      </c>
      <c r="L71" s="230"/>
      <c r="M71" s="230"/>
      <c r="N71" s="230"/>
      <c r="O71" s="230"/>
      <c r="P71" s="230"/>
      <c r="Q71" s="229" t="e">
        <f>IF(K71="nio",0,IF(K71&gt;0,K71*I71/W71,0))*VLOOKUP(B71,'2-Kosten per locatie'!$A$14:$C$25,3,FALSE)</f>
        <v>#DIV/0!</v>
      </c>
      <c r="R71" s="229">
        <f>IF(L71&gt;0,L71*I71/X71,0)*VLOOKUP(B71,'2-Kosten per locatie'!$A$14:$C$25,3,FALSE)</f>
        <v>0</v>
      </c>
      <c r="S71" s="229">
        <f>IF(M71&gt;0,M71*I71/Y71,0)*VLOOKUP(B71,'2-Kosten per locatie'!$A$14:$C$25,3,FALSE)</f>
        <v>0</v>
      </c>
      <c r="T71" s="229">
        <f>IF(N71&gt;0,N71*I71/Z71,0)*VLOOKUP(B71,'2-Kosten per locatie'!$A$14:$C$25,3,FALSE)</f>
        <v>0</v>
      </c>
      <c r="U71" s="229">
        <f>IF(O71&gt;0,O71*I71/Y71,0)*VLOOKUP(B71,'2-Kosten per locatie'!$A$14:$C$25,3,FALSE)</f>
        <v>0</v>
      </c>
      <c r="V71" s="229">
        <f>IF(P71&gt;0,P71*I71/Z71,0)*VLOOKUP(B71,'2-Kosten per locatie'!$A$14:$C$25,3,FALSE)</f>
        <v>0</v>
      </c>
      <c r="W71" s="307">
        <f>IF(K71="nio",0,IF(K71&gt;0,VLOOKUP(G71,'3-Productie normen'!A:R,VLOOKUP(K71,'3-Productie normen'!$B$29:$C$41,2,FALSE),FALSE)))</f>
        <v>0</v>
      </c>
      <c r="X71" s="307">
        <f t="shared" si="5"/>
        <v>0</v>
      </c>
      <c r="Y71" s="307">
        <f t="shared" si="6"/>
        <v>0</v>
      </c>
      <c r="Z71" s="307">
        <f t="shared" si="7"/>
        <v>0</v>
      </c>
      <c r="AA71" s="308">
        <f>VLOOKUP(G71,'3-Productie normen'!A:U,15,FALSE)</f>
        <v>0</v>
      </c>
      <c r="AB71" s="309">
        <f>VLOOKUP(G71,'3-Productie normen'!A:U,16,FALSE)</f>
        <v>84.322499999999991</v>
      </c>
      <c r="AC71" s="308"/>
      <c r="AE71" s="310">
        <f t="shared" si="8"/>
        <v>3584.5</v>
      </c>
    </row>
    <row r="72" spans="1:31" ht="13.2">
      <c r="A72" s="75">
        <v>68</v>
      </c>
      <c r="B72" s="380" t="s">
        <v>54</v>
      </c>
      <c r="C72" s="276" t="s">
        <v>236</v>
      </c>
      <c r="D72" s="304" t="s">
        <v>237</v>
      </c>
      <c r="E72" s="305">
        <v>1</v>
      </c>
      <c r="F72" s="71" t="s">
        <v>192</v>
      </c>
      <c r="G72" s="71" t="s">
        <v>97</v>
      </c>
      <c r="H72" s="71" t="s">
        <v>238</v>
      </c>
      <c r="I72" s="388">
        <v>12.1</v>
      </c>
      <c r="J72" s="306">
        <f t="shared" si="15"/>
        <v>255</v>
      </c>
      <c r="K72" s="230">
        <v>255</v>
      </c>
      <c r="L72" s="230"/>
      <c r="M72" s="230"/>
      <c r="N72" s="230"/>
      <c r="O72" s="230"/>
      <c r="P72" s="230"/>
      <c r="Q72" s="229" t="e">
        <f>IF(K72="nio",0,IF(K72&gt;0,K72*I72/W72,0))*VLOOKUP(B72,'2-Kosten per locatie'!$A$14:$C$25,3,FALSE)</f>
        <v>#DIV/0!</v>
      </c>
      <c r="R72" s="229">
        <f>IF(L72&gt;0,L72*I72/X72,0)*VLOOKUP(B72,'2-Kosten per locatie'!$A$14:$C$25,3,FALSE)</f>
        <v>0</v>
      </c>
      <c r="S72" s="229">
        <f>IF(M72&gt;0,M72*I72/Y72,0)*VLOOKUP(B72,'2-Kosten per locatie'!$A$14:$C$25,3,FALSE)</f>
        <v>0</v>
      </c>
      <c r="T72" s="229">
        <f>IF(N72&gt;0,N72*I72/Z72,0)*VLOOKUP(B72,'2-Kosten per locatie'!$A$14:$C$25,3,FALSE)</f>
        <v>0</v>
      </c>
      <c r="U72" s="229">
        <f>IF(O72&gt;0,O72*I72/Y72,0)*VLOOKUP(B72,'2-Kosten per locatie'!$A$14:$C$25,3,FALSE)</f>
        <v>0</v>
      </c>
      <c r="V72" s="229">
        <f>IF(P72&gt;0,P72*I72/Z72,0)*VLOOKUP(B72,'2-Kosten per locatie'!$A$14:$C$25,3,FALSE)</f>
        <v>0</v>
      </c>
      <c r="W72" s="307">
        <f>IF(K72="nio",0,IF(K72&gt;0,VLOOKUP(G72,'3-Productie normen'!A:R,VLOOKUP(K72,'3-Productie normen'!$B$29:$C$41,2,FALSE),FALSE)))</f>
        <v>0</v>
      </c>
      <c r="X72" s="307">
        <f t="shared" si="5"/>
        <v>0</v>
      </c>
      <c r="Y72" s="307">
        <f t="shared" si="6"/>
        <v>0</v>
      </c>
      <c r="Z72" s="307">
        <f t="shared" si="7"/>
        <v>0</v>
      </c>
      <c r="AA72" s="308">
        <f>VLOOKUP(G72,'3-Productie normen'!A:U,15,FALSE)</f>
        <v>0</v>
      </c>
      <c r="AB72" s="309">
        <f>VLOOKUP(G72,'3-Productie normen'!A:U,16,FALSE)</f>
        <v>84.322499999999991</v>
      </c>
      <c r="AC72" s="308"/>
      <c r="AE72" s="310">
        <f t="shared" si="8"/>
        <v>3085.5</v>
      </c>
    </row>
    <row r="73" spans="1:31" ht="13.2">
      <c r="A73" s="75">
        <v>69</v>
      </c>
      <c r="B73" s="380" t="s">
        <v>54</v>
      </c>
      <c r="C73" s="276" t="s">
        <v>236</v>
      </c>
      <c r="D73" s="304" t="s">
        <v>237</v>
      </c>
      <c r="E73" s="305">
        <v>2</v>
      </c>
      <c r="F73" s="71" t="s">
        <v>239</v>
      </c>
      <c r="G73" s="71" t="s">
        <v>99</v>
      </c>
      <c r="H73" s="71" t="s">
        <v>240</v>
      </c>
      <c r="I73" s="388">
        <v>54.03</v>
      </c>
      <c r="J73" s="306">
        <f t="shared" si="15"/>
        <v>255</v>
      </c>
      <c r="K73" s="230">
        <v>255</v>
      </c>
      <c r="L73" s="230"/>
      <c r="M73" s="230"/>
      <c r="N73" s="230"/>
      <c r="O73" s="230"/>
      <c r="P73" s="230"/>
      <c r="Q73" s="229" t="e">
        <f>IF(K73="nio",0,IF(K73&gt;0,K73*I73/W73,0))*VLOOKUP(B73,'2-Kosten per locatie'!$A$14:$C$25,3,FALSE)</f>
        <v>#DIV/0!</v>
      </c>
      <c r="R73" s="229">
        <f>IF(L73&gt;0,L73*I73/X73,0)*VLOOKUP(B73,'2-Kosten per locatie'!$A$14:$C$25,3,FALSE)</f>
        <v>0</v>
      </c>
      <c r="S73" s="229">
        <f>IF(M73&gt;0,M73*I73/Y73,0)*VLOOKUP(B73,'2-Kosten per locatie'!$A$14:$C$25,3,FALSE)</f>
        <v>0</v>
      </c>
      <c r="T73" s="229">
        <f>IF(N73&gt;0,N73*I73/Z73,0)*VLOOKUP(B73,'2-Kosten per locatie'!$A$14:$C$25,3,FALSE)</f>
        <v>0</v>
      </c>
      <c r="U73" s="229">
        <f>IF(O73&gt;0,O73*I73/Y73,0)*VLOOKUP(B73,'2-Kosten per locatie'!$A$14:$C$25,3,FALSE)</f>
        <v>0</v>
      </c>
      <c r="V73" s="229">
        <f>IF(P73&gt;0,P73*I73/Z73,0)*VLOOKUP(B73,'2-Kosten per locatie'!$A$14:$C$25,3,FALSE)</f>
        <v>0</v>
      </c>
      <c r="W73" s="307">
        <f>IF(K73="nio",0,IF(K73&gt;0,VLOOKUP(G73,'3-Productie normen'!A:R,VLOOKUP(K73,'3-Productie normen'!$B$29:$C$41,2,FALSE),FALSE)))</f>
        <v>0</v>
      </c>
      <c r="X73" s="307">
        <f t="shared" si="5"/>
        <v>0</v>
      </c>
      <c r="Y73" s="307">
        <f t="shared" si="6"/>
        <v>0</v>
      </c>
      <c r="Z73" s="307">
        <f t="shared" si="7"/>
        <v>0</v>
      </c>
      <c r="AA73" s="308">
        <f>VLOOKUP(G73,'3-Productie normen'!A:U,15,FALSE)</f>
        <v>0</v>
      </c>
      <c r="AB73" s="309">
        <f>VLOOKUP(G73,'3-Productie normen'!A:U,16,FALSE)</f>
        <v>467.3</v>
      </c>
      <c r="AC73" s="308"/>
      <c r="AE73" s="310">
        <f t="shared" si="8"/>
        <v>13777.65</v>
      </c>
    </row>
    <row r="74" spans="1:31" ht="13.2">
      <c r="A74" s="75">
        <v>70</v>
      </c>
      <c r="B74" s="380" t="s">
        <v>54</v>
      </c>
      <c r="C74" s="276" t="s">
        <v>236</v>
      </c>
      <c r="D74" s="304" t="s">
        <v>237</v>
      </c>
      <c r="E74" s="305">
        <v>3</v>
      </c>
      <c r="F74" s="71" t="s">
        <v>164</v>
      </c>
      <c r="G74" s="71" t="s">
        <v>93</v>
      </c>
      <c r="H74" s="71" t="s">
        <v>186</v>
      </c>
      <c r="I74" s="388">
        <v>11.35</v>
      </c>
      <c r="J74" s="306">
        <f t="shared" si="15"/>
        <v>104</v>
      </c>
      <c r="K74" s="230">
        <v>104</v>
      </c>
      <c r="L74" s="230"/>
      <c r="M74" s="230"/>
      <c r="N74" s="230"/>
      <c r="O74" s="230"/>
      <c r="P74" s="230"/>
      <c r="Q74" s="229" t="e">
        <f>IF(K74="nio",0,IF(K74&gt;0,K74*I74/W74,0))*VLOOKUP(B74,'2-Kosten per locatie'!$A$14:$C$25,3,FALSE)</f>
        <v>#DIV/0!</v>
      </c>
      <c r="R74" s="229">
        <f>IF(L74&gt;0,L74*I74/X74,0)*VLOOKUP(B74,'2-Kosten per locatie'!$A$14:$C$25,3,FALSE)</f>
        <v>0</v>
      </c>
      <c r="S74" s="229">
        <f>IF(M74&gt;0,M74*I74/Y74,0)*VLOOKUP(B74,'2-Kosten per locatie'!$A$14:$C$25,3,FALSE)</f>
        <v>0</v>
      </c>
      <c r="T74" s="229">
        <f>IF(N74&gt;0,N74*I74/Z74,0)*VLOOKUP(B74,'2-Kosten per locatie'!$A$14:$C$25,3,FALSE)</f>
        <v>0</v>
      </c>
      <c r="U74" s="229">
        <f>IF(O74&gt;0,O74*I74/Y74,0)*VLOOKUP(B74,'2-Kosten per locatie'!$A$14:$C$25,3,FALSE)</f>
        <v>0</v>
      </c>
      <c r="V74" s="229">
        <f>IF(P74&gt;0,P74*I74/Z74,0)*VLOOKUP(B74,'2-Kosten per locatie'!$A$14:$C$25,3,FALSE)</f>
        <v>0</v>
      </c>
      <c r="W74" s="307">
        <f>IF(K74="nio",0,IF(K74&gt;0,VLOOKUP(G74,'3-Productie normen'!A:R,VLOOKUP(K74,'3-Productie normen'!$B$29:$C$41,2,FALSE),FALSE)))</f>
        <v>0</v>
      </c>
      <c r="X74" s="307">
        <f t="shared" si="5"/>
        <v>0</v>
      </c>
      <c r="Y74" s="307">
        <f t="shared" si="6"/>
        <v>0</v>
      </c>
      <c r="Z74" s="307">
        <f t="shared" si="7"/>
        <v>0</v>
      </c>
      <c r="AA74" s="308">
        <f>VLOOKUP(G74,'3-Productie normen'!A:U,15,FALSE)</f>
        <v>0</v>
      </c>
      <c r="AB74" s="309">
        <f>VLOOKUP(G74,'3-Productie normen'!A:U,16,FALSE)</f>
        <v>915.88999999999976</v>
      </c>
      <c r="AC74" s="308"/>
      <c r="AE74" s="310">
        <f t="shared" si="8"/>
        <v>1180.3999999999999</v>
      </c>
    </row>
    <row r="75" spans="1:31" ht="13.2">
      <c r="A75" s="75">
        <v>71</v>
      </c>
      <c r="B75" s="380" t="s">
        <v>54</v>
      </c>
      <c r="C75" s="276" t="s">
        <v>236</v>
      </c>
      <c r="D75" s="304" t="s">
        <v>237</v>
      </c>
      <c r="E75" s="305">
        <v>4</v>
      </c>
      <c r="F75" s="71" t="s">
        <v>241</v>
      </c>
      <c r="G75" s="71" t="s">
        <v>104</v>
      </c>
      <c r="H75" s="71" t="s">
        <v>240</v>
      </c>
      <c r="I75" s="388">
        <v>4.95</v>
      </c>
      <c r="J75" s="306">
        <f t="shared" si="15"/>
        <v>156</v>
      </c>
      <c r="K75" s="230">
        <v>156</v>
      </c>
      <c r="L75" s="230"/>
      <c r="M75" s="230"/>
      <c r="N75" s="230"/>
      <c r="O75" s="230"/>
      <c r="P75" s="230"/>
      <c r="Q75" s="229" t="e">
        <f>IF(K75="nio",0,IF(K75&gt;0,K75*I75/W75,0))*VLOOKUP(B75,'2-Kosten per locatie'!$A$14:$C$25,3,FALSE)</f>
        <v>#DIV/0!</v>
      </c>
      <c r="R75" s="229">
        <f>IF(L75&gt;0,L75*I75/X75,0)*VLOOKUP(B75,'2-Kosten per locatie'!$A$14:$C$25,3,FALSE)</f>
        <v>0</v>
      </c>
      <c r="S75" s="229">
        <f>IF(M75&gt;0,M75*I75/Y75,0)*VLOOKUP(B75,'2-Kosten per locatie'!$A$14:$C$25,3,FALSE)</f>
        <v>0</v>
      </c>
      <c r="T75" s="229">
        <f>IF(N75&gt;0,N75*I75/Z75,0)*VLOOKUP(B75,'2-Kosten per locatie'!$A$14:$C$25,3,FALSE)</f>
        <v>0</v>
      </c>
      <c r="U75" s="229">
        <f>IF(O75&gt;0,O75*I75/Y75,0)*VLOOKUP(B75,'2-Kosten per locatie'!$A$14:$C$25,3,FALSE)</f>
        <v>0</v>
      </c>
      <c r="V75" s="229">
        <f>IF(P75&gt;0,P75*I75/Z75,0)*VLOOKUP(B75,'2-Kosten per locatie'!$A$14:$C$25,3,FALSE)</f>
        <v>0</v>
      </c>
      <c r="W75" s="307">
        <f>IF(K75="nio",0,IF(K75&gt;0,VLOOKUP(G75,'3-Productie normen'!A:R,VLOOKUP(K75,'3-Productie normen'!$B$29:$C$41,2,FALSE),FALSE)))</f>
        <v>0</v>
      </c>
      <c r="X75" s="307">
        <f t="shared" si="5"/>
        <v>0</v>
      </c>
      <c r="Y75" s="307">
        <f t="shared" si="6"/>
        <v>0</v>
      </c>
      <c r="Z75" s="307">
        <f t="shared" si="7"/>
        <v>0</v>
      </c>
      <c r="AA75" s="308">
        <f>VLOOKUP(G75,'3-Productie normen'!A:U,15,FALSE)</f>
        <v>0</v>
      </c>
      <c r="AB75" s="309">
        <f>VLOOKUP(G75,'3-Productie normen'!A:U,16,FALSE)</f>
        <v>198.56500000000014</v>
      </c>
      <c r="AC75" s="308"/>
      <c r="AE75" s="310">
        <f t="shared" si="8"/>
        <v>772.2</v>
      </c>
    </row>
    <row r="76" spans="1:31" ht="13.2">
      <c r="A76" s="75">
        <v>72</v>
      </c>
      <c r="B76" s="380" t="s">
        <v>54</v>
      </c>
      <c r="C76" s="276" t="s">
        <v>236</v>
      </c>
      <c r="D76" s="304" t="s">
        <v>237</v>
      </c>
      <c r="E76" s="305">
        <v>5</v>
      </c>
      <c r="F76" s="71" t="s">
        <v>196</v>
      </c>
      <c r="G76" s="71" t="s">
        <v>197</v>
      </c>
      <c r="H76" s="71" t="s">
        <v>240</v>
      </c>
      <c r="I76" s="388">
        <v>5.53</v>
      </c>
      <c r="J76" s="306">
        <f t="shared" si="15"/>
        <v>0</v>
      </c>
      <c r="K76" s="230" t="s">
        <v>198</v>
      </c>
      <c r="L76" s="230"/>
      <c r="M76" s="230"/>
      <c r="N76" s="230"/>
      <c r="O76" s="230"/>
      <c r="P76" s="230"/>
      <c r="Q76" s="229">
        <f>IF(K76="nio",0,IF(K76&gt;0,K76*I76/W76,0))*VLOOKUP(B76,'2-Kosten per locatie'!$A$14:$C$25,3,FALSE)</f>
        <v>0</v>
      </c>
      <c r="R76" s="229">
        <f>IF(L76&gt;0,L76*I76/X76,0)*VLOOKUP(B76,'2-Kosten per locatie'!$A$14:$C$25,3,FALSE)</f>
        <v>0</v>
      </c>
      <c r="S76" s="229">
        <f>IF(M76&gt;0,M76*I76/Y76,0)*VLOOKUP(B76,'2-Kosten per locatie'!$A$14:$C$25,3,FALSE)</f>
        <v>0</v>
      </c>
      <c r="T76" s="229">
        <f>IF(N76&gt;0,N76*I76/Z76,0)*VLOOKUP(B76,'2-Kosten per locatie'!$A$14:$C$25,3,FALSE)</f>
        <v>0</v>
      </c>
      <c r="U76" s="229">
        <f>IF(O76&gt;0,O76*I76/Y76,0)*VLOOKUP(B76,'2-Kosten per locatie'!$A$14:$C$25,3,FALSE)</f>
        <v>0</v>
      </c>
      <c r="V76" s="229">
        <f>IF(P76&gt;0,P76*I76/Z76,0)*VLOOKUP(B76,'2-Kosten per locatie'!$A$14:$C$25,3,FALSE)</f>
        <v>0</v>
      </c>
      <c r="W76" s="307">
        <f>IF(K76="nio",0,IF(K76&gt;0,VLOOKUP(G76,'3-Productie normen'!A:R,VLOOKUP(K76,'3-Productie normen'!$B$29:$C$41,2,FALSE),FALSE)))</f>
        <v>0</v>
      </c>
      <c r="X76" s="307">
        <f t="shared" si="5"/>
        <v>0</v>
      </c>
      <c r="Y76" s="307">
        <f t="shared" si="6"/>
        <v>0</v>
      </c>
      <c r="Z76" s="307">
        <f t="shared" si="7"/>
        <v>0</v>
      </c>
      <c r="AA76" s="308" t="e">
        <f>VLOOKUP(G76,'3-Productie normen'!A:U,15,FALSE)</f>
        <v>#N/A</v>
      </c>
      <c r="AB76" s="309" t="e">
        <f>VLOOKUP(G76,'3-Productie normen'!A:U,16,FALSE)</f>
        <v>#N/A</v>
      </c>
      <c r="AC76" s="308"/>
      <c r="AE76" s="310">
        <f t="shared" si="8"/>
        <v>0</v>
      </c>
    </row>
    <row r="77" spans="1:31" ht="13.2">
      <c r="A77" s="75">
        <v>73</v>
      </c>
      <c r="B77" s="380" t="s">
        <v>54</v>
      </c>
      <c r="C77" s="276" t="s">
        <v>236</v>
      </c>
      <c r="D77" s="304" t="s">
        <v>237</v>
      </c>
      <c r="E77" s="305">
        <v>6</v>
      </c>
      <c r="F77" s="71" t="s">
        <v>242</v>
      </c>
      <c r="G77" s="71" t="s">
        <v>93</v>
      </c>
      <c r="H77" s="71" t="s">
        <v>240</v>
      </c>
      <c r="I77" s="388">
        <v>19.489999999999998</v>
      </c>
      <c r="J77" s="306">
        <f t="shared" si="15"/>
        <v>52</v>
      </c>
      <c r="K77" s="230">
        <v>52</v>
      </c>
      <c r="L77" s="230"/>
      <c r="M77" s="230"/>
      <c r="N77" s="230"/>
      <c r="O77" s="230"/>
      <c r="P77" s="230"/>
      <c r="Q77" s="229" t="e">
        <f>IF(K77="nio",0,IF(K77&gt;0,K77*I77/W77,0))*VLOOKUP(B77,'2-Kosten per locatie'!$A$14:$C$25,3,FALSE)</f>
        <v>#DIV/0!</v>
      </c>
      <c r="R77" s="229">
        <f>IF(L77&gt;0,L77*I77/X77,0)*VLOOKUP(B77,'2-Kosten per locatie'!$A$14:$C$25,3,FALSE)</f>
        <v>0</v>
      </c>
      <c r="S77" s="229">
        <f>IF(M77&gt;0,M77*I77/Y77,0)*VLOOKUP(B77,'2-Kosten per locatie'!$A$14:$C$25,3,FALSE)</f>
        <v>0</v>
      </c>
      <c r="T77" s="229">
        <f>IF(N77&gt;0,N77*I77/Z77,0)*VLOOKUP(B77,'2-Kosten per locatie'!$A$14:$C$25,3,FALSE)</f>
        <v>0</v>
      </c>
      <c r="U77" s="229">
        <f>IF(O77&gt;0,O77*I77/Y77,0)*VLOOKUP(B77,'2-Kosten per locatie'!$A$14:$C$25,3,FALSE)</f>
        <v>0</v>
      </c>
      <c r="V77" s="229">
        <f>IF(P77&gt;0,P77*I77/Z77,0)*VLOOKUP(B77,'2-Kosten per locatie'!$A$14:$C$25,3,FALSE)</f>
        <v>0</v>
      </c>
      <c r="W77" s="307">
        <f>IF(K77="nio",0,IF(K77&gt;0,VLOOKUP(G77,'3-Productie normen'!A:R,VLOOKUP(K77,'3-Productie normen'!$B$29:$C$41,2,FALSE),FALSE)))</f>
        <v>0</v>
      </c>
      <c r="X77" s="307">
        <f t="shared" si="5"/>
        <v>0</v>
      </c>
      <c r="Y77" s="307">
        <f t="shared" si="6"/>
        <v>0</v>
      </c>
      <c r="Z77" s="307">
        <f t="shared" si="7"/>
        <v>0</v>
      </c>
      <c r="AA77" s="308">
        <f>VLOOKUP(G77,'3-Productie normen'!A:U,15,FALSE)</f>
        <v>0</v>
      </c>
      <c r="AB77" s="309">
        <f>VLOOKUP(G77,'3-Productie normen'!A:U,16,FALSE)</f>
        <v>915.88999999999976</v>
      </c>
      <c r="AC77" s="308"/>
      <c r="AE77" s="310">
        <f t="shared" si="8"/>
        <v>1013.4799999999999</v>
      </c>
    </row>
    <row r="78" spans="1:31" ht="13.2">
      <c r="A78" s="75">
        <v>74</v>
      </c>
      <c r="B78" s="380" t="s">
        <v>54</v>
      </c>
      <c r="C78" s="276" t="s">
        <v>236</v>
      </c>
      <c r="D78" s="304" t="s">
        <v>237</v>
      </c>
      <c r="E78" s="305">
        <v>7</v>
      </c>
      <c r="F78" s="71" t="s">
        <v>243</v>
      </c>
      <c r="G78" s="71" t="s">
        <v>101</v>
      </c>
      <c r="H78" s="71" t="s">
        <v>240</v>
      </c>
      <c r="I78" s="388">
        <v>35.64</v>
      </c>
      <c r="J78" s="306">
        <f t="shared" si="15"/>
        <v>255</v>
      </c>
      <c r="K78" s="230">
        <v>255</v>
      </c>
      <c r="L78" s="230"/>
      <c r="M78" s="230"/>
      <c r="N78" s="230"/>
      <c r="O78" s="230"/>
      <c r="P78" s="230"/>
      <c r="Q78" s="229" t="e">
        <f>IF(K78="nio",0,IF(K78&gt;0,K78*I78/W78,0))*VLOOKUP(B78,'2-Kosten per locatie'!$A$14:$C$25,3,FALSE)</f>
        <v>#DIV/0!</v>
      </c>
      <c r="R78" s="229">
        <f>IF(L78&gt;0,L78*I78/X78,0)*VLOOKUP(B78,'2-Kosten per locatie'!$A$14:$C$25,3,FALSE)</f>
        <v>0</v>
      </c>
      <c r="S78" s="229">
        <f>IF(M78&gt;0,M78*I78/Y78,0)*VLOOKUP(B78,'2-Kosten per locatie'!$A$14:$C$25,3,FALSE)</f>
        <v>0</v>
      </c>
      <c r="T78" s="229">
        <f>IF(N78&gt;0,N78*I78/Z78,0)*VLOOKUP(B78,'2-Kosten per locatie'!$A$14:$C$25,3,FALSE)</f>
        <v>0</v>
      </c>
      <c r="U78" s="229">
        <f>IF(O78&gt;0,O78*I78/Y78,0)*VLOOKUP(B78,'2-Kosten per locatie'!$A$14:$C$25,3,FALSE)</f>
        <v>0</v>
      </c>
      <c r="V78" s="229">
        <f>IF(P78&gt;0,P78*I78/Z78,0)*VLOOKUP(B78,'2-Kosten per locatie'!$A$14:$C$25,3,FALSE)</f>
        <v>0</v>
      </c>
      <c r="W78" s="307">
        <f>IF(K78="nio",0,IF(K78&gt;0,VLOOKUP(G78,'3-Productie normen'!A:R,VLOOKUP(K78,'3-Productie normen'!$B$29:$C$41,2,FALSE),FALSE)))</f>
        <v>0</v>
      </c>
      <c r="X78" s="307">
        <f t="shared" si="5"/>
        <v>0</v>
      </c>
      <c r="Y78" s="307">
        <f t="shared" si="6"/>
        <v>0</v>
      </c>
      <c r="Z78" s="307">
        <f t="shared" si="7"/>
        <v>0</v>
      </c>
      <c r="AA78" s="308">
        <f>VLOOKUP(G78,'3-Productie normen'!A:U,15,FALSE)</f>
        <v>0</v>
      </c>
      <c r="AB78" s="309">
        <f>VLOOKUP(G78,'3-Productie normen'!A:U,16,FALSE)</f>
        <v>455.57899999999995</v>
      </c>
      <c r="AC78" s="308"/>
      <c r="AE78" s="310">
        <f t="shared" si="8"/>
        <v>9088.2000000000007</v>
      </c>
    </row>
    <row r="79" spans="1:31" ht="13.2">
      <c r="A79" s="75">
        <v>75</v>
      </c>
      <c r="B79" s="380" t="s">
        <v>54</v>
      </c>
      <c r="C79" s="276" t="s">
        <v>236</v>
      </c>
      <c r="D79" s="304" t="s">
        <v>237</v>
      </c>
      <c r="E79" s="305">
        <v>8</v>
      </c>
      <c r="F79" s="71" t="s">
        <v>231</v>
      </c>
      <c r="G79" s="71" t="s">
        <v>101</v>
      </c>
      <c r="H79" s="71" t="s">
        <v>240</v>
      </c>
      <c r="I79" s="388">
        <v>16.170000000000002</v>
      </c>
      <c r="J79" s="306">
        <f t="shared" ref="J79:J142" si="16">SUM(K79:P79)</f>
        <v>255</v>
      </c>
      <c r="K79" s="230">
        <v>255</v>
      </c>
      <c r="L79" s="230"/>
      <c r="M79" s="230"/>
      <c r="N79" s="230"/>
      <c r="O79" s="230"/>
      <c r="P79" s="230"/>
      <c r="Q79" s="229" t="e">
        <f>IF(K79="nio",0,IF(K79&gt;0,K79*I79/W79,0))*VLOOKUP(B79,'2-Kosten per locatie'!$A$14:$C$25,3,FALSE)</f>
        <v>#DIV/0!</v>
      </c>
      <c r="R79" s="229">
        <f>IF(L79&gt;0,L79*I79/X79,0)*VLOOKUP(B79,'2-Kosten per locatie'!$A$14:$C$25,3,FALSE)</f>
        <v>0</v>
      </c>
      <c r="S79" s="229">
        <f>IF(M79&gt;0,M79*I79/Y79,0)*VLOOKUP(B79,'2-Kosten per locatie'!$A$14:$C$25,3,FALSE)</f>
        <v>0</v>
      </c>
      <c r="T79" s="229">
        <f>IF(N79&gt;0,N79*I79/Z79,0)*VLOOKUP(B79,'2-Kosten per locatie'!$A$14:$C$25,3,FALSE)</f>
        <v>0</v>
      </c>
      <c r="U79" s="229">
        <f>IF(O79&gt;0,O79*I79/Y79,0)*VLOOKUP(B79,'2-Kosten per locatie'!$A$14:$C$25,3,FALSE)</f>
        <v>0</v>
      </c>
      <c r="V79" s="229">
        <f>IF(P79&gt;0,P79*I79/Z79,0)*VLOOKUP(B79,'2-Kosten per locatie'!$A$14:$C$25,3,FALSE)</f>
        <v>0</v>
      </c>
      <c r="W79" s="307">
        <f>IF(K79="nio",0,IF(K79&gt;0,VLOOKUP(G79,'3-Productie normen'!A:R,VLOOKUP(K79,'3-Productie normen'!$B$29:$C$41,2,FALSE),FALSE)))</f>
        <v>0</v>
      </c>
      <c r="X79" s="307">
        <f t="shared" ref="X79:X142" si="17">IF(L79&gt;0,W79*$X$8,0)</f>
        <v>0</v>
      </c>
      <c r="Y79" s="307">
        <f t="shared" ref="Y79:Y142" si="18">IF((OR(M79&gt;0,O79&gt;0)),W79*$Y$8,0)</f>
        <v>0</v>
      </c>
      <c r="Z79" s="307">
        <f t="shared" ref="Z79:Z142" si="19">IF((OR(N79&gt;0,P79&gt;0)),W79*$Z$8,0)</f>
        <v>0</v>
      </c>
      <c r="AA79" s="308">
        <f>VLOOKUP(G79,'3-Productie normen'!A:U,15,FALSE)</f>
        <v>0</v>
      </c>
      <c r="AB79" s="309">
        <f>VLOOKUP(G79,'3-Productie normen'!A:U,16,FALSE)</f>
        <v>455.57899999999995</v>
      </c>
      <c r="AC79" s="308"/>
      <c r="AE79" s="310">
        <f t="shared" ref="AE79:AE142" si="20">J79*I79</f>
        <v>4123.3500000000004</v>
      </c>
    </row>
    <row r="80" spans="1:31" ht="13.2">
      <c r="A80" s="75">
        <v>76</v>
      </c>
      <c r="B80" s="380" t="s">
        <v>54</v>
      </c>
      <c r="C80" s="276" t="s">
        <v>236</v>
      </c>
      <c r="D80" s="304" t="s">
        <v>237</v>
      </c>
      <c r="E80" s="305">
        <v>9</v>
      </c>
      <c r="F80" s="71" t="s">
        <v>165</v>
      </c>
      <c r="G80" s="71" t="s">
        <v>104</v>
      </c>
      <c r="H80" s="71" t="s">
        <v>240</v>
      </c>
      <c r="I80" s="388">
        <v>3.07</v>
      </c>
      <c r="J80" s="306">
        <f t="shared" si="16"/>
        <v>255</v>
      </c>
      <c r="K80" s="230">
        <v>255</v>
      </c>
      <c r="L80" s="230"/>
      <c r="M80" s="230"/>
      <c r="N80" s="230"/>
      <c r="O80" s="230"/>
      <c r="P80" s="230"/>
      <c r="Q80" s="229" t="e">
        <f>IF(K80="nio",0,IF(K80&gt;0,K80*I80/W80,0))*VLOOKUP(B80,'2-Kosten per locatie'!$A$14:$C$25,3,FALSE)</f>
        <v>#DIV/0!</v>
      </c>
      <c r="R80" s="229">
        <f>IF(L80&gt;0,L80*I80/X80,0)*VLOOKUP(B80,'2-Kosten per locatie'!$A$14:$C$25,3,FALSE)</f>
        <v>0</v>
      </c>
      <c r="S80" s="229">
        <f>IF(M80&gt;0,M80*I80/Y80,0)*VLOOKUP(B80,'2-Kosten per locatie'!$A$14:$C$25,3,FALSE)</f>
        <v>0</v>
      </c>
      <c r="T80" s="229">
        <f>IF(N80&gt;0,N80*I80/Z80,0)*VLOOKUP(B80,'2-Kosten per locatie'!$A$14:$C$25,3,FALSE)</f>
        <v>0</v>
      </c>
      <c r="U80" s="229">
        <f>IF(O80&gt;0,O80*I80/Y80,0)*VLOOKUP(B80,'2-Kosten per locatie'!$A$14:$C$25,3,FALSE)</f>
        <v>0</v>
      </c>
      <c r="V80" s="229">
        <f>IF(P80&gt;0,P80*I80/Z80,0)*VLOOKUP(B80,'2-Kosten per locatie'!$A$14:$C$25,3,FALSE)</f>
        <v>0</v>
      </c>
      <c r="W80" s="307">
        <f>IF(K80="nio",0,IF(K80&gt;0,VLOOKUP(G80,'3-Productie normen'!A:R,VLOOKUP(K80,'3-Productie normen'!$B$29:$C$41,2,FALSE),FALSE)))</f>
        <v>0</v>
      </c>
      <c r="X80" s="307">
        <f t="shared" si="17"/>
        <v>0</v>
      </c>
      <c r="Y80" s="307">
        <f t="shared" si="18"/>
        <v>0</v>
      </c>
      <c r="Z80" s="307">
        <f t="shared" si="19"/>
        <v>0</v>
      </c>
      <c r="AA80" s="308">
        <f>VLOOKUP(G80,'3-Productie normen'!A:U,15,FALSE)</f>
        <v>0</v>
      </c>
      <c r="AB80" s="309">
        <f>VLOOKUP(G80,'3-Productie normen'!A:U,16,FALSE)</f>
        <v>198.56500000000014</v>
      </c>
      <c r="AC80" s="308"/>
      <c r="AE80" s="310">
        <f t="shared" si="20"/>
        <v>782.84999999999991</v>
      </c>
    </row>
    <row r="81" spans="1:31" ht="13.2">
      <c r="A81" s="75">
        <v>77</v>
      </c>
      <c r="B81" s="380" t="s">
        <v>54</v>
      </c>
      <c r="C81" s="276" t="s">
        <v>236</v>
      </c>
      <c r="D81" s="304" t="s">
        <v>237</v>
      </c>
      <c r="E81" s="305">
        <v>10</v>
      </c>
      <c r="F81" s="71" t="s">
        <v>244</v>
      </c>
      <c r="G81" s="71" t="s">
        <v>101</v>
      </c>
      <c r="H81" s="71" t="s">
        <v>240</v>
      </c>
      <c r="I81" s="388">
        <v>30.57</v>
      </c>
      <c r="J81" s="306">
        <f t="shared" si="16"/>
        <v>255</v>
      </c>
      <c r="K81" s="230">
        <v>255</v>
      </c>
      <c r="L81" s="230"/>
      <c r="M81" s="230"/>
      <c r="N81" s="230"/>
      <c r="O81" s="230"/>
      <c r="P81" s="230"/>
      <c r="Q81" s="229" t="e">
        <f>IF(K81="nio",0,IF(K81&gt;0,K81*I81/W81,0))*VLOOKUP(B81,'2-Kosten per locatie'!$A$14:$C$25,3,FALSE)</f>
        <v>#DIV/0!</v>
      </c>
      <c r="R81" s="229">
        <f>IF(L81&gt;0,L81*I81/X81,0)*VLOOKUP(B81,'2-Kosten per locatie'!$A$14:$C$25,3,FALSE)</f>
        <v>0</v>
      </c>
      <c r="S81" s="229">
        <f>IF(M81&gt;0,M81*I81/Y81,0)*VLOOKUP(B81,'2-Kosten per locatie'!$A$14:$C$25,3,FALSE)</f>
        <v>0</v>
      </c>
      <c r="T81" s="229">
        <f>IF(N81&gt;0,N81*I81/Z81,0)*VLOOKUP(B81,'2-Kosten per locatie'!$A$14:$C$25,3,FALSE)</f>
        <v>0</v>
      </c>
      <c r="U81" s="229">
        <f>IF(O81&gt;0,O81*I81/Y81,0)*VLOOKUP(B81,'2-Kosten per locatie'!$A$14:$C$25,3,FALSE)</f>
        <v>0</v>
      </c>
      <c r="V81" s="229">
        <f>IF(P81&gt;0,P81*I81/Z81,0)*VLOOKUP(B81,'2-Kosten per locatie'!$A$14:$C$25,3,FALSE)</f>
        <v>0</v>
      </c>
      <c r="W81" s="307">
        <f>IF(K81="nio",0,IF(K81&gt;0,VLOOKUP(G81,'3-Productie normen'!A:R,VLOOKUP(K81,'3-Productie normen'!$B$29:$C$41,2,FALSE),FALSE)))</f>
        <v>0</v>
      </c>
      <c r="X81" s="307">
        <f t="shared" si="17"/>
        <v>0</v>
      </c>
      <c r="Y81" s="307">
        <f t="shared" si="18"/>
        <v>0</v>
      </c>
      <c r="Z81" s="307">
        <f t="shared" si="19"/>
        <v>0</v>
      </c>
      <c r="AA81" s="308">
        <f>VLOOKUP(G81,'3-Productie normen'!A:U,15,FALSE)</f>
        <v>0</v>
      </c>
      <c r="AB81" s="309">
        <f>VLOOKUP(G81,'3-Productie normen'!A:U,16,FALSE)</f>
        <v>455.57899999999995</v>
      </c>
      <c r="AC81" s="308"/>
      <c r="AE81" s="310">
        <f t="shared" si="20"/>
        <v>7795.35</v>
      </c>
    </row>
    <row r="82" spans="1:31" ht="13.2">
      <c r="A82" s="75">
        <v>78</v>
      </c>
      <c r="B82" s="380" t="s">
        <v>54</v>
      </c>
      <c r="C82" s="276" t="s">
        <v>236</v>
      </c>
      <c r="D82" s="304" t="s">
        <v>237</v>
      </c>
      <c r="E82" s="305">
        <v>11</v>
      </c>
      <c r="F82" s="71" t="s">
        <v>231</v>
      </c>
      <c r="G82" s="71" t="s">
        <v>101</v>
      </c>
      <c r="H82" s="71" t="s">
        <v>240</v>
      </c>
      <c r="I82" s="388">
        <v>16.170000000000002</v>
      </c>
      <c r="J82" s="306">
        <f t="shared" si="16"/>
        <v>255</v>
      </c>
      <c r="K82" s="230">
        <v>255</v>
      </c>
      <c r="L82" s="230"/>
      <c r="M82" s="230"/>
      <c r="N82" s="230"/>
      <c r="O82" s="230"/>
      <c r="P82" s="230"/>
      <c r="Q82" s="229" t="e">
        <f>IF(K82="nio",0,IF(K82&gt;0,K82*I82/W82,0))*VLOOKUP(B82,'2-Kosten per locatie'!$A$14:$C$25,3,FALSE)</f>
        <v>#DIV/0!</v>
      </c>
      <c r="R82" s="229">
        <f>IF(L82&gt;0,L82*I82/X82,0)*VLOOKUP(B82,'2-Kosten per locatie'!$A$14:$C$25,3,FALSE)</f>
        <v>0</v>
      </c>
      <c r="S82" s="229">
        <f>IF(M82&gt;0,M82*I82/Y82,0)*VLOOKUP(B82,'2-Kosten per locatie'!$A$14:$C$25,3,FALSE)</f>
        <v>0</v>
      </c>
      <c r="T82" s="229">
        <f>IF(N82&gt;0,N82*I82/Z82,0)*VLOOKUP(B82,'2-Kosten per locatie'!$A$14:$C$25,3,FALSE)</f>
        <v>0</v>
      </c>
      <c r="U82" s="229">
        <f>IF(O82&gt;0,O82*I82/Y82,0)*VLOOKUP(B82,'2-Kosten per locatie'!$A$14:$C$25,3,FALSE)</f>
        <v>0</v>
      </c>
      <c r="V82" s="229">
        <f>IF(P82&gt;0,P82*I82/Z82,0)*VLOOKUP(B82,'2-Kosten per locatie'!$A$14:$C$25,3,FALSE)</f>
        <v>0</v>
      </c>
      <c r="W82" s="307">
        <f>IF(K82="nio",0,IF(K82&gt;0,VLOOKUP(G82,'3-Productie normen'!A:R,VLOOKUP(K82,'3-Productie normen'!$B$29:$C$41,2,FALSE),FALSE)))</f>
        <v>0</v>
      </c>
      <c r="X82" s="307">
        <f t="shared" si="17"/>
        <v>0</v>
      </c>
      <c r="Y82" s="307">
        <f t="shared" si="18"/>
        <v>0</v>
      </c>
      <c r="Z82" s="307">
        <f t="shared" si="19"/>
        <v>0</v>
      </c>
      <c r="AA82" s="308">
        <f>VLOOKUP(G82,'3-Productie normen'!A:U,15,FALSE)</f>
        <v>0</v>
      </c>
      <c r="AB82" s="309">
        <f>VLOOKUP(G82,'3-Productie normen'!A:U,16,FALSE)</f>
        <v>455.57899999999995</v>
      </c>
      <c r="AC82" s="308"/>
      <c r="AE82" s="310">
        <f t="shared" si="20"/>
        <v>4123.3500000000004</v>
      </c>
    </row>
    <row r="83" spans="1:31" ht="13.2">
      <c r="A83" s="75">
        <v>79</v>
      </c>
      <c r="B83" s="380" t="s">
        <v>54</v>
      </c>
      <c r="C83" s="276" t="s">
        <v>236</v>
      </c>
      <c r="D83" s="304" t="s">
        <v>237</v>
      </c>
      <c r="E83" s="305">
        <v>12</v>
      </c>
      <c r="F83" s="71" t="s">
        <v>165</v>
      </c>
      <c r="G83" s="71" t="s">
        <v>104</v>
      </c>
      <c r="H83" s="71" t="s">
        <v>240</v>
      </c>
      <c r="I83" s="388">
        <v>3.07</v>
      </c>
      <c r="J83" s="306">
        <f t="shared" si="16"/>
        <v>255</v>
      </c>
      <c r="K83" s="230">
        <v>255</v>
      </c>
      <c r="L83" s="230"/>
      <c r="M83" s="230"/>
      <c r="N83" s="230"/>
      <c r="O83" s="230"/>
      <c r="P83" s="230"/>
      <c r="Q83" s="229" t="e">
        <f>IF(K83="nio",0,IF(K83&gt;0,K83*I83/W83,0))*VLOOKUP(B83,'2-Kosten per locatie'!$A$14:$C$25,3,FALSE)</f>
        <v>#DIV/0!</v>
      </c>
      <c r="R83" s="229">
        <f>IF(L83&gt;0,L83*I83/X83,0)*VLOOKUP(B83,'2-Kosten per locatie'!$A$14:$C$25,3,FALSE)</f>
        <v>0</v>
      </c>
      <c r="S83" s="229">
        <f>IF(M83&gt;0,M83*I83/Y83,0)*VLOOKUP(B83,'2-Kosten per locatie'!$A$14:$C$25,3,FALSE)</f>
        <v>0</v>
      </c>
      <c r="T83" s="229">
        <f>IF(N83&gt;0,N83*I83/Z83,0)*VLOOKUP(B83,'2-Kosten per locatie'!$A$14:$C$25,3,FALSE)</f>
        <v>0</v>
      </c>
      <c r="U83" s="229">
        <f>IF(O83&gt;0,O83*I83/Y83,0)*VLOOKUP(B83,'2-Kosten per locatie'!$A$14:$C$25,3,FALSE)</f>
        <v>0</v>
      </c>
      <c r="V83" s="229">
        <f>IF(P83&gt;0,P83*I83/Z83,0)*VLOOKUP(B83,'2-Kosten per locatie'!$A$14:$C$25,3,FALSE)</f>
        <v>0</v>
      </c>
      <c r="W83" s="307">
        <f>IF(K83="nio",0,IF(K83&gt;0,VLOOKUP(G83,'3-Productie normen'!A:R,VLOOKUP(K83,'3-Productie normen'!$B$29:$C$41,2,FALSE),FALSE)))</f>
        <v>0</v>
      </c>
      <c r="X83" s="307">
        <f t="shared" si="17"/>
        <v>0</v>
      </c>
      <c r="Y83" s="307">
        <f t="shared" si="18"/>
        <v>0</v>
      </c>
      <c r="Z83" s="307">
        <f t="shared" si="19"/>
        <v>0</v>
      </c>
      <c r="AA83" s="308">
        <f>VLOOKUP(G83,'3-Productie normen'!A:U,15,FALSE)</f>
        <v>0</v>
      </c>
      <c r="AB83" s="309">
        <f>VLOOKUP(G83,'3-Productie normen'!A:U,16,FALSE)</f>
        <v>198.56500000000014</v>
      </c>
      <c r="AC83" s="308"/>
      <c r="AE83" s="310">
        <f t="shared" si="20"/>
        <v>782.84999999999991</v>
      </c>
    </row>
    <row r="84" spans="1:31" ht="13.2">
      <c r="A84" s="75">
        <v>80</v>
      </c>
      <c r="B84" s="380" t="s">
        <v>54</v>
      </c>
      <c r="C84" s="276" t="s">
        <v>236</v>
      </c>
      <c r="D84" s="304" t="s">
        <v>237</v>
      </c>
      <c r="E84" s="305">
        <v>13</v>
      </c>
      <c r="F84" s="71" t="s">
        <v>245</v>
      </c>
      <c r="G84" s="71" t="s">
        <v>99</v>
      </c>
      <c r="H84" s="71" t="s">
        <v>186</v>
      </c>
      <c r="I84" s="388">
        <v>16.649999999999999</v>
      </c>
      <c r="J84" s="306">
        <f t="shared" si="16"/>
        <v>255</v>
      </c>
      <c r="K84" s="230">
        <v>255</v>
      </c>
      <c r="L84" s="230"/>
      <c r="M84" s="230"/>
      <c r="N84" s="230"/>
      <c r="O84" s="230"/>
      <c r="P84" s="230"/>
      <c r="Q84" s="229" t="e">
        <f>IF(K84="nio",0,IF(K84&gt;0,K84*I84/W84,0))*VLOOKUP(B84,'2-Kosten per locatie'!$A$14:$C$25,3,FALSE)</f>
        <v>#DIV/0!</v>
      </c>
      <c r="R84" s="229">
        <f>IF(L84&gt;0,L84*I84/X84,0)*VLOOKUP(B84,'2-Kosten per locatie'!$A$14:$C$25,3,FALSE)</f>
        <v>0</v>
      </c>
      <c r="S84" s="229">
        <f>IF(M84&gt;0,M84*I84/Y84,0)*VLOOKUP(B84,'2-Kosten per locatie'!$A$14:$C$25,3,FALSE)</f>
        <v>0</v>
      </c>
      <c r="T84" s="229">
        <f>IF(N84&gt;0,N84*I84/Z84,0)*VLOOKUP(B84,'2-Kosten per locatie'!$A$14:$C$25,3,FALSE)</f>
        <v>0</v>
      </c>
      <c r="U84" s="229">
        <f>IF(O84&gt;0,O84*I84/Y84,0)*VLOOKUP(B84,'2-Kosten per locatie'!$A$14:$C$25,3,FALSE)</f>
        <v>0</v>
      </c>
      <c r="V84" s="229">
        <f>IF(P84&gt;0,P84*I84/Z84,0)*VLOOKUP(B84,'2-Kosten per locatie'!$A$14:$C$25,3,FALSE)</f>
        <v>0</v>
      </c>
      <c r="W84" s="307">
        <f>IF(K84="nio",0,IF(K84&gt;0,VLOOKUP(G84,'3-Productie normen'!A:R,VLOOKUP(K84,'3-Productie normen'!$B$29:$C$41,2,FALSE),FALSE)))</f>
        <v>0</v>
      </c>
      <c r="X84" s="307">
        <f t="shared" si="17"/>
        <v>0</v>
      </c>
      <c r="Y84" s="307">
        <f t="shared" si="18"/>
        <v>0</v>
      </c>
      <c r="Z84" s="307">
        <f t="shared" si="19"/>
        <v>0</v>
      </c>
      <c r="AA84" s="308">
        <f>VLOOKUP(G84,'3-Productie normen'!A:U,15,FALSE)</f>
        <v>0</v>
      </c>
      <c r="AB84" s="309">
        <f>VLOOKUP(G84,'3-Productie normen'!A:U,16,FALSE)</f>
        <v>467.3</v>
      </c>
      <c r="AC84" s="308"/>
      <c r="AE84" s="310">
        <f t="shared" si="20"/>
        <v>4245.75</v>
      </c>
    </row>
    <row r="85" spans="1:31" ht="13.2">
      <c r="A85" s="75">
        <v>81</v>
      </c>
      <c r="B85" s="380" t="s">
        <v>54</v>
      </c>
      <c r="C85" s="276" t="s">
        <v>236</v>
      </c>
      <c r="D85" s="304" t="s">
        <v>237</v>
      </c>
      <c r="E85" s="305">
        <v>14</v>
      </c>
      <c r="F85" s="71" t="s">
        <v>246</v>
      </c>
      <c r="G85" s="71" t="s">
        <v>104</v>
      </c>
      <c r="H85" s="71" t="s">
        <v>240</v>
      </c>
      <c r="I85" s="388">
        <v>2.44</v>
      </c>
      <c r="J85" s="306">
        <f t="shared" si="16"/>
        <v>255</v>
      </c>
      <c r="K85" s="230">
        <v>255</v>
      </c>
      <c r="L85" s="230"/>
      <c r="M85" s="230"/>
      <c r="N85" s="230"/>
      <c r="O85" s="230"/>
      <c r="P85" s="230"/>
      <c r="Q85" s="229" t="e">
        <f>IF(K85="nio",0,IF(K85&gt;0,K85*I85/W85,0))*VLOOKUP(B85,'2-Kosten per locatie'!$A$14:$C$25,3,FALSE)</f>
        <v>#DIV/0!</v>
      </c>
      <c r="R85" s="229">
        <f>IF(L85&gt;0,L85*I85/X85,0)*VLOOKUP(B85,'2-Kosten per locatie'!$A$14:$C$25,3,FALSE)</f>
        <v>0</v>
      </c>
      <c r="S85" s="229">
        <f>IF(M85&gt;0,M85*I85/Y85,0)*VLOOKUP(B85,'2-Kosten per locatie'!$A$14:$C$25,3,FALSE)</f>
        <v>0</v>
      </c>
      <c r="T85" s="229">
        <f>IF(N85&gt;0,N85*I85/Z85,0)*VLOOKUP(B85,'2-Kosten per locatie'!$A$14:$C$25,3,FALSE)</f>
        <v>0</v>
      </c>
      <c r="U85" s="229">
        <f>IF(O85&gt;0,O85*I85/Y85,0)*VLOOKUP(B85,'2-Kosten per locatie'!$A$14:$C$25,3,FALSE)</f>
        <v>0</v>
      </c>
      <c r="V85" s="229">
        <f>IF(P85&gt;0,P85*I85/Z85,0)*VLOOKUP(B85,'2-Kosten per locatie'!$A$14:$C$25,3,FALSE)</f>
        <v>0</v>
      </c>
      <c r="W85" s="307">
        <f>IF(K85="nio",0,IF(K85&gt;0,VLOOKUP(G85,'3-Productie normen'!A:R,VLOOKUP(K85,'3-Productie normen'!$B$29:$C$41,2,FALSE),FALSE)))</f>
        <v>0</v>
      </c>
      <c r="X85" s="307">
        <f t="shared" si="17"/>
        <v>0</v>
      </c>
      <c r="Y85" s="307">
        <f t="shared" si="18"/>
        <v>0</v>
      </c>
      <c r="Z85" s="307">
        <f t="shared" si="19"/>
        <v>0</v>
      </c>
      <c r="AA85" s="308">
        <f>VLOOKUP(G85,'3-Productie normen'!A:U,15,FALSE)</f>
        <v>0</v>
      </c>
      <c r="AB85" s="309">
        <f>VLOOKUP(G85,'3-Productie normen'!A:U,16,FALSE)</f>
        <v>198.56500000000014</v>
      </c>
      <c r="AC85" s="308"/>
      <c r="AE85" s="310">
        <f t="shared" si="20"/>
        <v>622.19999999999993</v>
      </c>
    </row>
    <row r="86" spans="1:31" ht="13.2">
      <c r="A86" s="75">
        <v>82</v>
      </c>
      <c r="B86" s="380" t="s">
        <v>54</v>
      </c>
      <c r="C86" s="276" t="s">
        <v>236</v>
      </c>
      <c r="D86" s="304" t="s">
        <v>237</v>
      </c>
      <c r="E86" s="305">
        <v>15</v>
      </c>
      <c r="F86" s="71" t="s">
        <v>247</v>
      </c>
      <c r="G86" s="71" t="s">
        <v>93</v>
      </c>
      <c r="H86" s="71" t="s">
        <v>240</v>
      </c>
      <c r="I86" s="388">
        <v>6.6400000000000006</v>
      </c>
      <c r="J86" s="306">
        <f t="shared" si="16"/>
        <v>255</v>
      </c>
      <c r="K86" s="230">
        <v>255</v>
      </c>
      <c r="L86" s="230"/>
      <c r="M86" s="230"/>
      <c r="N86" s="230"/>
      <c r="O86" s="230"/>
      <c r="P86" s="230"/>
      <c r="Q86" s="229" t="e">
        <f>IF(K86="nio",0,IF(K86&gt;0,K86*I86/W86,0))*VLOOKUP(B86,'2-Kosten per locatie'!$A$14:$C$25,3,FALSE)</f>
        <v>#DIV/0!</v>
      </c>
      <c r="R86" s="229">
        <f>IF(L86&gt;0,L86*I86/X86,0)*VLOOKUP(B86,'2-Kosten per locatie'!$A$14:$C$25,3,FALSE)</f>
        <v>0</v>
      </c>
      <c r="S86" s="229">
        <f>IF(M86&gt;0,M86*I86/Y86,0)*VLOOKUP(B86,'2-Kosten per locatie'!$A$14:$C$25,3,FALSE)</f>
        <v>0</v>
      </c>
      <c r="T86" s="229">
        <f>IF(N86&gt;0,N86*I86/Z86,0)*VLOOKUP(B86,'2-Kosten per locatie'!$A$14:$C$25,3,FALSE)</f>
        <v>0</v>
      </c>
      <c r="U86" s="229">
        <f>IF(O86&gt;0,O86*I86/Y86,0)*VLOOKUP(B86,'2-Kosten per locatie'!$A$14:$C$25,3,FALSE)</f>
        <v>0</v>
      </c>
      <c r="V86" s="229">
        <f>IF(P86&gt;0,P86*I86/Z86,0)*VLOOKUP(B86,'2-Kosten per locatie'!$A$14:$C$25,3,FALSE)</f>
        <v>0</v>
      </c>
      <c r="W86" s="307">
        <f>IF(K86="nio",0,IF(K86&gt;0,VLOOKUP(G86,'3-Productie normen'!A:R,VLOOKUP(K86,'3-Productie normen'!$B$29:$C$41,2,FALSE),FALSE)))</f>
        <v>0</v>
      </c>
      <c r="X86" s="307">
        <f t="shared" si="17"/>
        <v>0</v>
      </c>
      <c r="Y86" s="307">
        <f t="shared" si="18"/>
        <v>0</v>
      </c>
      <c r="Z86" s="307">
        <f t="shared" si="19"/>
        <v>0</v>
      </c>
      <c r="AA86" s="308">
        <f>VLOOKUP(G86,'3-Productie normen'!A:U,15,FALSE)</f>
        <v>0</v>
      </c>
      <c r="AB86" s="309">
        <f>VLOOKUP(G86,'3-Productie normen'!A:U,16,FALSE)</f>
        <v>915.88999999999976</v>
      </c>
      <c r="AC86" s="308"/>
      <c r="AE86" s="310">
        <f t="shared" si="20"/>
        <v>1693.2</v>
      </c>
    </row>
    <row r="87" spans="1:31" ht="13.2">
      <c r="A87" s="75">
        <v>83</v>
      </c>
      <c r="B87" s="380" t="s">
        <v>54</v>
      </c>
      <c r="C87" s="276" t="s">
        <v>236</v>
      </c>
      <c r="D87" s="304" t="s">
        <v>237</v>
      </c>
      <c r="E87" s="305">
        <v>16</v>
      </c>
      <c r="F87" s="71" t="s">
        <v>248</v>
      </c>
      <c r="G87" s="71" t="s">
        <v>93</v>
      </c>
      <c r="H87" s="71" t="s">
        <v>157</v>
      </c>
      <c r="I87" s="388">
        <v>3.28</v>
      </c>
      <c r="J87" s="306">
        <f t="shared" si="16"/>
        <v>255</v>
      </c>
      <c r="K87" s="230">
        <v>255</v>
      </c>
      <c r="L87" s="230"/>
      <c r="M87" s="230"/>
      <c r="N87" s="230"/>
      <c r="O87" s="230"/>
      <c r="P87" s="230"/>
      <c r="Q87" s="229" t="e">
        <f>IF(K87="nio",0,IF(K87&gt;0,K87*I87/W87,0))*VLOOKUP(B87,'2-Kosten per locatie'!$A$14:$C$25,3,FALSE)</f>
        <v>#DIV/0!</v>
      </c>
      <c r="R87" s="229">
        <f>IF(L87&gt;0,L87*I87/X87,0)*VLOOKUP(B87,'2-Kosten per locatie'!$A$14:$C$25,3,FALSE)</f>
        <v>0</v>
      </c>
      <c r="S87" s="229">
        <f>IF(M87&gt;0,M87*I87/Y87,0)*VLOOKUP(B87,'2-Kosten per locatie'!$A$14:$C$25,3,FALSE)</f>
        <v>0</v>
      </c>
      <c r="T87" s="229">
        <f>IF(N87&gt;0,N87*I87/Z87,0)*VLOOKUP(B87,'2-Kosten per locatie'!$A$14:$C$25,3,FALSE)</f>
        <v>0</v>
      </c>
      <c r="U87" s="229">
        <f>IF(O87&gt;0,O87*I87/Y87,0)*VLOOKUP(B87,'2-Kosten per locatie'!$A$14:$C$25,3,FALSE)</f>
        <v>0</v>
      </c>
      <c r="V87" s="229">
        <f>IF(P87&gt;0,P87*I87/Z87,0)*VLOOKUP(B87,'2-Kosten per locatie'!$A$14:$C$25,3,FALSE)</f>
        <v>0</v>
      </c>
      <c r="W87" s="307">
        <f>IF(K87="nio",0,IF(K87&gt;0,VLOOKUP(G87,'3-Productie normen'!A:R,VLOOKUP(K87,'3-Productie normen'!$B$29:$C$41,2,FALSE),FALSE)))</f>
        <v>0</v>
      </c>
      <c r="X87" s="307">
        <f t="shared" si="17"/>
        <v>0</v>
      </c>
      <c r="Y87" s="307">
        <f t="shared" si="18"/>
        <v>0</v>
      </c>
      <c r="Z87" s="307">
        <f t="shared" si="19"/>
        <v>0</v>
      </c>
      <c r="AA87" s="308">
        <f>VLOOKUP(G87,'3-Productie normen'!A:U,15,FALSE)</f>
        <v>0</v>
      </c>
      <c r="AB87" s="309">
        <f>VLOOKUP(G87,'3-Productie normen'!A:U,16,FALSE)</f>
        <v>915.88999999999976</v>
      </c>
      <c r="AC87" s="308"/>
      <c r="AE87" s="310">
        <f t="shared" si="20"/>
        <v>836.4</v>
      </c>
    </row>
    <row r="88" spans="1:31" ht="13.2">
      <c r="A88" s="75">
        <v>84</v>
      </c>
      <c r="B88" s="380" t="s">
        <v>54</v>
      </c>
      <c r="C88" s="276" t="s">
        <v>236</v>
      </c>
      <c r="D88" s="304" t="s">
        <v>237</v>
      </c>
      <c r="E88" s="305">
        <v>17</v>
      </c>
      <c r="F88" s="71" t="s">
        <v>235</v>
      </c>
      <c r="G88" s="71" t="s">
        <v>99</v>
      </c>
      <c r="H88" s="71" t="s">
        <v>186</v>
      </c>
      <c r="I88" s="388">
        <v>16.690000000000001</v>
      </c>
      <c r="J88" s="306">
        <f t="shared" si="16"/>
        <v>255</v>
      </c>
      <c r="K88" s="230">
        <v>255</v>
      </c>
      <c r="L88" s="230"/>
      <c r="M88" s="230"/>
      <c r="N88" s="230"/>
      <c r="O88" s="230"/>
      <c r="P88" s="230"/>
      <c r="Q88" s="229" t="e">
        <f>IF(K88="nio",0,IF(K88&gt;0,K88*I88/W88,0))*VLOOKUP(B88,'2-Kosten per locatie'!$A$14:$C$25,3,FALSE)</f>
        <v>#DIV/0!</v>
      </c>
      <c r="R88" s="229">
        <f>IF(L88&gt;0,L88*I88/X88,0)*VLOOKUP(B88,'2-Kosten per locatie'!$A$14:$C$25,3,FALSE)</f>
        <v>0</v>
      </c>
      <c r="S88" s="229">
        <f>IF(M88&gt;0,M88*I88/Y88,0)*VLOOKUP(B88,'2-Kosten per locatie'!$A$14:$C$25,3,FALSE)</f>
        <v>0</v>
      </c>
      <c r="T88" s="229">
        <f>IF(N88&gt;0,N88*I88/Z88,0)*VLOOKUP(B88,'2-Kosten per locatie'!$A$14:$C$25,3,FALSE)</f>
        <v>0</v>
      </c>
      <c r="U88" s="229">
        <f>IF(O88&gt;0,O88*I88/Y88,0)*VLOOKUP(B88,'2-Kosten per locatie'!$A$14:$C$25,3,FALSE)</f>
        <v>0</v>
      </c>
      <c r="V88" s="229">
        <f>IF(P88&gt;0,P88*I88/Z88,0)*VLOOKUP(B88,'2-Kosten per locatie'!$A$14:$C$25,3,FALSE)</f>
        <v>0</v>
      </c>
      <c r="W88" s="307">
        <f>IF(K88="nio",0,IF(K88&gt;0,VLOOKUP(G88,'3-Productie normen'!A:R,VLOOKUP(K88,'3-Productie normen'!$B$29:$C$41,2,FALSE),FALSE)))</f>
        <v>0</v>
      </c>
      <c r="X88" s="307">
        <f t="shared" si="17"/>
        <v>0</v>
      </c>
      <c r="Y88" s="307">
        <f t="shared" si="18"/>
        <v>0</v>
      </c>
      <c r="Z88" s="307">
        <f t="shared" si="19"/>
        <v>0</v>
      </c>
      <c r="AA88" s="308">
        <f>VLOOKUP(G88,'3-Productie normen'!A:U,15,FALSE)</f>
        <v>0</v>
      </c>
      <c r="AB88" s="309">
        <f>VLOOKUP(G88,'3-Productie normen'!A:U,16,FALSE)</f>
        <v>467.3</v>
      </c>
      <c r="AC88" s="308"/>
      <c r="AE88" s="310">
        <f t="shared" si="20"/>
        <v>4255.9500000000007</v>
      </c>
    </row>
    <row r="89" spans="1:31" ht="13.2">
      <c r="A89" s="75">
        <v>85</v>
      </c>
      <c r="B89" s="380" t="s">
        <v>54</v>
      </c>
      <c r="C89" s="276" t="s">
        <v>236</v>
      </c>
      <c r="D89" s="304" t="s">
        <v>237</v>
      </c>
      <c r="E89" s="305">
        <v>18</v>
      </c>
      <c r="F89" s="71" t="s">
        <v>246</v>
      </c>
      <c r="G89" s="71" t="s">
        <v>104</v>
      </c>
      <c r="H89" s="71" t="s">
        <v>240</v>
      </c>
      <c r="I89" s="388">
        <v>2.44</v>
      </c>
      <c r="J89" s="306">
        <f t="shared" si="16"/>
        <v>255</v>
      </c>
      <c r="K89" s="230">
        <v>255</v>
      </c>
      <c r="L89" s="230"/>
      <c r="M89" s="230"/>
      <c r="N89" s="230"/>
      <c r="O89" s="230"/>
      <c r="P89" s="230"/>
      <c r="Q89" s="229" t="e">
        <f>IF(K89="nio",0,IF(K89&gt;0,K89*I89/W89,0))*VLOOKUP(B89,'2-Kosten per locatie'!$A$14:$C$25,3,FALSE)</f>
        <v>#DIV/0!</v>
      </c>
      <c r="R89" s="229">
        <f>IF(L89&gt;0,L89*I89/X89,0)*VLOOKUP(B89,'2-Kosten per locatie'!$A$14:$C$25,3,FALSE)</f>
        <v>0</v>
      </c>
      <c r="S89" s="229">
        <f>IF(M89&gt;0,M89*I89/Y89,0)*VLOOKUP(B89,'2-Kosten per locatie'!$A$14:$C$25,3,FALSE)</f>
        <v>0</v>
      </c>
      <c r="T89" s="229">
        <f>IF(N89&gt;0,N89*I89/Z89,0)*VLOOKUP(B89,'2-Kosten per locatie'!$A$14:$C$25,3,FALSE)</f>
        <v>0</v>
      </c>
      <c r="U89" s="229">
        <f>IF(O89&gt;0,O89*I89/Y89,0)*VLOOKUP(B89,'2-Kosten per locatie'!$A$14:$C$25,3,FALSE)</f>
        <v>0</v>
      </c>
      <c r="V89" s="229">
        <f>IF(P89&gt;0,P89*I89/Z89,0)*VLOOKUP(B89,'2-Kosten per locatie'!$A$14:$C$25,3,FALSE)</f>
        <v>0</v>
      </c>
      <c r="W89" s="307">
        <f>IF(K89="nio",0,IF(K89&gt;0,VLOOKUP(G89,'3-Productie normen'!A:R,VLOOKUP(K89,'3-Productie normen'!$B$29:$C$41,2,FALSE),FALSE)))</f>
        <v>0</v>
      </c>
      <c r="X89" s="307">
        <f t="shared" si="17"/>
        <v>0</v>
      </c>
      <c r="Y89" s="307">
        <f t="shared" si="18"/>
        <v>0</v>
      </c>
      <c r="Z89" s="307">
        <f t="shared" si="19"/>
        <v>0</v>
      </c>
      <c r="AA89" s="308">
        <f>VLOOKUP(G89,'3-Productie normen'!A:U,15,FALSE)</f>
        <v>0</v>
      </c>
      <c r="AB89" s="309">
        <f>VLOOKUP(G89,'3-Productie normen'!A:U,16,FALSE)</f>
        <v>198.56500000000014</v>
      </c>
      <c r="AC89" s="308"/>
      <c r="AE89" s="310">
        <f t="shared" si="20"/>
        <v>622.19999999999993</v>
      </c>
    </row>
    <row r="90" spans="1:31" ht="13.2">
      <c r="A90" s="75">
        <v>86</v>
      </c>
      <c r="B90" s="380" t="s">
        <v>54</v>
      </c>
      <c r="C90" s="276" t="s">
        <v>236</v>
      </c>
      <c r="D90" s="304" t="s">
        <v>237</v>
      </c>
      <c r="E90" s="305">
        <v>19</v>
      </c>
      <c r="F90" s="71" t="s">
        <v>247</v>
      </c>
      <c r="G90" s="71" t="s">
        <v>93</v>
      </c>
      <c r="H90" s="71" t="s">
        <v>240</v>
      </c>
      <c r="I90" s="388">
        <v>6.6400000000000006</v>
      </c>
      <c r="J90" s="306">
        <f t="shared" si="16"/>
        <v>255</v>
      </c>
      <c r="K90" s="230">
        <v>255</v>
      </c>
      <c r="L90" s="230"/>
      <c r="M90" s="230"/>
      <c r="N90" s="230"/>
      <c r="O90" s="230"/>
      <c r="P90" s="230"/>
      <c r="Q90" s="229" t="e">
        <f>IF(K90="nio",0,IF(K90&gt;0,K90*I90/W90,0))*VLOOKUP(B90,'2-Kosten per locatie'!$A$14:$C$25,3,FALSE)</f>
        <v>#DIV/0!</v>
      </c>
      <c r="R90" s="229">
        <f>IF(L90&gt;0,L90*I90/X90,0)*VLOOKUP(B90,'2-Kosten per locatie'!$A$14:$C$25,3,FALSE)</f>
        <v>0</v>
      </c>
      <c r="S90" s="229">
        <f>IF(M90&gt;0,M90*I90/Y90,0)*VLOOKUP(B90,'2-Kosten per locatie'!$A$14:$C$25,3,FALSE)</f>
        <v>0</v>
      </c>
      <c r="T90" s="229">
        <f>IF(N90&gt;0,N90*I90/Z90,0)*VLOOKUP(B90,'2-Kosten per locatie'!$A$14:$C$25,3,FALSE)</f>
        <v>0</v>
      </c>
      <c r="U90" s="229">
        <f>IF(O90&gt;0,O90*I90/Y90,0)*VLOOKUP(B90,'2-Kosten per locatie'!$A$14:$C$25,3,FALSE)</f>
        <v>0</v>
      </c>
      <c r="V90" s="229">
        <f>IF(P90&gt;0,P90*I90/Z90,0)*VLOOKUP(B90,'2-Kosten per locatie'!$A$14:$C$25,3,FALSE)</f>
        <v>0</v>
      </c>
      <c r="W90" s="307">
        <f>IF(K90="nio",0,IF(K90&gt;0,VLOOKUP(G90,'3-Productie normen'!A:R,VLOOKUP(K90,'3-Productie normen'!$B$29:$C$41,2,FALSE),FALSE)))</f>
        <v>0</v>
      </c>
      <c r="X90" s="307">
        <f t="shared" si="17"/>
        <v>0</v>
      </c>
      <c r="Y90" s="307">
        <f t="shared" si="18"/>
        <v>0</v>
      </c>
      <c r="Z90" s="307">
        <f t="shared" si="19"/>
        <v>0</v>
      </c>
      <c r="AA90" s="308">
        <f>VLOOKUP(G90,'3-Productie normen'!A:U,15,FALSE)</f>
        <v>0</v>
      </c>
      <c r="AB90" s="309">
        <f>VLOOKUP(G90,'3-Productie normen'!A:U,16,FALSE)</f>
        <v>915.88999999999976</v>
      </c>
      <c r="AC90" s="308"/>
      <c r="AE90" s="310">
        <f t="shared" si="20"/>
        <v>1693.2</v>
      </c>
    </row>
    <row r="91" spans="1:31" ht="13.2">
      <c r="A91" s="75">
        <v>87</v>
      </c>
      <c r="B91" s="380" t="s">
        <v>54</v>
      </c>
      <c r="C91" s="276" t="s">
        <v>236</v>
      </c>
      <c r="D91" s="304" t="s">
        <v>237</v>
      </c>
      <c r="E91" s="305">
        <v>20</v>
      </c>
      <c r="F91" s="71" t="s">
        <v>249</v>
      </c>
      <c r="G91" s="71" t="s">
        <v>101</v>
      </c>
      <c r="H91" s="71" t="s">
        <v>250</v>
      </c>
      <c r="I91" s="388">
        <v>30.63</v>
      </c>
      <c r="J91" s="306">
        <f t="shared" si="16"/>
        <v>255</v>
      </c>
      <c r="K91" s="230">
        <v>255</v>
      </c>
      <c r="L91" s="230"/>
      <c r="M91" s="230"/>
      <c r="N91" s="230"/>
      <c r="O91" s="230"/>
      <c r="P91" s="230"/>
      <c r="Q91" s="229" t="e">
        <f>IF(K91="nio",0,IF(K91&gt;0,K91*I91/W91,0))*VLOOKUP(B91,'2-Kosten per locatie'!$A$14:$C$25,3,FALSE)</f>
        <v>#DIV/0!</v>
      </c>
      <c r="R91" s="229">
        <f>IF(L91&gt;0,L91*I91/X91,0)*VLOOKUP(B91,'2-Kosten per locatie'!$A$14:$C$25,3,FALSE)</f>
        <v>0</v>
      </c>
      <c r="S91" s="229">
        <f>IF(M91&gt;0,M91*I91/Y91,0)*VLOOKUP(B91,'2-Kosten per locatie'!$A$14:$C$25,3,FALSE)</f>
        <v>0</v>
      </c>
      <c r="T91" s="229">
        <f>IF(N91&gt;0,N91*I91/Z91,0)*VLOOKUP(B91,'2-Kosten per locatie'!$A$14:$C$25,3,FALSE)</f>
        <v>0</v>
      </c>
      <c r="U91" s="229">
        <f>IF(O91&gt;0,O91*I91/Y91,0)*VLOOKUP(B91,'2-Kosten per locatie'!$A$14:$C$25,3,FALSE)</f>
        <v>0</v>
      </c>
      <c r="V91" s="229">
        <f>IF(P91&gt;0,P91*I91/Z91,0)*VLOOKUP(B91,'2-Kosten per locatie'!$A$14:$C$25,3,FALSE)</f>
        <v>0</v>
      </c>
      <c r="W91" s="307">
        <f>IF(K91="nio",0,IF(K91&gt;0,VLOOKUP(G91,'3-Productie normen'!A:R,VLOOKUP(K91,'3-Productie normen'!$B$29:$C$41,2,FALSE),FALSE)))</f>
        <v>0</v>
      </c>
      <c r="X91" s="307">
        <f t="shared" si="17"/>
        <v>0</v>
      </c>
      <c r="Y91" s="307">
        <f t="shared" si="18"/>
        <v>0</v>
      </c>
      <c r="Z91" s="307">
        <f t="shared" si="19"/>
        <v>0</v>
      </c>
      <c r="AA91" s="308">
        <f>VLOOKUP(G91,'3-Productie normen'!A:U,15,FALSE)</f>
        <v>0</v>
      </c>
      <c r="AB91" s="309">
        <f>VLOOKUP(G91,'3-Productie normen'!A:U,16,FALSE)</f>
        <v>455.57899999999995</v>
      </c>
      <c r="AC91" s="308"/>
      <c r="AE91" s="310">
        <f t="shared" si="20"/>
        <v>7810.65</v>
      </c>
    </row>
    <row r="92" spans="1:31" ht="13.2">
      <c r="A92" s="75">
        <v>88</v>
      </c>
      <c r="B92" s="380" t="s">
        <v>54</v>
      </c>
      <c r="C92" s="276" t="s">
        <v>236</v>
      </c>
      <c r="D92" s="304" t="s">
        <v>237</v>
      </c>
      <c r="E92" s="305">
        <v>21</v>
      </c>
      <c r="F92" s="71" t="s">
        <v>231</v>
      </c>
      <c r="G92" s="71" t="s">
        <v>101</v>
      </c>
      <c r="H92" s="71" t="s">
        <v>240</v>
      </c>
      <c r="I92" s="388">
        <v>18.68</v>
      </c>
      <c r="J92" s="306">
        <f t="shared" si="16"/>
        <v>255</v>
      </c>
      <c r="K92" s="230">
        <v>255</v>
      </c>
      <c r="L92" s="230"/>
      <c r="M92" s="230"/>
      <c r="N92" s="230"/>
      <c r="O92" s="230"/>
      <c r="P92" s="230"/>
      <c r="Q92" s="229" t="e">
        <f>IF(K92="nio",0,IF(K92&gt;0,K92*I92/W92,0))*VLOOKUP(B92,'2-Kosten per locatie'!$A$14:$C$25,3,FALSE)</f>
        <v>#DIV/0!</v>
      </c>
      <c r="R92" s="229">
        <f>IF(L92&gt;0,L92*I92/X92,0)*VLOOKUP(B92,'2-Kosten per locatie'!$A$14:$C$25,3,FALSE)</f>
        <v>0</v>
      </c>
      <c r="S92" s="229">
        <f>IF(M92&gt;0,M92*I92/Y92,0)*VLOOKUP(B92,'2-Kosten per locatie'!$A$14:$C$25,3,FALSE)</f>
        <v>0</v>
      </c>
      <c r="T92" s="229">
        <f>IF(N92&gt;0,N92*I92/Z92,0)*VLOOKUP(B92,'2-Kosten per locatie'!$A$14:$C$25,3,FALSE)</f>
        <v>0</v>
      </c>
      <c r="U92" s="229">
        <f>IF(O92&gt;0,O92*I92/Y92,0)*VLOOKUP(B92,'2-Kosten per locatie'!$A$14:$C$25,3,FALSE)</f>
        <v>0</v>
      </c>
      <c r="V92" s="229">
        <f>IF(P92&gt;0,P92*I92/Z92,0)*VLOOKUP(B92,'2-Kosten per locatie'!$A$14:$C$25,3,FALSE)</f>
        <v>0</v>
      </c>
      <c r="W92" s="307">
        <f>IF(K92="nio",0,IF(K92&gt;0,VLOOKUP(G92,'3-Productie normen'!A:R,VLOOKUP(K92,'3-Productie normen'!$B$29:$C$41,2,FALSE),FALSE)))</f>
        <v>0</v>
      </c>
      <c r="X92" s="307">
        <f t="shared" si="17"/>
        <v>0</v>
      </c>
      <c r="Y92" s="307">
        <f t="shared" si="18"/>
        <v>0</v>
      </c>
      <c r="Z92" s="307">
        <f t="shared" si="19"/>
        <v>0</v>
      </c>
      <c r="AA92" s="308">
        <f>VLOOKUP(G92,'3-Productie normen'!A:U,15,FALSE)</f>
        <v>0</v>
      </c>
      <c r="AB92" s="309">
        <f>VLOOKUP(G92,'3-Productie normen'!A:U,16,FALSE)</f>
        <v>455.57899999999995</v>
      </c>
      <c r="AC92" s="308"/>
      <c r="AE92" s="310">
        <f t="shared" si="20"/>
        <v>4763.3999999999996</v>
      </c>
    </row>
    <row r="93" spans="1:31" ht="13.2">
      <c r="A93" s="75">
        <v>89</v>
      </c>
      <c r="B93" s="380" t="s">
        <v>54</v>
      </c>
      <c r="C93" s="276" t="s">
        <v>236</v>
      </c>
      <c r="D93" s="304" t="s">
        <v>237</v>
      </c>
      <c r="E93" s="305">
        <v>22</v>
      </c>
      <c r="F93" s="71" t="s">
        <v>165</v>
      </c>
      <c r="G93" s="71" t="s">
        <v>104</v>
      </c>
      <c r="H93" s="71" t="s">
        <v>240</v>
      </c>
      <c r="I93" s="388">
        <v>1.01</v>
      </c>
      <c r="J93" s="306">
        <f t="shared" si="16"/>
        <v>255</v>
      </c>
      <c r="K93" s="230">
        <v>255</v>
      </c>
      <c r="L93" s="230"/>
      <c r="M93" s="230"/>
      <c r="N93" s="230"/>
      <c r="O93" s="230"/>
      <c r="P93" s="230"/>
      <c r="Q93" s="229" t="e">
        <f>IF(K93="nio",0,IF(K93&gt;0,K93*I93/W93,0))*VLOOKUP(B93,'2-Kosten per locatie'!$A$14:$C$25,3,FALSE)</f>
        <v>#DIV/0!</v>
      </c>
      <c r="R93" s="229">
        <f>IF(L93&gt;0,L93*I93/X93,0)*VLOOKUP(B93,'2-Kosten per locatie'!$A$14:$C$25,3,FALSE)</f>
        <v>0</v>
      </c>
      <c r="S93" s="229">
        <f>IF(M93&gt;0,M93*I93/Y93,0)*VLOOKUP(B93,'2-Kosten per locatie'!$A$14:$C$25,3,FALSE)</f>
        <v>0</v>
      </c>
      <c r="T93" s="229">
        <f>IF(N93&gt;0,N93*I93/Z93,0)*VLOOKUP(B93,'2-Kosten per locatie'!$A$14:$C$25,3,FALSE)</f>
        <v>0</v>
      </c>
      <c r="U93" s="229">
        <f>IF(O93&gt;0,O93*I93/Y93,0)*VLOOKUP(B93,'2-Kosten per locatie'!$A$14:$C$25,3,FALSE)</f>
        <v>0</v>
      </c>
      <c r="V93" s="229">
        <f>IF(P93&gt;0,P93*I93/Z93,0)*VLOOKUP(B93,'2-Kosten per locatie'!$A$14:$C$25,3,FALSE)</f>
        <v>0</v>
      </c>
      <c r="W93" s="307">
        <f>IF(K93="nio",0,IF(K93&gt;0,VLOOKUP(G93,'3-Productie normen'!A:R,VLOOKUP(K93,'3-Productie normen'!$B$29:$C$41,2,FALSE),FALSE)))</f>
        <v>0</v>
      </c>
      <c r="X93" s="307">
        <f t="shared" si="17"/>
        <v>0</v>
      </c>
      <c r="Y93" s="307">
        <f t="shared" si="18"/>
        <v>0</v>
      </c>
      <c r="Z93" s="307">
        <f t="shared" si="19"/>
        <v>0</v>
      </c>
      <c r="AA93" s="308">
        <f>VLOOKUP(G93,'3-Productie normen'!A:U,15,FALSE)</f>
        <v>0</v>
      </c>
      <c r="AB93" s="309">
        <f>VLOOKUP(G93,'3-Productie normen'!A:U,16,FALSE)</f>
        <v>198.56500000000014</v>
      </c>
      <c r="AC93" s="308"/>
      <c r="AE93" s="310">
        <f t="shared" si="20"/>
        <v>257.55</v>
      </c>
    </row>
    <row r="94" spans="1:31" ht="13.2">
      <c r="A94" s="75">
        <v>90</v>
      </c>
      <c r="B94" s="380" t="s">
        <v>54</v>
      </c>
      <c r="C94" s="276" t="s">
        <v>236</v>
      </c>
      <c r="D94" s="304" t="s">
        <v>237</v>
      </c>
      <c r="E94" s="305">
        <v>23</v>
      </c>
      <c r="F94" s="71" t="s">
        <v>245</v>
      </c>
      <c r="G94" s="71" t="s">
        <v>99</v>
      </c>
      <c r="H94" s="71" t="s">
        <v>186</v>
      </c>
      <c r="I94" s="388">
        <v>16.63</v>
      </c>
      <c r="J94" s="306">
        <f t="shared" si="16"/>
        <v>255</v>
      </c>
      <c r="K94" s="230">
        <v>255</v>
      </c>
      <c r="L94" s="230"/>
      <c r="M94" s="230"/>
      <c r="N94" s="230"/>
      <c r="O94" s="230"/>
      <c r="P94" s="230"/>
      <c r="Q94" s="229" t="e">
        <f>IF(K94="nio",0,IF(K94&gt;0,K94*I94/W94,0))*VLOOKUP(B94,'2-Kosten per locatie'!$A$14:$C$25,3,FALSE)</f>
        <v>#DIV/0!</v>
      </c>
      <c r="R94" s="229">
        <f>IF(L94&gt;0,L94*I94/X94,0)*VLOOKUP(B94,'2-Kosten per locatie'!$A$14:$C$25,3,FALSE)</f>
        <v>0</v>
      </c>
      <c r="S94" s="229">
        <f>IF(M94&gt;0,M94*I94/Y94,0)*VLOOKUP(B94,'2-Kosten per locatie'!$A$14:$C$25,3,FALSE)</f>
        <v>0</v>
      </c>
      <c r="T94" s="229">
        <f>IF(N94&gt;0,N94*I94/Z94,0)*VLOOKUP(B94,'2-Kosten per locatie'!$A$14:$C$25,3,FALSE)</f>
        <v>0</v>
      </c>
      <c r="U94" s="229">
        <f>IF(O94&gt;0,O94*I94/Y94,0)*VLOOKUP(B94,'2-Kosten per locatie'!$A$14:$C$25,3,FALSE)</f>
        <v>0</v>
      </c>
      <c r="V94" s="229">
        <f>IF(P94&gt;0,P94*I94/Z94,0)*VLOOKUP(B94,'2-Kosten per locatie'!$A$14:$C$25,3,FALSE)</f>
        <v>0</v>
      </c>
      <c r="W94" s="307">
        <f>IF(K94="nio",0,IF(K94&gt;0,VLOOKUP(G94,'3-Productie normen'!A:R,VLOOKUP(K94,'3-Productie normen'!$B$29:$C$41,2,FALSE),FALSE)))</f>
        <v>0</v>
      </c>
      <c r="X94" s="307">
        <f t="shared" si="17"/>
        <v>0</v>
      </c>
      <c r="Y94" s="307">
        <f t="shared" si="18"/>
        <v>0</v>
      </c>
      <c r="Z94" s="307">
        <f t="shared" si="19"/>
        <v>0</v>
      </c>
      <c r="AA94" s="308">
        <f>VLOOKUP(G94,'3-Productie normen'!A:U,15,FALSE)</f>
        <v>0</v>
      </c>
      <c r="AB94" s="309">
        <f>VLOOKUP(G94,'3-Productie normen'!A:U,16,FALSE)</f>
        <v>467.3</v>
      </c>
      <c r="AC94" s="308"/>
      <c r="AE94" s="310">
        <f t="shared" si="20"/>
        <v>4240.6499999999996</v>
      </c>
    </row>
    <row r="95" spans="1:31" ht="13.2">
      <c r="A95" s="75">
        <v>91</v>
      </c>
      <c r="B95" s="380" t="s">
        <v>54</v>
      </c>
      <c r="C95" s="276" t="s">
        <v>236</v>
      </c>
      <c r="D95" s="304" t="s">
        <v>237</v>
      </c>
      <c r="E95" s="305">
        <v>24</v>
      </c>
      <c r="F95" s="71" t="s">
        <v>251</v>
      </c>
      <c r="G95" s="71" t="s">
        <v>101</v>
      </c>
      <c r="H95" s="71" t="s">
        <v>240</v>
      </c>
      <c r="I95" s="388">
        <v>35.619999999999997</v>
      </c>
      <c r="J95" s="306">
        <f t="shared" si="16"/>
        <v>255</v>
      </c>
      <c r="K95" s="230">
        <v>255</v>
      </c>
      <c r="L95" s="230"/>
      <c r="M95" s="230"/>
      <c r="N95" s="230"/>
      <c r="O95" s="230"/>
      <c r="P95" s="230"/>
      <c r="Q95" s="229" t="e">
        <f>IF(K95="nio",0,IF(K95&gt;0,K95*I95/W95,0))*VLOOKUP(B95,'2-Kosten per locatie'!$A$14:$C$25,3,FALSE)</f>
        <v>#DIV/0!</v>
      </c>
      <c r="R95" s="229">
        <f>IF(L95&gt;0,L95*I95/X95,0)*VLOOKUP(B95,'2-Kosten per locatie'!$A$14:$C$25,3,FALSE)</f>
        <v>0</v>
      </c>
      <c r="S95" s="229">
        <f>IF(M95&gt;0,M95*I95/Y95,0)*VLOOKUP(B95,'2-Kosten per locatie'!$A$14:$C$25,3,FALSE)</f>
        <v>0</v>
      </c>
      <c r="T95" s="229">
        <f>IF(N95&gt;0,N95*I95/Z95,0)*VLOOKUP(B95,'2-Kosten per locatie'!$A$14:$C$25,3,FALSE)</f>
        <v>0</v>
      </c>
      <c r="U95" s="229">
        <f>IF(O95&gt;0,O95*I95/Y95,0)*VLOOKUP(B95,'2-Kosten per locatie'!$A$14:$C$25,3,FALSE)</f>
        <v>0</v>
      </c>
      <c r="V95" s="229">
        <f>IF(P95&gt;0,P95*I95/Z95,0)*VLOOKUP(B95,'2-Kosten per locatie'!$A$14:$C$25,3,FALSE)</f>
        <v>0</v>
      </c>
      <c r="W95" s="307">
        <f>IF(K95="nio",0,IF(K95&gt;0,VLOOKUP(G95,'3-Productie normen'!A:R,VLOOKUP(K95,'3-Productie normen'!$B$29:$C$41,2,FALSE),FALSE)))</f>
        <v>0</v>
      </c>
      <c r="X95" s="307">
        <f t="shared" si="17"/>
        <v>0</v>
      </c>
      <c r="Y95" s="307">
        <f t="shared" si="18"/>
        <v>0</v>
      </c>
      <c r="Z95" s="307">
        <f t="shared" si="19"/>
        <v>0</v>
      </c>
      <c r="AA95" s="308">
        <f>VLOOKUP(G95,'3-Productie normen'!A:U,15,FALSE)</f>
        <v>0</v>
      </c>
      <c r="AB95" s="309">
        <f>VLOOKUP(G95,'3-Productie normen'!A:U,16,FALSE)</f>
        <v>455.57899999999995</v>
      </c>
      <c r="AC95" s="308"/>
      <c r="AE95" s="310">
        <f t="shared" si="20"/>
        <v>9083.0999999999985</v>
      </c>
    </row>
    <row r="96" spans="1:31" ht="13.2">
      <c r="A96" s="75">
        <v>92</v>
      </c>
      <c r="B96" s="380" t="s">
        <v>54</v>
      </c>
      <c r="C96" s="276" t="s">
        <v>236</v>
      </c>
      <c r="D96" s="304" t="s">
        <v>237</v>
      </c>
      <c r="E96" s="305">
        <v>25</v>
      </c>
      <c r="F96" s="71" t="s">
        <v>231</v>
      </c>
      <c r="G96" s="71" t="s">
        <v>101</v>
      </c>
      <c r="H96" s="71" t="s">
        <v>240</v>
      </c>
      <c r="I96" s="388">
        <v>18.68</v>
      </c>
      <c r="J96" s="306">
        <f t="shared" si="16"/>
        <v>255</v>
      </c>
      <c r="K96" s="230">
        <v>255</v>
      </c>
      <c r="L96" s="230"/>
      <c r="M96" s="230"/>
      <c r="N96" s="230"/>
      <c r="O96" s="230"/>
      <c r="P96" s="230"/>
      <c r="Q96" s="229" t="e">
        <f>IF(K96="nio",0,IF(K96&gt;0,K96*I96/W96,0))*VLOOKUP(B96,'2-Kosten per locatie'!$A$14:$C$25,3,FALSE)</f>
        <v>#DIV/0!</v>
      </c>
      <c r="R96" s="229">
        <f>IF(L96&gt;0,L96*I96/X96,0)*VLOOKUP(B96,'2-Kosten per locatie'!$A$14:$C$25,3,FALSE)</f>
        <v>0</v>
      </c>
      <c r="S96" s="229">
        <f>IF(M96&gt;0,M96*I96/Y96,0)*VLOOKUP(B96,'2-Kosten per locatie'!$A$14:$C$25,3,FALSE)</f>
        <v>0</v>
      </c>
      <c r="T96" s="229">
        <f>IF(N96&gt;0,N96*I96/Z96,0)*VLOOKUP(B96,'2-Kosten per locatie'!$A$14:$C$25,3,FALSE)</f>
        <v>0</v>
      </c>
      <c r="U96" s="229">
        <f>IF(O96&gt;0,O96*I96/Y96,0)*VLOOKUP(B96,'2-Kosten per locatie'!$A$14:$C$25,3,FALSE)</f>
        <v>0</v>
      </c>
      <c r="V96" s="229">
        <f>IF(P96&gt;0,P96*I96/Z96,0)*VLOOKUP(B96,'2-Kosten per locatie'!$A$14:$C$25,3,FALSE)</f>
        <v>0</v>
      </c>
      <c r="W96" s="307">
        <f>IF(K96="nio",0,IF(K96&gt;0,VLOOKUP(G96,'3-Productie normen'!A:R,VLOOKUP(K96,'3-Productie normen'!$B$29:$C$41,2,FALSE),FALSE)))</f>
        <v>0</v>
      </c>
      <c r="X96" s="307">
        <f t="shared" si="17"/>
        <v>0</v>
      </c>
      <c r="Y96" s="307">
        <f t="shared" si="18"/>
        <v>0</v>
      </c>
      <c r="Z96" s="307">
        <f t="shared" si="19"/>
        <v>0</v>
      </c>
      <c r="AA96" s="308">
        <f>VLOOKUP(G96,'3-Productie normen'!A:U,15,FALSE)</f>
        <v>0</v>
      </c>
      <c r="AB96" s="309">
        <f>VLOOKUP(G96,'3-Productie normen'!A:U,16,FALSE)</f>
        <v>455.57899999999995</v>
      </c>
      <c r="AC96" s="308"/>
      <c r="AE96" s="310">
        <f t="shared" si="20"/>
        <v>4763.3999999999996</v>
      </c>
    </row>
    <row r="97" spans="1:31" ht="13.2">
      <c r="A97" s="75">
        <v>93</v>
      </c>
      <c r="B97" s="380" t="s">
        <v>54</v>
      </c>
      <c r="C97" s="276" t="s">
        <v>236</v>
      </c>
      <c r="D97" s="304" t="s">
        <v>237</v>
      </c>
      <c r="E97" s="305">
        <v>26</v>
      </c>
      <c r="F97" s="71" t="s">
        <v>165</v>
      </c>
      <c r="G97" s="71" t="s">
        <v>104</v>
      </c>
      <c r="H97" s="71" t="s">
        <v>240</v>
      </c>
      <c r="I97" s="388">
        <v>1.01</v>
      </c>
      <c r="J97" s="306">
        <f t="shared" si="16"/>
        <v>255</v>
      </c>
      <c r="K97" s="230">
        <v>255</v>
      </c>
      <c r="L97" s="230"/>
      <c r="M97" s="230"/>
      <c r="N97" s="230"/>
      <c r="O97" s="230"/>
      <c r="P97" s="230"/>
      <c r="Q97" s="229" t="e">
        <f>IF(K97="nio",0,IF(K97&gt;0,K97*I97/W97,0))*VLOOKUP(B97,'2-Kosten per locatie'!$A$14:$C$25,3,FALSE)</f>
        <v>#DIV/0!</v>
      </c>
      <c r="R97" s="229">
        <f>IF(L97&gt;0,L97*I97/X97,0)*VLOOKUP(B97,'2-Kosten per locatie'!$A$14:$C$25,3,FALSE)</f>
        <v>0</v>
      </c>
      <c r="S97" s="229">
        <f>IF(M97&gt;0,M97*I97/Y97,0)*VLOOKUP(B97,'2-Kosten per locatie'!$A$14:$C$25,3,FALSE)</f>
        <v>0</v>
      </c>
      <c r="T97" s="229">
        <f>IF(N97&gt;0,N97*I97/Z97,0)*VLOOKUP(B97,'2-Kosten per locatie'!$A$14:$C$25,3,FALSE)</f>
        <v>0</v>
      </c>
      <c r="U97" s="229">
        <f>IF(O97&gt;0,O97*I97/Y97,0)*VLOOKUP(B97,'2-Kosten per locatie'!$A$14:$C$25,3,FALSE)</f>
        <v>0</v>
      </c>
      <c r="V97" s="229">
        <f>IF(P97&gt;0,P97*I97/Z97,0)*VLOOKUP(B97,'2-Kosten per locatie'!$A$14:$C$25,3,FALSE)</f>
        <v>0</v>
      </c>
      <c r="W97" s="307">
        <f>IF(K97="nio",0,IF(K97&gt;0,VLOOKUP(G97,'3-Productie normen'!A:R,VLOOKUP(K97,'3-Productie normen'!$B$29:$C$41,2,FALSE),FALSE)))</f>
        <v>0</v>
      </c>
      <c r="X97" s="307">
        <f t="shared" si="17"/>
        <v>0</v>
      </c>
      <c r="Y97" s="307">
        <f t="shared" si="18"/>
        <v>0</v>
      </c>
      <c r="Z97" s="307">
        <f t="shared" si="19"/>
        <v>0</v>
      </c>
      <c r="AA97" s="308">
        <f>VLOOKUP(G97,'3-Productie normen'!A:U,15,FALSE)</f>
        <v>0</v>
      </c>
      <c r="AB97" s="309">
        <f>VLOOKUP(G97,'3-Productie normen'!A:U,16,FALSE)</f>
        <v>198.56500000000014</v>
      </c>
      <c r="AC97" s="308"/>
      <c r="AE97" s="310">
        <f t="shared" si="20"/>
        <v>257.55</v>
      </c>
    </row>
    <row r="98" spans="1:31" ht="13.2">
      <c r="A98" s="75">
        <v>94</v>
      </c>
      <c r="B98" s="380" t="s">
        <v>54</v>
      </c>
      <c r="C98" s="276" t="s">
        <v>236</v>
      </c>
      <c r="D98" s="304" t="s">
        <v>237</v>
      </c>
      <c r="E98" s="305">
        <v>27</v>
      </c>
      <c r="F98" s="71" t="s">
        <v>252</v>
      </c>
      <c r="G98" s="71" t="s">
        <v>93</v>
      </c>
      <c r="H98" s="71" t="s">
        <v>240</v>
      </c>
      <c r="I98" s="388">
        <v>29.380000000000003</v>
      </c>
      <c r="J98" s="306">
        <f t="shared" si="16"/>
        <v>255</v>
      </c>
      <c r="K98" s="230">
        <v>255</v>
      </c>
      <c r="L98" s="230"/>
      <c r="M98" s="230"/>
      <c r="N98" s="230"/>
      <c r="O98" s="230"/>
      <c r="P98" s="230"/>
      <c r="Q98" s="229" t="e">
        <f>IF(K98="nio",0,IF(K98&gt;0,K98*I98/W98,0))*VLOOKUP(B98,'2-Kosten per locatie'!$A$14:$C$25,3,FALSE)</f>
        <v>#DIV/0!</v>
      </c>
      <c r="R98" s="229">
        <f>IF(L98&gt;0,L98*I98/X98,0)*VLOOKUP(B98,'2-Kosten per locatie'!$A$14:$C$25,3,FALSE)</f>
        <v>0</v>
      </c>
      <c r="S98" s="229">
        <f>IF(M98&gt;0,M98*I98/Y98,0)*VLOOKUP(B98,'2-Kosten per locatie'!$A$14:$C$25,3,FALSE)</f>
        <v>0</v>
      </c>
      <c r="T98" s="229">
        <f>IF(N98&gt;0,N98*I98/Z98,0)*VLOOKUP(B98,'2-Kosten per locatie'!$A$14:$C$25,3,FALSE)</f>
        <v>0</v>
      </c>
      <c r="U98" s="229">
        <f>IF(O98&gt;0,O98*I98/Y98,0)*VLOOKUP(B98,'2-Kosten per locatie'!$A$14:$C$25,3,FALSE)</f>
        <v>0</v>
      </c>
      <c r="V98" s="229">
        <f>IF(P98&gt;0,P98*I98/Z98,0)*VLOOKUP(B98,'2-Kosten per locatie'!$A$14:$C$25,3,FALSE)</f>
        <v>0</v>
      </c>
      <c r="W98" s="307">
        <f>IF(K98="nio",0,IF(K98&gt;0,VLOOKUP(G98,'3-Productie normen'!A:R,VLOOKUP(K98,'3-Productie normen'!$B$29:$C$41,2,FALSE),FALSE)))</f>
        <v>0</v>
      </c>
      <c r="X98" s="307">
        <f t="shared" si="17"/>
        <v>0</v>
      </c>
      <c r="Y98" s="307">
        <f t="shared" si="18"/>
        <v>0</v>
      </c>
      <c r="Z98" s="307">
        <f t="shared" si="19"/>
        <v>0</v>
      </c>
      <c r="AA98" s="308">
        <f>VLOOKUP(G98,'3-Productie normen'!A:U,15,FALSE)</f>
        <v>0</v>
      </c>
      <c r="AB98" s="309">
        <f>VLOOKUP(G98,'3-Productie normen'!A:U,16,FALSE)</f>
        <v>915.88999999999976</v>
      </c>
      <c r="AC98" s="308"/>
      <c r="AE98" s="310">
        <f t="shared" si="20"/>
        <v>7491.9000000000005</v>
      </c>
    </row>
    <row r="99" spans="1:31" ht="13.2">
      <c r="A99" s="75">
        <v>95</v>
      </c>
      <c r="B99" s="380" t="s">
        <v>54</v>
      </c>
      <c r="C99" s="276" t="s">
        <v>236</v>
      </c>
      <c r="D99" s="304" t="s">
        <v>237</v>
      </c>
      <c r="E99" s="305">
        <v>28</v>
      </c>
      <c r="F99" s="71" t="s">
        <v>252</v>
      </c>
      <c r="G99" s="71" t="s">
        <v>93</v>
      </c>
      <c r="H99" s="71" t="s">
        <v>240</v>
      </c>
      <c r="I99" s="388">
        <v>8.7100000000000009</v>
      </c>
      <c r="J99" s="306">
        <f t="shared" si="16"/>
        <v>255</v>
      </c>
      <c r="K99" s="230">
        <v>255</v>
      </c>
      <c r="L99" s="230"/>
      <c r="M99" s="230"/>
      <c r="N99" s="230"/>
      <c r="O99" s="230"/>
      <c r="P99" s="230"/>
      <c r="Q99" s="229" t="e">
        <f>IF(K99="nio",0,IF(K99&gt;0,K99*I99/W99,0))*VLOOKUP(B99,'2-Kosten per locatie'!$A$14:$C$25,3,FALSE)</f>
        <v>#DIV/0!</v>
      </c>
      <c r="R99" s="229">
        <f>IF(L99&gt;0,L99*I99/X99,0)*VLOOKUP(B99,'2-Kosten per locatie'!$A$14:$C$25,3,FALSE)</f>
        <v>0</v>
      </c>
      <c r="S99" s="229">
        <f>IF(M99&gt;0,M99*I99/Y99,0)*VLOOKUP(B99,'2-Kosten per locatie'!$A$14:$C$25,3,FALSE)</f>
        <v>0</v>
      </c>
      <c r="T99" s="229">
        <f>IF(N99&gt;0,N99*I99/Z99,0)*VLOOKUP(B99,'2-Kosten per locatie'!$A$14:$C$25,3,FALSE)</f>
        <v>0</v>
      </c>
      <c r="U99" s="229">
        <f>IF(O99&gt;0,O99*I99/Y99,0)*VLOOKUP(B99,'2-Kosten per locatie'!$A$14:$C$25,3,FALSE)</f>
        <v>0</v>
      </c>
      <c r="V99" s="229">
        <f>IF(P99&gt;0,P99*I99/Z99,0)*VLOOKUP(B99,'2-Kosten per locatie'!$A$14:$C$25,3,FALSE)</f>
        <v>0</v>
      </c>
      <c r="W99" s="307">
        <f>IF(K99="nio",0,IF(K99&gt;0,VLOOKUP(G99,'3-Productie normen'!A:R,VLOOKUP(K99,'3-Productie normen'!$B$29:$C$41,2,FALSE),FALSE)))</f>
        <v>0</v>
      </c>
      <c r="X99" s="307">
        <f t="shared" si="17"/>
        <v>0</v>
      </c>
      <c r="Y99" s="307">
        <f t="shared" si="18"/>
        <v>0</v>
      </c>
      <c r="Z99" s="307">
        <f t="shared" si="19"/>
        <v>0</v>
      </c>
      <c r="AA99" s="308">
        <f>VLOOKUP(G99,'3-Productie normen'!A:U,15,FALSE)</f>
        <v>0</v>
      </c>
      <c r="AB99" s="309">
        <f>VLOOKUP(G99,'3-Productie normen'!A:U,16,FALSE)</f>
        <v>915.88999999999976</v>
      </c>
      <c r="AC99" s="308"/>
      <c r="AE99" s="310">
        <f t="shared" si="20"/>
        <v>2221.0500000000002</v>
      </c>
    </row>
    <row r="100" spans="1:31" ht="13.2">
      <c r="A100" s="75">
        <v>96</v>
      </c>
      <c r="B100" s="380" t="s">
        <v>54</v>
      </c>
      <c r="C100" s="276" t="s">
        <v>236</v>
      </c>
      <c r="D100" s="304" t="s">
        <v>237</v>
      </c>
      <c r="E100" s="305">
        <v>29</v>
      </c>
      <c r="F100" s="71" t="s">
        <v>235</v>
      </c>
      <c r="G100" s="71" t="s">
        <v>99</v>
      </c>
      <c r="H100" s="71" t="s">
        <v>253</v>
      </c>
      <c r="I100" s="388">
        <v>67.5</v>
      </c>
      <c r="J100" s="306">
        <f t="shared" si="16"/>
        <v>255</v>
      </c>
      <c r="K100" s="230">
        <v>255</v>
      </c>
      <c r="L100" s="230"/>
      <c r="M100" s="230"/>
      <c r="N100" s="230"/>
      <c r="O100" s="230"/>
      <c r="P100" s="230"/>
      <c r="Q100" s="229" t="e">
        <f>IF(K100="nio",0,IF(K100&gt;0,K100*I100/W100,0))*VLOOKUP(B100,'2-Kosten per locatie'!$A$14:$C$25,3,FALSE)</f>
        <v>#DIV/0!</v>
      </c>
      <c r="R100" s="229">
        <f>IF(L100&gt;0,L100*I100/X100,0)*VLOOKUP(B100,'2-Kosten per locatie'!$A$14:$C$25,3,FALSE)</f>
        <v>0</v>
      </c>
      <c r="S100" s="229">
        <f>IF(M100&gt;0,M100*I100/Y100,0)*VLOOKUP(B100,'2-Kosten per locatie'!$A$14:$C$25,3,FALSE)</f>
        <v>0</v>
      </c>
      <c r="T100" s="229">
        <f>IF(N100&gt;0,N100*I100/Z100,0)*VLOOKUP(B100,'2-Kosten per locatie'!$A$14:$C$25,3,FALSE)</f>
        <v>0</v>
      </c>
      <c r="U100" s="229">
        <f>IF(O100&gt;0,O100*I100/Y100,0)*VLOOKUP(B100,'2-Kosten per locatie'!$A$14:$C$25,3,FALSE)</f>
        <v>0</v>
      </c>
      <c r="V100" s="229">
        <f>IF(P100&gt;0,P100*I100/Z100,0)*VLOOKUP(B100,'2-Kosten per locatie'!$A$14:$C$25,3,FALSE)</f>
        <v>0</v>
      </c>
      <c r="W100" s="307">
        <f>IF(K100="nio",0,IF(K100&gt;0,VLOOKUP(G100,'3-Productie normen'!A:R,VLOOKUP(K100,'3-Productie normen'!$B$29:$C$41,2,FALSE),FALSE)))</f>
        <v>0</v>
      </c>
      <c r="X100" s="307">
        <f t="shared" si="17"/>
        <v>0</v>
      </c>
      <c r="Y100" s="307">
        <f t="shared" si="18"/>
        <v>0</v>
      </c>
      <c r="Z100" s="307">
        <f t="shared" si="19"/>
        <v>0</v>
      </c>
      <c r="AA100" s="308">
        <f>VLOOKUP(G100,'3-Productie normen'!A:U,15,FALSE)</f>
        <v>0</v>
      </c>
      <c r="AB100" s="309">
        <f>VLOOKUP(G100,'3-Productie normen'!A:U,16,FALSE)</f>
        <v>467.3</v>
      </c>
      <c r="AC100" s="308"/>
      <c r="AE100" s="310">
        <f t="shared" si="20"/>
        <v>17212.5</v>
      </c>
    </row>
    <row r="101" spans="1:31" ht="13.2">
      <c r="A101" s="75">
        <v>97</v>
      </c>
      <c r="B101" s="380" t="s">
        <v>54</v>
      </c>
      <c r="C101" s="276" t="s">
        <v>236</v>
      </c>
      <c r="D101" s="304" t="s">
        <v>237</v>
      </c>
      <c r="E101" s="305">
        <v>30</v>
      </c>
      <c r="F101" s="71" t="s">
        <v>254</v>
      </c>
      <c r="G101" s="71" t="s">
        <v>104</v>
      </c>
      <c r="H101" s="71" t="s">
        <v>240</v>
      </c>
      <c r="I101" s="388">
        <v>13.63</v>
      </c>
      <c r="J101" s="306">
        <f t="shared" si="16"/>
        <v>52</v>
      </c>
      <c r="K101" s="230">
        <v>52</v>
      </c>
      <c r="L101" s="230"/>
      <c r="M101" s="230"/>
      <c r="N101" s="230"/>
      <c r="O101" s="230"/>
      <c r="P101" s="230"/>
      <c r="Q101" s="229" t="e">
        <f>IF(K101="nio",0,IF(K101&gt;0,K101*I101/W101,0))*VLOOKUP(B101,'2-Kosten per locatie'!$A$14:$C$25,3,FALSE)</f>
        <v>#DIV/0!</v>
      </c>
      <c r="R101" s="229">
        <f>IF(L101&gt;0,L101*I101/X101,0)*VLOOKUP(B101,'2-Kosten per locatie'!$A$14:$C$25,3,FALSE)</f>
        <v>0</v>
      </c>
      <c r="S101" s="229">
        <f>IF(M101&gt;0,M101*I101/Y101,0)*VLOOKUP(B101,'2-Kosten per locatie'!$A$14:$C$25,3,FALSE)</f>
        <v>0</v>
      </c>
      <c r="T101" s="229">
        <f>IF(N101&gt;0,N101*I101/Z101,0)*VLOOKUP(B101,'2-Kosten per locatie'!$A$14:$C$25,3,FALSE)</f>
        <v>0</v>
      </c>
      <c r="U101" s="229">
        <f>IF(O101&gt;0,O101*I101/Y101,0)*VLOOKUP(B101,'2-Kosten per locatie'!$A$14:$C$25,3,FALSE)</f>
        <v>0</v>
      </c>
      <c r="V101" s="229">
        <f>IF(P101&gt;0,P101*I101/Z101,0)*VLOOKUP(B101,'2-Kosten per locatie'!$A$14:$C$25,3,FALSE)</f>
        <v>0</v>
      </c>
      <c r="W101" s="307">
        <f>IF(K101="nio",0,IF(K101&gt;0,VLOOKUP(G101,'3-Productie normen'!A:R,VLOOKUP(K101,'3-Productie normen'!$B$29:$C$41,2,FALSE),FALSE)))</f>
        <v>0</v>
      </c>
      <c r="X101" s="307">
        <f t="shared" si="17"/>
        <v>0</v>
      </c>
      <c r="Y101" s="307">
        <f t="shared" si="18"/>
        <v>0</v>
      </c>
      <c r="Z101" s="307">
        <f t="shared" si="19"/>
        <v>0</v>
      </c>
      <c r="AA101" s="308">
        <f>VLOOKUP(G101,'3-Productie normen'!A:U,15,FALSE)</f>
        <v>0</v>
      </c>
      <c r="AB101" s="309">
        <f>VLOOKUP(G101,'3-Productie normen'!A:U,16,FALSE)</f>
        <v>198.56500000000014</v>
      </c>
      <c r="AC101" s="308"/>
      <c r="AE101" s="310">
        <f t="shared" si="20"/>
        <v>708.76</v>
      </c>
    </row>
    <row r="102" spans="1:31" ht="13.2">
      <c r="A102" s="75">
        <v>98</v>
      </c>
      <c r="B102" s="380" t="s">
        <v>54</v>
      </c>
      <c r="C102" s="276" t="s">
        <v>236</v>
      </c>
      <c r="D102" s="304" t="s">
        <v>237</v>
      </c>
      <c r="E102" s="305">
        <v>31</v>
      </c>
      <c r="F102" s="71" t="s">
        <v>255</v>
      </c>
      <c r="G102" s="71" t="s">
        <v>104</v>
      </c>
      <c r="H102" s="71" t="s">
        <v>240</v>
      </c>
      <c r="I102" s="388">
        <v>10.15</v>
      </c>
      <c r="J102" s="306">
        <f t="shared" si="16"/>
        <v>52</v>
      </c>
      <c r="K102" s="230">
        <v>52</v>
      </c>
      <c r="L102" s="230"/>
      <c r="M102" s="230"/>
      <c r="N102" s="230"/>
      <c r="O102" s="230"/>
      <c r="P102" s="230"/>
      <c r="Q102" s="229" t="e">
        <f>IF(K102="nio",0,IF(K102&gt;0,K102*I102/W102,0))*VLOOKUP(B102,'2-Kosten per locatie'!$A$14:$C$25,3,FALSE)</f>
        <v>#DIV/0!</v>
      </c>
      <c r="R102" s="229">
        <f>IF(L102&gt;0,L102*I102/X102,0)*VLOOKUP(B102,'2-Kosten per locatie'!$A$14:$C$25,3,FALSE)</f>
        <v>0</v>
      </c>
      <c r="S102" s="229">
        <f>IF(M102&gt;0,M102*I102/Y102,0)*VLOOKUP(B102,'2-Kosten per locatie'!$A$14:$C$25,3,FALSE)</f>
        <v>0</v>
      </c>
      <c r="T102" s="229">
        <f>IF(N102&gt;0,N102*I102/Z102,0)*VLOOKUP(B102,'2-Kosten per locatie'!$A$14:$C$25,3,FALSE)</f>
        <v>0</v>
      </c>
      <c r="U102" s="229">
        <f>IF(O102&gt;0,O102*I102/Y102,0)*VLOOKUP(B102,'2-Kosten per locatie'!$A$14:$C$25,3,FALSE)</f>
        <v>0</v>
      </c>
      <c r="V102" s="229">
        <f>IF(P102&gt;0,P102*I102/Z102,0)*VLOOKUP(B102,'2-Kosten per locatie'!$A$14:$C$25,3,FALSE)</f>
        <v>0</v>
      </c>
      <c r="W102" s="307">
        <f>IF(K102="nio",0,IF(K102&gt;0,VLOOKUP(G102,'3-Productie normen'!A:R,VLOOKUP(K102,'3-Productie normen'!$B$29:$C$41,2,FALSE),FALSE)))</f>
        <v>0</v>
      </c>
      <c r="X102" s="307">
        <f t="shared" si="17"/>
        <v>0</v>
      </c>
      <c r="Y102" s="307">
        <f t="shared" si="18"/>
        <v>0</v>
      </c>
      <c r="Z102" s="307">
        <f t="shared" si="19"/>
        <v>0</v>
      </c>
      <c r="AA102" s="308">
        <f>VLOOKUP(G102,'3-Productie normen'!A:U,15,FALSE)</f>
        <v>0</v>
      </c>
      <c r="AB102" s="309">
        <f>VLOOKUP(G102,'3-Productie normen'!A:U,16,FALSE)</f>
        <v>198.56500000000014</v>
      </c>
      <c r="AC102" s="308"/>
      <c r="AE102" s="310">
        <f t="shared" si="20"/>
        <v>527.80000000000007</v>
      </c>
    </row>
    <row r="103" spans="1:31" ht="13.2">
      <c r="A103" s="75">
        <v>99</v>
      </c>
      <c r="B103" s="380" t="s">
        <v>54</v>
      </c>
      <c r="C103" s="276" t="s">
        <v>236</v>
      </c>
      <c r="D103" s="304" t="s">
        <v>237</v>
      </c>
      <c r="E103" s="305">
        <v>32</v>
      </c>
      <c r="F103" s="71" t="s">
        <v>256</v>
      </c>
      <c r="G103" s="71" t="s">
        <v>101</v>
      </c>
      <c r="H103" s="71" t="s">
        <v>240</v>
      </c>
      <c r="I103" s="388">
        <v>22.31</v>
      </c>
      <c r="J103" s="306">
        <f t="shared" si="16"/>
        <v>255</v>
      </c>
      <c r="K103" s="230">
        <v>255</v>
      </c>
      <c r="L103" s="230"/>
      <c r="M103" s="230"/>
      <c r="N103" s="230"/>
      <c r="O103" s="230"/>
      <c r="P103" s="230"/>
      <c r="Q103" s="229" t="e">
        <f>IF(K103="nio",0,IF(K103&gt;0,K103*I103/W103,0))*VLOOKUP(B103,'2-Kosten per locatie'!$A$14:$C$25,3,FALSE)</f>
        <v>#DIV/0!</v>
      </c>
      <c r="R103" s="229">
        <f>IF(L103&gt;0,L103*I103/X103,0)*VLOOKUP(B103,'2-Kosten per locatie'!$A$14:$C$25,3,FALSE)</f>
        <v>0</v>
      </c>
      <c r="S103" s="229">
        <f>IF(M103&gt;0,M103*I103/Y103,0)*VLOOKUP(B103,'2-Kosten per locatie'!$A$14:$C$25,3,FALSE)</f>
        <v>0</v>
      </c>
      <c r="T103" s="229">
        <f>IF(N103&gt;0,N103*I103/Z103,0)*VLOOKUP(B103,'2-Kosten per locatie'!$A$14:$C$25,3,FALSE)</f>
        <v>0</v>
      </c>
      <c r="U103" s="229">
        <f>IF(O103&gt;0,O103*I103/Y103,0)*VLOOKUP(B103,'2-Kosten per locatie'!$A$14:$C$25,3,FALSE)</f>
        <v>0</v>
      </c>
      <c r="V103" s="229">
        <f>IF(P103&gt;0,P103*I103/Z103,0)*VLOOKUP(B103,'2-Kosten per locatie'!$A$14:$C$25,3,FALSE)</f>
        <v>0</v>
      </c>
      <c r="W103" s="307">
        <f>IF(K103="nio",0,IF(K103&gt;0,VLOOKUP(G103,'3-Productie normen'!A:R,VLOOKUP(K103,'3-Productie normen'!$B$29:$C$41,2,FALSE),FALSE)))</f>
        <v>0</v>
      </c>
      <c r="X103" s="307">
        <f t="shared" si="17"/>
        <v>0</v>
      </c>
      <c r="Y103" s="307">
        <f t="shared" si="18"/>
        <v>0</v>
      </c>
      <c r="Z103" s="307">
        <f t="shared" si="19"/>
        <v>0</v>
      </c>
      <c r="AA103" s="308">
        <f>VLOOKUP(G103,'3-Productie normen'!A:U,15,FALSE)</f>
        <v>0</v>
      </c>
      <c r="AB103" s="309">
        <f>VLOOKUP(G103,'3-Productie normen'!A:U,16,FALSE)</f>
        <v>455.57899999999995</v>
      </c>
      <c r="AC103" s="308"/>
      <c r="AE103" s="310">
        <f t="shared" si="20"/>
        <v>5689.0499999999993</v>
      </c>
    </row>
    <row r="104" spans="1:31" ht="13.2">
      <c r="A104" s="75">
        <v>100</v>
      </c>
      <c r="B104" s="380" t="s">
        <v>54</v>
      </c>
      <c r="C104" s="276" t="s">
        <v>236</v>
      </c>
      <c r="D104" s="304" t="s">
        <v>237</v>
      </c>
      <c r="E104" s="305">
        <v>33</v>
      </c>
      <c r="F104" s="71" t="s">
        <v>257</v>
      </c>
      <c r="G104" s="71" t="s">
        <v>106</v>
      </c>
      <c r="H104" s="71" t="s">
        <v>166</v>
      </c>
      <c r="I104" s="388">
        <v>9.9288000000000025</v>
      </c>
      <c r="J104" s="306">
        <f t="shared" si="16"/>
        <v>52</v>
      </c>
      <c r="K104" s="230">
        <v>52</v>
      </c>
      <c r="L104" s="230"/>
      <c r="M104" s="230"/>
      <c r="N104" s="230"/>
      <c r="O104" s="230"/>
      <c r="P104" s="230"/>
      <c r="Q104" s="229" t="e">
        <f>IF(K104="nio",0,IF(K104&gt;0,K104*I104/W104,0))*VLOOKUP(B104,'2-Kosten per locatie'!$A$14:$C$25,3,FALSE)</f>
        <v>#DIV/0!</v>
      </c>
      <c r="R104" s="229">
        <f>IF(L104&gt;0,L104*I104/X104,0)*VLOOKUP(B104,'2-Kosten per locatie'!$A$14:$C$25,3,FALSE)</f>
        <v>0</v>
      </c>
      <c r="S104" s="229">
        <f>IF(M104&gt;0,M104*I104/Y104,0)*VLOOKUP(B104,'2-Kosten per locatie'!$A$14:$C$25,3,FALSE)</f>
        <v>0</v>
      </c>
      <c r="T104" s="229">
        <f>IF(N104&gt;0,N104*I104/Z104,0)*VLOOKUP(B104,'2-Kosten per locatie'!$A$14:$C$25,3,FALSE)</f>
        <v>0</v>
      </c>
      <c r="U104" s="229">
        <f>IF(O104&gt;0,O104*I104/Y104,0)*VLOOKUP(B104,'2-Kosten per locatie'!$A$14:$C$25,3,FALSE)</f>
        <v>0</v>
      </c>
      <c r="V104" s="229">
        <f>IF(P104&gt;0,P104*I104/Z104,0)*VLOOKUP(B104,'2-Kosten per locatie'!$A$14:$C$25,3,FALSE)</f>
        <v>0</v>
      </c>
      <c r="W104" s="307">
        <f>IF(K104="nio",0,IF(K104&gt;0,VLOOKUP(G104,'3-Productie normen'!A:R,VLOOKUP(K104,'3-Productie normen'!$B$29:$C$41,2,FALSE),FALSE)))</f>
        <v>0</v>
      </c>
      <c r="X104" s="307">
        <f t="shared" si="17"/>
        <v>0</v>
      </c>
      <c r="Y104" s="307">
        <f t="shared" si="18"/>
        <v>0</v>
      </c>
      <c r="Z104" s="307">
        <f t="shared" si="19"/>
        <v>0</v>
      </c>
      <c r="AA104" s="308">
        <f>VLOOKUP(G104,'3-Productie normen'!A:U,15,FALSE)</f>
        <v>0</v>
      </c>
      <c r="AB104" s="309">
        <f>VLOOKUP(G104,'3-Productie normen'!A:U,16,FALSE)</f>
        <v>75.828800000000015</v>
      </c>
      <c r="AC104" s="308"/>
      <c r="AE104" s="310">
        <f t="shared" si="20"/>
        <v>516.2976000000001</v>
      </c>
    </row>
    <row r="105" spans="1:31" ht="13.2">
      <c r="A105" s="75">
        <v>101</v>
      </c>
      <c r="B105" s="380" t="s">
        <v>54</v>
      </c>
      <c r="C105" s="276" t="s">
        <v>236</v>
      </c>
      <c r="D105" s="304" t="s">
        <v>177</v>
      </c>
      <c r="E105" s="305">
        <v>34</v>
      </c>
      <c r="F105" s="71" t="s">
        <v>229</v>
      </c>
      <c r="G105" s="71" t="s">
        <v>107</v>
      </c>
      <c r="H105" s="71" t="s">
        <v>186</v>
      </c>
      <c r="I105" s="388">
        <v>166.8</v>
      </c>
      <c r="J105" s="306">
        <f t="shared" si="16"/>
        <v>52</v>
      </c>
      <c r="K105" s="230">
        <v>52</v>
      </c>
      <c r="L105" s="230"/>
      <c r="M105" s="230"/>
      <c r="N105" s="230"/>
      <c r="O105" s="230"/>
      <c r="P105" s="230"/>
      <c r="Q105" s="229" t="e">
        <f>IF(K105="nio",0,IF(K105&gt;0,K105*I105/W105,0))*VLOOKUP(B105,'2-Kosten per locatie'!$A$14:$C$25,3,FALSE)</f>
        <v>#DIV/0!</v>
      </c>
      <c r="R105" s="229">
        <f>IF(L105&gt;0,L105*I105/X105,0)*VLOOKUP(B105,'2-Kosten per locatie'!$A$14:$C$25,3,FALSE)</f>
        <v>0</v>
      </c>
      <c r="S105" s="229">
        <f>IF(M105&gt;0,M105*I105/Y105,0)*VLOOKUP(B105,'2-Kosten per locatie'!$A$14:$C$25,3,FALSE)</f>
        <v>0</v>
      </c>
      <c r="T105" s="229">
        <f>IF(N105&gt;0,N105*I105/Z105,0)*VLOOKUP(B105,'2-Kosten per locatie'!$A$14:$C$25,3,FALSE)</f>
        <v>0</v>
      </c>
      <c r="U105" s="229">
        <f>IF(O105&gt;0,O105*I105/Y105,0)*VLOOKUP(B105,'2-Kosten per locatie'!$A$14:$C$25,3,FALSE)</f>
        <v>0</v>
      </c>
      <c r="V105" s="229">
        <f>IF(P105&gt;0,P105*I105/Z105,0)*VLOOKUP(B105,'2-Kosten per locatie'!$A$14:$C$25,3,FALSE)</f>
        <v>0</v>
      </c>
      <c r="W105" s="307">
        <f>IF(K105="nio",0,IF(K105&gt;0,VLOOKUP(G105,'3-Productie normen'!A:R,VLOOKUP(K105,'3-Productie normen'!$B$29:$C$41,2,FALSE),FALSE)))</f>
        <v>0</v>
      </c>
      <c r="X105" s="307">
        <f t="shared" si="17"/>
        <v>0</v>
      </c>
      <c r="Y105" s="307">
        <f t="shared" si="18"/>
        <v>0</v>
      </c>
      <c r="Z105" s="307">
        <f t="shared" si="19"/>
        <v>0</v>
      </c>
      <c r="AA105" s="308">
        <f>VLOOKUP(G105,'3-Productie normen'!A:U,15,FALSE)</f>
        <v>0</v>
      </c>
      <c r="AB105" s="309">
        <f>VLOOKUP(G105,'3-Productie normen'!A:U,16,FALSE)</f>
        <v>262.43200000000002</v>
      </c>
      <c r="AC105" s="308"/>
      <c r="AE105" s="310">
        <f t="shared" si="20"/>
        <v>8673.6</v>
      </c>
    </row>
    <row r="106" spans="1:31" ht="13.2">
      <c r="A106" s="75">
        <v>102</v>
      </c>
      <c r="B106" s="380" t="s">
        <v>54</v>
      </c>
      <c r="C106" s="276" t="s">
        <v>236</v>
      </c>
      <c r="D106" s="304" t="s">
        <v>237</v>
      </c>
      <c r="E106" s="305">
        <v>35</v>
      </c>
      <c r="F106" s="71" t="s">
        <v>221</v>
      </c>
      <c r="G106" s="71" t="s">
        <v>197</v>
      </c>
      <c r="H106" s="71" t="s">
        <v>227</v>
      </c>
      <c r="I106" s="388">
        <v>1260</v>
      </c>
      <c r="J106" s="306">
        <f t="shared" si="16"/>
        <v>0</v>
      </c>
      <c r="K106" s="230" t="s">
        <v>198</v>
      </c>
      <c r="L106" s="230"/>
      <c r="M106" s="230"/>
      <c r="N106" s="230"/>
      <c r="O106" s="230"/>
      <c r="P106" s="230"/>
      <c r="Q106" s="229">
        <f>IF(K106="nio",0,IF(K106&gt;0,K106*I106/W106,0))*VLOOKUP(B106,'2-Kosten per locatie'!$A$14:$C$25,3,FALSE)</f>
        <v>0</v>
      </c>
      <c r="R106" s="229">
        <f>IF(L106&gt;0,L106*I106/X106,0)*VLOOKUP(B106,'2-Kosten per locatie'!$A$14:$C$25,3,FALSE)</f>
        <v>0</v>
      </c>
      <c r="S106" s="229">
        <f>IF(M106&gt;0,M106*I106/Y106,0)*VLOOKUP(B106,'2-Kosten per locatie'!$A$14:$C$25,3,FALSE)</f>
        <v>0</v>
      </c>
      <c r="T106" s="229">
        <f>IF(N106&gt;0,N106*I106/Z106,0)*VLOOKUP(B106,'2-Kosten per locatie'!$A$14:$C$25,3,FALSE)</f>
        <v>0</v>
      </c>
      <c r="U106" s="229">
        <f>IF(O106&gt;0,O106*I106/Y106,0)*VLOOKUP(B106,'2-Kosten per locatie'!$A$14:$C$25,3,FALSE)</f>
        <v>0</v>
      </c>
      <c r="V106" s="229">
        <f>IF(P106&gt;0,P106*I106/Z106,0)*VLOOKUP(B106,'2-Kosten per locatie'!$A$14:$C$25,3,FALSE)</f>
        <v>0</v>
      </c>
      <c r="W106" s="307">
        <f>IF(K106="nio",0,IF(K106&gt;0,VLOOKUP(G106,'3-Productie normen'!A:R,VLOOKUP(K106,'3-Productie normen'!$B$29:$C$41,2,FALSE),FALSE)))</f>
        <v>0</v>
      </c>
      <c r="X106" s="307">
        <f t="shared" si="17"/>
        <v>0</v>
      </c>
      <c r="Y106" s="307">
        <f t="shared" si="18"/>
        <v>0</v>
      </c>
      <c r="Z106" s="307">
        <f t="shared" si="19"/>
        <v>0</v>
      </c>
      <c r="AA106" s="308" t="e">
        <f>VLOOKUP(G106,'3-Productie normen'!A:U,15,FALSE)</f>
        <v>#N/A</v>
      </c>
      <c r="AB106" s="309" t="e">
        <f>VLOOKUP(G106,'3-Productie normen'!A:U,16,FALSE)</f>
        <v>#N/A</v>
      </c>
      <c r="AC106" s="308"/>
      <c r="AE106" s="310">
        <f t="shared" si="20"/>
        <v>0</v>
      </c>
    </row>
    <row r="107" spans="1:31" ht="14.1" customHeight="1">
      <c r="A107" s="75">
        <v>103</v>
      </c>
      <c r="B107" s="380" t="s">
        <v>54</v>
      </c>
      <c r="C107" s="276" t="s">
        <v>236</v>
      </c>
      <c r="D107" s="304" t="s">
        <v>237</v>
      </c>
      <c r="E107" s="305">
        <v>36</v>
      </c>
      <c r="F107" s="71" t="s">
        <v>258</v>
      </c>
      <c r="G107" s="71" t="s">
        <v>103</v>
      </c>
      <c r="H107" s="71" t="s">
        <v>227</v>
      </c>
      <c r="I107" s="388">
        <v>35.729999999999997</v>
      </c>
      <c r="J107" s="306">
        <f t="shared" si="16"/>
        <v>0</v>
      </c>
      <c r="K107" s="230" t="s">
        <v>198</v>
      </c>
      <c r="L107" s="230"/>
      <c r="M107" s="230"/>
      <c r="N107" s="230"/>
      <c r="O107" s="230"/>
      <c r="P107" s="230"/>
      <c r="Q107" s="229">
        <f>IF(K107="nio",0,IF(K107&gt;0,K107*I107/W107,0))*VLOOKUP(B107,'2-Kosten per locatie'!$A$14:$C$25,3,FALSE)</f>
        <v>0</v>
      </c>
      <c r="R107" s="229">
        <f>IF(L107&gt;0,L107*I107/X107,0)*VLOOKUP(B107,'2-Kosten per locatie'!$A$14:$C$25,3,FALSE)</f>
        <v>0</v>
      </c>
      <c r="S107" s="229">
        <f>IF(M107&gt;0,M107*I107/Y107,0)*VLOOKUP(B107,'2-Kosten per locatie'!$A$14:$C$25,3,FALSE)</f>
        <v>0</v>
      </c>
      <c r="T107" s="229">
        <f>IF(N107&gt;0,N107*I107/Z107,0)*VLOOKUP(B107,'2-Kosten per locatie'!$A$14:$C$25,3,FALSE)</f>
        <v>0</v>
      </c>
      <c r="U107" s="229">
        <f>IF(O107&gt;0,O107*I107/Y107,0)*VLOOKUP(B107,'2-Kosten per locatie'!$A$14:$C$25,3,FALSE)</f>
        <v>0</v>
      </c>
      <c r="V107" s="229">
        <f>IF(P107&gt;0,P107*I107/Z107,0)*VLOOKUP(B107,'2-Kosten per locatie'!$A$14:$C$25,3,FALSE)</f>
        <v>0</v>
      </c>
      <c r="W107" s="307">
        <f>IF(K107="nio",0,IF(K107&gt;0,VLOOKUP(G107,'3-Productie normen'!A:R,VLOOKUP(K107,'3-Productie normen'!$B$29:$C$41,2,FALSE),FALSE)))</f>
        <v>0</v>
      </c>
      <c r="X107" s="307">
        <f t="shared" si="17"/>
        <v>0</v>
      </c>
      <c r="Y107" s="307">
        <f t="shared" si="18"/>
        <v>0</v>
      </c>
      <c r="Z107" s="307">
        <f t="shared" si="19"/>
        <v>0</v>
      </c>
      <c r="AA107" s="308">
        <f>VLOOKUP(G107,'3-Productie normen'!A:U,15,FALSE)</f>
        <v>0</v>
      </c>
      <c r="AB107" s="309">
        <f>VLOOKUP(G107,'3-Productie normen'!A:U,16,FALSE)</f>
        <v>220.71499999999997</v>
      </c>
      <c r="AC107" s="308"/>
      <c r="AE107" s="310">
        <f t="shared" si="20"/>
        <v>0</v>
      </c>
    </row>
    <row r="108" spans="1:31" ht="14.1" customHeight="1">
      <c r="A108" s="75">
        <v>104</v>
      </c>
      <c r="B108" s="380" t="s">
        <v>54</v>
      </c>
      <c r="C108" s="276" t="s">
        <v>236</v>
      </c>
      <c r="D108" s="304" t="s">
        <v>237</v>
      </c>
      <c r="E108" s="305">
        <v>37</v>
      </c>
      <c r="F108" s="71" t="s">
        <v>258</v>
      </c>
      <c r="G108" s="71" t="s">
        <v>103</v>
      </c>
      <c r="H108" s="71" t="s">
        <v>227</v>
      </c>
      <c r="I108" s="388">
        <v>45.89</v>
      </c>
      <c r="J108" s="306">
        <f t="shared" si="16"/>
        <v>0</v>
      </c>
      <c r="K108" s="230" t="s">
        <v>198</v>
      </c>
      <c r="L108" s="230"/>
      <c r="M108" s="230"/>
      <c r="N108" s="230"/>
      <c r="O108" s="230"/>
      <c r="P108" s="230"/>
      <c r="Q108" s="229">
        <f>IF(K108="nio",0,IF(K108&gt;0,K108*I108/W108,0))*VLOOKUP(B108,'2-Kosten per locatie'!$A$14:$C$25,3,FALSE)</f>
        <v>0</v>
      </c>
      <c r="R108" s="229">
        <f>IF(L108&gt;0,L108*I108/X108,0)*VLOOKUP(B108,'2-Kosten per locatie'!$A$14:$C$25,3,FALSE)</f>
        <v>0</v>
      </c>
      <c r="S108" s="229">
        <f>IF(M108&gt;0,M108*I108/Y108,0)*VLOOKUP(B108,'2-Kosten per locatie'!$A$14:$C$25,3,FALSE)</f>
        <v>0</v>
      </c>
      <c r="T108" s="229">
        <f>IF(N108&gt;0,N108*I108/Z108,0)*VLOOKUP(B108,'2-Kosten per locatie'!$A$14:$C$25,3,FALSE)</f>
        <v>0</v>
      </c>
      <c r="U108" s="229">
        <f>IF(O108&gt;0,O108*I108/Y108,0)*VLOOKUP(B108,'2-Kosten per locatie'!$A$14:$C$25,3,FALSE)</f>
        <v>0</v>
      </c>
      <c r="V108" s="229">
        <f>IF(P108&gt;0,P108*I108/Z108,0)*VLOOKUP(B108,'2-Kosten per locatie'!$A$14:$C$25,3,FALSE)</f>
        <v>0</v>
      </c>
      <c r="W108" s="307">
        <f>IF(K108="nio",0,IF(K108&gt;0,VLOOKUP(G108,'3-Productie normen'!A:R,VLOOKUP(K108,'3-Productie normen'!$B$29:$C$41,2,FALSE),FALSE)))</f>
        <v>0</v>
      </c>
      <c r="X108" s="307">
        <f t="shared" si="17"/>
        <v>0</v>
      </c>
      <c r="Y108" s="307">
        <f t="shared" si="18"/>
        <v>0</v>
      </c>
      <c r="Z108" s="307">
        <f t="shared" si="19"/>
        <v>0</v>
      </c>
      <c r="AA108" s="308">
        <f>VLOOKUP(G108,'3-Productie normen'!A:U,15,FALSE)</f>
        <v>0</v>
      </c>
      <c r="AB108" s="309">
        <f>VLOOKUP(G108,'3-Productie normen'!A:U,16,FALSE)</f>
        <v>220.71499999999997</v>
      </c>
      <c r="AC108" s="308"/>
      <c r="AE108" s="310">
        <f t="shared" si="20"/>
        <v>0</v>
      </c>
    </row>
    <row r="109" spans="1:31" ht="14.1" customHeight="1">
      <c r="A109" s="75">
        <v>105</v>
      </c>
      <c r="B109" s="380" t="s">
        <v>54</v>
      </c>
      <c r="C109" s="276" t="s">
        <v>236</v>
      </c>
      <c r="D109" s="304" t="s">
        <v>237</v>
      </c>
      <c r="E109" s="305">
        <v>38</v>
      </c>
      <c r="F109" s="71" t="s">
        <v>258</v>
      </c>
      <c r="G109" s="71" t="s">
        <v>103</v>
      </c>
      <c r="H109" s="71" t="s">
        <v>227</v>
      </c>
      <c r="I109" s="388">
        <v>45.89</v>
      </c>
      <c r="J109" s="306">
        <f t="shared" si="16"/>
        <v>0</v>
      </c>
      <c r="K109" s="230" t="s">
        <v>198</v>
      </c>
      <c r="L109" s="230"/>
      <c r="M109" s="230"/>
      <c r="N109" s="230"/>
      <c r="O109" s="230"/>
      <c r="P109" s="230"/>
      <c r="Q109" s="229">
        <f>IF(K109="nio",0,IF(K109&gt;0,K109*I109/W109,0))*VLOOKUP(B109,'2-Kosten per locatie'!$A$14:$C$25,3,FALSE)</f>
        <v>0</v>
      </c>
      <c r="R109" s="229">
        <f>IF(L109&gt;0,L109*I109/X109,0)*VLOOKUP(B109,'2-Kosten per locatie'!$A$14:$C$25,3,FALSE)</f>
        <v>0</v>
      </c>
      <c r="S109" s="229">
        <f>IF(M109&gt;0,M109*I109/Y109,0)*VLOOKUP(B109,'2-Kosten per locatie'!$A$14:$C$25,3,FALSE)</f>
        <v>0</v>
      </c>
      <c r="T109" s="229">
        <f>IF(N109&gt;0,N109*I109/Z109,0)*VLOOKUP(B109,'2-Kosten per locatie'!$A$14:$C$25,3,FALSE)</f>
        <v>0</v>
      </c>
      <c r="U109" s="229">
        <f>IF(O109&gt;0,O109*I109/Y109,0)*VLOOKUP(B109,'2-Kosten per locatie'!$A$14:$C$25,3,FALSE)</f>
        <v>0</v>
      </c>
      <c r="V109" s="229">
        <f>IF(P109&gt;0,P109*I109/Z109,0)*VLOOKUP(B109,'2-Kosten per locatie'!$A$14:$C$25,3,FALSE)</f>
        <v>0</v>
      </c>
      <c r="W109" s="307">
        <f>IF(K109="nio",0,IF(K109&gt;0,VLOOKUP(G109,'3-Productie normen'!A:R,VLOOKUP(K109,'3-Productie normen'!$B$29:$C$41,2,FALSE),FALSE)))</f>
        <v>0</v>
      </c>
      <c r="X109" s="307">
        <f t="shared" si="17"/>
        <v>0</v>
      </c>
      <c r="Y109" s="307">
        <f t="shared" si="18"/>
        <v>0</v>
      </c>
      <c r="Z109" s="307">
        <f t="shared" si="19"/>
        <v>0</v>
      </c>
      <c r="AA109" s="308">
        <f>VLOOKUP(G109,'3-Productie normen'!A:U,15,FALSE)</f>
        <v>0</v>
      </c>
      <c r="AB109" s="309">
        <f>VLOOKUP(G109,'3-Productie normen'!A:U,16,FALSE)</f>
        <v>220.71499999999997</v>
      </c>
      <c r="AC109" s="308"/>
      <c r="AE109" s="310">
        <f t="shared" si="20"/>
        <v>0</v>
      </c>
    </row>
    <row r="110" spans="1:31" ht="14.1" customHeight="1">
      <c r="A110" s="75">
        <v>106</v>
      </c>
      <c r="B110" s="380" t="s">
        <v>54</v>
      </c>
      <c r="C110" s="276" t="s">
        <v>236</v>
      </c>
      <c r="D110" s="304" t="s">
        <v>237</v>
      </c>
      <c r="E110" s="305">
        <v>39</v>
      </c>
      <c r="F110" s="71" t="s">
        <v>196</v>
      </c>
      <c r="G110" s="71" t="s">
        <v>197</v>
      </c>
      <c r="H110" s="71" t="s">
        <v>186</v>
      </c>
      <c r="I110" s="388">
        <v>12.7</v>
      </c>
      <c r="J110" s="306">
        <f t="shared" si="16"/>
        <v>0</v>
      </c>
      <c r="K110" s="230" t="s">
        <v>198</v>
      </c>
      <c r="L110" s="230"/>
      <c r="M110" s="230"/>
      <c r="N110" s="230"/>
      <c r="O110" s="230"/>
      <c r="P110" s="230"/>
      <c r="Q110" s="229">
        <f>IF(K110="nio",0,IF(K110&gt;0,K110*I110/W110,0))*VLOOKUP(B110,'2-Kosten per locatie'!$A$14:$C$25,3,FALSE)</f>
        <v>0</v>
      </c>
      <c r="R110" s="229">
        <f>IF(L110&gt;0,L110*I110/X110,0)*VLOOKUP(B110,'2-Kosten per locatie'!$A$14:$C$25,3,FALSE)</f>
        <v>0</v>
      </c>
      <c r="S110" s="229">
        <f>IF(M110&gt;0,M110*I110/Y110,0)*VLOOKUP(B110,'2-Kosten per locatie'!$A$14:$C$25,3,FALSE)</f>
        <v>0</v>
      </c>
      <c r="T110" s="229">
        <f>IF(N110&gt;0,N110*I110/Z110,0)*VLOOKUP(B110,'2-Kosten per locatie'!$A$14:$C$25,3,FALSE)</f>
        <v>0</v>
      </c>
      <c r="U110" s="229">
        <f>IF(O110&gt;0,O110*I110/Y110,0)*VLOOKUP(B110,'2-Kosten per locatie'!$A$14:$C$25,3,FALSE)</f>
        <v>0</v>
      </c>
      <c r="V110" s="229">
        <f>IF(P110&gt;0,P110*I110/Z110,0)*VLOOKUP(B110,'2-Kosten per locatie'!$A$14:$C$25,3,FALSE)</f>
        <v>0</v>
      </c>
      <c r="W110" s="307">
        <f>IF(K110="nio",0,IF(K110&gt;0,VLOOKUP(G110,'3-Productie normen'!A:R,VLOOKUP(K110,'3-Productie normen'!$B$29:$C$41,2,FALSE),FALSE)))</f>
        <v>0</v>
      </c>
      <c r="X110" s="307">
        <f t="shared" si="17"/>
        <v>0</v>
      </c>
      <c r="Y110" s="307">
        <f t="shared" si="18"/>
        <v>0</v>
      </c>
      <c r="Z110" s="307">
        <f t="shared" si="19"/>
        <v>0</v>
      </c>
      <c r="AA110" s="308" t="e">
        <f>VLOOKUP(G110,'3-Productie normen'!A:U,15,FALSE)</f>
        <v>#N/A</v>
      </c>
      <c r="AB110" s="309" t="e">
        <f>VLOOKUP(G110,'3-Productie normen'!A:U,16,FALSE)</f>
        <v>#N/A</v>
      </c>
      <c r="AC110" s="308"/>
      <c r="AE110" s="310">
        <f t="shared" si="20"/>
        <v>0</v>
      </c>
    </row>
    <row r="111" spans="1:31" ht="14.1" customHeight="1">
      <c r="A111" s="75">
        <v>107</v>
      </c>
      <c r="B111" s="380" t="s">
        <v>54</v>
      </c>
      <c r="C111" s="276" t="s">
        <v>236</v>
      </c>
      <c r="D111" s="304" t="s">
        <v>237</v>
      </c>
      <c r="E111" s="305">
        <v>40</v>
      </c>
      <c r="F111" s="71" t="s">
        <v>257</v>
      </c>
      <c r="G111" s="71" t="s">
        <v>197</v>
      </c>
      <c r="H111" s="71" t="s">
        <v>186</v>
      </c>
      <c r="I111" s="388">
        <v>4.92</v>
      </c>
      <c r="J111" s="306">
        <f t="shared" si="16"/>
        <v>0</v>
      </c>
      <c r="K111" s="230" t="s">
        <v>198</v>
      </c>
      <c r="L111" s="230"/>
      <c r="M111" s="230"/>
      <c r="N111" s="230"/>
      <c r="O111" s="230"/>
      <c r="P111" s="230"/>
      <c r="Q111" s="229">
        <f>IF(K111="nio",0,IF(K111&gt;0,K111*I111/W111,0))*VLOOKUP(B111,'2-Kosten per locatie'!$A$14:$C$25,3,FALSE)</f>
        <v>0</v>
      </c>
      <c r="R111" s="229">
        <f>IF(L111&gt;0,L111*I111/X111,0)*VLOOKUP(B111,'2-Kosten per locatie'!$A$14:$C$25,3,FALSE)</f>
        <v>0</v>
      </c>
      <c r="S111" s="229">
        <f>IF(M111&gt;0,M111*I111/Y111,0)*VLOOKUP(B111,'2-Kosten per locatie'!$A$14:$C$25,3,FALSE)</f>
        <v>0</v>
      </c>
      <c r="T111" s="229">
        <f>IF(N111&gt;0,N111*I111/Z111,0)*VLOOKUP(B111,'2-Kosten per locatie'!$A$14:$C$25,3,FALSE)</f>
        <v>0</v>
      </c>
      <c r="U111" s="229">
        <f>IF(O111&gt;0,O111*I111/Y111,0)*VLOOKUP(B111,'2-Kosten per locatie'!$A$14:$C$25,3,FALSE)</f>
        <v>0</v>
      </c>
      <c r="V111" s="229">
        <f>IF(P111&gt;0,P111*I111/Z111,0)*VLOOKUP(B111,'2-Kosten per locatie'!$A$14:$C$25,3,FALSE)</f>
        <v>0</v>
      </c>
      <c r="W111" s="307">
        <f>IF(K111="nio",0,IF(K111&gt;0,VLOOKUP(G111,'3-Productie normen'!A:R,VLOOKUP(K111,'3-Productie normen'!$B$29:$C$41,2,FALSE),FALSE)))</f>
        <v>0</v>
      </c>
      <c r="X111" s="307">
        <f t="shared" si="17"/>
        <v>0</v>
      </c>
      <c r="Y111" s="307">
        <f t="shared" si="18"/>
        <v>0</v>
      </c>
      <c r="Z111" s="307">
        <f t="shared" si="19"/>
        <v>0</v>
      </c>
      <c r="AA111" s="308" t="e">
        <f>VLOOKUP(G111,'3-Productie normen'!A:U,15,FALSE)</f>
        <v>#N/A</v>
      </c>
      <c r="AB111" s="309" t="e">
        <f>VLOOKUP(G111,'3-Productie normen'!A:U,16,FALSE)</f>
        <v>#N/A</v>
      </c>
      <c r="AC111" s="308"/>
      <c r="AE111" s="310">
        <f t="shared" si="20"/>
        <v>0</v>
      </c>
    </row>
    <row r="112" spans="1:31" ht="14.1" customHeight="1">
      <c r="A112" s="75">
        <v>108</v>
      </c>
      <c r="B112" s="380" t="s">
        <v>62</v>
      </c>
      <c r="C112" s="276" t="s">
        <v>259</v>
      </c>
      <c r="D112" s="304" t="s">
        <v>237</v>
      </c>
      <c r="E112" s="305" t="s">
        <v>260</v>
      </c>
      <c r="F112" s="71" t="s">
        <v>261</v>
      </c>
      <c r="G112" s="71" t="s">
        <v>97</v>
      </c>
      <c r="H112" s="71" t="s">
        <v>173</v>
      </c>
      <c r="I112" s="388">
        <v>2.6</v>
      </c>
      <c r="J112" s="306">
        <f t="shared" si="16"/>
        <v>379</v>
      </c>
      <c r="K112" s="230">
        <v>213</v>
      </c>
      <c r="L112" s="230">
        <v>45</v>
      </c>
      <c r="M112" s="230">
        <v>87</v>
      </c>
      <c r="N112" s="230">
        <v>22</v>
      </c>
      <c r="O112" s="230">
        <v>8</v>
      </c>
      <c r="P112" s="230">
        <v>4</v>
      </c>
      <c r="Q112" s="229" t="e">
        <f>IF(K112="nio",0,IF(K112&gt;0,K112*I112/W112,0))*VLOOKUP(B112,'2-Kosten per locatie'!$A$14:$C$25,3,FALSE)</f>
        <v>#DIV/0!</v>
      </c>
      <c r="R112" s="229" t="e">
        <f>IF(L112&gt;0,L112*I112/X112,0)*VLOOKUP(B112,'2-Kosten per locatie'!$A$14:$C$25,3,FALSE)</f>
        <v>#DIV/0!</v>
      </c>
      <c r="S112" s="229" t="e">
        <f>IF(M112&gt;0,M112*I112/Y112,0)*VLOOKUP(B112,'2-Kosten per locatie'!$A$14:$C$25,3,FALSE)</f>
        <v>#DIV/0!</v>
      </c>
      <c r="T112" s="229" t="e">
        <f>IF(N112&gt;0,N112*I112/Z112,0)*VLOOKUP(B112,'2-Kosten per locatie'!$A$14:$C$25,3,FALSE)</f>
        <v>#DIV/0!</v>
      </c>
      <c r="U112" s="229" t="e">
        <f>IF(O112&gt;0,O112*I112/Y112,0)*VLOOKUP(B112,'2-Kosten per locatie'!$A$14:$C$25,3,FALSE)</f>
        <v>#DIV/0!</v>
      </c>
      <c r="V112" s="229" t="e">
        <f>IF(P112&gt;0,P112*I112/Z112,0)*VLOOKUP(B112,'2-Kosten per locatie'!$A$14:$C$25,3,FALSE)</f>
        <v>#DIV/0!</v>
      </c>
      <c r="W112" s="307">
        <f>IF(K112="nio",0,IF(K112&gt;0,VLOOKUP(G112,'3-Productie normen'!A:R,VLOOKUP(K112,'3-Productie normen'!$B$29:$C$41,2,FALSE),FALSE)))</f>
        <v>0</v>
      </c>
      <c r="X112" s="307">
        <f t="shared" si="17"/>
        <v>0</v>
      </c>
      <c r="Y112" s="307">
        <f t="shared" si="18"/>
        <v>0</v>
      </c>
      <c r="Z112" s="307">
        <f t="shared" si="19"/>
        <v>0</v>
      </c>
      <c r="AA112" s="308">
        <f>VLOOKUP(G112,'3-Productie normen'!A:U,15,FALSE)</f>
        <v>0</v>
      </c>
      <c r="AB112" s="309">
        <f>VLOOKUP(G112,'3-Productie normen'!A:U,16,FALSE)</f>
        <v>84.322499999999991</v>
      </c>
      <c r="AC112" s="308"/>
      <c r="AE112" s="310">
        <f t="shared" si="20"/>
        <v>985.4</v>
      </c>
    </row>
    <row r="113" spans="1:31" ht="14.1" customHeight="1">
      <c r="A113" s="75">
        <v>109</v>
      </c>
      <c r="B113" s="380" t="s">
        <v>62</v>
      </c>
      <c r="C113" s="276" t="s">
        <v>259</v>
      </c>
      <c r="D113" s="304" t="s">
        <v>237</v>
      </c>
      <c r="E113" s="305" t="s">
        <v>262</v>
      </c>
      <c r="F113" s="71" t="s">
        <v>263</v>
      </c>
      <c r="G113" s="71" t="s">
        <v>104</v>
      </c>
      <c r="H113" s="71" t="s">
        <v>193</v>
      </c>
      <c r="I113" s="388">
        <v>9.35</v>
      </c>
      <c r="J113" s="306">
        <f t="shared" si="16"/>
        <v>379</v>
      </c>
      <c r="K113" s="230">
        <v>213</v>
      </c>
      <c r="L113" s="230">
        <v>45</v>
      </c>
      <c r="M113" s="230">
        <v>87</v>
      </c>
      <c r="N113" s="230">
        <v>22</v>
      </c>
      <c r="O113" s="230">
        <v>8</v>
      </c>
      <c r="P113" s="230">
        <v>4</v>
      </c>
      <c r="Q113" s="229" t="e">
        <f>IF(K113="nio",0,IF(K113&gt;0,K113*I113/W113,0))*VLOOKUP(B113,'2-Kosten per locatie'!$A$14:$C$25,3,FALSE)</f>
        <v>#DIV/0!</v>
      </c>
      <c r="R113" s="229" t="e">
        <f>IF(L113&gt;0,L113*I113/X113,0)*VLOOKUP(B113,'2-Kosten per locatie'!$A$14:$C$25,3,FALSE)</f>
        <v>#DIV/0!</v>
      </c>
      <c r="S113" s="229" t="e">
        <f>IF(M113&gt;0,M113*I113/Y113,0)*VLOOKUP(B113,'2-Kosten per locatie'!$A$14:$C$25,3,FALSE)</f>
        <v>#DIV/0!</v>
      </c>
      <c r="T113" s="229" t="e">
        <f>IF(N113&gt;0,N113*I113/Z113,0)*VLOOKUP(B113,'2-Kosten per locatie'!$A$14:$C$25,3,FALSE)</f>
        <v>#DIV/0!</v>
      </c>
      <c r="U113" s="229" t="e">
        <f>IF(O113&gt;0,O113*I113/Y113,0)*VLOOKUP(B113,'2-Kosten per locatie'!$A$14:$C$25,3,FALSE)</f>
        <v>#DIV/0!</v>
      </c>
      <c r="V113" s="229" t="e">
        <f>IF(P113&gt;0,P113*I113/Z113,0)*VLOOKUP(B113,'2-Kosten per locatie'!$A$14:$C$25,3,FALSE)</f>
        <v>#DIV/0!</v>
      </c>
      <c r="W113" s="307">
        <f>IF(K113="nio",0,IF(K113&gt;0,VLOOKUP(G113,'3-Productie normen'!A:R,VLOOKUP(K113,'3-Productie normen'!$B$29:$C$41,2,FALSE),FALSE)))</f>
        <v>0</v>
      </c>
      <c r="X113" s="307">
        <f t="shared" si="17"/>
        <v>0</v>
      </c>
      <c r="Y113" s="307">
        <f t="shared" si="18"/>
        <v>0</v>
      </c>
      <c r="Z113" s="307">
        <f t="shared" si="19"/>
        <v>0</v>
      </c>
      <c r="AA113" s="308">
        <f>VLOOKUP(G113,'3-Productie normen'!A:U,15,FALSE)</f>
        <v>0</v>
      </c>
      <c r="AB113" s="309">
        <f>VLOOKUP(G113,'3-Productie normen'!A:U,16,FALSE)</f>
        <v>198.56500000000014</v>
      </c>
      <c r="AC113" s="308"/>
      <c r="AE113" s="310">
        <f t="shared" si="20"/>
        <v>3543.65</v>
      </c>
    </row>
    <row r="114" spans="1:31" ht="14.1" customHeight="1">
      <c r="A114" s="75">
        <v>110</v>
      </c>
      <c r="B114" s="380" t="s">
        <v>62</v>
      </c>
      <c r="C114" s="276" t="s">
        <v>259</v>
      </c>
      <c r="D114" s="304" t="s">
        <v>237</v>
      </c>
      <c r="E114" s="305" t="s">
        <v>264</v>
      </c>
      <c r="F114" s="71" t="s">
        <v>265</v>
      </c>
      <c r="G114" s="71" t="s">
        <v>266</v>
      </c>
      <c r="H114" s="71" t="s">
        <v>193</v>
      </c>
      <c r="I114" s="388">
        <v>1.5</v>
      </c>
      <c r="J114" s="306">
        <f t="shared" si="16"/>
        <v>379</v>
      </c>
      <c r="K114" s="230">
        <v>213</v>
      </c>
      <c r="L114" s="230">
        <v>45</v>
      </c>
      <c r="M114" s="230">
        <v>87</v>
      </c>
      <c r="N114" s="230">
        <v>22</v>
      </c>
      <c r="O114" s="230">
        <v>8</v>
      </c>
      <c r="P114" s="230">
        <v>4</v>
      </c>
      <c r="Q114" s="229" t="e">
        <f>IF(K114="nio",0,IF(K114&gt;0,K114*I114/W114,0))*VLOOKUP(B114,'2-Kosten per locatie'!$A$14:$C$25,3,FALSE)</f>
        <v>#DIV/0!</v>
      </c>
      <c r="R114" s="229" t="e">
        <f>IF(L114&gt;0,L114*I114/X114,0)*VLOOKUP(B114,'2-Kosten per locatie'!$A$14:$C$25,3,FALSE)</f>
        <v>#DIV/0!</v>
      </c>
      <c r="S114" s="229" t="e">
        <f>IF(M114&gt;0,M114*I114/Y114,0)*VLOOKUP(B114,'2-Kosten per locatie'!$A$14:$C$25,3,FALSE)</f>
        <v>#DIV/0!</v>
      </c>
      <c r="T114" s="229" t="e">
        <f>IF(N114&gt;0,N114*I114/Z114,0)*VLOOKUP(B114,'2-Kosten per locatie'!$A$14:$C$25,3,FALSE)</f>
        <v>#DIV/0!</v>
      </c>
      <c r="U114" s="229" t="e">
        <f>IF(O114&gt;0,O114*I114/Y114,0)*VLOOKUP(B114,'2-Kosten per locatie'!$A$14:$C$25,3,FALSE)</f>
        <v>#DIV/0!</v>
      </c>
      <c r="V114" s="229" t="e">
        <f>IF(P114&gt;0,P114*I114/Z114,0)*VLOOKUP(B114,'2-Kosten per locatie'!$A$14:$C$25,3,FALSE)</f>
        <v>#DIV/0!</v>
      </c>
      <c r="W114" s="307">
        <f>IF(K114="nio",0,IF(K114&gt;0,VLOOKUP(G114,'3-Productie normen'!A:R,VLOOKUP(K114,'3-Productie normen'!$B$29:$C$41,2,FALSE),FALSE)))</f>
        <v>0</v>
      </c>
      <c r="X114" s="307">
        <f t="shared" si="17"/>
        <v>0</v>
      </c>
      <c r="Y114" s="307">
        <f t="shared" si="18"/>
        <v>0</v>
      </c>
      <c r="Z114" s="307">
        <f t="shared" si="19"/>
        <v>0</v>
      </c>
      <c r="AA114" s="308">
        <f>VLOOKUP(G114,'3-Productie normen'!A:U,15,FALSE)</f>
        <v>0</v>
      </c>
      <c r="AB114" s="309">
        <f>VLOOKUP(G114,'3-Productie normen'!A:U,16,FALSE)</f>
        <v>76.59999999999998</v>
      </c>
      <c r="AC114" s="308"/>
      <c r="AE114" s="310">
        <f t="shared" si="20"/>
        <v>568.5</v>
      </c>
    </row>
    <row r="115" spans="1:31" ht="14.1" customHeight="1">
      <c r="A115" s="75">
        <v>111</v>
      </c>
      <c r="B115" s="380" t="s">
        <v>62</v>
      </c>
      <c r="C115" s="276" t="s">
        <v>259</v>
      </c>
      <c r="D115" s="304" t="s">
        <v>237</v>
      </c>
      <c r="E115" s="305" t="s">
        <v>267</v>
      </c>
      <c r="F115" s="71" t="s">
        <v>268</v>
      </c>
      <c r="G115" s="71" t="s">
        <v>266</v>
      </c>
      <c r="H115" s="71" t="s">
        <v>193</v>
      </c>
      <c r="I115" s="388">
        <v>1.5</v>
      </c>
      <c r="J115" s="306">
        <f t="shared" si="16"/>
        <v>379</v>
      </c>
      <c r="K115" s="230">
        <v>213</v>
      </c>
      <c r="L115" s="230">
        <v>45</v>
      </c>
      <c r="M115" s="230">
        <v>87</v>
      </c>
      <c r="N115" s="230">
        <v>22</v>
      </c>
      <c r="O115" s="230">
        <v>8</v>
      </c>
      <c r="P115" s="230">
        <v>4</v>
      </c>
      <c r="Q115" s="229" t="e">
        <f>IF(K115="nio",0,IF(K115&gt;0,K115*I115/W115,0))*VLOOKUP(B115,'2-Kosten per locatie'!$A$14:$C$25,3,FALSE)</f>
        <v>#DIV/0!</v>
      </c>
      <c r="R115" s="229" t="e">
        <f>IF(L115&gt;0,L115*I115/X115,0)*VLOOKUP(B115,'2-Kosten per locatie'!$A$14:$C$25,3,FALSE)</f>
        <v>#DIV/0!</v>
      </c>
      <c r="S115" s="229" t="e">
        <f>IF(M115&gt;0,M115*I115/Y115,0)*VLOOKUP(B115,'2-Kosten per locatie'!$A$14:$C$25,3,FALSE)</f>
        <v>#DIV/0!</v>
      </c>
      <c r="T115" s="229" t="e">
        <f>IF(N115&gt;0,N115*I115/Z115,0)*VLOOKUP(B115,'2-Kosten per locatie'!$A$14:$C$25,3,FALSE)</f>
        <v>#DIV/0!</v>
      </c>
      <c r="U115" s="229" t="e">
        <f>IF(O115&gt;0,O115*I115/Y115,0)*VLOOKUP(B115,'2-Kosten per locatie'!$A$14:$C$25,3,FALSE)</f>
        <v>#DIV/0!</v>
      </c>
      <c r="V115" s="229" t="e">
        <f>IF(P115&gt;0,P115*I115/Z115,0)*VLOOKUP(B115,'2-Kosten per locatie'!$A$14:$C$25,3,FALSE)</f>
        <v>#DIV/0!</v>
      </c>
      <c r="W115" s="307">
        <f>IF(K115="nio",0,IF(K115&gt;0,VLOOKUP(G115,'3-Productie normen'!A:R,VLOOKUP(K115,'3-Productie normen'!$B$29:$C$41,2,FALSE),FALSE)))</f>
        <v>0</v>
      </c>
      <c r="X115" s="307">
        <f t="shared" si="17"/>
        <v>0</v>
      </c>
      <c r="Y115" s="307">
        <f t="shared" si="18"/>
        <v>0</v>
      </c>
      <c r="Z115" s="307">
        <f t="shared" si="19"/>
        <v>0</v>
      </c>
      <c r="AA115" s="308">
        <f>VLOOKUP(G115,'3-Productie normen'!A:U,15,FALSE)</f>
        <v>0</v>
      </c>
      <c r="AB115" s="309">
        <f>VLOOKUP(G115,'3-Productie normen'!A:U,16,FALSE)</f>
        <v>76.59999999999998</v>
      </c>
      <c r="AC115" s="308"/>
      <c r="AE115" s="310">
        <f t="shared" si="20"/>
        <v>568.5</v>
      </c>
    </row>
    <row r="116" spans="1:31" ht="14.1" customHeight="1">
      <c r="A116" s="75">
        <v>112</v>
      </c>
      <c r="B116" s="380" t="s">
        <v>62</v>
      </c>
      <c r="C116" s="276" t="s">
        <v>259</v>
      </c>
      <c r="D116" s="304" t="s">
        <v>237</v>
      </c>
      <c r="E116" s="305" t="s">
        <v>269</v>
      </c>
      <c r="F116" s="71" t="s">
        <v>270</v>
      </c>
      <c r="G116" s="71" t="s">
        <v>266</v>
      </c>
      <c r="H116" s="71" t="s">
        <v>193</v>
      </c>
      <c r="I116" s="388">
        <v>1.5</v>
      </c>
      <c r="J116" s="306">
        <f t="shared" si="16"/>
        <v>379</v>
      </c>
      <c r="K116" s="230">
        <v>213</v>
      </c>
      <c r="L116" s="230">
        <v>45</v>
      </c>
      <c r="M116" s="230">
        <v>87</v>
      </c>
      <c r="N116" s="230">
        <v>22</v>
      </c>
      <c r="O116" s="230">
        <v>8</v>
      </c>
      <c r="P116" s="230">
        <v>4</v>
      </c>
      <c r="Q116" s="229" t="e">
        <f>IF(K116="nio",0,IF(K116&gt;0,K116*I116/W116,0))*VLOOKUP(B116,'2-Kosten per locatie'!$A$14:$C$25,3,FALSE)</f>
        <v>#DIV/0!</v>
      </c>
      <c r="R116" s="229" t="e">
        <f>IF(L116&gt;0,L116*I116/X116,0)*VLOOKUP(B116,'2-Kosten per locatie'!$A$14:$C$25,3,FALSE)</f>
        <v>#DIV/0!</v>
      </c>
      <c r="S116" s="229" t="e">
        <f>IF(M116&gt;0,M116*I116/Y116,0)*VLOOKUP(B116,'2-Kosten per locatie'!$A$14:$C$25,3,FALSE)</f>
        <v>#DIV/0!</v>
      </c>
      <c r="T116" s="229" t="e">
        <f>IF(N116&gt;0,N116*I116/Z116,0)*VLOOKUP(B116,'2-Kosten per locatie'!$A$14:$C$25,3,FALSE)</f>
        <v>#DIV/0!</v>
      </c>
      <c r="U116" s="229" t="e">
        <f>IF(O116&gt;0,O116*I116/Y116,0)*VLOOKUP(B116,'2-Kosten per locatie'!$A$14:$C$25,3,FALSE)</f>
        <v>#DIV/0!</v>
      </c>
      <c r="V116" s="229" t="e">
        <f>IF(P116&gt;0,P116*I116/Z116,0)*VLOOKUP(B116,'2-Kosten per locatie'!$A$14:$C$25,3,FALSE)</f>
        <v>#DIV/0!</v>
      </c>
      <c r="W116" s="307">
        <f>IF(K116="nio",0,IF(K116&gt;0,VLOOKUP(G116,'3-Productie normen'!A:R,VLOOKUP(K116,'3-Productie normen'!$B$29:$C$41,2,FALSE),FALSE)))</f>
        <v>0</v>
      </c>
      <c r="X116" s="307">
        <f t="shared" si="17"/>
        <v>0</v>
      </c>
      <c r="Y116" s="307">
        <f t="shared" si="18"/>
        <v>0</v>
      </c>
      <c r="Z116" s="307">
        <f t="shared" si="19"/>
        <v>0</v>
      </c>
      <c r="AA116" s="308">
        <f>VLOOKUP(G116,'3-Productie normen'!A:U,15,FALSE)</f>
        <v>0</v>
      </c>
      <c r="AB116" s="309">
        <f>VLOOKUP(G116,'3-Productie normen'!A:U,16,FALSE)</f>
        <v>76.59999999999998</v>
      </c>
      <c r="AC116" s="308"/>
      <c r="AE116" s="310">
        <f t="shared" si="20"/>
        <v>568.5</v>
      </c>
    </row>
    <row r="117" spans="1:31" ht="14.1" customHeight="1">
      <c r="A117" s="75">
        <v>113</v>
      </c>
      <c r="B117" s="380" t="s">
        <v>62</v>
      </c>
      <c r="C117" s="276" t="s">
        <v>259</v>
      </c>
      <c r="D117" s="304" t="s">
        <v>237</v>
      </c>
      <c r="E117" s="305" t="s">
        <v>271</v>
      </c>
      <c r="F117" s="71" t="s">
        <v>272</v>
      </c>
      <c r="G117" s="71" t="s">
        <v>266</v>
      </c>
      <c r="H117" s="71" t="s">
        <v>193</v>
      </c>
      <c r="I117" s="388">
        <v>1.5</v>
      </c>
      <c r="J117" s="306">
        <f t="shared" si="16"/>
        <v>379</v>
      </c>
      <c r="K117" s="230">
        <v>213</v>
      </c>
      <c r="L117" s="230">
        <v>45</v>
      </c>
      <c r="M117" s="230">
        <v>87</v>
      </c>
      <c r="N117" s="230">
        <v>22</v>
      </c>
      <c r="O117" s="230">
        <v>8</v>
      </c>
      <c r="P117" s="230">
        <v>4</v>
      </c>
      <c r="Q117" s="229" t="e">
        <f>IF(K117="nio",0,IF(K117&gt;0,K117*I117/W117,0))*VLOOKUP(B117,'2-Kosten per locatie'!$A$14:$C$25,3,FALSE)</f>
        <v>#DIV/0!</v>
      </c>
      <c r="R117" s="229" t="e">
        <f>IF(L117&gt;0,L117*I117/X117,0)*VLOOKUP(B117,'2-Kosten per locatie'!$A$14:$C$25,3,FALSE)</f>
        <v>#DIV/0!</v>
      </c>
      <c r="S117" s="229" t="e">
        <f>IF(M117&gt;0,M117*I117/Y117,0)*VLOOKUP(B117,'2-Kosten per locatie'!$A$14:$C$25,3,FALSE)</f>
        <v>#DIV/0!</v>
      </c>
      <c r="T117" s="229" t="e">
        <f>IF(N117&gt;0,N117*I117/Z117,0)*VLOOKUP(B117,'2-Kosten per locatie'!$A$14:$C$25,3,FALSE)</f>
        <v>#DIV/0!</v>
      </c>
      <c r="U117" s="229" t="e">
        <f>IF(O117&gt;0,O117*I117/Y117,0)*VLOOKUP(B117,'2-Kosten per locatie'!$A$14:$C$25,3,FALSE)</f>
        <v>#DIV/0!</v>
      </c>
      <c r="V117" s="229" t="e">
        <f>IF(P117&gt;0,P117*I117/Z117,0)*VLOOKUP(B117,'2-Kosten per locatie'!$A$14:$C$25,3,FALSE)</f>
        <v>#DIV/0!</v>
      </c>
      <c r="W117" s="307">
        <f>IF(K117="nio",0,IF(K117&gt;0,VLOOKUP(G117,'3-Productie normen'!A:R,VLOOKUP(K117,'3-Productie normen'!$B$29:$C$41,2,FALSE),FALSE)))</f>
        <v>0</v>
      </c>
      <c r="X117" s="307">
        <f t="shared" si="17"/>
        <v>0</v>
      </c>
      <c r="Y117" s="307">
        <f t="shared" si="18"/>
        <v>0</v>
      </c>
      <c r="Z117" s="307">
        <f t="shared" si="19"/>
        <v>0</v>
      </c>
      <c r="AA117" s="308">
        <f>VLOOKUP(G117,'3-Productie normen'!A:U,15,FALSE)</f>
        <v>0</v>
      </c>
      <c r="AB117" s="309">
        <f>VLOOKUP(G117,'3-Productie normen'!A:U,16,FALSE)</f>
        <v>76.59999999999998</v>
      </c>
      <c r="AC117" s="308"/>
      <c r="AE117" s="310">
        <f t="shared" si="20"/>
        <v>568.5</v>
      </c>
    </row>
    <row r="118" spans="1:31" ht="14.1" customHeight="1">
      <c r="A118" s="75">
        <v>114</v>
      </c>
      <c r="B118" s="380" t="s">
        <v>62</v>
      </c>
      <c r="C118" s="276" t="s">
        <v>259</v>
      </c>
      <c r="D118" s="304" t="s">
        <v>237</v>
      </c>
      <c r="E118" s="305" t="s">
        <v>273</v>
      </c>
      <c r="F118" s="71" t="s">
        <v>274</v>
      </c>
      <c r="G118" s="71" t="s">
        <v>266</v>
      </c>
      <c r="H118" s="71" t="s">
        <v>193</v>
      </c>
      <c r="I118" s="388">
        <v>1.5</v>
      </c>
      <c r="J118" s="306">
        <f t="shared" si="16"/>
        <v>379</v>
      </c>
      <c r="K118" s="230">
        <v>213</v>
      </c>
      <c r="L118" s="230">
        <v>45</v>
      </c>
      <c r="M118" s="230">
        <v>87</v>
      </c>
      <c r="N118" s="230">
        <v>22</v>
      </c>
      <c r="O118" s="230">
        <v>8</v>
      </c>
      <c r="P118" s="230">
        <v>4</v>
      </c>
      <c r="Q118" s="229" t="e">
        <f>IF(K118="nio",0,IF(K118&gt;0,K118*I118/W118,0))*VLOOKUP(B118,'2-Kosten per locatie'!$A$14:$C$25,3,FALSE)</f>
        <v>#DIV/0!</v>
      </c>
      <c r="R118" s="229" t="e">
        <f>IF(L118&gt;0,L118*I118/X118,0)*VLOOKUP(B118,'2-Kosten per locatie'!$A$14:$C$25,3,FALSE)</f>
        <v>#DIV/0!</v>
      </c>
      <c r="S118" s="229" t="e">
        <f>IF(M118&gt;0,M118*I118/Y118,0)*VLOOKUP(B118,'2-Kosten per locatie'!$A$14:$C$25,3,FALSE)</f>
        <v>#DIV/0!</v>
      </c>
      <c r="T118" s="229" t="e">
        <f>IF(N118&gt;0,N118*I118/Z118,0)*VLOOKUP(B118,'2-Kosten per locatie'!$A$14:$C$25,3,FALSE)</f>
        <v>#DIV/0!</v>
      </c>
      <c r="U118" s="229" t="e">
        <f>IF(O118&gt;0,O118*I118/Y118,0)*VLOOKUP(B118,'2-Kosten per locatie'!$A$14:$C$25,3,FALSE)</f>
        <v>#DIV/0!</v>
      </c>
      <c r="V118" s="229" t="e">
        <f>IF(P118&gt;0,P118*I118/Z118,0)*VLOOKUP(B118,'2-Kosten per locatie'!$A$14:$C$25,3,FALSE)</f>
        <v>#DIV/0!</v>
      </c>
      <c r="W118" s="307">
        <f>IF(K118="nio",0,IF(K118&gt;0,VLOOKUP(G118,'3-Productie normen'!A:R,VLOOKUP(K118,'3-Productie normen'!$B$29:$C$41,2,FALSE),FALSE)))</f>
        <v>0</v>
      </c>
      <c r="X118" s="307">
        <f t="shared" si="17"/>
        <v>0</v>
      </c>
      <c r="Y118" s="307">
        <f t="shared" si="18"/>
        <v>0</v>
      </c>
      <c r="Z118" s="307">
        <f t="shared" si="19"/>
        <v>0</v>
      </c>
      <c r="AA118" s="308">
        <f>VLOOKUP(G118,'3-Productie normen'!A:U,15,FALSE)</f>
        <v>0</v>
      </c>
      <c r="AB118" s="309">
        <f>VLOOKUP(G118,'3-Productie normen'!A:U,16,FALSE)</f>
        <v>76.59999999999998</v>
      </c>
      <c r="AC118" s="308"/>
      <c r="AE118" s="310">
        <f t="shared" si="20"/>
        <v>568.5</v>
      </c>
    </row>
    <row r="119" spans="1:31" ht="14.1" customHeight="1">
      <c r="A119" s="75">
        <v>115</v>
      </c>
      <c r="B119" s="380" t="s">
        <v>62</v>
      </c>
      <c r="C119" s="276" t="s">
        <v>259</v>
      </c>
      <c r="D119" s="304" t="s">
        <v>237</v>
      </c>
      <c r="E119" s="305" t="s">
        <v>275</v>
      </c>
      <c r="F119" s="71" t="s">
        <v>276</v>
      </c>
      <c r="G119" s="71" t="s">
        <v>266</v>
      </c>
      <c r="H119" s="71" t="s">
        <v>193</v>
      </c>
      <c r="I119" s="388">
        <v>1.5</v>
      </c>
      <c r="J119" s="306">
        <f t="shared" si="16"/>
        <v>379</v>
      </c>
      <c r="K119" s="230">
        <v>213</v>
      </c>
      <c r="L119" s="230">
        <v>45</v>
      </c>
      <c r="M119" s="230">
        <v>87</v>
      </c>
      <c r="N119" s="230">
        <v>22</v>
      </c>
      <c r="O119" s="230">
        <v>8</v>
      </c>
      <c r="P119" s="230">
        <v>4</v>
      </c>
      <c r="Q119" s="229" t="e">
        <f>IF(K119="nio",0,IF(K119&gt;0,K119*I119/W119,0))*VLOOKUP(B119,'2-Kosten per locatie'!$A$14:$C$25,3,FALSE)</f>
        <v>#DIV/0!</v>
      </c>
      <c r="R119" s="229" t="e">
        <f>IF(L119&gt;0,L119*I119/X119,0)*VLOOKUP(B119,'2-Kosten per locatie'!$A$14:$C$25,3,FALSE)</f>
        <v>#DIV/0!</v>
      </c>
      <c r="S119" s="229" t="e">
        <f>IF(M119&gt;0,M119*I119/Y119,0)*VLOOKUP(B119,'2-Kosten per locatie'!$A$14:$C$25,3,FALSE)</f>
        <v>#DIV/0!</v>
      </c>
      <c r="T119" s="229" t="e">
        <f>IF(N119&gt;0,N119*I119/Z119,0)*VLOOKUP(B119,'2-Kosten per locatie'!$A$14:$C$25,3,FALSE)</f>
        <v>#DIV/0!</v>
      </c>
      <c r="U119" s="229" t="e">
        <f>IF(O119&gt;0,O119*I119/Y119,0)*VLOOKUP(B119,'2-Kosten per locatie'!$A$14:$C$25,3,FALSE)</f>
        <v>#DIV/0!</v>
      </c>
      <c r="V119" s="229" t="e">
        <f>IF(P119&gt;0,P119*I119/Z119,0)*VLOOKUP(B119,'2-Kosten per locatie'!$A$14:$C$25,3,FALSE)</f>
        <v>#DIV/0!</v>
      </c>
      <c r="W119" s="307">
        <f>IF(K119="nio",0,IF(K119&gt;0,VLOOKUP(G119,'3-Productie normen'!A:R,VLOOKUP(K119,'3-Productie normen'!$B$29:$C$41,2,FALSE),FALSE)))</f>
        <v>0</v>
      </c>
      <c r="X119" s="307">
        <f t="shared" si="17"/>
        <v>0</v>
      </c>
      <c r="Y119" s="307">
        <f t="shared" si="18"/>
        <v>0</v>
      </c>
      <c r="Z119" s="307">
        <f t="shared" si="19"/>
        <v>0</v>
      </c>
      <c r="AA119" s="308">
        <f>VLOOKUP(G119,'3-Productie normen'!A:U,15,FALSE)</f>
        <v>0</v>
      </c>
      <c r="AB119" s="309">
        <f>VLOOKUP(G119,'3-Productie normen'!A:U,16,FALSE)</f>
        <v>76.59999999999998</v>
      </c>
      <c r="AC119" s="308"/>
      <c r="AE119" s="310">
        <f t="shared" si="20"/>
        <v>568.5</v>
      </c>
    </row>
    <row r="120" spans="1:31" ht="14.1" customHeight="1">
      <c r="A120" s="75">
        <v>116</v>
      </c>
      <c r="B120" s="380" t="s">
        <v>62</v>
      </c>
      <c r="C120" s="276" t="s">
        <v>259</v>
      </c>
      <c r="D120" s="304" t="s">
        <v>237</v>
      </c>
      <c r="E120" s="305" t="s">
        <v>277</v>
      </c>
      <c r="F120" s="71" t="s">
        <v>278</v>
      </c>
      <c r="G120" s="71" t="s">
        <v>266</v>
      </c>
      <c r="H120" s="71" t="s">
        <v>193</v>
      </c>
      <c r="I120" s="388">
        <v>1.5</v>
      </c>
      <c r="J120" s="306">
        <f t="shared" si="16"/>
        <v>379</v>
      </c>
      <c r="K120" s="230">
        <v>213</v>
      </c>
      <c r="L120" s="230">
        <v>45</v>
      </c>
      <c r="M120" s="230">
        <v>87</v>
      </c>
      <c r="N120" s="230">
        <v>22</v>
      </c>
      <c r="O120" s="230">
        <v>8</v>
      </c>
      <c r="P120" s="230">
        <v>4</v>
      </c>
      <c r="Q120" s="229" t="e">
        <f>IF(K120="nio",0,IF(K120&gt;0,K120*I120/W120,0))*VLOOKUP(B120,'2-Kosten per locatie'!$A$14:$C$25,3,FALSE)</f>
        <v>#DIV/0!</v>
      </c>
      <c r="R120" s="229" t="e">
        <f>IF(L120&gt;0,L120*I120/X120,0)*VLOOKUP(B120,'2-Kosten per locatie'!$A$14:$C$25,3,FALSE)</f>
        <v>#DIV/0!</v>
      </c>
      <c r="S120" s="229" t="e">
        <f>IF(M120&gt;0,M120*I120/Y120,0)*VLOOKUP(B120,'2-Kosten per locatie'!$A$14:$C$25,3,FALSE)</f>
        <v>#DIV/0!</v>
      </c>
      <c r="T120" s="229" t="e">
        <f>IF(N120&gt;0,N120*I120/Z120,0)*VLOOKUP(B120,'2-Kosten per locatie'!$A$14:$C$25,3,FALSE)</f>
        <v>#DIV/0!</v>
      </c>
      <c r="U120" s="229" t="e">
        <f>IF(O120&gt;0,O120*I120/Y120,0)*VLOOKUP(B120,'2-Kosten per locatie'!$A$14:$C$25,3,FALSE)</f>
        <v>#DIV/0!</v>
      </c>
      <c r="V120" s="229" t="e">
        <f>IF(P120&gt;0,P120*I120/Z120,0)*VLOOKUP(B120,'2-Kosten per locatie'!$A$14:$C$25,3,FALSE)</f>
        <v>#DIV/0!</v>
      </c>
      <c r="W120" s="307">
        <f>IF(K120="nio",0,IF(K120&gt;0,VLOOKUP(G120,'3-Productie normen'!A:R,VLOOKUP(K120,'3-Productie normen'!$B$29:$C$41,2,FALSE),FALSE)))</f>
        <v>0</v>
      </c>
      <c r="X120" s="307">
        <f t="shared" si="17"/>
        <v>0</v>
      </c>
      <c r="Y120" s="307">
        <f t="shared" si="18"/>
        <v>0</v>
      </c>
      <c r="Z120" s="307">
        <f t="shared" si="19"/>
        <v>0</v>
      </c>
      <c r="AA120" s="308">
        <f>VLOOKUP(G120,'3-Productie normen'!A:U,15,FALSE)</f>
        <v>0</v>
      </c>
      <c r="AB120" s="309">
        <f>VLOOKUP(G120,'3-Productie normen'!A:U,16,FALSE)</f>
        <v>76.59999999999998</v>
      </c>
      <c r="AC120" s="308"/>
      <c r="AE120" s="310">
        <f t="shared" si="20"/>
        <v>568.5</v>
      </c>
    </row>
    <row r="121" spans="1:31" ht="14.1" customHeight="1">
      <c r="A121" s="75">
        <v>117</v>
      </c>
      <c r="B121" s="380" t="s">
        <v>62</v>
      </c>
      <c r="C121" s="276" t="s">
        <v>259</v>
      </c>
      <c r="D121" s="304" t="s">
        <v>237</v>
      </c>
      <c r="E121" s="305" t="s">
        <v>279</v>
      </c>
      <c r="F121" s="71" t="s">
        <v>280</v>
      </c>
      <c r="G121" s="71" t="s">
        <v>104</v>
      </c>
      <c r="H121" s="71" t="s">
        <v>193</v>
      </c>
      <c r="I121" s="388">
        <v>1.1200000000000001</v>
      </c>
      <c r="J121" s="306">
        <f t="shared" si="16"/>
        <v>379</v>
      </c>
      <c r="K121" s="230">
        <v>213</v>
      </c>
      <c r="L121" s="230">
        <v>45</v>
      </c>
      <c r="M121" s="230">
        <v>87</v>
      </c>
      <c r="N121" s="230">
        <v>22</v>
      </c>
      <c r="O121" s="230">
        <v>8</v>
      </c>
      <c r="P121" s="230">
        <v>4</v>
      </c>
      <c r="Q121" s="229" t="e">
        <f>IF(K121="nio",0,IF(K121&gt;0,K121*I121/W121,0))*VLOOKUP(B121,'2-Kosten per locatie'!$A$14:$C$25,3,FALSE)</f>
        <v>#DIV/0!</v>
      </c>
      <c r="R121" s="229" t="e">
        <f>IF(L121&gt;0,L121*I121/X121,0)*VLOOKUP(B121,'2-Kosten per locatie'!$A$14:$C$25,3,FALSE)</f>
        <v>#DIV/0!</v>
      </c>
      <c r="S121" s="229" t="e">
        <f>IF(M121&gt;0,M121*I121/Y121,0)*VLOOKUP(B121,'2-Kosten per locatie'!$A$14:$C$25,3,FALSE)</f>
        <v>#DIV/0!</v>
      </c>
      <c r="T121" s="229" t="e">
        <f>IF(N121&gt;0,N121*I121/Z121,0)*VLOOKUP(B121,'2-Kosten per locatie'!$A$14:$C$25,3,FALSE)</f>
        <v>#DIV/0!</v>
      </c>
      <c r="U121" s="229" t="e">
        <f>IF(O121&gt;0,O121*I121/Y121,0)*VLOOKUP(B121,'2-Kosten per locatie'!$A$14:$C$25,3,FALSE)</f>
        <v>#DIV/0!</v>
      </c>
      <c r="V121" s="229" t="e">
        <f>IF(P121&gt;0,P121*I121/Z121,0)*VLOOKUP(B121,'2-Kosten per locatie'!$A$14:$C$25,3,FALSE)</f>
        <v>#DIV/0!</v>
      </c>
      <c r="W121" s="307">
        <f>IF(K121="nio",0,IF(K121&gt;0,VLOOKUP(G121,'3-Productie normen'!A:R,VLOOKUP(K121,'3-Productie normen'!$B$29:$C$41,2,FALSE),FALSE)))</f>
        <v>0</v>
      </c>
      <c r="X121" s="307">
        <f t="shared" si="17"/>
        <v>0</v>
      </c>
      <c r="Y121" s="307">
        <f t="shared" si="18"/>
        <v>0</v>
      </c>
      <c r="Z121" s="307">
        <f t="shared" si="19"/>
        <v>0</v>
      </c>
      <c r="AA121" s="308">
        <f>VLOOKUP(G121,'3-Productie normen'!A:U,15,FALSE)</f>
        <v>0</v>
      </c>
      <c r="AB121" s="309">
        <f>VLOOKUP(G121,'3-Productie normen'!A:U,16,FALSE)</f>
        <v>198.56500000000014</v>
      </c>
      <c r="AC121" s="308"/>
      <c r="AE121" s="310">
        <f t="shared" si="20"/>
        <v>424.48</v>
      </c>
    </row>
    <row r="122" spans="1:31" ht="14.1" customHeight="1">
      <c r="A122" s="75">
        <v>118</v>
      </c>
      <c r="B122" s="380" t="s">
        <v>62</v>
      </c>
      <c r="C122" s="276" t="s">
        <v>259</v>
      </c>
      <c r="D122" s="304" t="s">
        <v>237</v>
      </c>
      <c r="E122" s="305" t="s">
        <v>281</v>
      </c>
      <c r="F122" s="71" t="s">
        <v>282</v>
      </c>
      <c r="G122" s="71" t="s">
        <v>104</v>
      </c>
      <c r="H122" s="71" t="s">
        <v>193</v>
      </c>
      <c r="I122" s="430">
        <v>1.1200000000000001</v>
      </c>
      <c r="J122" s="306">
        <f t="shared" si="16"/>
        <v>379</v>
      </c>
      <c r="K122" s="230">
        <v>213</v>
      </c>
      <c r="L122" s="230">
        <v>45</v>
      </c>
      <c r="M122" s="230">
        <v>87</v>
      </c>
      <c r="N122" s="230">
        <v>22</v>
      </c>
      <c r="O122" s="230">
        <v>8</v>
      </c>
      <c r="P122" s="230">
        <v>4</v>
      </c>
      <c r="Q122" s="229" t="e">
        <f>IF(K122="nio",0,IF(K122&gt;0,K122*I122/W122,0))*VLOOKUP(B122,'2-Kosten per locatie'!$A$14:$C$25,3,FALSE)</f>
        <v>#DIV/0!</v>
      </c>
      <c r="R122" s="229" t="e">
        <f>IF(L122&gt;0,L122*I122/X122,0)*VLOOKUP(B122,'2-Kosten per locatie'!$A$14:$C$25,3,FALSE)</f>
        <v>#DIV/0!</v>
      </c>
      <c r="S122" s="229" t="e">
        <f>IF(M122&gt;0,M122*I122/Y122,0)*VLOOKUP(B122,'2-Kosten per locatie'!$A$14:$C$25,3,FALSE)</f>
        <v>#DIV/0!</v>
      </c>
      <c r="T122" s="229" t="e">
        <f>IF(N122&gt;0,N122*I122/Z122,0)*VLOOKUP(B122,'2-Kosten per locatie'!$A$14:$C$25,3,FALSE)</f>
        <v>#DIV/0!</v>
      </c>
      <c r="U122" s="229" t="e">
        <f>IF(O122&gt;0,O122*I122/Y122,0)*VLOOKUP(B122,'2-Kosten per locatie'!$A$14:$C$25,3,FALSE)</f>
        <v>#DIV/0!</v>
      </c>
      <c r="V122" s="229" t="e">
        <f>IF(P122&gt;0,P122*I122/Z122,0)*VLOOKUP(B122,'2-Kosten per locatie'!$A$14:$C$25,3,FALSE)</f>
        <v>#DIV/0!</v>
      </c>
      <c r="W122" s="307">
        <f>IF(K122="nio",0,IF(K122&gt;0,VLOOKUP(G122,'3-Productie normen'!A:R,VLOOKUP(K122,'3-Productie normen'!$B$29:$C$41,2,FALSE),FALSE)))</f>
        <v>0</v>
      </c>
      <c r="X122" s="307">
        <f t="shared" si="17"/>
        <v>0</v>
      </c>
      <c r="Y122" s="307">
        <f t="shared" si="18"/>
        <v>0</v>
      </c>
      <c r="Z122" s="307">
        <f t="shared" si="19"/>
        <v>0</v>
      </c>
      <c r="AA122" s="308">
        <f>VLOOKUP(G122,'3-Productie normen'!A:U,15,FALSE)</f>
        <v>0</v>
      </c>
      <c r="AB122" s="309">
        <f>VLOOKUP(G122,'3-Productie normen'!A:U,16,FALSE)</f>
        <v>198.56500000000014</v>
      </c>
      <c r="AC122" s="308"/>
      <c r="AE122" s="310">
        <f t="shared" si="20"/>
        <v>424.48</v>
      </c>
    </row>
    <row r="123" spans="1:31" ht="14.1" customHeight="1">
      <c r="A123" s="75">
        <v>119</v>
      </c>
      <c r="B123" s="380" t="s">
        <v>62</v>
      </c>
      <c r="C123" s="276" t="s">
        <v>259</v>
      </c>
      <c r="D123" s="86" t="s">
        <v>237</v>
      </c>
      <c r="E123" s="226" t="s">
        <v>283</v>
      </c>
      <c r="F123" s="85" t="s">
        <v>284</v>
      </c>
      <c r="G123" s="85" t="s">
        <v>104</v>
      </c>
      <c r="H123" s="85" t="s">
        <v>193</v>
      </c>
      <c r="I123" s="388">
        <v>1.1200000000000001</v>
      </c>
      <c r="J123" s="306">
        <f t="shared" si="16"/>
        <v>379</v>
      </c>
      <c r="K123" s="230">
        <v>213</v>
      </c>
      <c r="L123" s="230">
        <v>45</v>
      </c>
      <c r="M123" s="230">
        <v>87</v>
      </c>
      <c r="N123" s="230">
        <v>22</v>
      </c>
      <c r="O123" s="230">
        <v>8</v>
      </c>
      <c r="P123" s="230">
        <v>4</v>
      </c>
      <c r="Q123" s="229" t="e">
        <f>IF(K123="nio",0,IF(K123&gt;0,K123*I123/W123,0))*VLOOKUP(B123,'2-Kosten per locatie'!$A$14:$C$25,3,FALSE)</f>
        <v>#DIV/0!</v>
      </c>
      <c r="R123" s="229" t="e">
        <f>IF(L123&gt;0,L123*I123/X123,0)*VLOOKUP(B123,'2-Kosten per locatie'!$A$14:$C$25,3,FALSE)</f>
        <v>#DIV/0!</v>
      </c>
      <c r="S123" s="229" t="e">
        <f>IF(M123&gt;0,M123*I123/Y123,0)*VLOOKUP(B123,'2-Kosten per locatie'!$A$14:$C$25,3,FALSE)</f>
        <v>#DIV/0!</v>
      </c>
      <c r="T123" s="229" t="e">
        <f>IF(N123&gt;0,N123*I123/Z123,0)*VLOOKUP(B123,'2-Kosten per locatie'!$A$14:$C$25,3,FALSE)</f>
        <v>#DIV/0!</v>
      </c>
      <c r="U123" s="229" t="e">
        <f>IF(O123&gt;0,O123*I123/Y123,0)*VLOOKUP(B123,'2-Kosten per locatie'!$A$14:$C$25,3,FALSE)</f>
        <v>#DIV/0!</v>
      </c>
      <c r="V123" s="229" t="e">
        <f>IF(P123&gt;0,P123*I123/Z123,0)*VLOOKUP(B123,'2-Kosten per locatie'!$A$14:$C$25,3,FALSE)</f>
        <v>#DIV/0!</v>
      </c>
      <c r="W123" s="307">
        <f>IF(K123="nio",0,IF(K123&gt;0,VLOOKUP(G123,'3-Productie normen'!A:R,VLOOKUP(K123,'3-Productie normen'!$B$29:$C$41,2,FALSE),FALSE)))</f>
        <v>0</v>
      </c>
      <c r="X123" s="307">
        <f t="shared" si="17"/>
        <v>0</v>
      </c>
      <c r="Y123" s="307">
        <f t="shared" si="18"/>
        <v>0</v>
      </c>
      <c r="Z123" s="307">
        <f t="shared" si="19"/>
        <v>0</v>
      </c>
      <c r="AA123" s="308">
        <f>VLOOKUP(G123,'3-Productie normen'!A:U,15,FALSE)</f>
        <v>0</v>
      </c>
      <c r="AB123" s="309">
        <f>VLOOKUP(G123,'3-Productie normen'!A:U,16,FALSE)</f>
        <v>198.56500000000014</v>
      </c>
      <c r="AC123" s="308"/>
      <c r="AE123" s="310">
        <f t="shared" si="20"/>
        <v>424.48</v>
      </c>
    </row>
    <row r="124" spans="1:31" ht="14.1" customHeight="1">
      <c r="A124" s="75">
        <v>120</v>
      </c>
      <c r="B124" s="380" t="s">
        <v>62</v>
      </c>
      <c r="C124" s="276" t="s">
        <v>259</v>
      </c>
      <c r="D124" s="304" t="s">
        <v>237</v>
      </c>
      <c r="E124" s="305" t="s">
        <v>285</v>
      </c>
      <c r="F124" s="71" t="s">
        <v>286</v>
      </c>
      <c r="G124" s="71" t="s">
        <v>104</v>
      </c>
      <c r="H124" s="71" t="s">
        <v>193</v>
      </c>
      <c r="I124" s="388">
        <v>1.1200000000000001</v>
      </c>
      <c r="J124" s="306">
        <f t="shared" si="16"/>
        <v>379</v>
      </c>
      <c r="K124" s="230">
        <v>213</v>
      </c>
      <c r="L124" s="230">
        <v>45</v>
      </c>
      <c r="M124" s="230">
        <v>87</v>
      </c>
      <c r="N124" s="230">
        <v>22</v>
      </c>
      <c r="O124" s="230">
        <v>8</v>
      </c>
      <c r="P124" s="230">
        <v>4</v>
      </c>
      <c r="Q124" s="229" t="e">
        <f>IF(K124="nio",0,IF(K124&gt;0,K124*I124/W124,0))*VLOOKUP(B124,'2-Kosten per locatie'!$A$14:$C$25,3,FALSE)</f>
        <v>#DIV/0!</v>
      </c>
      <c r="R124" s="229" t="e">
        <f>IF(L124&gt;0,L124*I124/X124,0)*VLOOKUP(B124,'2-Kosten per locatie'!$A$14:$C$25,3,FALSE)</f>
        <v>#DIV/0!</v>
      </c>
      <c r="S124" s="229" t="e">
        <f>IF(M124&gt;0,M124*I124/Y124,0)*VLOOKUP(B124,'2-Kosten per locatie'!$A$14:$C$25,3,FALSE)</f>
        <v>#DIV/0!</v>
      </c>
      <c r="T124" s="229" t="e">
        <f>IF(N124&gt;0,N124*I124/Z124,0)*VLOOKUP(B124,'2-Kosten per locatie'!$A$14:$C$25,3,FALSE)</f>
        <v>#DIV/0!</v>
      </c>
      <c r="U124" s="229" t="e">
        <f>IF(O124&gt;0,O124*I124/Y124,0)*VLOOKUP(B124,'2-Kosten per locatie'!$A$14:$C$25,3,FALSE)</f>
        <v>#DIV/0!</v>
      </c>
      <c r="V124" s="229" t="e">
        <f>IF(P124&gt;0,P124*I124/Z124,0)*VLOOKUP(B124,'2-Kosten per locatie'!$A$14:$C$25,3,FALSE)</f>
        <v>#DIV/0!</v>
      </c>
      <c r="W124" s="307">
        <f>IF(K124="nio",0,IF(K124&gt;0,VLOOKUP(G124,'3-Productie normen'!A:R,VLOOKUP(K124,'3-Productie normen'!$B$29:$C$41,2,FALSE),FALSE)))</f>
        <v>0</v>
      </c>
      <c r="X124" s="307">
        <f t="shared" si="17"/>
        <v>0</v>
      </c>
      <c r="Y124" s="307">
        <f t="shared" si="18"/>
        <v>0</v>
      </c>
      <c r="Z124" s="307">
        <f t="shared" si="19"/>
        <v>0</v>
      </c>
      <c r="AA124" s="308">
        <f>VLOOKUP(G124,'3-Productie normen'!A:U,15,FALSE)</f>
        <v>0</v>
      </c>
      <c r="AB124" s="309">
        <f>VLOOKUP(G124,'3-Productie normen'!A:U,16,FALSE)</f>
        <v>198.56500000000014</v>
      </c>
      <c r="AC124" s="308"/>
      <c r="AE124" s="310">
        <f t="shared" si="20"/>
        <v>424.48</v>
      </c>
    </row>
    <row r="125" spans="1:31" ht="14.1" customHeight="1">
      <c r="A125" s="75">
        <v>121</v>
      </c>
      <c r="B125" s="380" t="s">
        <v>62</v>
      </c>
      <c r="C125" s="276" t="s">
        <v>259</v>
      </c>
      <c r="D125" s="304" t="s">
        <v>237</v>
      </c>
      <c r="E125" s="305" t="s">
        <v>287</v>
      </c>
      <c r="F125" s="71" t="s">
        <v>288</v>
      </c>
      <c r="G125" s="71" t="s">
        <v>104</v>
      </c>
      <c r="H125" s="71" t="s">
        <v>193</v>
      </c>
      <c r="I125" s="388">
        <v>1.1200000000000001</v>
      </c>
      <c r="J125" s="306">
        <f t="shared" si="16"/>
        <v>379</v>
      </c>
      <c r="K125" s="230">
        <v>213</v>
      </c>
      <c r="L125" s="230">
        <v>45</v>
      </c>
      <c r="M125" s="230">
        <v>87</v>
      </c>
      <c r="N125" s="230">
        <v>22</v>
      </c>
      <c r="O125" s="230">
        <v>8</v>
      </c>
      <c r="P125" s="230">
        <v>4</v>
      </c>
      <c r="Q125" s="229" t="e">
        <f>IF(K125="nio",0,IF(K125&gt;0,K125*I125/W125,0))*VLOOKUP(B125,'2-Kosten per locatie'!$A$14:$C$25,3,FALSE)</f>
        <v>#DIV/0!</v>
      </c>
      <c r="R125" s="229" t="e">
        <f>IF(L125&gt;0,L125*I125/X125,0)*VLOOKUP(B125,'2-Kosten per locatie'!$A$14:$C$25,3,FALSE)</f>
        <v>#DIV/0!</v>
      </c>
      <c r="S125" s="229" t="e">
        <f>IF(M125&gt;0,M125*I125/Y125,0)*VLOOKUP(B125,'2-Kosten per locatie'!$A$14:$C$25,3,FALSE)</f>
        <v>#DIV/0!</v>
      </c>
      <c r="T125" s="229" t="e">
        <f>IF(N125&gt;0,N125*I125/Z125,0)*VLOOKUP(B125,'2-Kosten per locatie'!$A$14:$C$25,3,FALSE)</f>
        <v>#DIV/0!</v>
      </c>
      <c r="U125" s="229" t="e">
        <f>IF(O125&gt;0,O125*I125/Y125,0)*VLOOKUP(B125,'2-Kosten per locatie'!$A$14:$C$25,3,FALSE)</f>
        <v>#DIV/0!</v>
      </c>
      <c r="V125" s="229" t="e">
        <f>IF(P125&gt;0,P125*I125/Z125,0)*VLOOKUP(B125,'2-Kosten per locatie'!$A$14:$C$25,3,FALSE)</f>
        <v>#DIV/0!</v>
      </c>
      <c r="W125" s="307">
        <f>IF(K125="nio",0,IF(K125&gt;0,VLOOKUP(G125,'3-Productie normen'!A:R,VLOOKUP(K125,'3-Productie normen'!$B$29:$C$41,2,FALSE),FALSE)))</f>
        <v>0</v>
      </c>
      <c r="X125" s="307">
        <f t="shared" si="17"/>
        <v>0</v>
      </c>
      <c r="Y125" s="307">
        <f t="shared" si="18"/>
        <v>0</v>
      </c>
      <c r="Z125" s="307">
        <f t="shared" si="19"/>
        <v>0</v>
      </c>
      <c r="AA125" s="308">
        <f>VLOOKUP(G125,'3-Productie normen'!A:U,15,FALSE)</f>
        <v>0</v>
      </c>
      <c r="AB125" s="309">
        <f>VLOOKUP(G125,'3-Productie normen'!A:U,16,FALSE)</f>
        <v>198.56500000000014</v>
      </c>
      <c r="AC125" s="308"/>
      <c r="AE125" s="310">
        <f t="shared" si="20"/>
        <v>424.48</v>
      </c>
    </row>
    <row r="126" spans="1:31" ht="14.1" customHeight="1">
      <c r="A126" s="75">
        <v>122</v>
      </c>
      <c r="B126" s="380" t="s">
        <v>62</v>
      </c>
      <c r="C126" s="276" t="s">
        <v>259</v>
      </c>
      <c r="D126" s="304" t="s">
        <v>237</v>
      </c>
      <c r="E126" s="305" t="s">
        <v>289</v>
      </c>
      <c r="F126" s="71" t="s">
        <v>290</v>
      </c>
      <c r="G126" s="71" t="s">
        <v>104</v>
      </c>
      <c r="H126" s="71" t="s">
        <v>193</v>
      </c>
      <c r="I126" s="388">
        <v>1.1200000000000001</v>
      </c>
      <c r="J126" s="306">
        <f t="shared" si="16"/>
        <v>379</v>
      </c>
      <c r="K126" s="230">
        <v>213</v>
      </c>
      <c r="L126" s="230">
        <v>45</v>
      </c>
      <c r="M126" s="230">
        <v>87</v>
      </c>
      <c r="N126" s="230">
        <v>22</v>
      </c>
      <c r="O126" s="230">
        <v>8</v>
      </c>
      <c r="P126" s="230">
        <v>4</v>
      </c>
      <c r="Q126" s="229" t="e">
        <f>IF(K126="nio",0,IF(K126&gt;0,K126*I126/W126,0))*VLOOKUP(B126,'2-Kosten per locatie'!$A$14:$C$25,3,FALSE)</f>
        <v>#DIV/0!</v>
      </c>
      <c r="R126" s="229" t="e">
        <f>IF(L126&gt;0,L126*I126/X126,0)*VLOOKUP(B126,'2-Kosten per locatie'!$A$14:$C$25,3,FALSE)</f>
        <v>#DIV/0!</v>
      </c>
      <c r="S126" s="229" t="e">
        <f>IF(M126&gt;0,M126*I126/Y126,0)*VLOOKUP(B126,'2-Kosten per locatie'!$A$14:$C$25,3,FALSE)</f>
        <v>#DIV/0!</v>
      </c>
      <c r="T126" s="229" t="e">
        <f>IF(N126&gt;0,N126*I126/Z126,0)*VLOOKUP(B126,'2-Kosten per locatie'!$A$14:$C$25,3,FALSE)</f>
        <v>#DIV/0!</v>
      </c>
      <c r="U126" s="229" t="e">
        <f>IF(O126&gt;0,O126*I126/Y126,0)*VLOOKUP(B126,'2-Kosten per locatie'!$A$14:$C$25,3,FALSE)</f>
        <v>#DIV/0!</v>
      </c>
      <c r="V126" s="229" t="e">
        <f>IF(P126&gt;0,P126*I126/Z126,0)*VLOOKUP(B126,'2-Kosten per locatie'!$A$14:$C$25,3,FALSE)</f>
        <v>#DIV/0!</v>
      </c>
      <c r="W126" s="307">
        <f>IF(K126="nio",0,IF(K126&gt;0,VLOOKUP(G126,'3-Productie normen'!A:R,VLOOKUP(K126,'3-Productie normen'!$B$29:$C$41,2,FALSE),FALSE)))</f>
        <v>0</v>
      </c>
      <c r="X126" s="307">
        <f t="shared" si="17"/>
        <v>0</v>
      </c>
      <c r="Y126" s="307">
        <f t="shared" si="18"/>
        <v>0</v>
      </c>
      <c r="Z126" s="307">
        <f t="shared" si="19"/>
        <v>0</v>
      </c>
      <c r="AA126" s="308">
        <f>VLOOKUP(G126,'3-Productie normen'!A:U,15,FALSE)</f>
        <v>0</v>
      </c>
      <c r="AB126" s="309">
        <f>VLOOKUP(G126,'3-Productie normen'!A:U,16,FALSE)</f>
        <v>198.56500000000014</v>
      </c>
      <c r="AC126" s="308"/>
      <c r="AE126" s="310">
        <f t="shared" si="20"/>
        <v>424.48</v>
      </c>
    </row>
    <row r="127" spans="1:31" ht="14.1" customHeight="1">
      <c r="A127" s="75">
        <v>123</v>
      </c>
      <c r="B127" s="380" t="s">
        <v>62</v>
      </c>
      <c r="C127" s="276" t="s">
        <v>259</v>
      </c>
      <c r="D127" s="304" t="s">
        <v>237</v>
      </c>
      <c r="E127" s="305" t="s">
        <v>291</v>
      </c>
      <c r="F127" s="71" t="s">
        <v>196</v>
      </c>
      <c r="G127" s="71" t="s">
        <v>197</v>
      </c>
      <c r="H127" s="71" t="s">
        <v>193</v>
      </c>
      <c r="I127" s="388">
        <v>1.1200000000000001</v>
      </c>
      <c r="J127" s="306">
        <f t="shared" si="16"/>
        <v>0</v>
      </c>
      <c r="K127" s="230" t="s">
        <v>198</v>
      </c>
      <c r="L127" s="230"/>
      <c r="M127" s="230"/>
      <c r="N127" s="230"/>
      <c r="O127" s="230"/>
      <c r="P127" s="230"/>
      <c r="Q127" s="229">
        <f>IF(K127="nio",0,IF(K127&gt;0,K127*I127/W127,0))*VLOOKUP(B127,'2-Kosten per locatie'!$A$14:$C$25,3,FALSE)</f>
        <v>0</v>
      </c>
      <c r="R127" s="229">
        <f>IF(L127&gt;0,L127*I127/X127,0)*VLOOKUP(B127,'2-Kosten per locatie'!$A$14:$C$25,3,FALSE)</f>
        <v>0</v>
      </c>
      <c r="S127" s="229">
        <f>IF(M127&gt;0,M127*I127/Y127,0)*VLOOKUP(B127,'2-Kosten per locatie'!$A$14:$C$25,3,FALSE)</f>
        <v>0</v>
      </c>
      <c r="T127" s="229">
        <f>IF(N127&gt;0,N127*I127/Z127,0)*VLOOKUP(B127,'2-Kosten per locatie'!$A$14:$C$25,3,FALSE)</f>
        <v>0</v>
      </c>
      <c r="U127" s="229">
        <f>IF(O127&gt;0,O127*I127/Y127,0)*VLOOKUP(B127,'2-Kosten per locatie'!$A$14:$C$25,3,FALSE)</f>
        <v>0</v>
      </c>
      <c r="V127" s="229">
        <f>IF(P127&gt;0,P127*I127/Z127,0)*VLOOKUP(B127,'2-Kosten per locatie'!$A$14:$C$25,3,FALSE)</f>
        <v>0</v>
      </c>
      <c r="W127" s="307">
        <f>IF(K127="nio",0,IF(K127&gt;0,VLOOKUP(G127,'3-Productie normen'!A:R,VLOOKUP(K127,'3-Productie normen'!$B$29:$C$41,2,FALSE),FALSE)))</f>
        <v>0</v>
      </c>
      <c r="X127" s="307">
        <f t="shared" si="17"/>
        <v>0</v>
      </c>
      <c r="Y127" s="307">
        <f t="shared" si="18"/>
        <v>0</v>
      </c>
      <c r="Z127" s="307">
        <f t="shared" si="19"/>
        <v>0</v>
      </c>
      <c r="AA127" s="308" t="e">
        <f>VLOOKUP(G127,'3-Productie normen'!A:U,15,FALSE)</f>
        <v>#N/A</v>
      </c>
      <c r="AB127" s="309" t="e">
        <f>VLOOKUP(G127,'3-Productie normen'!A:U,16,FALSE)</f>
        <v>#N/A</v>
      </c>
      <c r="AC127" s="308"/>
      <c r="AE127" s="310">
        <f t="shared" si="20"/>
        <v>0</v>
      </c>
    </row>
    <row r="128" spans="1:31" ht="14.1" customHeight="1">
      <c r="A128" s="75">
        <v>124</v>
      </c>
      <c r="B128" s="380" t="s">
        <v>62</v>
      </c>
      <c r="C128" s="276" t="s">
        <v>259</v>
      </c>
      <c r="D128" s="304" t="s">
        <v>237</v>
      </c>
      <c r="E128" s="305" t="s">
        <v>292</v>
      </c>
      <c r="F128" s="71" t="s">
        <v>293</v>
      </c>
      <c r="G128" s="71" t="s">
        <v>97</v>
      </c>
      <c r="H128" s="71" t="s">
        <v>173</v>
      </c>
      <c r="I128" s="388">
        <v>2.2999999999999998</v>
      </c>
      <c r="J128" s="306">
        <f t="shared" si="16"/>
        <v>379</v>
      </c>
      <c r="K128" s="230">
        <v>213</v>
      </c>
      <c r="L128" s="230">
        <v>45</v>
      </c>
      <c r="M128" s="230">
        <v>87</v>
      </c>
      <c r="N128" s="230">
        <v>22</v>
      </c>
      <c r="O128" s="230">
        <v>8</v>
      </c>
      <c r="P128" s="230">
        <v>4</v>
      </c>
      <c r="Q128" s="229" t="e">
        <f>IF(K128="nio",0,IF(K128&gt;0,K128*I128/W128,0))*VLOOKUP(B128,'2-Kosten per locatie'!$A$14:$C$25,3,FALSE)</f>
        <v>#DIV/0!</v>
      </c>
      <c r="R128" s="229" t="e">
        <f>IF(L128&gt;0,L128*I128/X128,0)*VLOOKUP(B128,'2-Kosten per locatie'!$A$14:$C$25,3,FALSE)</f>
        <v>#DIV/0!</v>
      </c>
      <c r="S128" s="229" t="e">
        <f>IF(M128&gt;0,M128*I128/Y128,0)*VLOOKUP(B128,'2-Kosten per locatie'!$A$14:$C$25,3,FALSE)</f>
        <v>#DIV/0!</v>
      </c>
      <c r="T128" s="229" t="e">
        <f>IF(N128&gt;0,N128*I128/Z128,0)*VLOOKUP(B128,'2-Kosten per locatie'!$A$14:$C$25,3,FALSE)</f>
        <v>#DIV/0!</v>
      </c>
      <c r="U128" s="229" t="e">
        <f>IF(O128&gt;0,O128*I128/Y128,0)*VLOOKUP(B128,'2-Kosten per locatie'!$A$14:$C$25,3,FALSE)</f>
        <v>#DIV/0!</v>
      </c>
      <c r="V128" s="229" t="e">
        <f>IF(P128&gt;0,P128*I128/Z128,0)*VLOOKUP(B128,'2-Kosten per locatie'!$A$14:$C$25,3,FALSE)</f>
        <v>#DIV/0!</v>
      </c>
      <c r="W128" s="307">
        <f>IF(K128="nio",0,IF(K128&gt;0,VLOOKUP(G128,'3-Productie normen'!A:R,VLOOKUP(K128,'3-Productie normen'!$B$29:$C$41,2,FALSE),FALSE)))</f>
        <v>0</v>
      </c>
      <c r="X128" s="307">
        <f t="shared" si="17"/>
        <v>0</v>
      </c>
      <c r="Y128" s="307">
        <f t="shared" si="18"/>
        <v>0</v>
      </c>
      <c r="Z128" s="307">
        <f t="shared" si="19"/>
        <v>0</v>
      </c>
      <c r="AA128" s="308">
        <f>VLOOKUP(G128,'3-Productie normen'!A:U,15,FALSE)</f>
        <v>0</v>
      </c>
      <c r="AB128" s="309">
        <f>VLOOKUP(G128,'3-Productie normen'!A:U,16,FALSE)</f>
        <v>84.322499999999991</v>
      </c>
      <c r="AC128" s="308"/>
      <c r="AE128" s="310">
        <f t="shared" si="20"/>
        <v>871.69999999999993</v>
      </c>
    </row>
    <row r="129" spans="1:31" ht="14.1" customHeight="1">
      <c r="A129" s="75">
        <v>125</v>
      </c>
      <c r="B129" s="380" t="s">
        <v>62</v>
      </c>
      <c r="C129" s="276" t="s">
        <v>259</v>
      </c>
      <c r="D129" s="304" t="s">
        <v>237</v>
      </c>
      <c r="E129" s="305" t="s">
        <v>294</v>
      </c>
      <c r="F129" s="71" t="s">
        <v>295</v>
      </c>
      <c r="G129" s="71" t="s">
        <v>266</v>
      </c>
      <c r="H129" s="71" t="s">
        <v>193</v>
      </c>
      <c r="I129" s="388">
        <v>10.5</v>
      </c>
      <c r="J129" s="306">
        <f t="shared" si="16"/>
        <v>379</v>
      </c>
      <c r="K129" s="230">
        <v>213</v>
      </c>
      <c r="L129" s="230">
        <v>45</v>
      </c>
      <c r="M129" s="230">
        <v>87</v>
      </c>
      <c r="N129" s="230">
        <v>22</v>
      </c>
      <c r="O129" s="230">
        <v>8</v>
      </c>
      <c r="P129" s="230">
        <v>4</v>
      </c>
      <c r="Q129" s="229" t="e">
        <f>IF(K129="nio",0,IF(K129&gt;0,K129*I129/W129,0))*VLOOKUP(B129,'2-Kosten per locatie'!$A$14:$C$25,3,FALSE)</f>
        <v>#DIV/0!</v>
      </c>
      <c r="R129" s="229" t="e">
        <f>IF(L129&gt;0,L129*I129/X129,0)*VLOOKUP(B129,'2-Kosten per locatie'!$A$14:$C$25,3,FALSE)</f>
        <v>#DIV/0!</v>
      </c>
      <c r="S129" s="229" t="e">
        <f>IF(M129&gt;0,M129*I129/Y129,0)*VLOOKUP(B129,'2-Kosten per locatie'!$A$14:$C$25,3,FALSE)</f>
        <v>#DIV/0!</v>
      </c>
      <c r="T129" s="229" t="e">
        <f>IF(N129&gt;0,N129*I129/Z129,0)*VLOOKUP(B129,'2-Kosten per locatie'!$A$14:$C$25,3,FALSE)</f>
        <v>#DIV/0!</v>
      </c>
      <c r="U129" s="229" t="e">
        <f>IF(O129&gt;0,O129*I129/Y129,0)*VLOOKUP(B129,'2-Kosten per locatie'!$A$14:$C$25,3,FALSE)</f>
        <v>#DIV/0!</v>
      </c>
      <c r="V129" s="229" t="e">
        <f>IF(P129&gt;0,P129*I129/Z129,0)*VLOOKUP(B129,'2-Kosten per locatie'!$A$14:$C$25,3,FALSE)</f>
        <v>#DIV/0!</v>
      </c>
      <c r="W129" s="307">
        <f>IF(K129="nio",0,IF(K129&gt;0,VLOOKUP(G129,'3-Productie normen'!A:R,VLOOKUP(K129,'3-Productie normen'!$B$29:$C$41,2,FALSE),FALSE)))</f>
        <v>0</v>
      </c>
      <c r="X129" s="307">
        <f t="shared" si="17"/>
        <v>0</v>
      </c>
      <c r="Y129" s="307">
        <f t="shared" si="18"/>
        <v>0</v>
      </c>
      <c r="Z129" s="307">
        <f t="shared" si="19"/>
        <v>0</v>
      </c>
      <c r="AA129" s="308">
        <f>VLOOKUP(G129,'3-Productie normen'!A:U,15,FALSE)</f>
        <v>0</v>
      </c>
      <c r="AB129" s="309">
        <f>VLOOKUP(G129,'3-Productie normen'!A:U,16,FALSE)</f>
        <v>76.59999999999998</v>
      </c>
      <c r="AC129" s="308"/>
      <c r="AE129" s="310">
        <f t="shared" si="20"/>
        <v>3979.5</v>
      </c>
    </row>
    <row r="130" spans="1:31" ht="14.1" customHeight="1">
      <c r="A130" s="75">
        <v>126</v>
      </c>
      <c r="B130" s="380" t="s">
        <v>62</v>
      </c>
      <c r="C130" s="276" t="s">
        <v>259</v>
      </c>
      <c r="D130" s="304" t="s">
        <v>237</v>
      </c>
      <c r="E130" s="305" t="s">
        <v>296</v>
      </c>
      <c r="F130" s="71" t="s">
        <v>265</v>
      </c>
      <c r="G130" s="71" t="s">
        <v>266</v>
      </c>
      <c r="H130" s="71" t="s">
        <v>193</v>
      </c>
      <c r="I130" s="388">
        <v>1.5</v>
      </c>
      <c r="J130" s="306">
        <f t="shared" si="16"/>
        <v>379</v>
      </c>
      <c r="K130" s="230">
        <v>213</v>
      </c>
      <c r="L130" s="230">
        <v>45</v>
      </c>
      <c r="M130" s="230">
        <v>87</v>
      </c>
      <c r="N130" s="230">
        <v>22</v>
      </c>
      <c r="O130" s="230">
        <v>8</v>
      </c>
      <c r="P130" s="230">
        <v>4</v>
      </c>
      <c r="Q130" s="229" t="e">
        <f>IF(K130="nio",0,IF(K130&gt;0,K130*I130/W130,0))*VLOOKUP(B130,'2-Kosten per locatie'!$A$14:$C$25,3,FALSE)</f>
        <v>#DIV/0!</v>
      </c>
      <c r="R130" s="229" t="e">
        <f>IF(L130&gt;0,L130*I130/X130,0)*VLOOKUP(B130,'2-Kosten per locatie'!$A$14:$C$25,3,FALSE)</f>
        <v>#DIV/0!</v>
      </c>
      <c r="S130" s="229" t="e">
        <f>IF(M130&gt;0,M130*I130/Y130,0)*VLOOKUP(B130,'2-Kosten per locatie'!$A$14:$C$25,3,FALSE)</f>
        <v>#DIV/0!</v>
      </c>
      <c r="T130" s="229" t="e">
        <f>IF(N130&gt;0,N130*I130/Z130,0)*VLOOKUP(B130,'2-Kosten per locatie'!$A$14:$C$25,3,FALSE)</f>
        <v>#DIV/0!</v>
      </c>
      <c r="U130" s="229" t="e">
        <f>IF(O130&gt;0,O130*I130/Y130,0)*VLOOKUP(B130,'2-Kosten per locatie'!$A$14:$C$25,3,FALSE)</f>
        <v>#DIV/0!</v>
      </c>
      <c r="V130" s="229" t="e">
        <f>IF(P130&gt;0,P130*I130/Z130,0)*VLOOKUP(B130,'2-Kosten per locatie'!$A$14:$C$25,3,FALSE)</f>
        <v>#DIV/0!</v>
      </c>
      <c r="W130" s="307">
        <f>IF(K130="nio",0,IF(K130&gt;0,VLOOKUP(G130,'3-Productie normen'!A:R,VLOOKUP(K130,'3-Productie normen'!$B$29:$C$41,2,FALSE),FALSE)))</f>
        <v>0</v>
      </c>
      <c r="X130" s="307">
        <f t="shared" si="17"/>
        <v>0</v>
      </c>
      <c r="Y130" s="307">
        <f t="shared" si="18"/>
        <v>0</v>
      </c>
      <c r="Z130" s="307">
        <f t="shared" si="19"/>
        <v>0</v>
      </c>
      <c r="AA130" s="308">
        <f>VLOOKUP(G130,'3-Productie normen'!A:U,15,FALSE)</f>
        <v>0</v>
      </c>
      <c r="AB130" s="309">
        <f>VLOOKUP(G130,'3-Productie normen'!A:U,16,FALSE)</f>
        <v>76.59999999999998</v>
      </c>
      <c r="AC130" s="308"/>
      <c r="AE130" s="310">
        <f t="shared" si="20"/>
        <v>568.5</v>
      </c>
    </row>
    <row r="131" spans="1:31" ht="14.1" customHeight="1">
      <c r="A131" s="75">
        <v>127</v>
      </c>
      <c r="B131" s="380" t="s">
        <v>62</v>
      </c>
      <c r="C131" s="276" t="s">
        <v>259</v>
      </c>
      <c r="D131" s="304" t="s">
        <v>237</v>
      </c>
      <c r="E131" s="305" t="s">
        <v>297</v>
      </c>
      <c r="F131" s="71" t="s">
        <v>268</v>
      </c>
      <c r="G131" s="71" t="s">
        <v>266</v>
      </c>
      <c r="H131" s="71" t="s">
        <v>193</v>
      </c>
      <c r="I131" s="388">
        <v>1.5</v>
      </c>
      <c r="J131" s="306">
        <f t="shared" si="16"/>
        <v>379</v>
      </c>
      <c r="K131" s="230">
        <v>213</v>
      </c>
      <c r="L131" s="230">
        <v>45</v>
      </c>
      <c r="M131" s="230">
        <v>87</v>
      </c>
      <c r="N131" s="230">
        <v>22</v>
      </c>
      <c r="O131" s="230">
        <v>8</v>
      </c>
      <c r="P131" s="230">
        <v>4</v>
      </c>
      <c r="Q131" s="229" t="e">
        <f>IF(K131="nio",0,IF(K131&gt;0,K131*I131/W131,0))*VLOOKUP(B131,'2-Kosten per locatie'!$A$14:$C$25,3,FALSE)</f>
        <v>#DIV/0!</v>
      </c>
      <c r="R131" s="229" t="e">
        <f>IF(L131&gt;0,L131*I131/X131,0)*VLOOKUP(B131,'2-Kosten per locatie'!$A$14:$C$25,3,FALSE)</f>
        <v>#DIV/0!</v>
      </c>
      <c r="S131" s="229" t="e">
        <f>IF(M131&gt;0,M131*I131/Y131,0)*VLOOKUP(B131,'2-Kosten per locatie'!$A$14:$C$25,3,FALSE)</f>
        <v>#DIV/0!</v>
      </c>
      <c r="T131" s="229" t="e">
        <f>IF(N131&gt;0,N131*I131/Z131,0)*VLOOKUP(B131,'2-Kosten per locatie'!$A$14:$C$25,3,FALSE)</f>
        <v>#DIV/0!</v>
      </c>
      <c r="U131" s="229" t="e">
        <f>IF(O131&gt;0,O131*I131/Y131,0)*VLOOKUP(B131,'2-Kosten per locatie'!$A$14:$C$25,3,FALSE)</f>
        <v>#DIV/0!</v>
      </c>
      <c r="V131" s="229" t="e">
        <f>IF(P131&gt;0,P131*I131/Z131,0)*VLOOKUP(B131,'2-Kosten per locatie'!$A$14:$C$25,3,FALSE)</f>
        <v>#DIV/0!</v>
      </c>
      <c r="W131" s="307">
        <f>IF(K131="nio",0,IF(K131&gt;0,VLOOKUP(G131,'3-Productie normen'!A:R,VLOOKUP(K131,'3-Productie normen'!$B$29:$C$41,2,FALSE),FALSE)))</f>
        <v>0</v>
      </c>
      <c r="X131" s="307">
        <f t="shared" si="17"/>
        <v>0</v>
      </c>
      <c r="Y131" s="307">
        <f t="shared" si="18"/>
        <v>0</v>
      </c>
      <c r="Z131" s="307">
        <f t="shared" si="19"/>
        <v>0</v>
      </c>
      <c r="AA131" s="308">
        <f>VLOOKUP(G131,'3-Productie normen'!A:U,15,FALSE)</f>
        <v>0</v>
      </c>
      <c r="AB131" s="309">
        <f>VLOOKUP(G131,'3-Productie normen'!A:U,16,FALSE)</f>
        <v>76.59999999999998</v>
      </c>
      <c r="AC131" s="308"/>
      <c r="AE131" s="310">
        <f t="shared" si="20"/>
        <v>568.5</v>
      </c>
    </row>
    <row r="132" spans="1:31" ht="14.1" customHeight="1">
      <c r="A132" s="75">
        <v>128</v>
      </c>
      <c r="B132" s="380" t="s">
        <v>62</v>
      </c>
      <c r="C132" s="276" t="s">
        <v>259</v>
      </c>
      <c r="D132" s="304" t="s">
        <v>237</v>
      </c>
      <c r="E132" s="305" t="s">
        <v>298</v>
      </c>
      <c r="F132" s="71" t="s">
        <v>270</v>
      </c>
      <c r="G132" s="71" t="s">
        <v>266</v>
      </c>
      <c r="H132" s="71" t="s">
        <v>193</v>
      </c>
      <c r="I132" s="388">
        <v>1.5</v>
      </c>
      <c r="J132" s="306">
        <f t="shared" si="16"/>
        <v>379</v>
      </c>
      <c r="K132" s="230">
        <v>213</v>
      </c>
      <c r="L132" s="230">
        <v>45</v>
      </c>
      <c r="M132" s="230">
        <v>87</v>
      </c>
      <c r="N132" s="230">
        <v>22</v>
      </c>
      <c r="O132" s="230">
        <v>8</v>
      </c>
      <c r="P132" s="230">
        <v>4</v>
      </c>
      <c r="Q132" s="229" t="e">
        <f>IF(K132="nio",0,IF(K132&gt;0,K132*I132/W132,0))*VLOOKUP(B132,'2-Kosten per locatie'!$A$14:$C$25,3,FALSE)</f>
        <v>#DIV/0!</v>
      </c>
      <c r="R132" s="229" t="e">
        <f>IF(L132&gt;0,L132*I132/X132,0)*VLOOKUP(B132,'2-Kosten per locatie'!$A$14:$C$25,3,FALSE)</f>
        <v>#DIV/0!</v>
      </c>
      <c r="S132" s="229" t="e">
        <f>IF(M132&gt;0,M132*I132/Y132,0)*VLOOKUP(B132,'2-Kosten per locatie'!$A$14:$C$25,3,FALSE)</f>
        <v>#DIV/0!</v>
      </c>
      <c r="T132" s="229" t="e">
        <f>IF(N132&gt;0,N132*I132/Z132,0)*VLOOKUP(B132,'2-Kosten per locatie'!$A$14:$C$25,3,FALSE)</f>
        <v>#DIV/0!</v>
      </c>
      <c r="U132" s="229" t="e">
        <f>IF(O132&gt;0,O132*I132/Y132,0)*VLOOKUP(B132,'2-Kosten per locatie'!$A$14:$C$25,3,FALSE)</f>
        <v>#DIV/0!</v>
      </c>
      <c r="V132" s="229" t="e">
        <f>IF(P132&gt;0,P132*I132/Z132,0)*VLOOKUP(B132,'2-Kosten per locatie'!$A$14:$C$25,3,FALSE)</f>
        <v>#DIV/0!</v>
      </c>
      <c r="W132" s="307">
        <f>IF(K132="nio",0,IF(K132&gt;0,VLOOKUP(G132,'3-Productie normen'!A:R,VLOOKUP(K132,'3-Productie normen'!$B$29:$C$41,2,FALSE),FALSE)))</f>
        <v>0</v>
      </c>
      <c r="X132" s="307">
        <f t="shared" si="17"/>
        <v>0</v>
      </c>
      <c r="Y132" s="307">
        <f t="shared" si="18"/>
        <v>0</v>
      </c>
      <c r="Z132" s="307">
        <f t="shared" si="19"/>
        <v>0</v>
      </c>
      <c r="AA132" s="308">
        <f>VLOOKUP(G132,'3-Productie normen'!A:U,15,FALSE)</f>
        <v>0</v>
      </c>
      <c r="AB132" s="309">
        <f>VLOOKUP(G132,'3-Productie normen'!A:U,16,FALSE)</f>
        <v>76.59999999999998</v>
      </c>
      <c r="AC132" s="308"/>
      <c r="AE132" s="310">
        <f t="shared" si="20"/>
        <v>568.5</v>
      </c>
    </row>
    <row r="133" spans="1:31" ht="14.1" customHeight="1">
      <c r="A133" s="75">
        <v>129</v>
      </c>
      <c r="B133" s="380" t="s">
        <v>62</v>
      </c>
      <c r="C133" s="276" t="s">
        <v>259</v>
      </c>
      <c r="D133" s="304" t="s">
        <v>237</v>
      </c>
      <c r="E133" s="305" t="s">
        <v>299</v>
      </c>
      <c r="F133" s="71" t="s">
        <v>272</v>
      </c>
      <c r="G133" s="71" t="s">
        <v>266</v>
      </c>
      <c r="H133" s="71" t="s">
        <v>193</v>
      </c>
      <c r="I133" s="388">
        <v>1.5</v>
      </c>
      <c r="J133" s="306">
        <f t="shared" si="16"/>
        <v>379</v>
      </c>
      <c r="K133" s="230">
        <v>213</v>
      </c>
      <c r="L133" s="230">
        <v>45</v>
      </c>
      <c r="M133" s="230">
        <v>87</v>
      </c>
      <c r="N133" s="230">
        <v>22</v>
      </c>
      <c r="O133" s="230">
        <v>8</v>
      </c>
      <c r="P133" s="230">
        <v>4</v>
      </c>
      <c r="Q133" s="229" t="e">
        <f>IF(K133="nio",0,IF(K133&gt;0,K133*I133/W133,0))*VLOOKUP(B133,'2-Kosten per locatie'!$A$14:$C$25,3,FALSE)</f>
        <v>#DIV/0!</v>
      </c>
      <c r="R133" s="229" t="e">
        <f>IF(L133&gt;0,L133*I133/X133,0)*VLOOKUP(B133,'2-Kosten per locatie'!$A$14:$C$25,3,FALSE)</f>
        <v>#DIV/0!</v>
      </c>
      <c r="S133" s="229" t="e">
        <f>IF(M133&gt;0,M133*I133/Y133,0)*VLOOKUP(B133,'2-Kosten per locatie'!$A$14:$C$25,3,FALSE)</f>
        <v>#DIV/0!</v>
      </c>
      <c r="T133" s="229" t="e">
        <f>IF(N133&gt;0,N133*I133/Z133,0)*VLOOKUP(B133,'2-Kosten per locatie'!$A$14:$C$25,3,FALSE)</f>
        <v>#DIV/0!</v>
      </c>
      <c r="U133" s="229" t="e">
        <f>IF(O133&gt;0,O133*I133/Y133,0)*VLOOKUP(B133,'2-Kosten per locatie'!$A$14:$C$25,3,FALSE)</f>
        <v>#DIV/0!</v>
      </c>
      <c r="V133" s="229" t="e">
        <f>IF(P133&gt;0,P133*I133/Z133,0)*VLOOKUP(B133,'2-Kosten per locatie'!$A$14:$C$25,3,FALSE)</f>
        <v>#DIV/0!</v>
      </c>
      <c r="W133" s="307">
        <f>IF(K133="nio",0,IF(K133&gt;0,VLOOKUP(G133,'3-Productie normen'!A:R,VLOOKUP(K133,'3-Productie normen'!$B$29:$C$41,2,FALSE),FALSE)))</f>
        <v>0</v>
      </c>
      <c r="X133" s="307">
        <f t="shared" si="17"/>
        <v>0</v>
      </c>
      <c r="Y133" s="307">
        <f t="shared" si="18"/>
        <v>0</v>
      </c>
      <c r="Z133" s="307">
        <f t="shared" si="19"/>
        <v>0</v>
      </c>
      <c r="AA133" s="308">
        <f>VLOOKUP(G133,'3-Productie normen'!A:U,15,FALSE)</f>
        <v>0</v>
      </c>
      <c r="AB133" s="309">
        <f>VLOOKUP(G133,'3-Productie normen'!A:U,16,FALSE)</f>
        <v>76.59999999999998</v>
      </c>
      <c r="AC133" s="308"/>
      <c r="AE133" s="310">
        <f t="shared" si="20"/>
        <v>568.5</v>
      </c>
    </row>
    <row r="134" spans="1:31" ht="14.1" customHeight="1">
      <c r="A134" s="75">
        <v>130</v>
      </c>
      <c r="B134" s="380" t="s">
        <v>62</v>
      </c>
      <c r="C134" s="276" t="s">
        <v>259</v>
      </c>
      <c r="D134" s="304" t="s">
        <v>237</v>
      </c>
      <c r="E134" s="305" t="s">
        <v>300</v>
      </c>
      <c r="F134" s="71" t="s">
        <v>274</v>
      </c>
      <c r="G134" s="71" t="s">
        <v>266</v>
      </c>
      <c r="H134" s="71" t="s">
        <v>193</v>
      </c>
      <c r="I134" s="388">
        <v>1.5</v>
      </c>
      <c r="J134" s="306">
        <f t="shared" si="16"/>
        <v>379</v>
      </c>
      <c r="K134" s="230">
        <v>213</v>
      </c>
      <c r="L134" s="230">
        <v>45</v>
      </c>
      <c r="M134" s="230">
        <v>87</v>
      </c>
      <c r="N134" s="230">
        <v>22</v>
      </c>
      <c r="O134" s="230">
        <v>8</v>
      </c>
      <c r="P134" s="230">
        <v>4</v>
      </c>
      <c r="Q134" s="229" t="e">
        <f>IF(K134="nio",0,IF(K134&gt;0,K134*I134/W134,0))*VLOOKUP(B134,'2-Kosten per locatie'!$A$14:$C$25,3,FALSE)</f>
        <v>#DIV/0!</v>
      </c>
      <c r="R134" s="229" t="e">
        <f>IF(L134&gt;0,L134*I134/X134,0)*VLOOKUP(B134,'2-Kosten per locatie'!$A$14:$C$25,3,FALSE)</f>
        <v>#DIV/0!</v>
      </c>
      <c r="S134" s="229" t="e">
        <f>IF(M134&gt;0,M134*I134/Y134,0)*VLOOKUP(B134,'2-Kosten per locatie'!$A$14:$C$25,3,FALSE)</f>
        <v>#DIV/0!</v>
      </c>
      <c r="T134" s="229" t="e">
        <f>IF(N134&gt;0,N134*I134/Z134,0)*VLOOKUP(B134,'2-Kosten per locatie'!$A$14:$C$25,3,FALSE)</f>
        <v>#DIV/0!</v>
      </c>
      <c r="U134" s="229" t="e">
        <f>IF(O134&gt;0,O134*I134/Y134,0)*VLOOKUP(B134,'2-Kosten per locatie'!$A$14:$C$25,3,FALSE)</f>
        <v>#DIV/0!</v>
      </c>
      <c r="V134" s="229" t="e">
        <f>IF(P134&gt;0,P134*I134/Z134,0)*VLOOKUP(B134,'2-Kosten per locatie'!$A$14:$C$25,3,FALSE)</f>
        <v>#DIV/0!</v>
      </c>
      <c r="W134" s="307">
        <f>IF(K134="nio",0,IF(K134&gt;0,VLOOKUP(G134,'3-Productie normen'!A:R,VLOOKUP(K134,'3-Productie normen'!$B$29:$C$41,2,FALSE),FALSE)))</f>
        <v>0</v>
      </c>
      <c r="X134" s="307">
        <f t="shared" si="17"/>
        <v>0</v>
      </c>
      <c r="Y134" s="307">
        <f t="shared" si="18"/>
        <v>0</v>
      </c>
      <c r="Z134" s="307">
        <f t="shared" si="19"/>
        <v>0</v>
      </c>
      <c r="AA134" s="308">
        <f>VLOOKUP(G134,'3-Productie normen'!A:U,15,FALSE)</f>
        <v>0</v>
      </c>
      <c r="AB134" s="309">
        <f>VLOOKUP(G134,'3-Productie normen'!A:U,16,FALSE)</f>
        <v>76.59999999999998</v>
      </c>
      <c r="AC134" s="308"/>
      <c r="AE134" s="310">
        <f t="shared" si="20"/>
        <v>568.5</v>
      </c>
    </row>
    <row r="135" spans="1:31" ht="14.1" customHeight="1">
      <c r="A135" s="75">
        <v>131</v>
      </c>
      <c r="B135" s="380" t="s">
        <v>62</v>
      </c>
      <c r="C135" s="276" t="s">
        <v>259</v>
      </c>
      <c r="D135" s="304" t="s">
        <v>237</v>
      </c>
      <c r="E135" s="305" t="s">
        <v>301</v>
      </c>
      <c r="F135" s="71" t="s">
        <v>276</v>
      </c>
      <c r="G135" s="71" t="s">
        <v>266</v>
      </c>
      <c r="H135" s="71" t="s">
        <v>193</v>
      </c>
      <c r="I135" s="388">
        <v>1.5</v>
      </c>
      <c r="J135" s="306">
        <f t="shared" si="16"/>
        <v>379</v>
      </c>
      <c r="K135" s="230">
        <v>213</v>
      </c>
      <c r="L135" s="230">
        <v>45</v>
      </c>
      <c r="M135" s="230">
        <v>87</v>
      </c>
      <c r="N135" s="230">
        <v>22</v>
      </c>
      <c r="O135" s="230">
        <v>8</v>
      </c>
      <c r="P135" s="230">
        <v>4</v>
      </c>
      <c r="Q135" s="229" t="e">
        <f>IF(K135="nio",0,IF(K135&gt;0,K135*I135/W135,0))*VLOOKUP(B135,'2-Kosten per locatie'!$A$14:$C$25,3,FALSE)</f>
        <v>#DIV/0!</v>
      </c>
      <c r="R135" s="229" t="e">
        <f>IF(L135&gt;0,L135*I135/X135,0)*VLOOKUP(B135,'2-Kosten per locatie'!$A$14:$C$25,3,FALSE)</f>
        <v>#DIV/0!</v>
      </c>
      <c r="S135" s="229" t="e">
        <f>IF(M135&gt;0,M135*I135/Y135,0)*VLOOKUP(B135,'2-Kosten per locatie'!$A$14:$C$25,3,FALSE)</f>
        <v>#DIV/0!</v>
      </c>
      <c r="T135" s="229" t="e">
        <f>IF(N135&gt;0,N135*I135/Z135,0)*VLOOKUP(B135,'2-Kosten per locatie'!$A$14:$C$25,3,FALSE)</f>
        <v>#DIV/0!</v>
      </c>
      <c r="U135" s="229" t="e">
        <f>IF(O135&gt;0,O135*I135/Y135,0)*VLOOKUP(B135,'2-Kosten per locatie'!$A$14:$C$25,3,FALSE)</f>
        <v>#DIV/0!</v>
      </c>
      <c r="V135" s="229" t="e">
        <f>IF(P135&gt;0,P135*I135/Z135,0)*VLOOKUP(B135,'2-Kosten per locatie'!$A$14:$C$25,3,FALSE)</f>
        <v>#DIV/0!</v>
      </c>
      <c r="W135" s="307">
        <f>IF(K135="nio",0,IF(K135&gt;0,VLOOKUP(G135,'3-Productie normen'!A:R,VLOOKUP(K135,'3-Productie normen'!$B$29:$C$41,2,FALSE),FALSE)))</f>
        <v>0</v>
      </c>
      <c r="X135" s="307">
        <f t="shared" si="17"/>
        <v>0</v>
      </c>
      <c r="Y135" s="307">
        <f t="shared" si="18"/>
        <v>0</v>
      </c>
      <c r="Z135" s="307">
        <f t="shared" si="19"/>
        <v>0</v>
      </c>
      <c r="AA135" s="308">
        <f>VLOOKUP(G135,'3-Productie normen'!A:U,15,FALSE)</f>
        <v>0</v>
      </c>
      <c r="AB135" s="309">
        <f>VLOOKUP(G135,'3-Productie normen'!A:U,16,FALSE)</f>
        <v>76.59999999999998</v>
      </c>
      <c r="AC135" s="308"/>
      <c r="AE135" s="310">
        <f t="shared" si="20"/>
        <v>568.5</v>
      </c>
    </row>
    <row r="136" spans="1:31" ht="14.1" customHeight="1">
      <c r="A136" s="75">
        <v>132</v>
      </c>
      <c r="B136" s="380" t="s">
        <v>62</v>
      </c>
      <c r="C136" s="276" t="s">
        <v>259</v>
      </c>
      <c r="D136" s="304" t="s">
        <v>237</v>
      </c>
      <c r="E136" s="305" t="s">
        <v>302</v>
      </c>
      <c r="F136" s="71" t="s">
        <v>278</v>
      </c>
      <c r="G136" s="71" t="s">
        <v>266</v>
      </c>
      <c r="H136" s="71" t="s">
        <v>193</v>
      </c>
      <c r="I136" s="388">
        <v>1.5</v>
      </c>
      <c r="J136" s="306">
        <f t="shared" si="16"/>
        <v>379</v>
      </c>
      <c r="K136" s="230">
        <v>213</v>
      </c>
      <c r="L136" s="230">
        <v>45</v>
      </c>
      <c r="M136" s="230">
        <v>87</v>
      </c>
      <c r="N136" s="230">
        <v>22</v>
      </c>
      <c r="O136" s="230">
        <v>8</v>
      </c>
      <c r="P136" s="230">
        <v>4</v>
      </c>
      <c r="Q136" s="229" t="e">
        <f>IF(K136="nio",0,IF(K136&gt;0,K136*I136/W136,0))*VLOOKUP(B136,'2-Kosten per locatie'!$A$14:$C$25,3,FALSE)</f>
        <v>#DIV/0!</v>
      </c>
      <c r="R136" s="229" t="e">
        <f>IF(L136&gt;0,L136*I136/X136,0)*VLOOKUP(B136,'2-Kosten per locatie'!$A$14:$C$25,3,FALSE)</f>
        <v>#DIV/0!</v>
      </c>
      <c r="S136" s="229" t="e">
        <f>IF(M136&gt;0,M136*I136/Y136,0)*VLOOKUP(B136,'2-Kosten per locatie'!$A$14:$C$25,3,FALSE)</f>
        <v>#DIV/0!</v>
      </c>
      <c r="T136" s="229" t="e">
        <f>IF(N136&gt;0,N136*I136/Z136,0)*VLOOKUP(B136,'2-Kosten per locatie'!$A$14:$C$25,3,FALSE)</f>
        <v>#DIV/0!</v>
      </c>
      <c r="U136" s="229" t="e">
        <f>IF(O136&gt;0,O136*I136/Y136,0)*VLOOKUP(B136,'2-Kosten per locatie'!$A$14:$C$25,3,FALSE)</f>
        <v>#DIV/0!</v>
      </c>
      <c r="V136" s="229" t="e">
        <f>IF(P136&gt;0,P136*I136/Z136,0)*VLOOKUP(B136,'2-Kosten per locatie'!$A$14:$C$25,3,FALSE)</f>
        <v>#DIV/0!</v>
      </c>
      <c r="W136" s="307">
        <f>IF(K136="nio",0,IF(K136&gt;0,VLOOKUP(G136,'3-Productie normen'!A:R,VLOOKUP(K136,'3-Productie normen'!$B$29:$C$41,2,FALSE),FALSE)))</f>
        <v>0</v>
      </c>
      <c r="X136" s="307">
        <f t="shared" si="17"/>
        <v>0</v>
      </c>
      <c r="Y136" s="307">
        <f t="shared" si="18"/>
        <v>0</v>
      </c>
      <c r="Z136" s="307">
        <f t="shared" si="19"/>
        <v>0</v>
      </c>
      <c r="AA136" s="308">
        <f>VLOOKUP(G136,'3-Productie normen'!A:U,15,FALSE)</f>
        <v>0</v>
      </c>
      <c r="AB136" s="309">
        <f>VLOOKUP(G136,'3-Productie normen'!A:U,16,FALSE)</f>
        <v>76.59999999999998</v>
      </c>
      <c r="AC136" s="308"/>
      <c r="AE136" s="310">
        <f t="shared" si="20"/>
        <v>568.5</v>
      </c>
    </row>
    <row r="137" spans="1:31" ht="14.1" customHeight="1">
      <c r="A137" s="75">
        <v>133</v>
      </c>
      <c r="B137" s="380" t="s">
        <v>62</v>
      </c>
      <c r="C137" s="276" t="s">
        <v>259</v>
      </c>
      <c r="D137" s="304" t="s">
        <v>237</v>
      </c>
      <c r="E137" s="305" t="s">
        <v>303</v>
      </c>
      <c r="F137" s="71" t="s">
        <v>280</v>
      </c>
      <c r="G137" s="71" t="s">
        <v>104</v>
      </c>
      <c r="H137" s="71" t="s">
        <v>193</v>
      </c>
      <c r="I137" s="388">
        <v>1.06</v>
      </c>
      <c r="J137" s="306">
        <f t="shared" si="16"/>
        <v>379</v>
      </c>
      <c r="K137" s="230">
        <v>213</v>
      </c>
      <c r="L137" s="230">
        <v>45</v>
      </c>
      <c r="M137" s="230">
        <v>87</v>
      </c>
      <c r="N137" s="230">
        <v>22</v>
      </c>
      <c r="O137" s="230">
        <v>8</v>
      </c>
      <c r="P137" s="230">
        <v>4</v>
      </c>
      <c r="Q137" s="229" t="e">
        <f>IF(K137="nio",0,IF(K137&gt;0,K137*I137/W137,0))*VLOOKUP(B137,'2-Kosten per locatie'!$A$14:$C$25,3,FALSE)</f>
        <v>#DIV/0!</v>
      </c>
      <c r="R137" s="229" t="e">
        <f>IF(L137&gt;0,L137*I137/X137,0)*VLOOKUP(B137,'2-Kosten per locatie'!$A$14:$C$25,3,FALSE)</f>
        <v>#DIV/0!</v>
      </c>
      <c r="S137" s="229" t="e">
        <f>IF(M137&gt;0,M137*I137/Y137,0)*VLOOKUP(B137,'2-Kosten per locatie'!$A$14:$C$25,3,FALSE)</f>
        <v>#DIV/0!</v>
      </c>
      <c r="T137" s="229" t="e">
        <f>IF(N137&gt;0,N137*I137/Z137,0)*VLOOKUP(B137,'2-Kosten per locatie'!$A$14:$C$25,3,FALSE)</f>
        <v>#DIV/0!</v>
      </c>
      <c r="U137" s="229" t="e">
        <f>IF(O137&gt;0,O137*I137/Y137,0)*VLOOKUP(B137,'2-Kosten per locatie'!$A$14:$C$25,3,FALSE)</f>
        <v>#DIV/0!</v>
      </c>
      <c r="V137" s="229" t="e">
        <f>IF(P137&gt;0,P137*I137/Z137,0)*VLOOKUP(B137,'2-Kosten per locatie'!$A$14:$C$25,3,FALSE)</f>
        <v>#DIV/0!</v>
      </c>
      <c r="W137" s="307">
        <f>IF(K137="nio",0,IF(K137&gt;0,VLOOKUP(G137,'3-Productie normen'!A:R,VLOOKUP(K137,'3-Productie normen'!$B$29:$C$41,2,FALSE),FALSE)))</f>
        <v>0</v>
      </c>
      <c r="X137" s="307">
        <f t="shared" si="17"/>
        <v>0</v>
      </c>
      <c r="Y137" s="307">
        <f t="shared" si="18"/>
        <v>0</v>
      </c>
      <c r="Z137" s="307">
        <f t="shared" si="19"/>
        <v>0</v>
      </c>
      <c r="AA137" s="308">
        <f>VLOOKUP(G137,'3-Productie normen'!A:U,15,FALSE)</f>
        <v>0</v>
      </c>
      <c r="AB137" s="309">
        <f>VLOOKUP(G137,'3-Productie normen'!A:U,16,FALSE)</f>
        <v>198.56500000000014</v>
      </c>
      <c r="AC137" s="308"/>
      <c r="AE137" s="310">
        <f t="shared" si="20"/>
        <v>401.74</v>
      </c>
    </row>
    <row r="138" spans="1:31" ht="14.1" customHeight="1">
      <c r="A138" s="75">
        <v>134</v>
      </c>
      <c r="B138" s="380" t="s">
        <v>62</v>
      </c>
      <c r="C138" s="276" t="s">
        <v>259</v>
      </c>
      <c r="D138" s="304" t="s">
        <v>237</v>
      </c>
      <c r="E138" s="305" t="s">
        <v>304</v>
      </c>
      <c r="F138" s="71" t="s">
        <v>282</v>
      </c>
      <c r="G138" s="71" t="s">
        <v>104</v>
      </c>
      <c r="H138" s="71" t="s">
        <v>193</v>
      </c>
      <c r="I138" s="388">
        <v>1.06</v>
      </c>
      <c r="J138" s="306">
        <f t="shared" si="16"/>
        <v>379</v>
      </c>
      <c r="K138" s="230">
        <v>213</v>
      </c>
      <c r="L138" s="230">
        <v>45</v>
      </c>
      <c r="M138" s="230">
        <v>87</v>
      </c>
      <c r="N138" s="230">
        <v>22</v>
      </c>
      <c r="O138" s="230">
        <v>8</v>
      </c>
      <c r="P138" s="230">
        <v>4</v>
      </c>
      <c r="Q138" s="229" t="e">
        <f>IF(K138="nio",0,IF(K138&gt;0,K138*I138/W138,0))*VLOOKUP(B138,'2-Kosten per locatie'!$A$14:$C$25,3,FALSE)</f>
        <v>#DIV/0!</v>
      </c>
      <c r="R138" s="229" t="e">
        <f>IF(L138&gt;0,L138*I138/X138,0)*VLOOKUP(B138,'2-Kosten per locatie'!$A$14:$C$25,3,FALSE)</f>
        <v>#DIV/0!</v>
      </c>
      <c r="S138" s="229" t="e">
        <f>IF(M138&gt;0,M138*I138/Y138,0)*VLOOKUP(B138,'2-Kosten per locatie'!$A$14:$C$25,3,FALSE)</f>
        <v>#DIV/0!</v>
      </c>
      <c r="T138" s="229" t="e">
        <f>IF(N138&gt;0,N138*I138/Z138,0)*VLOOKUP(B138,'2-Kosten per locatie'!$A$14:$C$25,3,FALSE)</f>
        <v>#DIV/0!</v>
      </c>
      <c r="U138" s="229" t="e">
        <f>IF(O138&gt;0,O138*I138/Y138,0)*VLOOKUP(B138,'2-Kosten per locatie'!$A$14:$C$25,3,FALSE)</f>
        <v>#DIV/0!</v>
      </c>
      <c r="V138" s="229" t="e">
        <f>IF(P138&gt;0,P138*I138/Z138,0)*VLOOKUP(B138,'2-Kosten per locatie'!$A$14:$C$25,3,FALSE)</f>
        <v>#DIV/0!</v>
      </c>
      <c r="W138" s="307">
        <f>IF(K138="nio",0,IF(K138&gt;0,VLOOKUP(G138,'3-Productie normen'!A:R,VLOOKUP(K138,'3-Productie normen'!$B$29:$C$41,2,FALSE),FALSE)))</f>
        <v>0</v>
      </c>
      <c r="X138" s="307">
        <f t="shared" si="17"/>
        <v>0</v>
      </c>
      <c r="Y138" s="307">
        <f t="shared" si="18"/>
        <v>0</v>
      </c>
      <c r="Z138" s="307">
        <f t="shared" si="19"/>
        <v>0</v>
      </c>
      <c r="AA138" s="308">
        <f>VLOOKUP(G138,'3-Productie normen'!A:U,15,FALSE)</f>
        <v>0</v>
      </c>
      <c r="AB138" s="309">
        <f>VLOOKUP(G138,'3-Productie normen'!A:U,16,FALSE)</f>
        <v>198.56500000000014</v>
      </c>
      <c r="AC138" s="308"/>
      <c r="AE138" s="310">
        <f t="shared" si="20"/>
        <v>401.74</v>
      </c>
    </row>
    <row r="139" spans="1:31" ht="14.1" customHeight="1">
      <c r="A139" s="75">
        <v>135</v>
      </c>
      <c r="B139" s="380" t="s">
        <v>62</v>
      </c>
      <c r="C139" s="276" t="s">
        <v>259</v>
      </c>
      <c r="D139" s="304" t="s">
        <v>237</v>
      </c>
      <c r="E139" s="305" t="s">
        <v>305</v>
      </c>
      <c r="F139" s="71" t="s">
        <v>284</v>
      </c>
      <c r="G139" s="71" t="s">
        <v>104</v>
      </c>
      <c r="H139" s="71" t="s">
        <v>193</v>
      </c>
      <c r="I139" s="388">
        <v>1.06</v>
      </c>
      <c r="J139" s="306">
        <f t="shared" si="16"/>
        <v>379</v>
      </c>
      <c r="K139" s="230">
        <v>213</v>
      </c>
      <c r="L139" s="230">
        <v>45</v>
      </c>
      <c r="M139" s="230">
        <v>87</v>
      </c>
      <c r="N139" s="230">
        <v>22</v>
      </c>
      <c r="O139" s="230">
        <v>8</v>
      </c>
      <c r="P139" s="230">
        <v>4</v>
      </c>
      <c r="Q139" s="229" t="e">
        <f>IF(K139="nio",0,IF(K139&gt;0,K139*I139/W139,0))*VLOOKUP(B139,'2-Kosten per locatie'!$A$14:$C$25,3,FALSE)</f>
        <v>#DIV/0!</v>
      </c>
      <c r="R139" s="229" t="e">
        <f>IF(L139&gt;0,L139*I139/X139,0)*VLOOKUP(B139,'2-Kosten per locatie'!$A$14:$C$25,3,FALSE)</f>
        <v>#DIV/0!</v>
      </c>
      <c r="S139" s="229" t="e">
        <f>IF(M139&gt;0,M139*I139/Y139,0)*VLOOKUP(B139,'2-Kosten per locatie'!$A$14:$C$25,3,FALSE)</f>
        <v>#DIV/0!</v>
      </c>
      <c r="T139" s="229" t="e">
        <f>IF(N139&gt;0,N139*I139/Z139,0)*VLOOKUP(B139,'2-Kosten per locatie'!$A$14:$C$25,3,FALSE)</f>
        <v>#DIV/0!</v>
      </c>
      <c r="U139" s="229" t="e">
        <f>IF(O139&gt;0,O139*I139/Y139,0)*VLOOKUP(B139,'2-Kosten per locatie'!$A$14:$C$25,3,FALSE)</f>
        <v>#DIV/0!</v>
      </c>
      <c r="V139" s="229" t="e">
        <f>IF(P139&gt;0,P139*I139/Z139,0)*VLOOKUP(B139,'2-Kosten per locatie'!$A$14:$C$25,3,FALSE)</f>
        <v>#DIV/0!</v>
      </c>
      <c r="W139" s="307">
        <f>IF(K139="nio",0,IF(K139&gt;0,VLOOKUP(G139,'3-Productie normen'!A:R,VLOOKUP(K139,'3-Productie normen'!$B$29:$C$41,2,FALSE),FALSE)))</f>
        <v>0</v>
      </c>
      <c r="X139" s="307">
        <f t="shared" si="17"/>
        <v>0</v>
      </c>
      <c r="Y139" s="307">
        <f t="shared" si="18"/>
        <v>0</v>
      </c>
      <c r="Z139" s="307">
        <f t="shared" si="19"/>
        <v>0</v>
      </c>
      <c r="AA139" s="308">
        <f>VLOOKUP(G139,'3-Productie normen'!A:U,15,FALSE)</f>
        <v>0</v>
      </c>
      <c r="AB139" s="309">
        <f>VLOOKUP(G139,'3-Productie normen'!A:U,16,FALSE)</f>
        <v>198.56500000000014</v>
      </c>
      <c r="AC139" s="308"/>
      <c r="AE139" s="310">
        <f t="shared" si="20"/>
        <v>401.74</v>
      </c>
    </row>
    <row r="140" spans="1:31" ht="14.1" customHeight="1">
      <c r="A140" s="75">
        <v>136</v>
      </c>
      <c r="B140" s="380" t="s">
        <v>62</v>
      </c>
      <c r="C140" s="276" t="s">
        <v>259</v>
      </c>
      <c r="D140" s="304" t="s">
        <v>237</v>
      </c>
      <c r="E140" s="305" t="s">
        <v>306</v>
      </c>
      <c r="F140" s="71" t="s">
        <v>286</v>
      </c>
      <c r="G140" s="71" t="s">
        <v>104</v>
      </c>
      <c r="H140" s="71" t="s">
        <v>193</v>
      </c>
      <c r="I140" s="388">
        <v>1.06</v>
      </c>
      <c r="J140" s="306">
        <f t="shared" si="16"/>
        <v>379</v>
      </c>
      <c r="K140" s="230">
        <v>213</v>
      </c>
      <c r="L140" s="230">
        <v>45</v>
      </c>
      <c r="M140" s="230">
        <v>87</v>
      </c>
      <c r="N140" s="230">
        <v>22</v>
      </c>
      <c r="O140" s="230">
        <v>8</v>
      </c>
      <c r="P140" s="230">
        <v>4</v>
      </c>
      <c r="Q140" s="229" t="e">
        <f>IF(K140="nio",0,IF(K140&gt;0,K140*I140/W140,0))*VLOOKUP(B140,'2-Kosten per locatie'!$A$14:$C$25,3,FALSE)</f>
        <v>#DIV/0!</v>
      </c>
      <c r="R140" s="229" t="e">
        <f>IF(L140&gt;0,L140*I140/X140,0)*VLOOKUP(B140,'2-Kosten per locatie'!$A$14:$C$25,3,FALSE)</f>
        <v>#DIV/0!</v>
      </c>
      <c r="S140" s="229" t="e">
        <f>IF(M140&gt;0,M140*I140/Y140,0)*VLOOKUP(B140,'2-Kosten per locatie'!$A$14:$C$25,3,FALSE)</f>
        <v>#DIV/0!</v>
      </c>
      <c r="T140" s="229" t="e">
        <f>IF(N140&gt;0,N140*I140/Z140,0)*VLOOKUP(B140,'2-Kosten per locatie'!$A$14:$C$25,3,FALSE)</f>
        <v>#DIV/0!</v>
      </c>
      <c r="U140" s="229" t="e">
        <f>IF(O140&gt;0,O140*I140/Y140,0)*VLOOKUP(B140,'2-Kosten per locatie'!$A$14:$C$25,3,FALSE)</f>
        <v>#DIV/0!</v>
      </c>
      <c r="V140" s="229" t="e">
        <f>IF(P140&gt;0,P140*I140/Z140,0)*VLOOKUP(B140,'2-Kosten per locatie'!$A$14:$C$25,3,FALSE)</f>
        <v>#DIV/0!</v>
      </c>
      <c r="W140" s="307">
        <f>IF(K140="nio",0,IF(K140&gt;0,VLOOKUP(G140,'3-Productie normen'!A:R,VLOOKUP(K140,'3-Productie normen'!$B$29:$C$41,2,FALSE),FALSE)))</f>
        <v>0</v>
      </c>
      <c r="X140" s="307">
        <f t="shared" si="17"/>
        <v>0</v>
      </c>
      <c r="Y140" s="307">
        <f t="shared" si="18"/>
        <v>0</v>
      </c>
      <c r="Z140" s="307">
        <f t="shared" si="19"/>
        <v>0</v>
      </c>
      <c r="AA140" s="308">
        <f>VLOOKUP(G140,'3-Productie normen'!A:U,15,FALSE)</f>
        <v>0</v>
      </c>
      <c r="AB140" s="309">
        <f>VLOOKUP(G140,'3-Productie normen'!A:U,16,FALSE)</f>
        <v>198.56500000000014</v>
      </c>
      <c r="AC140" s="308"/>
      <c r="AE140" s="310">
        <f t="shared" si="20"/>
        <v>401.74</v>
      </c>
    </row>
    <row r="141" spans="1:31" ht="14.1" customHeight="1">
      <c r="A141" s="75">
        <v>137</v>
      </c>
      <c r="B141" s="380" t="s">
        <v>62</v>
      </c>
      <c r="C141" s="276" t="s">
        <v>259</v>
      </c>
      <c r="D141" s="304" t="s">
        <v>237</v>
      </c>
      <c r="E141" s="305" t="s">
        <v>307</v>
      </c>
      <c r="F141" s="71" t="s">
        <v>288</v>
      </c>
      <c r="G141" s="71" t="s">
        <v>104</v>
      </c>
      <c r="H141" s="71" t="s">
        <v>193</v>
      </c>
      <c r="I141" s="388">
        <v>1.06</v>
      </c>
      <c r="J141" s="306">
        <f t="shared" si="16"/>
        <v>379</v>
      </c>
      <c r="K141" s="230">
        <v>213</v>
      </c>
      <c r="L141" s="230">
        <v>45</v>
      </c>
      <c r="M141" s="230">
        <v>87</v>
      </c>
      <c r="N141" s="230">
        <v>22</v>
      </c>
      <c r="O141" s="230">
        <v>8</v>
      </c>
      <c r="P141" s="230">
        <v>4</v>
      </c>
      <c r="Q141" s="229" t="e">
        <f>IF(K141="nio",0,IF(K141&gt;0,K141*I141/W141,0))*VLOOKUP(B141,'2-Kosten per locatie'!$A$14:$C$25,3,FALSE)</f>
        <v>#DIV/0!</v>
      </c>
      <c r="R141" s="229" t="e">
        <f>IF(L141&gt;0,L141*I141/X141,0)*VLOOKUP(B141,'2-Kosten per locatie'!$A$14:$C$25,3,FALSE)</f>
        <v>#DIV/0!</v>
      </c>
      <c r="S141" s="229" t="e">
        <f>IF(M141&gt;0,M141*I141/Y141,0)*VLOOKUP(B141,'2-Kosten per locatie'!$A$14:$C$25,3,FALSE)</f>
        <v>#DIV/0!</v>
      </c>
      <c r="T141" s="229" t="e">
        <f>IF(N141&gt;0,N141*I141/Z141,0)*VLOOKUP(B141,'2-Kosten per locatie'!$A$14:$C$25,3,FALSE)</f>
        <v>#DIV/0!</v>
      </c>
      <c r="U141" s="229" t="e">
        <f>IF(O141&gt;0,O141*I141/Y141,0)*VLOOKUP(B141,'2-Kosten per locatie'!$A$14:$C$25,3,FALSE)</f>
        <v>#DIV/0!</v>
      </c>
      <c r="V141" s="229" t="e">
        <f>IF(P141&gt;0,P141*I141/Z141,0)*VLOOKUP(B141,'2-Kosten per locatie'!$A$14:$C$25,3,FALSE)</f>
        <v>#DIV/0!</v>
      </c>
      <c r="W141" s="307">
        <f>IF(K141="nio",0,IF(K141&gt;0,VLOOKUP(G141,'3-Productie normen'!A:R,VLOOKUP(K141,'3-Productie normen'!$B$29:$C$41,2,FALSE),FALSE)))</f>
        <v>0</v>
      </c>
      <c r="X141" s="307">
        <f t="shared" si="17"/>
        <v>0</v>
      </c>
      <c r="Y141" s="307">
        <f t="shared" si="18"/>
        <v>0</v>
      </c>
      <c r="Z141" s="307">
        <f t="shared" si="19"/>
        <v>0</v>
      </c>
      <c r="AA141" s="308">
        <f>VLOOKUP(G141,'3-Productie normen'!A:U,15,FALSE)</f>
        <v>0</v>
      </c>
      <c r="AB141" s="309">
        <f>VLOOKUP(G141,'3-Productie normen'!A:U,16,FALSE)</f>
        <v>198.56500000000014</v>
      </c>
      <c r="AC141" s="308"/>
      <c r="AE141" s="310">
        <f t="shared" si="20"/>
        <v>401.74</v>
      </c>
    </row>
    <row r="142" spans="1:31" ht="14.1" customHeight="1">
      <c r="A142" s="75">
        <v>138</v>
      </c>
      <c r="B142" s="380" t="s">
        <v>62</v>
      </c>
      <c r="C142" s="276" t="s">
        <v>259</v>
      </c>
      <c r="D142" s="304" t="s">
        <v>237</v>
      </c>
      <c r="E142" s="305" t="s">
        <v>308</v>
      </c>
      <c r="F142" s="71" t="s">
        <v>290</v>
      </c>
      <c r="G142" s="71" t="s">
        <v>104</v>
      </c>
      <c r="H142" s="71" t="s">
        <v>193</v>
      </c>
      <c r="I142" s="388">
        <v>1.06</v>
      </c>
      <c r="J142" s="306">
        <f t="shared" si="16"/>
        <v>379</v>
      </c>
      <c r="K142" s="230">
        <v>213</v>
      </c>
      <c r="L142" s="230">
        <v>45</v>
      </c>
      <c r="M142" s="230">
        <v>87</v>
      </c>
      <c r="N142" s="230">
        <v>22</v>
      </c>
      <c r="O142" s="230">
        <v>8</v>
      </c>
      <c r="P142" s="230">
        <v>4</v>
      </c>
      <c r="Q142" s="229" t="e">
        <f>IF(K142="nio",0,IF(K142&gt;0,K142*I142/W142,0))*VLOOKUP(B142,'2-Kosten per locatie'!$A$14:$C$25,3,FALSE)</f>
        <v>#DIV/0!</v>
      </c>
      <c r="R142" s="229" t="e">
        <f>IF(L142&gt;0,L142*I142/X142,0)*VLOOKUP(B142,'2-Kosten per locatie'!$A$14:$C$25,3,FALSE)</f>
        <v>#DIV/0!</v>
      </c>
      <c r="S142" s="229" t="e">
        <f>IF(M142&gt;0,M142*I142/Y142,0)*VLOOKUP(B142,'2-Kosten per locatie'!$A$14:$C$25,3,FALSE)</f>
        <v>#DIV/0!</v>
      </c>
      <c r="T142" s="229" t="e">
        <f>IF(N142&gt;0,N142*I142/Z142,0)*VLOOKUP(B142,'2-Kosten per locatie'!$A$14:$C$25,3,FALSE)</f>
        <v>#DIV/0!</v>
      </c>
      <c r="U142" s="229" t="e">
        <f>IF(O142&gt;0,O142*I142/Y142,0)*VLOOKUP(B142,'2-Kosten per locatie'!$A$14:$C$25,3,FALSE)</f>
        <v>#DIV/0!</v>
      </c>
      <c r="V142" s="229" t="e">
        <f>IF(P142&gt;0,P142*I142/Z142,0)*VLOOKUP(B142,'2-Kosten per locatie'!$A$14:$C$25,3,FALSE)</f>
        <v>#DIV/0!</v>
      </c>
      <c r="W142" s="307">
        <f>IF(K142="nio",0,IF(K142&gt;0,VLOOKUP(G142,'3-Productie normen'!A:R,VLOOKUP(K142,'3-Productie normen'!$B$29:$C$41,2,FALSE),FALSE)))</f>
        <v>0</v>
      </c>
      <c r="X142" s="307">
        <f t="shared" si="17"/>
        <v>0</v>
      </c>
      <c r="Y142" s="307">
        <f t="shared" si="18"/>
        <v>0</v>
      </c>
      <c r="Z142" s="307">
        <f t="shared" si="19"/>
        <v>0</v>
      </c>
      <c r="AA142" s="308">
        <f>VLOOKUP(G142,'3-Productie normen'!A:U,15,FALSE)</f>
        <v>0</v>
      </c>
      <c r="AB142" s="309">
        <f>VLOOKUP(G142,'3-Productie normen'!A:U,16,FALSE)</f>
        <v>198.56500000000014</v>
      </c>
      <c r="AC142" s="308"/>
      <c r="AE142" s="310">
        <f t="shared" si="20"/>
        <v>401.74</v>
      </c>
    </row>
    <row r="143" spans="1:31" ht="14.1" customHeight="1">
      <c r="A143" s="75">
        <v>139</v>
      </c>
      <c r="B143" s="380" t="s">
        <v>62</v>
      </c>
      <c r="C143" s="276" t="s">
        <v>259</v>
      </c>
      <c r="D143" s="304" t="s">
        <v>237</v>
      </c>
      <c r="E143" s="305" t="s">
        <v>309</v>
      </c>
      <c r="F143" s="71" t="s">
        <v>310</v>
      </c>
      <c r="G143" s="71" t="s">
        <v>104</v>
      </c>
      <c r="H143" s="71" t="s">
        <v>193</v>
      </c>
      <c r="I143" s="388">
        <v>1.1200000000000001</v>
      </c>
      <c r="J143" s="306">
        <f t="shared" ref="J143:J207" si="21">SUM(K143:P143)</f>
        <v>379</v>
      </c>
      <c r="K143" s="230">
        <v>213</v>
      </c>
      <c r="L143" s="230">
        <v>45</v>
      </c>
      <c r="M143" s="230">
        <v>87</v>
      </c>
      <c r="N143" s="230">
        <v>22</v>
      </c>
      <c r="O143" s="230">
        <v>8</v>
      </c>
      <c r="P143" s="230">
        <v>4</v>
      </c>
      <c r="Q143" s="229" t="e">
        <f>IF(K143="nio",0,IF(K143&gt;0,K143*I143/W143,0))*VLOOKUP(B143,'2-Kosten per locatie'!$A$14:$C$25,3,FALSE)</f>
        <v>#DIV/0!</v>
      </c>
      <c r="R143" s="229" t="e">
        <f>IF(L143&gt;0,L143*I143/X143,0)*VLOOKUP(B143,'2-Kosten per locatie'!$A$14:$C$25,3,FALSE)</f>
        <v>#DIV/0!</v>
      </c>
      <c r="S143" s="229" t="e">
        <f>IF(M143&gt;0,M143*I143/Y143,0)*VLOOKUP(B143,'2-Kosten per locatie'!$A$14:$C$25,3,FALSE)</f>
        <v>#DIV/0!</v>
      </c>
      <c r="T143" s="229" t="e">
        <f>IF(N143&gt;0,N143*I143/Z143,0)*VLOOKUP(B143,'2-Kosten per locatie'!$A$14:$C$25,3,FALSE)</f>
        <v>#DIV/0!</v>
      </c>
      <c r="U143" s="229" t="e">
        <f>IF(O143&gt;0,O143*I143/Y143,0)*VLOOKUP(B143,'2-Kosten per locatie'!$A$14:$C$25,3,FALSE)</f>
        <v>#DIV/0!</v>
      </c>
      <c r="V143" s="229" t="e">
        <f>IF(P143&gt;0,P143*I143/Z143,0)*VLOOKUP(B143,'2-Kosten per locatie'!$A$14:$C$25,3,FALSE)</f>
        <v>#DIV/0!</v>
      </c>
      <c r="W143" s="307">
        <f>IF(K143="nio",0,IF(K143&gt;0,VLOOKUP(G143,'3-Productie normen'!A:R,VLOOKUP(K143,'3-Productie normen'!$B$29:$C$41,2,FALSE),FALSE)))</f>
        <v>0</v>
      </c>
      <c r="X143" s="307">
        <f t="shared" ref="X143:X207" si="22">IF(L143&gt;0,W143*$X$8,0)</f>
        <v>0</v>
      </c>
      <c r="Y143" s="307">
        <f t="shared" ref="Y143:Y207" si="23">IF((OR(M143&gt;0,O143&gt;0)),W143*$Y$8,0)</f>
        <v>0</v>
      </c>
      <c r="Z143" s="307">
        <f t="shared" ref="Z143:Z207" si="24">IF((OR(N143&gt;0,P143&gt;0)),W143*$Z$8,0)</f>
        <v>0</v>
      </c>
      <c r="AA143" s="308">
        <f>VLOOKUP(G143,'3-Productie normen'!A:U,15,FALSE)</f>
        <v>0</v>
      </c>
      <c r="AB143" s="309">
        <f>VLOOKUP(G143,'3-Productie normen'!A:U,16,FALSE)</f>
        <v>198.56500000000014</v>
      </c>
      <c r="AC143" s="308"/>
      <c r="AE143" s="310">
        <f t="shared" ref="AE143:AE207" si="25">J143*I143</f>
        <v>424.48</v>
      </c>
    </row>
    <row r="144" spans="1:31" ht="14.1" customHeight="1">
      <c r="A144" s="75">
        <v>140</v>
      </c>
      <c r="B144" s="380" t="s">
        <v>62</v>
      </c>
      <c r="C144" s="276" t="s">
        <v>259</v>
      </c>
      <c r="D144" s="304" t="s">
        <v>237</v>
      </c>
      <c r="E144" s="305" t="s">
        <v>311</v>
      </c>
      <c r="F144" s="71" t="s">
        <v>312</v>
      </c>
      <c r="G144" s="71" t="s">
        <v>104</v>
      </c>
      <c r="H144" s="71" t="s">
        <v>193</v>
      </c>
      <c r="I144" s="388">
        <v>1.45</v>
      </c>
      <c r="J144" s="306">
        <f t="shared" si="21"/>
        <v>379</v>
      </c>
      <c r="K144" s="230">
        <v>213</v>
      </c>
      <c r="L144" s="230">
        <v>45</v>
      </c>
      <c r="M144" s="230">
        <v>87</v>
      </c>
      <c r="N144" s="230">
        <v>22</v>
      </c>
      <c r="O144" s="230">
        <v>8</v>
      </c>
      <c r="P144" s="230">
        <v>4</v>
      </c>
      <c r="Q144" s="229" t="e">
        <f>IF(K144="nio",0,IF(K144&gt;0,K144*I144/W144,0))*VLOOKUP(B144,'2-Kosten per locatie'!$A$14:$C$25,3,FALSE)</f>
        <v>#DIV/0!</v>
      </c>
      <c r="R144" s="229" t="e">
        <f>IF(L144&gt;0,L144*I144/X144,0)*VLOOKUP(B144,'2-Kosten per locatie'!$A$14:$C$25,3,FALSE)</f>
        <v>#DIV/0!</v>
      </c>
      <c r="S144" s="229" t="e">
        <f>IF(M144&gt;0,M144*I144/Y144,0)*VLOOKUP(B144,'2-Kosten per locatie'!$A$14:$C$25,3,FALSE)</f>
        <v>#DIV/0!</v>
      </c>
      <c r="T144" s="229" t="e">
        <f>IF(N144&gt;0,N144*I144/Z144,0)*VLOOKUP(B144,'2-Kosten per locatie'!$A$14:$C$25,3,FALSE)</f>
        <v>#DIV/0!</v>
      </c>
      <c r="U144" s="229" t="e">
        <f>IF(O144&gt;0,O144*I144/Y144,0)*VLOOKUP(B144,'2-Kosten per locatie'!$A$14:$C$25,3,FALSE)</f>
        <v>#DIV/0!</v>
      </c>
      <c r="V144" s="229" t="e">
        <f>IF(P144&gt;0,P144*I144/Z144,0)*VLOOKUP(B144,'2-Kosten per locatie'!$A$14:$C$25,3,FALSE)</f>
        <v>#DIV/0!</v>
      </c>
      <c r="W144" s="307">
        <f>IF(K144="nio",0,IF(K144&gt;0,VLOOKUP(G144,'3-Productie normen'!A:R,VLOOKUP(K144,'3-Productie normen'!$B$29:$C$41,2,FALSE),FALSE)))</f>
        <v>0</v>
      </c>
      <c r="X144" s="307">
        <f t="shared" si="22"/>
        <v>0</v>
      </c>
      <c r="Y144" s="307">
        <f t="shared" si="23"/>
        <v>0</v>
      </c>
      <c r="Z144" s="307">
        <f t="shared" si="24"/>
        <v>0</v>
      </c>
      <c r="AA144" s="308">
        <f>VLOOKUP(G144,'3-Productie normen'!A:U,15,FALSE)</f>
        <v>0</v>
      </c>
      <c r="AB144" s="309">
        <f>VLOOKUP(G144,'3-Productie normen'!A:U,16,FALSE)</f>
        <v>198.56500000000014</v>
      </c>
      <c r="AC144" s="308"/>
      <c r="AE144" s="310">
        <f t="shared" si="25"/>
        <v>549.54999999999995</v>
      </c>
    </row>
    <row r="145" spans="1:31" ht="14.1" customHeight="1">
      <c r="A145" s="75">
        <v>141</v>
      </c>
      <c r="B145" s="380" t="s">
        <v>62</v>
      </c>
      <c r="C145" s="276" t="s">
        <v>259</v>
      </c>
      <c r="D145" s="304" t="s">
        <v>237</v>
      </c>
      <c r="E145" s="305" t="s">
        <v>313</v>
      </c>
      <c r="F145" s="71" t="s">
        <v>314</v>
      </c>
      <c r="G145" s="71" t="s">
        <v>104</v>
      </c>
      <c r="H145" s="71" t="s">
        <v>193</v>
      </c>
      <c r="I145" s="388">
        <v>3.3</v>
      </c>
      <c r="J145" s="306">
        <f t="shared" ref="J145" si="26">SUM(K145:P145)</f>
        <v>379</v>
      </c>
      <c r="K145" s="230">
        <v>213</v>
      </c>
      <c r="L145" s="230">
        <v>45</v>
      </c>
      <c r="M145" s="230">
        <v>87</v>
      </c>
      <c r="N145" s="230">
        <v>22</v>
      </c>
      <c r="O145" s="230">
        <v>8</v>
      </c>
      <c r="P145" s="230">
        <v>4</v>
      </c>
      <c r="Q145" s="229" t="e">
        <f>IF(K145="nio",0,IF(K145&gt;0,K145*I145/W145,0))*VLOOKUP(B145,'2-Kosten per locatie'!$A$14:$C$25,3,FALSE)</f>
        <v>#DIV/0!</v>
      </c>
      <c r="R145" s="229" t="e">
        <f>IF(L145&gt;0,L145*I145/X145,0)*VLOOKUP(B145,'2-Kosten per locatie'!$A$14:$C$25,3,FALSE)</f>
        <v>#DIV/0!</v>
      </c>
      <c r="S145" s="229" t="e">
        <f>IF(M145&gt;0,M145*I145/Y145,0)*VLOOKUP(B145,'2-Kosten per locatie'!$A$14:$C$25,3,FALSE)</f>
        <v>#DIV/0!</v>
      </c>
      <c r="T145" s="229" t="e">
        <f>IF(N145&gt;0,N145*I145/Z145,0)*VLOOKUP(B145,'2-Kosten per locatie'!$A$14:$C$25,3,FALSE)</f>
        <v>#DIV/0!</v>
      </c>
      <c r="U145" s="229" t="e">
        <f>IF(O145&gt;0,O145*I145/Y145,0)*VLOOKUP(B145,'2-Kosten per locatie'!$A$14:$C$25,3,FALSE)</f>
        <v>#DIV/0!</v>
      </c>
      <c r="V145" s="229" t="e">
        <f>IF(P145&gt;0,P145*I145/Z145,0)*VLOOKUP(B145,'2-Kosten per locatie'!$A$14:$C$25,3,FALSE)</f>
        <v>#DIV/0!</v>
      </c>
      <c r="W145" s="307">
        <f>IF(K145="nio",0,IF(K145&gt;0,VLOOKUP(G145,'3-Productie normen'!A:R,VLOOKUP(K145,'3-Productie normen'!$B$29:$C$41,2,FALSE),FALSE)))</f>
        <v>0</v>
      </c>
      <c r="X145" s="307">
        <f t="shared" ref="X145" si="27">IF(L145&gt;0,W145*$X$8,0)</f>
        <v>0</v>
      </c>
      <c r="Y145" s="307">
        <f t="shared" ref="Y145" si="28">IF((OR(M145&gt;0,O145&gt;0)),W145*$Y$8,0)</f>
        <v>0</v>
      </c>
      <c r="Z145" s="307">
        <f t="shared" ref="Z145" si="29">IF((OR(N145&gt;0,P145&gt;0)),W145*$Z$8,0)</f>
        <v>0</v>
      </c>
      <c r="AA145" s="308">
        <f>VLOOKUP(G145,'3-Productie normen'!A:U,15,FALSE)</f>
        <v>0</v>
      </c>
      <c r="AB145" s="309">
        <f>VLOOKUP(G145,'3-Productie normen'!A:U,16,FALSE)</f>
        <v>198.56500000000014</v>
      </c>
      <c r="AC145" s="308"/>
      <c r="AE145" s="310">
        <f t="shared" ref="AE145" si="30">J145*I145</f>
        <v>1250.7</v>
      </c>
    </row>
    <row r="146" spans="1:31" ht="14.1" customHeight="1">
      <c r="A146" s="75">
        <v>142</v>
      </c>
      <c r="B146" s="380" t="s">
        <v>62</v>
      </c>
      <c r="C146" s="276" t="s">
        <v>259</v>
      </c>
      <c r="D146" s="304" t="s">
        <v>237</v>
      </c>
      <c r="E146" s="305" t="s">
        <v>315</v>
      </c>
      <c r="F146" s="71" t="s">
        <v>316</v>
      </c>
      <c r="G146" s="71" t="s">
        <v>104</v>
      </c>
      <c r="H146" s="71" t="s">
        <v>193</v>
      </c>
      <c r="I146" s="388">
        <v>2.9</v>
      </c>
      <c r="J146" s="306">
        <f t="shared" si="21"/>
        <v>379</v>
      </c>
      <c r="K146" s="230">
        <v>213</v>
      </c>
      <c r="L146" s="230">
        <v>45</v>
      </c>
      <c r="M146" s="230">
        <v>87</v>
      </c>
      <c r="N146" s="230">
        <v>22</v>
      </c>
      <c r="O146" s="230">
        <v>8</v>
      </c>
      <c r="P146" s="230">
        <v>4</v>
      </c>
      <c r="Q146" s="229" t="e">
        <f>IF(K146="nio",0,IF(K146&gt;0,K146*I146/W146,0))*VLOOKUP(B146,'2-Kosten per locatie'!$A$14:$C$25,3,FALSE)</f>
        <v>#DIV/0!</v>
      </c>
      <c r="R146" s="229" t="e">
        <f>IF(L146&gt;0,L146*I146/X146,0)*VLOOKUP(B146,'2-Kosten per locatie'!$A$14:$C$25,3,FALSE)</f>
        <v>#DIV/0!</v>
      </c>
      <c r="S146" s="229" t="e">
        <f>IF(M146&gt;0,M146*I146/Y146,0)*VLOOKUP(B146,'2-Kosten per locatie'!$A$14:$C$25,3,FALSE)</f>
        <v>#DIV/0!</v>
      </c>
      <c r="T146" s="229" t="e">
        <f>IF(N146&gt;0,N146*I146/Z146,0)*VLOOKUP(B146,'2-Kosten per locatie'!$A$14:$C$25,3,FALSE)</f>
        <v>#DIV/0!</v>
      </c>
      <c r="U146" s="229" t="e">
        <f>IF(O146&gt;0,O146*I146/Y146,0)*VLOOKUP(B146,'2-Kosten per locatie'!$A$14:$C$25,3,FALSE)</f>
        <v>#DIV/0!</v>
      </c>
      <c r="V146" s="229" t="e">
        <f>IF(P146&gt;0,P146*I146/Z146,0)*VLOOKUP(B146,'2-Kosten per locatie'!$A$14:$C$25,3,FALSE)</f>
        <v>#DIV/0!</v>
      </c>
      <c r="W146" s="307">
        <f>IF(K146="nio",0,IF(K146&gt;0,VLOOKUP(G146,'3-Productie normen'!A:R,VLOOKUP(K146,'3-Productie normen'!$B$29:$C$41,2,FALSE),FALSE)))</f>
        <v>0</v>
      </c>
      <c r="X146" s="307">
        <f t="shared" si="22"/>
        <v>0</v>
      </c>
      <c r="Y146" s="307">
        <f t="shared" si="23"/>
        <v>0</v>
      </c>
      <c r="Z146" s="307">
        <f t="shared" si="24"/>
        <v>0</v>
      </c>
      <c r="AA146" s="308">
        <f>VLOOKUP(G146,'3-Productie normen'!A:U,15,FALSE)</f>
        <v>0</v>
      </c>
      <c r="AB146" s="309">
        <f>VLOOKUP(G146,'3-Productie normen'!A:U,16,FALSE)</f>
        <v>198.56500000000014</v>
      </c>
      <c r="AC146" s="308"/>
      <c r="AE146" s="310">
        <f t="shared" si="25"/>
        <v>1099.0999999999999</v>
      </c>
    </row>
    <row r="147" spans="1:31" ht="14.1" customHeight="1">
      <c r="A147" s="75">
        <v>142</v>
      </c>
      <c r="B147" s="380" t="s">
        <v>58</v>
      </c>
      <c r="C147" s="276" t="s">
        <v>317</v>
      </c>
      <c r="D147" s="304" t="s">
        <v>177</v>
      </c>
      <c r="E147" s="305" t="s">
        <v>318</v>
      </c>
      <c r="F147" s="71" t="s">
        <v>319</v>
      </c>
      <c r="G147" s="71" t="s">
        <v>97</v>
      </c>
      <c r="H147" s="71" t="s">
        <v>173</v>
      </c>
      <c r="I147" s="388">
        <v>5</v>
      </c>
      <c r="J147" s="306">
        <f t="shared" si="21"/>
        <v>255</v>
      </c>
      <c r="K147" s="230">
        <v>255</v>
      </c>
      <c r="L147" s="230"/>
      <c r="M147" s="230"/>
      <c r="N147" s="230"/>
      <c r="O147" s="230"/>
      <c r="P147" s="230"/>
      <c r="Q147" s="229" t="e">
        <f>IF(K147="nio",0,IF(K147&gt;0,K147*I147/W147,0))*VLOOKUP(B147,'2-Kosten per locatie'!$A$14:$C$25,3,FALSE)</f>
        <v>#DIV/0!</v>
      </c>
      <c r="R147" s="229">
        <f>IF(L147&gt;0,L147*I147/X147,0)*VLOOKUP(B147,'2-Kosten per locatie'!$A$14:$C$25,3,FALSE)</f>
        <v>0</v>
      </c>
      <c r="S147" s="229">
        <f>IF(M147&gt;0,M147*I147/Y147,0)*VLOOKUP(B147,'2-Kosten per locatie'!$A$14:$C$25,3,FALSE)</f>
        <v>0</v>
      </c>
      <c r="T147" s="229">
        <f>IF(N147&gt;0,N147*I147/Z147,0)*VLOOKUP(B147,'2-Kosten per locatie'!$A$14:$C$25,3,FALSE)</f>
        <v>0</v>
      </c>
      <c r="U147" s="229">
        <f>IF(O147&gt;0,O147*I147/Y147,0)*VLOOKUP(B147,'2-Kosten per locatie'!$A$14:$C$25,3,FALSE)</f>
        <v>0</v>
      </c>
      <c r="V147" s="229">
        <f>IF(P147&gt;0,P147*I147/Z147,0)*VLOOKUP(B147,'2-Kosten per locatie'!$A$14:$C$25,3,FALSE)</f>
        <v>0</v>
      </c>
      <c r="W147" s="307">
        <f>IF(K147="nio",0,IF(K147&gt;0,VLOOKUP(G147,'3-Productie normen'!A:R,VLOOKUP(K147,'3-Productie normen'!$B$29:$C$41,2,FALSE),FALSE)))</f>
        <v>0</v>
      </c>
      <c r="X147" s="307">
        <f t="shared" si="22"/>
        <v>0</v>
      </c>
      <c r="Y147" s="307">
        <f t="shared" si="23"/>
        <v>0</v>
      </c>
      <c r="Z147" s="307">
        <f t="shared" si="24"/>
        <v>0</v>
      </c>
      <c r="AA147" s="308">
        <f>VLOOKUP(G147,'3-Productie normen'!A:U,15,FALSE)</f>
        <v>0</v>
      </c>
      <c r="AB147" s="309">
        <f>VLOOKUP(G147,'3-Productie normen'!A:U,16,FALSE)</f>
        <v>84.322499999999991</v>
      </c>
      <c r="AC147" s="308"/>
      <c r="AE147" s="310">
        <f t="shared" si="25"/>
        <v>1275</v>
      </c>
    </row>
    <row r="148" spans="1:31" ht="14.1" customHeight="1">
      <c r="A148" s="75">
        <v>143</v>
      </c>
      <c r="B148" s="380" t="s">
        <v>58</v>
      </c>
      <c r="C148" s="276" t="s">
        <v>317</v>
      </c>
      <c r="D148" s="304" t="s">
        <v>177</v>
      </c>
      <c r="E148" s="305" t="s">
        <v>320</v>
      </c>
      <c r="F148" s="276" t="s">
        <v>321</v>
      </c>
      <c r="G148" s="276" t="s">
        <v>99</v>
      </c>
      <c r="H148" s="71" t="s">
        <v>322</v>
      </c>
      <c r="I148" s="388">
        <v>27</v>
      </c>
      <c r="J148" s="306">
        <f t="shared" si="21"/>
        <v>255</v>
      </c>
      <c r="K148" s="230">
        <v>255</v>
      </c>
      <c r="L148" s="230"/>
      <c r="M148" s="230"/>
      <c r="N148" s="230"/>
      <c r="O148" s="230"/>
      <c r="P148" s="230"/>
      <c r="Q148" s="229" t="e">
        <f>IF(K148="nio",0,IF(K148&gt;0,K148*I148/W148,0))*VLOOKUP(B148,'2-Kosten per locatie'!$A$14:$C$25,3,FALSE)</f>
        <v>#DIV/0!</v>
      </c>
      <c r="R148" s="229">
        <f>IF(L148&gt;0,L148*I148/X148,0)*VLOOKUP(B148,'2-Kosten per locatie'!$A$14:$C$25,3,FALSE)</f>
        <v>0</v>
      </c>
      <c r="S148" s="229">
        <f>IF(M148&gt;0,M148*I148/Y148,0)*VLOOKUP(B148,'2-Kosten per locatie'!$A$14:$C$25,3,FALSE)</f>
        <v>0</v>
      </c>
      <c r="T148" s="229">
        <f>IF(N148&gt;0,N148*I148/Z148,0)*VLOOKUP(B148,'2-Kosten per locatie'!$A$14:$C$25,3,FALSE)</f>
        <v>0</v>
      </c>
      <c r="U148" s="229">
        <f>IF(O148&gt;0,O148*I148/Y148,0)*VLOOKUP(B148,'2-Kosten per locatie'!$A$14:$C$25,3,FALSE)</f>
        <v>0</v>
      </c>
      <c r="V148" s="229">
        <f>IF(P148&gt;0,P148*I148/Z148,0)*VLOOKUP(B148,'2-Kosten per locatie'!$A$14:$C$25,3,FALSE)</f>
        <v>0</v>
      </c>
      <c r="W148" s="307">
        <f>IF(K148="nio",0,IF(K148&gt;0,VLOOKUP(G148,'3-Productie normen'!A:R,VLOOKUP(K148,'3-Productie normen'!$B$29:$C$41,2,FALSE),FALSE)))</f>
        <v>0</v>
      </c>
      <c r="X148" s="307">
        <f t="shared" si="22"/>
        <v>0</v>
      </c>
      <c r="Y148" s="307">
        <f t="shared" si="23"/>
        <v>0</v>
      </c>
      <c r="Z148" s="307">
        <f t="shared" si="24"/>
        <v>0</v>
      </c>
      <c r="AA148" s="308">
        <f>VLOOKUP(G148,'3-Productie normen'!A:U,15,FALSE)</f>
        <v>0</v>
      </c>
      <c r="AB148" s="309">
        <f>VLOOKUP(G148,'3-Productie normen'!A:U,16,FALSE)</f>
        <v>467.3</v>
      </c>
      <c r="AC148" s="308"/>
      <c r="AE148" s="310">
        <f t="shared" si="25"/>
        <v>6885</v>
      </c>
    </row>
    <row r="149" spans="1:31" ht="14.1" customHeight="1">
      <c r="A149" s="75">
        <v>144</v>
      </c>
      <c r="B149" s="380" t="s">
        <v>58</v>
      </c>
      <c r="C149" s="276" t="s">
        <v>317</v>
      </c>
      <c r="D149" s="304" t="s">
        <v>177</v>
      </c>
      <c r="E149" s="305" t="s">
        <v>323</v>
      </c>
      <c r="F149" s="276" t="s">
        <v>324</v>
      </c>
      <c r="G149" s="276" t="s">
        <v>106</v>
      </c>
      <c r="H149" s="71" t="s">
        <v>325</v>
      </c>
      <c r="I149" s="388">
        <v>5</v>
      </c>
      <c r="J149" s="306">
        <f t="shared" si="21"/>
        <v>255</v>
      </c>
      <c r="K149" s="230">
        <v>255</v>
      </c>
      <c r="L149" s="230"/>
      <c r="M149" s="230"/>
      <c r="N149" s="230"/>
      <c r="O149" s="230"/>
      <c r="P149" s="230"/>
      <c r="Q149" s="230"/>
      <c r="R149" s="230"/>
      <c r="S149" s="230"/>
      <c r="T149" s="230"/>
      <c r="U149" s="230"/>
      <c r="V149" s="230"/>
      <c r="W149" s="230"/>
      <c r="X149" s="307">
        <f t="shared" si="22"/>
        <v>0</v>
      </c>
      <c r="Y149" s="307">
        <f t="shared" si="23"/>
        <v>0</v>
      </c>
      <c r="Z149" s="307">
        <f t="shared" si="24"/>
        <v>0</v>
      </c>
      <c r="AA149" s="308">
        <f>VLOOKUP(G149,'3-Productie normen'!A:U,15,FALSE)</f>
        <v>0</v>
      </c>
      <c r="AB149" s="309">
        <f>VLOOKUP(G149,'3-Productie normen'!A:U,16,FALSE)</f>
        <v>75.828800000000015</v>
      </c>
      <c r="AC149" s="308"/>
      <c r="AE149" s="310">
        <f t="shared" si="25"/>
        <v>1275</v>
      </c>
    </row>
    <row r="150" spans="1:31" ht="14.1" customHeight="1">
      <c r="A150" s="75">
        <v>145</v>
      </c>
      <c r="B150" s="380" t="s">
        <v>58</v>
      </c>
      <c r="C150" s="276" t="s">
        <v>317</v>
      </c>
      <c r="D150" s="304" t="s">
        <v>177</v>
      </c>
      <c r="E150" s="305" t="s">
        <v>326</v>
      </c>
      <c r="F150" s="276" t="s">
        <v>327</v>
      </c>
      <c r="G150" s="276" t="s">
        <v>93</v>
      </c>
      <c r="H150" s="71" t="s">
        <v>157</v>
      </c>
      <c r="I150" s="388">
        <v>12</v>
      </c>
      <c r="J150" s="306">
        <f t="shared" si="21"/>
        <v>255</v>
      </c>
      <c r="K150" s="230">
        <v>255</v>
      </c>
      <c r="L150" s="230"/>
      <c r="M150" s="230"/>
      <c r="N150" s="230"/>
      <c r="O150" s="230"/>
      <c r="P150" s="230"/>
      <c r="Q150" s="229" t="e">
        <f>IF(K150="nio",0,IF(K150&gt;0,K150*I150/W150,0))*VLOOKUP(B150,'2-Kosten per locatie'!$A$14:$C$25,3,FALSE)</f>
        <v>#DIV/0!</v>
      </c>
      <c r="R150" s="229">
        <f>IF(L150&gt;0,L150*I150/X150,0)*VLOOKUP(B150,'2-Kosten per locatie'!$A$14:$C$25,3,FALSE)</f>
        <v>0</v>
      </c>
      <c r="S150" s="229">
        <f>IF(M150&gt;0,M150*I150/Y150,0)*VLOOKUP(B150,'2-Kosten per locatie'!$A$14:$C$25,3,FALSE)</f>
        <v>0</v>
      </c>
      <c r="T150" s="229">
        <f>IF(N150&gt;0,N150*I150/Z150,0)*VLOOKUP(B150,'2-Kosten per locatie'!$A$14:$C$25,3,FALSE)</f>
        <v>0</v>
      </c>
      <c r="U150" s="229">
        <f>IF(O150&gt;0,O150*I150/Y150,0)*VLOOKUP(B150,'2-Kosten per locatie'!$A$14:$C$25,3,FALSE)</f>
        <v>0</v>
      </c>
      <c r="V150" s="229">
        <f>IF(P150&gt;0,P150*I150/Z150,0)*VLOOKUP(B150,'2-Kosten per locatie'!$A$14:$C$25,3,FALSE)</f>
        <v>0</v>
      </c>
      <c r="W150" s="307">
        <f>IF(K150="nio",0,IF(K150&gt;0,VLOOKUP(G150,'3-Productie normen'!A:R,VLOOKUP(K150,'3-Productie normen'!$B$29:$C$41,2,FALSE),FALSE)))</f>
        <v>0</v>
      </c>
      <c r="X150" s="307">
        <f t="shared" si="22"/>
        <v>0</v>
      </c>
      <c r="Y150" s="307">
        <f t="shared" si="23"/>
        <v>0</v>
      </c>
      <c r="Z150" s="307">
        <f t="shared" si="24"/>
        <v>0</v>
      </c>
      <c r="AA150" s="308">
        <f>VLOOKUP(G150,'3-Productie normen'!A:U,15,FALSE)</f>
        <v>0</v>
      </c>
      <c r="AB150" s="309">
        <f>VLOOKUP(G150,'3-Productie normen'!A:U,16,FALSE)</f>
        <v>915.88999999999976</v>
      </c>
      <c r="AC150" s="308"/>
      <c r="AE150" s="310">
        <f t="shared" si="25"/>
        <v>3060</v>
      </c>
    </row>
    <row r="151" spans="1:31" ht="14.1" customHeight="1">
      <c r="A151" s="75">
        <v>146</v>
      </c>
      <c r="B151" s="380" t="s">
        <v>58</v>
      </c>
      <c r="C151" s="276" t="s">
        <v>317</v>
      </c>
      <c r="D151" s="304" t="s">
        <v>177</v>
      </c>
      <c r="E151" s="305" t="s">
        <v>328</v>
      </c>
      <c r="F151" s="71" t="s">
        <v>329</v>
      </c>
      <c r="G151" s="71" t="s">
        <v>100</v>
      </c>
      <c r="H151" s="71" t="s">
        <v>157</v>
      </c>
      <c r="I151" s="388">
        <v>10.25</v>
      </c>
      <c r="J151" s="306">
        <f t="shared" si="21"/>
        <v>255</v>
      </c>
      <c r="K151" s="230">
        <v>255</v>
      </c>
      <c r="L151" s="230"/>
      <c r="M151" s="230"/>
      <c r="N151" s="230"/>
      <c r="O151" s="230"/>
      <c r="P151" s="230"/>
      <c r="Q151" s="229" t="e">
        <f>IF(K151="nio",0,IF(K151&gt;0,K151*I151/W151,0))*VLOOKUP(B151,'2-Kosten per locatie'!$A$14:$C$25,3,FALSE)</f>
        <v>#DIV/0!</v>
      </c>
      <c r="R151" s="229">
        <f>IF(L151&gt;0,L151*I151/X151,0)*VLOOKUP(B151,'2-Kosten per locatie'!$A$14:$C$25,3,FALSE)</f>
        <v>0</v>
      </c>
      <c r="S151" s="229">
        <f>IF(M151&gt;0,M151*I151/Y151,0)*VLOOKUP(B151,'2-Kosten per locatie'!$A$14:$C$25,3,FALSE)</f>
        <v>0</v>
      </c>
      <c r="T151" s="229">
        <f>IF(N151&gt;0,N151*I151/Z151,0)*VLOOKUP(B151,'2-Kosten per locatie'!$A$14:$C$25,3,FALSE)</f>
        <v>0</v>
      </c>
      <c r="U151" s="229">
        <f>IF(O151&gt;0,O151*I151/Y151,0)*VLOOKUP(B151,'2-Kosten per locatie'!$A$14:$C$25,3,FALSE)</f>
        <v>0</v>
      </c>
      <c r="V151" s="229">
        <f>IF(P151&gt;0,P151*I151/Z151,0)*VLOOKUP(B151,'2-Kosten per locatie'!$A$14:$C$25,3,FALSE)</f>
        <v>0</v>
      </c>
      <c r="W151" s="307">
        <f>IF(K151="nio",0,IF(K151&gt;0,VLOOKUP(G151,'3-Productie normen'!A:R,VLOOKUP(K151,'3-Productie normen'!$B$29:$C$41,2,FALSE),FALSE)))</f>
        <v>0</v>
      </c>
      <c r="X151" s="307">
        <f t="shared" si="22"/>
        <v>0</v>
      </c>
      <c r="Y151" s="307">
        <f t="shared" si="23"/>
        <v>0</v>
      </c>
      <c r="Z151" s="307">
        <f t="shared" si="24"/>
        <v>0</v>
      </c>
      <c r="AA151" s="308">
        <f>VLOOKUP(G151,'3-Productie normen'!A:U,15,FALSE)</f>
        <v>0</v>
      </c>
      <c r="AB151" s="309">
        <f>VLOOKUP(G151,'3-Productie normen'!A:U,16,FALSE)</f>
        <v>98.211600000000004</v>
      </c>
      <c r="AC151" s="308"/>
      <c r="AE151" s="310">
        <f t="shared" si="25"/>
        <v>2613.75</v>
      </c>
    </row>
    <row r="152" spans="1:31" ht="14.1" customHeight="1">
      <c r="A152" s="75">
        <v>147</v>
      </c>
      <c r="B152" s="380" t="s">
        <v>58</v>
      </c>
      <c r="C152" s="276" t="s">
        <v>317</v>
      </c>
      <c r="D152" s="304" t="s">
        <v>177</v>
      </c>
      <c r="E152" s="305" t="s">
        <v>330</v>
      </c>
      <c r="F152" s="71" t="s">
        <v>331</v>
      </c>
      <c r="G152" s="71" t="s">
        <v>93</v>
      </c>
      <c r="H152" s="71" t="s">
        <v>157</v>
      </c>
      <c r="I152" s="388">
        <v>34.15</v>
      </c>
      <c r="J152" s="306">
        <f t="shared" si="21"/>
        <v>255</v>
      </c>
      <c r="K152" s="230">
        <v>255</v>
      </c>
      <c r="L152" s="230"/>
      <c r="M152" s="230"/>
      <c r="N152" s="230"/>
      <c r="O152" s="230"/>
      <c r="P152" s="230"/>
      <c r="Q152" s="229" t="e">
        <f>IF(K152="nio",0,IF(K152&gt;0,K152*I152/W152,0))*VLOOKUP(B152,'2-Kosten per locatie'!$A$14:$C$25,3,FALSE)</f>
        <v>#DIV/0!</v>
      </c>
      <c r="R152" s="229">
        <f>IF(L152&gt;0,L152*I152/X152,0)*VLOOKUP(B152,'2-Kosten per locatie'!$A$14:$C$25,3,FALSE)</f>
        <v>0</v>
      </c>
      <c r="S152" s="229">
        <f>IF(M152&gt;0,M152*I152/Y152,0)*VLOOKUP(B152,'2-Kosten per locatie'!$A$14:$C$25,3,FALSE)</f>
        <v>0</v>
      </c>
      <c r="T152" s="229">
        <f>IF(N152&gt;0,N152*I152/Z152,0)*VLOOKUP(B152,'2-Kosten per locatie'!$A$14:$C$25,3,FALSE)</f>
        <v>0</v>
      </c>
      <c r="U152" s="229">
        <f>IF(O152&gt;0,O152*I152/Y152,0)*VLOOKUP(B152,'2-Kosten per locatie'!$A$14:$C$25,3,FALSE)</f>
        <v>0</v>
      </c>
      <c r="V152" s="229">
        <f>IF(P152&gt;0,P152*I152/Z152,0)*VLOOKUP(B152,'2-Kosten per locatie'!$A$14:$C$25,3,FALSE)</f>
        <v>0</v>
      </c>
      <c r="W152" s="307">
        <f>IF(K152="nio",0,IF(K152&gt;0,VLOOKUP(G152,'3-Productie normen'!A:R,VLOOKUP(K152,'3-Productie normen'!$B$29:$C$41,2,FALSE),FALSE)))</f>
        <v>0</v>
      </c>
      <c r="X152" s="307">
        <f t="shared" si="22"/>
        <v>0</v>
      </c>
      <c r="Y152" s="307">
        <f t="shared" si="23"/>
        <v>0</v>
      </c>
      <c r="Z152" s="307">
        <f t="shared" si="24"/>
        <v>0</v>
      </c>
      <c r="AA152" s="308">
        <f>VLOOKUP(G152,'3-Productie normen'!A:U,15,FALSE)</f>
        <v>0</v>
      </c>
      <c r="AB152" s="309">
        <f>VLOOKUP(G152,'3-Productie normen'!A:U,16,FALSE)</f>
        <v>915.88999999999976</v>
      </c>
      <c r="AC152" s="308"/>
      <c r="AE152" s="310">
        <f t="shared" si="25"/>
        <v>8708.25</v>
      </c>
    </row>
    <row r="153" spans="1:31" ht="14.1" customHeight="1">
      <c r="A153" s="75">
        <v>148</v>
      </c>
      <c r="B153" s="380" t="s">
        <v>58</v>
      </c>
      <c r="C153" s="276" t="s">
        <v>317</v>
      </c>
      <c r="D153" s="304" t="s">
        <v>177</v>
      </c>
      <c r="E153" s="305" t="s">
        <v>332</v>
      </c>
      <c r="F153" s="71" t="s">
        <v>333</v>
      </c>
      <c r="G153" s="71" t="s">
        <v>93</v>
      </c>
      <c r="H153" s="71" t="s">
        <v>157</v>
      </c>
      <c r="I153" s="388">
        <v>17.75</v>
      </c>
      <c r="J153" s="306">
        <f t="shared" si="21"/>
        <v>255</v>
      </c>
      <c r="K153" s="230">
        <v>255</v>
      </c>
      <c r="L153" s="230"/>
      <c r="M153" s="230"/>
      <c r="N153" s="230"/>
      <c r="O153" s="230"/>
      <c r="P153" s="230"/>
      <c r="Q153" s="229" t="e">
        <f>IF(K153="nio",0,IF(K153&gt;0,K153*I153/W153,0))*VLOOKUP(B153,'2-Kosten per locatie'!$A$14:$C$25,3,FALSE)</f>
        <v>#DIV/0!</v>
      </c>
      <c r="R153" s="229">
        <f>IF(L153&gt;0,L153*I153/X153,0)*VLOOKUP(B153,'2-Kosten per locatie'!$A$14:$C$25,3,FALSE)</f>
        <v>0</v>
      </c>
      <c r="S153" s="229">
        <f>IF(M153&gt;0,M153*I153/Y153,0)*VLOOKUP(B153,'2-Kosten per locatie'!$A$14:$C$25,3,FALSE)</f>
        <v>0</v>
      </c>
      <c r="T153" s="229">
        <f>IF(N153&gt;0,N153*I153/Z153,0)*VLOOKUP(B153,'2-Kosten per locatie'!$A$14:$C$25,3,FALSE)</f>
        <v>0</v>
      </c>
      <c r="U153" s="229">
        <f>IF(O153&gt;0,O153*I153/Y153,0)*VLOOKUP(B153,'2-Kosten per locatie'!$A$14:$C$25,3,FALSE)</f>
        <v>0</v>
      </c>
      <c r="V153" s="229">
        <f>IF(P153&gt;0,P153*I153/Z153,0)*VLOOKUP(B153,'2-Kosten per locatie'!$A$14:$C$25,3,FALSE)</f>
        <v>0</v>
      </c>
      <c r="W153" s="307">
        <f>IF(K153="nio",0,IF(K153&gt;0,VLOOKUP(G153,'3-Productie normen'!A:R,VLOOKUP(K153,'3-Productie normen'!$B$29:$C$41,2,FALSE),FALSE)))</f>
        <v>0</v>
      </c>
      <c r="X153" s="307">
        <f t="shared" si="22"/>
        <v>0</v>
      </c>
      <c r="Y153" s="307">
        <f t="shared" si="23"/>
        <v>0</v>
      </c>
      <c r="Z153" s="307">
        <f t="shared" si="24"/>
        <v>0</v>
      </c>
      <c r="AA153" s="308">
        <f>VLOOKUP(G153,'3-Productie normen'!A:U,15,FALSE)</f>
        <v>0</v>
      </c>
      <c r="AB153" s="309">
        <f>VLOOKUP(G153,'3-Productie normen'!A:U,16,FALSE)</f>
        <v>915.88999999999976</v>
      </c>
      <c r="AC153" s="308"/>
      <c r="AE153" s="310">
        <f t="shared" si="25"/>
        <v>4526.25</v>
      </c>
    </row>
    <row r="154" spans="1:31" ht="14.1" customHeight="1">
      <c r="A154" s="75">
        <v>149</v>
      </c>
      <c r="B154" s="380" t="s">
        <v>58</v>
      </c>
      <c r="C154" s="276" t="s">
        <v>317</v>
      </c>
      <c r="D154" s="304" t="s">
        <v>177</v>
      </c>
      <c r="E154" s="305" t="s">
        <v>334</v>
      </c>
      <c r="F154" s="71" t="s">
        <v>335</v>
      </c>
      <c r="G154" s="71" t="s">
        <v>197</v>
      </c>
      <c r="H154" s="71" t="s">
        <v>224</v>
      </c>
      <c r="I154" s="388">
        <v>2</v>
      </c>
      <c r="J154" s="306">
        <f t="shared" si="21"/>
        <v>0</v>
      </c>
      <c r="K154" s="230" t="s">
        <v>198</v>
      </c>
      <c r="L154" s="230"/>
      <c r="M154" s="230"/>
      <c r="N154" s="230"/>
      <c r="O154" s="230"/>
      <c r="P154" s="230"/>
      <c r="Q154" s="229">
        <f>IF(K154="nio",0,IF(K154&gt;0,K154*I154/W154,0))*VLOOKUP(B154,'2-Kosten per locatie'!$A$14:$C$25,3,FALSE)</f>
        <v>0</v>
      </c>
      <c r="R154" s="229">
        <f>IF(L154&gt;0,L154*I154/X154,0)*VLOOKUP(B154,'2-Kosten per locatie'!$A$14:$C$25,3,FALSE)</f>
        <v>0</v>
      </c>
      <c r="S154" s="229">
        <f>IF(M154&gt;0,M154*I154/Y154,0)*VLOOKUP(B154,'2-Kosten per locatie'!$A$14:$C$25,3,FALSE)</f>
        <v>0</v>
      </c>
      <c r="T154" s="229">
        <f>IF(N154&gt;0,N154*I154/Z154,0)*VLOOKUP(B154,'2-Kosten per locatie'!$A$14:$C$25,3,FALSE)</f>
        <v>0</v>
      </c>
      <c r="U154" s="229">
        <f>IF(O154&gt;0,O154*I154/Y154,0)*VLOOKUP(B154,'2-Kosten per locatie'!$A$14:$C$25,3,FALSE)</f>
        <v>0</v>
      </c>
      <c r="V154" s="229">
        <f>IF(P154&gt;0,P154*I154/Z154,0)*VLOOKUP(B154,'2-Kosten per locatie'!$A$14:$C$25,3,FALSE)</f>
        <v>0</v>
      </c>
      <c r="W154" s="307">
        <f>IF(K154="nio",0,IF(K154&gt;0,VLOOKUP(G154,'3-Productie normen'!A:R,VLOOKUP(K154,'3-Productie normen'!$B$29:$C$41,2,FALSE),FALSE)))</f>
        <v>0</v>
      </c>
      <c r="X154" s="307">
        <f t="shared" si="22"/>
        <v>0</v>
      </c>
      <c r="Y154" s="307">
        <f t="shared" si="23"/>
        <v>0</v>
      </c>
      <c r="Z154" s="307">
        <f t="shared" si="24"/>
        <v>0</v>
      </c>
      <c r="AA154" s="308" t="e">
        <f>VLOOKUP(G154,'3-Productie normen'!A:U,15,FALSE)</f>
        <v>#N/A</v>
      </c>
      <c r="AB154" s="309" t="e">
        <f>VLOOKUP(G154,'3-Productie normen'!A:U,16,FALSE)</f>
        <v>#N/A</v>
      </c>
      <c r="AC154" s="308"/>
      <c r="AE154" s="310">
        <f t="shared" si="25"/>
        <v>0</v>
      </c>
    </row>
    <row r="155" spans="1:31" ht="14.1" customHeight="1">
      <c r="A155" s="75">
        <v>150</v>
      </c>
      <c r="B155" s="380" t="s">
        <v>58</v>
      </c>
      <c r="C155" s="276" t="s">
        <v>317</v>
      </c>
      <c r="D155" s="304" t="s">
        <v>177</v>
      </c>
      <c r="E155" s="305" t="s">
        <v>336</v>
      </c>
      <c r="F155" s="311" t="s">
        <v>255</v>
      </c>
      <c r="G155" s="311" t="s">
        <v>104</v>
      </c>
      <c r="H155" s="71" t="s">
        <v>193</v>
      </c>
      <c r="I155" s="388">
        <v>1.05</v>
      </c>
      <c r="J155" s="306">
        <f t="shared" si="21"/>
        <v>255</v>
      </c>
      <c r="K155" s="230">
        <v>255</v>
      </c>
      <c r="L155" s="230"/>
      <c r="M155" s="230"/>
      <c r="N155" s="230"/>
      <c r="O155" s="230"/>
      <c r="P155" s="230"/>
      <c r="Q155" s="229" t="e">
        <f>IF(K155="nio",0,IF(K155&gt;0,K155*I155/W155,0))*VLOOKUP(B155,'2-Kosten per locatie'!$A$14:$C$25,3,FALSE)</f>
        <v>#DIV/0!</v>
      </c>
      <c r="R155" s="229">
        <f>IF(L155&gt;0,L155*I155/X155,0)*VLOOKUP(B155,'2-Kosten per locatie'!$A$14:$C$25,3,FALSE)</f>
        <v>0</v>
      </c>
      <c r="S155" s="229">
        <f>IF(M155&gt;0,M155*I155/Y155,0)*VLOOKUP(B155,'2-Kosten per locatie'!$A$14:$C$25,3,FALSE)</f>
        <v>0</v>
      </c>
      <c r="T155" s="229">
        <f>IF(N155&gt;0,N155*I155/Z155,0)*VLOOKUP(B155,'2-Kosten per locatie'!$A$14:$C$25,3,FALSE)</f>
        <v>0</v>
      </c>
      <c r="U155" s="229">
        <f>IF(O155&gt;0,O155*I155/Y155,0)*VLOOKUP(B155,'2-Kosten per locatie'!$A$14:$C$25,3,FALSE)</f>
        <v>0</v>
      </c>
      <c r="V155" s="229">
        <f>IF(P155&gt;0,P155*I155/Z155,0)*VLOOKUP(B155,'2-Kosten per locatie'!$A$14:$C$25,3,FALSE)</f>
        <v>0</v>
      </c>
      <c r="W155" s="307">
        <f>IF(K155="nio",0,IF(K155&gt;0,VLOOKUP(G155,'3-Productie normen'!A:R,VLOOKUP(K155,'3-Productie normen'!$B$29:$C$41,2,FALSE),FALSE)))</f>
        <v>0</v>
      </c>
      <c r="X155" s="307">
        <f t="shared" si="22"/>
        <v>0</v>
      </c>
      <c r="Y155" s="307">
        <f t="shared" si="23"/>
        <v>0</v>
      </c>
      <c r="Z155" s="307">
        <f t="shared" si="24"/>
        <v>0</v>
      </c>
      <c r="AA155" s="308">
        <f>VLOOKUP(G155,'3-Productie normen'!A:U,15,FALSE)</f>
        <v>0</v>
      </c>
      <c r="AB155" s="309">
        <f>VLOOKUP(G155,'3-Productie normen'!A:U,16,FALSE)</f>
        <v>198.56500000000014</v>
      </c>
      <c r="AC155" s="308"/>
      <c r="AE155" s="310">
        <f t="shared" si="25"/>
        <v>267.75</v>
      </c>
    </row>
    <row r="156" spans="1:31" ht="14.1" customHeight="1">
      <c r="A156" s="75">
        <v>151</v>
      </c>
      <c r="B156" s="380" t="s">
        <v>58</v>
      </c>
      <c r="C156" s="276" t="s">
        <v>317</v>
      </c>
      <c r="D156" s="304" t="s">
        <v>177</v>
      </c>
      <c r="E156" s="305" t="s">
        <v>337</v>
      </c>
      <c r="F156" s="71" t="s">
        <v>254</v>
      </c>
      <c r="G156" s="71" t="s">
        <v>104</v>
      </c>
      <c r="H156" s="429" t="s">
        <v>193</v>
      </c>
      <c r="I156" s="388">
        <v>1.05</v>
      </c>
      <c r="J156" s="306">
        <f t="shared" si="21"/>
        <v>255</v>
      </c>
      <c r="K156" s="230">
        <v>255</v>
      </c>
      <c r="L156" s="230"/>
      <c r="M156" s="230"/>
      <c r="N156" s="230"/>
      <c r="O156" s="230"/>
      <c r="P156" s="230"/>
      <c r="Q156" s="229" t="e">
        <f>IF(K156="nio",0,IF(K156&gt;0,K156*I156/W156,0))*VLOOKUP(B156,'2-Kosten per locatie'!$A$14:$C$25,3,FALSE)</f>
        <v>#DIV/0!</v>
      </c>
      <c r="R156" s="229">
        <f>IF(L156&gt;0,L156*I156/X156,0)*VLOOKUP(B156,'2-Kosten per locatie'!$A$14:$C$25,3,FALSE)</f>
        <v>0</v>
      </c>
      <c r="S156" s="229">
        <f>IF(M156&gt;0,M156*I156/Y156,0)*VLOOKUP(B156,'2-Kosten per locatie'!$A$14:$C$25,3,FALSE)</f>
        <v>0</v>
      </c>
      <c r="T156" s="229">
        <f>IF(N156&gt;0,N156*I156/Z156,0)*VLOOKUP(B156,'2-Kosten per locatie'!$A$14:$C$25,3,FALSE)</f>
        <v>0</v>
      </c>
      <c r="U156" s="229">
        <f>IF(O156&gt;0,O156*I156/Y156,0)*VLOOKUP(B156,'2-Kosten per locatie'!$A$14:$C$25,3,FALSE)</f>
        <v>0</v>
      </c>
      <c r="V156" s="229">
        <f>IF(P156&gt;0,P156*I156/Z156,0)*VLOOKUP(B156,'2-Kosten per locatie'!$A$14:$C$25,3,FALSE)</f>
        <v>0</v>
      </c>
      <c r="W156" s="307">
        <f>IF(K156="nio",0,IF(K156&gt;0,VLOOKUP(G156,'3-Productie normen'!A:R,VLOOKUP(K156,'3-Productie normen'!$B$29:$C$41,2,FALSE),FALSE)))</f>
        <v>0</v>
      </c>
      <c r="X156" s="307">
        <f t="shared" si="22"/>
        <v>0</v>
      </c>
      <c r="Y156" s="307">
        <f t="shared" si="23"/>
        <v>0</v>
      </c>
      <c r="Z156" s="307">
        <f t="shared" si="24"/>
        <v>0</v>
      </c>
      <c r="AA156" s="308">
        <f>VLOOKUP(G156,'3-Productie normen'!A:U,15,FALSE)</f>
        <v>0</v>
      </c>
      <c r="AB156" s="309">
        <f>VLOOKUP(G156,'3-Productie normen'!A:U,16,FALSE)</f>
        <v>198.56500000000014</v>
      </c>
      <c r="AC156" s="308"/>
      <c r="AE156" s="310">
        <f t="shared" si="25"/>
        <v>267.75</v>
      </c>
    </row>
    <row r="157" spans="1:31" ht="14.1" customHeight="1">
      <c r="A157" s="75">
        <v>152</v>
      </c>
      <c r="B157" s="380" t="s">
        <v>58</v>
      </c>
      <c r="C157" s="276" t="s">
        <v>317</v>
      </c>
      <c r="D157" s="86" t="s">
        <v>177</v>
      </c>
      <c r="E157" s="226" t="s">
        <v>338</v>
      </c>
      <c r="F157" s="85" t="s">
        <v>339</v>
      </c>
      <c r="G157" s="85" t="s">
        <v>104</v>
      </c>
      <c r="H157" s="71" t="s">
        <v>186</v>
      </c>
      <c r="I157" s="388">
        <v>3.35</v>
      </c>
      <c r="J157" s="306">
        <f t="shared" si="21"/>
        <v>255</v>
      </c>
      <c r="K157" s="230">
        <v>255</v>
      </c>
      <c r="L157" s="230"/>
      <c r="M157" s="230"/>
      <c r="N157" s="230"/>
      <c r="O157" s="230"/>
      <c r="P157" s="230"/>
      <c r="Q157" s="229" t="e">
        <f>IF(K157="nio",0,IF(K157&gt;0,K157*I157/W157,0))*VLOOKUP(B157,'2-Kosten per locatie'!$A$14:$C$25,3,FALSE)</f>
        <v>#DIV/0!</v>
      </c>
      <c r="R157" s="229">
        <f>IF(L157&gt;0,L157*I157/X157,0)*VLOOKUP(B157,'2-Kosten per locatie'!$A$14:$C$25,3,FALSE)</f>
        <v>0</v>
      </c>
      <c r="S157" s="229">
        <f>IF(M157&gt;0,M157*I157/Y157,0)*VLOOKUP(B157,'2-Kosten per locatie'!$A$14:$C$25,3,FALSE)</f>
        <v>0</v>
      </c>
      <c r="T157" s="229">
        <f>IF(N157&gt;0,N157*I157/Z157,0)*VLOOKUP(B157,'2-Kosten per locatie'!$A$14:$C$25,3,FALSE)</f>
        <v>0</v>
      </c>
      <c r="U157" s="229">
        <f>IF(O157&gt;0,O157*I157/Y157,0)*VLOOKUP(B157,'2-Kosten per locatie'!$A$14:$C$25,3,FALSE)</f>
        <v>0</v>
      </c>
      <c r="V157" s="229">
        <f>IF(P157&gt;0,P157*I157/Z157,0)*VLOOKUP(B157,'2-Kosten per locatie'!$A$14:$C$25,3,FALSE)</f>
        <v>0</v>
      </c>
      <c r="W157" s="307">
        <f>IF(K157="nio",0,IF(K157&gt;0,VLOOKUP(G157,'3-Productie normen'!A:R,VLOOKUP(K157,'3-Productie normen'!$B$29:$C$41,2,FALSE),FALSE)))</f>
        <v>0</v>
      </c>
      <c r="X157" s="307">
        <f t="shared" si="22"/>
        <v>0</v>
      </c>
      <c r="Y157" s="307">
        <f t="shared" si="23"/>
        <v>0</v>
      </c>
      <c r="Z157" s="307">
        <f t="shared" si="24"/>
        <v>0</v>
      </c>
      <c r="AA157" s="308">
        <f>VLOOKUP(G157,'3-Productie normen'!A:U,15,FALSE)</f>
        <v>0</v>
      </c>
      <c r="AB157" s="309">
        <f>VLOOKUP(G157,'3-Productie normen'!A:U,16,FALSE)</f>
        <v>198.56500000000014</v>
      </c>
      <c r="AC157" s="308"/>
      <c r="AE157" s="310">
        <f t="shared" si="25"/>
        <v>854.25</v>
      </c>
    </row>
    <row r="158" spans="1:31" ht="14.1" customHeight="1">
      <c r="A158" s="75">
        <v>153</v>
      </c>
      <c r="B158" s="380" t="s">
        <v>58</v>
      </c>
      <c r="C158" s="276" t="s">
        <v>317</v>
      </c>
      <c r="D158" s="304" t="s">
        <v>177</v>
      </c>
      <c r="E158" s="305" t="s">
        <v>340</v>
      </c>
      <c r="F158" s="71" t="s">
        <v>341</v>
      </c>
      <c r="G158" s="71" t="s">
        <v>197</v>
      </c>
      <c r="H158" s="71" t="s">
        <v>224</v>
      </c>
      <c r="I158" s="388">
        <v>10.5</v>
      </c>
      <c r="J158" s="306">
        <f t="shared" si="21"/>
        <v>0</v>
      </c>
      <c r="K158" s="230" t="s">
        <v>198</v>
      </c>
      <c r="L158" s="230"/>
      <c r="M158" s="230"/>
      <c r="N158" s="230"/>
      <c r="O158" s="230"/>
      <c r="P158" s="230"/>
      <c r="Q158" s="229">
        <f>IF(K158="nio",0,IF(K158&gt;0,K158*I158/W158,0))*VLOOKUP(B158,'2-Kosten per locatie'!$A$14:$C$25,3,FALSE)</f>
        <v>0</v>
      </c>
      <c r="R158" s="229">
        <f>IF(L158&gt;0,L158*I158/X158,0)*VLOOKUP(B158,'2-Kosten per locatie'!$A$14:$C$25,3,FALSE)</f>
        <v>0</v>
      </c>
      <c r="S158" s="229">
        <f>IF(M158&gt;0,M158*I158/Y158,0)*VLOOKUP(B158,'2-Kosten per locatie'!$A$14:$C$25,3,FALSE)</f>
        <v>0</v>
      </c>
      <c r="T158" s="229">
        <f>IF(N158&gt;0,N158*I158/Z158,0)*VLOOKUP(B158,'2-Kosten per locatie'!$A$14:$C$25,3,FALSE)</f>
        <v>0</v>
      </c>
      <c r="U158" s="229">
        <f>IF(O158&gt;0,O158*I158/Y158,0)*VLOOKUP(B158,'2-Kosten per locatie'!$A$14:$C$25,3,FALSE)</f>
        <v>0</v>
      </c>
      <c r="V158" s="229">
        <f>IF(P158&gt;0,P158*I158/Z158,0)*VLOOKUP(B158,'2-Kosten per locatie'!$A$14:$C$25,3,FALSE)</f>
        <v>0</v>
      </c>
      <c r="W158" s="307">
        <f>IF(K158="nio",0,IF(K158&gt;0,VLOOKUP(G158,'3-Productie normen'!A:R,VLOOKUP(K158,'3-Productie normen'!$B$29:$C$41,2,FALSE),FALSE)))</f>
        <v>0</v>
      </c>
      <c r="X158" s="307">
        <f t="shared" si="22"/>
        <v>0</v>
      </c>
      <c r="Y158" s="307">
        <f t="shared" si="23"/>
        <v>0</v>
      </c>
      <c r="Z158" s="307">
        <f t="shared" si="24"/>
        <v>0</v>
      </c>
      <c r="AA158" s="308" t="e">
        <f>VLOOKUP(G158,'3-Productie normen'!A:U,15,FALSE)</f>
        <v>#N/A</v>
      </c>
      <c r="AB158" s="309" t="e">
        <f>VLOOKUP(G158,'3-Productie normen'!A:U,16,FALSE)</f>
        <v>#N/A</v>
      </c>
      <c r="AC158" s="308"/>
      <c r="AE158" s="310">
        <f t="shared" si="25"/>
        <v>0</v>
      </c>
    </row>
    <row r="159" spans="1:31" ht="14.1" customHeight="1">
      <c r="A159" s="75">
        <v>154</v>
      </c>
      <c r="B159" s="380" t="s">
        <v>58</v>
      </c>
      <c r="C159" s="276" t="s">
        <v>317</v>
      </c>
      <c r="D159" s="304" t="s">
        <v>177</v>
      </c>
      <c r="E159" s="305" t="s">
        <v>342</v>
      </c>
      <c r="F159" s="71" t="s">
        <v>343</v>
      </c>
      <c r="G159" s="71" t="s">
        <v>197</v>
      </c>
      <c r="H159" s="71" t="s">
        <v>186</v>
      </c>
      <c r="I159" s="388">
        <v>3.65</v>
      </c>
      <c r="J159" s="306">
        <f t="shared" si="21"/>
        <v>0</v>
      </c>
      <c r="K159" s="230" t="s">
        <v>198</v>
      </c>
      <c r="L159" s="230"/>
      <c r="M159" s="230"/>
      <c r="N159" s="230"/>
      <c r="O159" s="230"/>
      <c r="P159" s="230"/>
      <c r="Q159" s="229">
        <f>IF(K159="nio",0,IF(K159&gt;0,K159*I159/W159,0))*VLOOKUP(B159,'2-Kosten per locatie'!$A$14:$C$25,3,FALSE)</f>
        <v>0</v>
      </c>
      <c r="R159" s="229">
        <f>IF(L159&gt;0,L159*I159/X159,0)*VLOOKUP(B159,'2-Kosten per locatie'!$A$14:$C$25,3,FALSE)</f>
        <v>0</v>
      </c>
      <c r="S159" s="229">
        <f>IF(M159&gt;0,M159*I159/Y159,0)*VLOOKUP(B159,'2-Kosten per locatie'!$A$14:$C$25,3,FALSE)</f>
        <v>0</v>
      </c>
      <c r="T159" s="229">
        <f>IF(N159&gt;0,N159*I159/Z159,0)*VLOOKUP(B159,'2-Kosten per locatie'!$A$14:$C$25,3,FALSE)</f>
        <v>0</v>
      </c>
      <c r="U159" s="229">
        <f>IF(O159&gt;0,O159*I159/Y159,0)*VLOOKUP(B159,'2-Kosten per locatie'!$A$14:$C$25,3,FALSE)</f>
        <v>0</v>
      </c>
      <c r="V159" s="229">
        <f>IF(P159&gt;0,P159*I159/Z159,0)*VLOOKUP(B159,'2-Kosten per locatie'!$A$14:$C$25,3,FALSE)</f>
        <v>0</v>
      </c>
      <c r="W159" s="307">
        <f>IF(K159="nio",0,IF(K159&gt;0,VLOOKUP(G159,'3-Productie normen'!A:R,VLOOKUP(K159,'3-Productie normen'!$B$29:$C$41,2,FALSE),FALSE)))</f>
        <v>0</v>
      </c>
      <c r="X159" s="307">
        <f t="shared" si="22"/>
        <v>0</v>
      </c>
      <c r="Y159" s="307">
        <f t="shared" si="23"/>
        <v>0</v>
      </c>
      <c r="Z159" s="307">
        <f t="shared" si="24"/>
        <v>0</v>
      </c>
      <c r="AA159" s="308" t="e">
        <f>VLOOKUP(G159,'3-Productie normen'!A:U,15,FALSE)</f>
        <v>#N/A</v>
      </c>
      <c r="AB159" s="309" t="e">
        <f>VLOOKUP(G159,'3-Productie normen'!A:U,16,FALSE)</f>
        <v>#N/A</v>
      </c>
      <c r="AC159" s="308"/>
      <c r="AE159" s="310">
        <f t="shared" si="25"/>
        <v>0</v>
      </c>
    </row>
    <row r="160" spans="1:31" ht="14.1" customHeight="1">
      <c r="A160" s="75">
        <v>155</v>
      </c>
      <c r="B160" s="380" t="s">
        <v>58</v>
      </c>
      <c r="C160" s="276" t="s">
        <v>317</v>
      </c>
      <c r="D160" s="304" t="s">
        <v>177</v>
      </c>
      <c r="E160" s="305" t="s">
        <v>344</v>
      </c>
      <c r="F160" s="71" t="s">
        <v>345</v>
      </c>
      <c r="G160" s="71" t="s">
        <v>197</v>
      </c>
      <c r="H160" s="71" t="s">
        <v>224</v>
      </c>
      <c r="I160" s="388">
        <v>5</v>
      </c>
      <c r="J160" s="306">
        <f t="shared" si="21"/>
        <v>0</v>
      </c>
      <c r="K160" s="230" t="s">
        <v>198</v>
      </c>
      <c r="L160" s="230"/>
      <c r="M160" s="230"/>
      <c r="N160" s="230"/>
      <c r="O160" s="230"/>
      <c r="P160" s="230"/>
      <c r="Q160" s="229">
        <f>IF(K160="nio",0,IF(K160&gt;0,K160*I160/W160,0))*VLOOKUP(B160,'2-Kosten per locatie'!$A$14:$C$25,3,FALSE)</f>
        <v>0</v>
      </c>
      <c r="R160" s="229">
        <f>IF(L160&gt;0,L160*I160/X160,0)*VLOOKUP(B160,'2-Kosten per locatie'!$A$14:$C$25,3,FALSE)</f>
        <v>0</v>
      </c>
      <c r="S160" s="229">
        <f>IF(M160&gt;0,M160*I160/Y160,0)*VLOOKUP(B160,'2-Kosten per locatie'!$A$14:$C$25,3,FALSE)</f>
        <v>0</v>
      </c>
      <c r="T160" s="229">
        <f>IF(N160&gt;0,N160*I160/Z160,0)*VLOOKUP(B160,'2-Kosten per locatie'!$A$14:$C$25,3,FALSE)</f>
        <v>0</v>
      </c>
      <c r="U160" s="229">
        <f>IF(O160&gt;0,O160*I160/Y160,0)*VLOOKUP(B160,'2-Kosten per locatie'!$A$14:$C$25,3,FALSE)</f>
        <v>0</v>
      </c>
      <c r="V160" s="229">
        <f>IF(P160&gt;0,P160*I160/Z160,0)*VLOOKUP(B160,'2-Kosten per locatie'!$A$14:$C$25,3,FALSE)</f>
        <v>0</v>
      </c>
      <c r="W160" s="307">
        <f>IF(K160="nio",0,IF(K160&gt;0,VLOOKUP(G160,'3-Productie normen'!A:R,VLOOKUP(K160,'3-Productie normen'!$B$29:$C$41,2,FALSE),FALSE)))</f>
        <v>0</v>
      </c>
      <c r="X160" s="307">
        <f t="shared" si="22"/>
        <v>0</v>
      </c>
      <c r="Y160" s="307">
        <f t="shared" si="23"/>
        <v>0</v>
      </c>
      <c r="Z160" s="307">
        <f t="shared" si="24"/>
        <v>0</v>
      </c>
      <c r="AA160" s="308" t="e">
        <f>VLOOKUP(G160,'3-Productie normen'!A:U,15,FALSE)</f>
        <v>#N/A</v>
      </c>
      <c r="AB160" s="309" t="e">
        <f>VLOOKUP(G160,'3-Productie normen'!A:U,16,FALSE)</f>
        <v>#N/A</v>
      </c>
      <c r="AC160" s="308"/>
      <c r="AE160" s="310">
        <f t="shared" si="25"/>
        <v>0</v>
      </c>
    </row>
    <row r="161" spans="1:31" ht="14.1" customHeight="1">
      <c r="A161" s="75">
        <v>156</v>
      </c>
      <c r="B161" s="380" t="s">
        <v>58</v>
      </c>
      <c r="C161" s="276" t="s">
        <v>317</v>
      </c>
      <c r="D161" s="304" t="s">
        <v>237</v>
      </c>
      <c r="E161" s="305" t="s">
        <v>346</v>
      </c>
      <c r="F161" s="71" t="s">
        <v>347</v>
      </c>
      <c r="G161" s="71" t="s">
        <v>97</v>
      </c>
      <c r="H161" s="71" t="s">
        <v>173</v>
      </c>
      <c r="I161" s="388">
        <v>3</v>
      </c>
      <c r="J161" s="306">
        <f t="shared" si="21"/>
        <v>347</v>
      </c>
      <c r="K161" s="230">
        <v>190</v>
      </c>
      <c r="L161" s="230">
        <v>45</v>
      </c>
      <c r="M161" s="230">
        <v>78</v>
      </c>
      <c r="N161" s="230">
        <v>22</v>
      </c>
      <c r="O161" s="230">
        <v>8</v>
      </c>
      <c r="P161" s="230">
        <v>4</v>
      </c>
      <c r="Q161" s="229" t="e">
        <f>IF(K161="nio",0,IF(K161&gt;0,K161*I161/W161,0))*VLOOKUP(B161,'2-Kosten per locatie'!$A$14:$C$25,3,FALSE)</f>
        <v>#DIV/0!</v>
      </c>
      <c r="R161" s="229" t="e">
        <f>IF(L161&gt;0,L161*I161/X161,0)*VLOOKUP(B161,'2-Kosten per locatie'!$A$14:$C$25,3,FALSE)</f>
        <v>#DIV/0!</v>
      </c>
      <c r="S161" s="229" t="e">
        <f>IF(M161&gt;0,M161*I161/Y161,0)*VLOOKUP(B161,'2-Kosten per locatie'!$A$14:$C$25,3,FALSE)</f>
        <v>#DIV/0!</v>
      </c>
      <c r="T161" s="229" t="e">
        <f>IF(N161&gt;0,N161*I161/Z161,0)*VLOOKUP(B161,'2-Kosten per locatie'!$A$14:$C$25,3,FALSE)</f>
        <v>#DIV/0!</v>
      </c>
      <c r="U161" s="229" t="e">
        <f>IF(O161&gt;0,O161*I161/Y161,0)*VLOOKUP(B161,'2-Kosten per locatie'!$A$14:$C$25,3,FALSE)</f>
        <v>#DIV/0!</v>
      </c>
      <c r="V161" s="229" t="e">
        <f>IF(P161&gt;0,P161*I161/Z161,0)*VLOOKUP(B161,'2-Kosten per locatie'!$A$14:$C$25,3,FALSE)</f>
        <v>#DIV/0!</v>
      </c>
      <c r="W161" s="307">
        <f>IF(K161="nio",0,IF(K161&gt;0,VLOOKUP(G161,'3-Productie normen'!A:R,VLOOKUP(K161,'3-Productie normen'!$B$29:$C$41,2,FALSE),FALSE)))</f>
        <v>0</v>
      </c>
      <c r="X161" s="307">
        <f t="shared" si="22"/>
        <v>0</v>
      </c>
      <c r="Y161" s="307">
        <f t="shared" si="23"/>
        <v>0</v>
      </c>
      <c r="Z161" s="307">
        <f t="shared" si="24"/>
        <v>0</v>
      </c>
      <c r="AA161" s="308">
        <f>VLOOKUP(G161,'3-Productie normen'!A:U,15,FALSE)</f>
        <v>0</v>
      </c>
      <c r="AB161" s="309">
        <f>VLOOKUP(G161,'3-Productie normen'!A:U,16,FALSE)</f>
        <v>84.322499999999991</v>
      </c>
      <c r="AC161" s="308"/>
      <c r="AE161" s="310">
        <f t="shared" si="25"/>
        <v>1041</v>
      </c>
    </row>
    <row r="162" spans="1:31" ht="14.1" customHeight="1">
      <c r="A162" s="75">
        <v>157</v>
      </c>
      <c r="B162" s="380" t="s">
        <v>58</v>
      </c>
      <c r="C162" s="276" t="s">
        <v>317</v>
      </c>
      <c r="D162" s="304" t="s">
        <v>237</v>
      </c>
      <c r="E162" s="305" t="s">
        <v>348</v>
      </c>
      <c r="F162" s="71" t="s">
        <v>349</v>
      </c>
      <c r="G162" s="71" t="s">
        <v>266</v>
      </c>
      <c r="H162" s="71" t="s">
        <v>193</v>
      </c>
      <c r="I162" s="388">
        <v>8</v>
      </c>
      <c r="J162" s="306">
        <f t="shared" si="21"/>
        <v>347</v>
      </c>
      <c r="K162" s="230">
        <v>190</v>
      </c>
      <c r="L162" s="230">
        <v>45</v>
      </c>
      <c r="M162" s="230">
        <v>78</v>
      </c>
      <c r="N162" s="230">
        <v>22</v>
      </c>
      <c r="O162" s="230">
        <v>8</v>
      </c>
      <c r="P162" s="230">
        <v>4</v>
      </c>
      <c r="Q162" s="229" t="e">
        <f>IF(K162="nio",0,IF(K162&gt;0,K162*I162/W162,0))*VLOOKUP(B162,'2-Kosten per locatie'!$A$14:$C$25,3,FALSE)</f>
        <v>#DIV/0!</v>
      </c>
      <c r="R162" s="229" t="e">
        <f>IF(L162&gt;0,L162*I162/X162,0)*VLOOKUP(B162,'2-Kosten per locatie'!$A$14:$C$25,3,FALSE)</f>
        <v>#DIV/0!</v>
      </c>
      <c r="S162" s="229" t="e">
        <f>IF(M162&gt;0,M162*I162/Y162,0)*VLOOKUP(B162,'2-Kosten per locatie'!$A$14:$C$25,3,FALSE)</f>
        <v>#DIV/0!</v>
      </c>
      <c r="T162" s="229" t="e">
        <f>IF(N162&gt;0,N162*I162/Z162,0)*VLOOKUP(B162,'2-Kosten per locatie'!$A$14:$C$25,3,FALSE)</f>
        <v>#DIV/0!</v>
      </c>
      <c r="U162" s="229" t="e">
        <f>IF(O162&gt;0,O162*I162/Y162,0)*VLOOKUP(B162,'2-Kosten per locatie'!$A$14:$C$25,3,FALSE)</f>
        <v>#DIV/0!</v>
      </c>
      <c r="V162" s="229" t="e">
        <f>IF(P162&gt;0,P162*I162/Z162,0)*VLOOKUP(B162,'2-Kosten per locatie'!$A$14:$C$25,3,FALSE)</f>
        <v>#DIV/0!</v>
      </c>
      <c r="W162" s="307">
        <f>IF(K162="nio",0,IF(K162&gt;0,VLOOKUP(G162,'3-Productie normen'!A:R,VLOOKUP(K162,'3-Productie normen'!$B$29:$C$41,2,FALSE),FALSE)))</f>
        <v>0</v>
      </c>
      <c r="X162" s="307">
        <f t="shared" si="22"/>
        <v>0</v>
      </c>
      <c r="Y162" s="307">
        <f t="shared" si="23"/>
        <v>0</v>
      </c>
      <c r="Z162" s="307">
        <f t="shared" si="24"/>
        <v>0</v>
      </c>
      <c r="AA162" s="308">
        <f>VLOOKUP(G162,'3-Productie normen'!A:U,15,FALSE)</f>
        <v>0</v>
      </c>
      <c r="AB162" s="309">
        <f>VLOOKUP(G162,'3-Productie normen'!A:U,16,FALSE)</f>
        <v>76.59999999999998</v>
      </c>
      <c r="AC162" s="308"/>
      <c r="AE162" s="310">
        <f t="shared" si="25"/>
        <v>2776</v>
      </c>
    </row>
    <row r="163" spans="1:31" ht="14.1" customHeight="1">
      <c r="A163" s="75">
        <v>158</v>
      </c>
      <c r="B163" s="380" t="s">
        <v>58</v>
      </c>
      <c r="C163" s="276" t="s">
        <v>317</v>
      </c>
      <c r="D163" s="304" t="s">
        <v>237</v>
      </c>
      <c r="E163" s="305" t="s">
        <v>350</v>
      </c>
      <c r="F163" s="276" t="s">
        <v>351</v>
      </c>
      <c r="G163" s="276" t="s">
        <v>104</v>
      </c>
      <c r="H163" s="71" t="s">
        <v>193</v>
      </c>
      <c r="I163" s="388">
        <v>1.3</v>
      </c>
      <c r="J163" s="306">
        <f t="shared" si="21"/>
        <v>347</v>
      </c>
      <c r="K163" s="230">
        <v>190</v>
      </c>
      <c r="L163" s="230">
        <v>45</v>
      </c>
      <c r="M163" s="230">
        <v>78</v>
      </c>
      <c r="N163" s="230">
        <v>22</v>
      </c>
      <c r="O163" s="230">
        <v>8</v>
      </c>
      <c r="P163" s="230">
        <v>4</v>
      </c>
      <c r="Q163" s="229" t="e">
        <f>IF(K163="nio",0,IF(K163&gt;0,K163*I163/W163,0))*VLOOKUP(B163,'2-Kosten per locatie'!$A$14:$C$25,3,FALSE)</f>
        <v>#DIV/0!</v>
      </c>
      <c r="R163" s="229" t="e">
        <f>IF(L163&gt;0,L163*I163/X163,0)*VLOOKUP(B163,'2-Kosten per locatie'!$A$14:$C$25,3,FALSE)</f>
        <v>#DIV/0!</v>
      </c>
      <c r="S163" s="229" t="e">
        <f>IF(M163&gt;0,M163*I163/Y163,0)*VLOOKUP(B163,'2-Kosten per locatie'!$A$14:$C$25,3,FALSE)</f>
        <v>#DIV/0!</v>
      </c>
      <c r="T163" s="229" t="e">
        <f>IF(N163&gt;0,N163*I163/Z163,0)*VLOOKUP(B163,'2-Kosten per locatie'!$A$14:$C$25,3,FALSE)</f>
        <v>#DIV/0!</v>
      </c>
      <c r="U163" s="229" t="e">
        <f>IF(O163&gt;0,O163*I163/Y163,0)*VLOOKUP(B163,'2-Kosten per locatie'!$A$14:$C$25,3,FALSE)</f>
        <v>#DIV/0!</v>
      </c>
      <c r="V163" s="229" t="e">
        <f>IF(P163&gt;0,P163*I163/Z163,0)*VLOOKUP(B163,'2-Kosten per locatie'!$A$14:$C$25,3,FALSE)</f>
        <v>#DIV/0!</v>
      </c>
      <c r="W163" s="307">
        <f>IF(K163="nio",0,IF(K163&gt;0,VLOOKUP(G163,'3-Productie normen'!A:R,VLOOKUP(K163,'3-Productie normen'!$B$29:$C$41,2,FALSE),FALSE)))</f>
        <v>0</v>
      </c>
      <c r="X163" s="307">
        <f t="shared" si="22"/>
        <v>0</v>
      </c>
      <c r="Y163" s="307">
        <f t="shared" si="23"/>
        <v>0</v>
      </c>
      <c r="Z163" s="307">
        <f t="shared" si="24"/>
        <v>0</v>
      </c>
      <c r="AA163" s="308">
        <f>VLOOKUP(G163,'3-Productie normen'!A:U,15,FALSE)</f>
        <v>0</v>
      </c>
      <c r="AB163" s="309">
        <f>VLOOKUP(G163,'3-Productie normen'!A:U,16,FALSE)</f>
        <v>198.56500000000014</v>
      </c>
      <c r="AC163" s="308"/>
      <c r="AE163" s="310">
        <f t="shared" si="25"/>
        <v>451.1</v>
      </c>
    </row>
    <row r="164" spans="1:31" ht="14.1" customHeight="1">
      <c r="A164" s="75">
        <v>159</v>
      </c>
      <c r="B164" s="380" t="s">
        <v>58</v>
      </c>
      <c r="C164" s="276" t="s">
        <v>317</v>
      </c>
      <c r="D164" s="304" t="s">
        <v>237</v>
      </c>
      <c r="E164" s="305" t="s">
        <v>352</v>
      </c>
      <c r="F164" s="276" t="s">
        <v>351</v>
      </c>
      <c r="G164" s="276" t="s">
        <v>104</v>
      </c>
      <c r="H164" s="71" t="s">
        <v>193</v>
      </c>
      <c r="I164" s="388">
        <v>1.3</v>
      </c>
      <c r="J164" s="306">
        <f t="shared" si="21"/>
        <v>347</v>
      </c>
      <c r="K164" s="230">
        <v>190</v>
      </c>
      <c r="L164" s="230">
        <v>45</v>
      </c>
      <c r="M164" s="230">
        <v>78</v>
      </c>
      <c r="N164" s="230">
        <v>22</v>
      </c>
      <c r="O164" s="230">
        <v>8</v>
      </c>
      <c r="P164" s="230">
        <v>4</v>
      </c>
      <c r="Q164" s="229" t="e">
        <f>IF(K164="nio",0,IF(K164&gt;0,K164*I164/W164,0))*VLOOKUP(B164,'2-Kosten per locatie'!$A$14:$C$25,3,FALSE)</f>
        <v>#DIV/0!</v>
      </c>
      <c r="R164" s="229" t="e">
        <f>IF(L164&gt;0,L164*I164/X164,0)*VLOOKUP(B164,'2-Kosten per locatie'!$A$14:$C$25,3,FALSE)</f>
        <v>#DIV/0!</v>
      </c>
      <c r="S164" s="229" t="e">
        <f>IF(M164&gt;0,M164*I164/Y164,0)*VLOOKUP(B164,'2-Kosten per locatie'!$A$14:$C$25,3,FALSE)</f>
        <v>#DIV/0!</v>
      </c>
      <c r="T164" s="229" t="e">
        <f>IF(N164&gt;0,N164*I164/Z164,0)*VLOOKUP(B164,'2-Kosten per locatie'!$A$14:$C$25,3,FALSE)</f>
        <v>#DIV/0!</v>
      </c>
      <c r="U164" s="229" t="e">
        <f>IF(O164&gt;0,O164*I164/Y164,0)*VLOOKUP(B164,'2-Kosten per locatie'!$A$14:$C$25,3,FALSE)</f>
        <v>#DIV/0!</v>
      </c>
      <c r="V164" s="229" t="e">
        <f>IF(P164&gt;0,P164*I164/Z164,0)*VLOOKUP(B164,'2-Kosten per locatie'!$A$14:$C$25,3,FALSE)</f>
        <v>#DIV/0!</v>
      </c>
      <c r="W164" s="307">
        <f>IF(K164="nio",0,IF(K164&gt;0,VLOOKUP(G164,'3-Productie normen'!A:R,VLOOKUP(K164,'3-Productie normen'!$B$29:$C$41,2,FALSE),FALSE)))</f>
        <v>0</v>
      </c>
      <c r="X164" s="307">
        <f t="shared" si="22"/>
        <v>0</v>
      </c>
      <c r="Y164" s="307">
        <f t="shared" si="23"/>
        <v>0</v>
      </c>
      <c r="Z164" s="307">
        <f t="shared" si="24"/>
        <v>0</v>
      </c>
      <c r="AA164" s="308">
        <f>VLOOKUP(G164,'3-Productie normen'!A:U,15,FALSE)</f>
        <v>0</v>
      </c>
      <c r="AB164" s="309">
        <f>VLOOKUP(G164,'3-Productie normen'!A:U,16,FALSE)</f>
        <v>198.56500000000014</v>
      </c>
      <c r="AC164" s="308"/>
      <c r="AE164" s="310">
        <f t="shared" si="25"/>
        <v>451.1</v>
      </c>
    </row>
    <row r="165" spans="1:31" ht="14.1" customHeight="1">
      <c r="A165" s="75">
        <v>160</v>
      </c>
      <c r="B165" s="380" t="s">
        <v>58</v>
      </c>
      <c r="C165" s="276" t="s">
        <v>317</v>
      </c>
      <c r="D165" s="304" t="s">
        <v>237</v>
      </c>
      <c r="E165" s="305" t="s">
        <v>353</v>
      </c>
      <c r="F165" s="276" t="s">
        <v>270</v>
      </c>
      <c r="G165" s="276" t="s">
        <v>104</v>
      </c>
      <c r="H165" s="71" t="s">
        <v>193</v>
      </c>
      <c r="I165" s="388">
        <v>1.3</v>
      </c>
      <c r="J165" s="306">
        <f t="shared" si="21"/>
        <v>347</v>
      </c>
      <c r="K165" s="230">
        <v>190</v>
      </c>
      <c r="L165" s="230">
        <v>45</v>
      </c>
      <c r="M165" s="230">
        <v>78</v>
      </c>
      <c r="N165" s="230">
        <v>22</v>
      </c>
      <c r="O165" s="230">
        <v>8</v>
      </c>
      <c r="P165" s="230">
        <v>4</v>
      </c>
      <c r="Q165" s="229" t="e">
        <f>IF(K165="nio",0,IF(K165&gt;0,K165*I165/W165,0))*VLOOKUP(B165,'2-Kosten per locatie'!$A$14:$C$25,3,FALSE)</f>
        <v>#DIV/0!</v>
      </c>
      <c r="R165" s="229" t="e">
        <f>IF(L165&gt;0,L165*I165/X165,0)*VLOOKUP(B165,'2-Kosten per locatie'!$A$14:$C$25,3,FALSE)</f>
        <v>#DIV/0!</v>
      </c>
      <c r="S165" s="229" t="e">
        <f>IF(M165&gt;0,M165*I165/Y165,0)*VLOOKUP(B165,'2-Kosten per locatie'!$A$14:$C$25,3,FALSE)</f>
        <v>#DIV/0!</v>
      </c>
      <c r="T165" s="229" t="e">
        <f>IF(N165&gt;0,N165*I165/Z165,0)*VLOOKUP(B165,'2-Kosten per locatie'!$A$14:$C$25,3,FALSE)</f>
        <v>#DIV/0!</v>
      </c>
      <c r="U165" s="229" t="e">
        <f>IF(O165&gt;0,O165*I165/Y165,0)*VLOOKUP(B165,'2-Kosten per locatie'!$A$14:$C$25,3,FALSE)</f>
        <v>#DIV/0!</v>
      </c>
      <c r="V165" s="229" t="e">
        <f>IF(P165&gt;0,P165*I165/Z165,0)*VLOOKUP(B165,'2-Kosten per locatie'!$A$14:$C$25,3,FALSE)</f>
        <v>#DIV/0!</v>
      </c>
      <c r="W165" s="307">
        <f>IF(K165="nio",0,IF(K165&gt;0,VLOOKUP(G165,'3-Productie normen'!A:R,VLOOKUP(K165,'3-Productie normen'!$B$29:$C$41,2,FALSE),FALSE)))</f>
        <v>0</v>
      </c>
      <c r="X165" s="307">
        <f t="shared" si="22"/>
        <v>0</v>
      </c>
      <c r="Y165" s="307">
        <f t="shared" si="23"/>
        <v>0</v>
      </c>
      <c r="Z165" s="307">
        <f t="shared" si="24"/>
        <v>0</v>
      </c>
      <c r="AA165" s="308">
        <f>VLOOKUP(G165,'3-Productie normen'!A:U,15,FALSE)</f>
        <v>0</v>
      </c>
      <c r="AB165" s="309">
        <f>VLOOKUP(G165,'3-Productie normen'!A:U,16,FALSE)</f>
        <v>198.56500000000014</v>
      </c>
      <c r="AC165" s="308"/>
      <c r="AE165" s="310">
        <f t="shared" si="25"/>
        <v>451.1</v>
      </c>
    </row>
    <row r="166" spans="1:31" ht="14.1" customHeight="1">
      <c r="A166" s="75">
        <v>161</v>
      </c>
      <c r="B166" s="380" t="s">
        <v>58</v>
      </c>
      <c r="C166" s="276" t="s">
        <v>317</v>
      </c>
      <c r="D166" s="304" t="s">
        <v>237</v>
      </c>
      <c r="E166" s="305" t="s">
        <v>354</v>
      </c>
      <c r="F166" s="71" t="s">
        <v>272</v>
      </c>
      <c r="G166" s="71" t="s">
        <v>104</v>
      </c>
      <c r="H166" s="71" t="s">
        <v>193</v>
      </c>
      <c r="I166" s="388">
        <v>1.3</v>
      </c>
      <c r="J166" s="306">
        <f t="shared" si="21"/>
        <v>347</v>
      </c>
      <c r="K166" s="230">
        <v>190</v>
      </c>
      <c r="L166" s="230">
        <v>45</v>
      </c>
      <c r="M166" s="230">
        <v>78</v>
      </c>
      <c r="N166" s="230">
        <v>22</v>
      </c>
      <c r="O166" s="230">
        <v>8</v>
      </c>
      <c r="P166" s="230">
        <v>4</v>
      </c>
      <c r="Q166" s="229" t="e">
        <f>IF(K166="nio",0,IF(K166&gt;0,K166*I166/W166,0))*VLOOKUP(B166,'2-Kosten per locatie'!$A$14:$C$25,3,FALSE)</f>
        <v>#DIV/0!</v>
      </c>
      <c r="R166" s="229" t="e">
        <f>IF(L166&gt;0,L166*I166/X166,0)*VLOOKUP(B166,'2-Kosten per locatie'!$A$14:$C$25,3,FALSE)</f>
        <v>#DIV/0!</v>
      </c>
      <c r="S166" s="229" t="e">
        <f>IF(M166&gt;0,M166*I166/Y166,0)*VLOOKUP(B166,'2-Kosten per locatie'!$A$14:$C$25,3,FALSE)</f>
        <v>#DIV/0!</v>
      </c>
      <c r="T166" s="229" t="e">
        <f>IF(N166&gt;0,N166*I166/Z166,0)*VLOOKUP(B166,'2-Kosten per locatie'!$A$14:$C$25,3,FALSE)</f>
        <v>#DIV/0!</v>
      </c>
      <c r="U166" s="229" t="e">
        <f>IF(O166&gt;0,O166*I166/Y166,0)*VLOOKUP(B166,'2-Kosten per locatie'!$A$14:$C$25,3,FALSE)</f>
        <v>#DIV/0!</v>
      </c>
      <c r="V166" s="229" t="e">
        <f>IF(P166&gt;0,P166*I166/Z166,0)*VLOOKUP(B166,'2-Kosten per locatie'!$A$14:$C$25,3,FALSE)</f>
        <v>#DIV/0!</v>
      </c>
      <c r="W166" s="307">
        <f>IF(K166="nio",0,IF(K166&gt;0,VLOOKUP(G166,'3-Productie normen'!A:R,VLOOKUP(K166,'3-Productie normen'!$B$29:$C$41,2,FALSE),FALSE)))</f>
        <v>0</v>
      </c>
      <c r="X166" s="307">
        <f t="shared" si="22"/>
        <v>0</v>
      </c>
      <c r="Y166" s="307">
        <f t="shared" si="23"/>
        <v>0</v>
      </c>
      <c r="Z166" s="307">
        <f t="shared" si="24"/>
        <v>0</v>
      </c>
      <c r="AA166" s="308">
        <f>VLOOKUP(G166,'3-Productie normen'!A:U,15,FALSE)</f>
        <v>0</v>
      </c>
      <c r="AB166" s="309">
        <f>VLOOKUP(G166,'3-Productie normen'!A:U,16,FALSE)</f>
        <v>198.56500000000014</v>
      </c>
      <c r="AC166" s="308"/>
      <c r="AE166" s="310">
        <f t="shared" si="25"/>
        <v>451.1</v>
      </c>
    </row>
    <row r="167" spans="1:31" ht="14.1" customHeight="1">
      <c r="A167" s="75">
        <v>162</v>
      </c>
      <c r="B167" s="380" t="s">
        <v>58</v>
      </c>
      <c r="C167" s="276" t="s">
        <v>317</v>
      </c>
      <c r="D167" s="304" t="s">
        <v>237</v>
      </c>
      <c r="E167" s="305" t="s">
        <v>355</v>
      </c>
      <c r="F167" s="71" t="s">
        <v>274</v>
      </c>
      <c r="G167" s="71" t="s">
        <v>104</v>
      </c>
      <c r="H167" s="71" t="s">
        <v>193</v>
      </c>
      <c r="I167" s="388">
        <v>1.3</v>
      </c>
      <c r="J167" s="306">
        <f t="shared" si="21"/>
        <v>347</v>
      </c>
      <c r="K167" s="230">
        <v>190</v>
      </c>
      <c r="L167" s="230">
        <v>45</v>
      </c>
      <c r="M167" s="230">
        <v>78</v>
      </c>
      <c r="N167" s="230">
        <v>22</v>
      </c>
      <c r="O167" s="230">
        <v>8</v>
      </c>
      <c r="P167" s="230">
        <v>4</v>
      </c>
      <c r="Q167" s="229" t="e">
        <f>IF(K167="nio",0,IF(K167&gt;0,K167*I167/W167,0))*VLOOKUP(B167,'2-Kosten per locatie'!$A$14:$C$25,3,FALSE)</f>
        <v>#DIV/0!</v>
      </c>
      <c r="R167" s="229" t="e">
        <f>IF(L167&gt;0,L167*I167/X167,0)*VLOOKUP(B167,'2-Kosten per locatie'!$A$14:$C$25,3,FALSE)</f>
        <v>#DIV/0!</v>
      </c>
      <c r="S167" s="229" t="e">
        <f>IF(M167&gt;0,M167*I167/Y167,0)*VLOOKUP(B167,'2-Kosten per locatie'!$A$14:$C$25,3,FALSE)</f>
        <v>#DIV/0!</v>
      </c>
      <c r="T167" s="229" t="e">
        <f>IF(N167&gt;0,N167*I167/Z167,0)*VLOOKUP(B167,'2-Kosten per locatie'!$A$14:$C$25,3,FALSE)</f>
        <v>#DIV/0!</v>
      </c>
      <c r="U167" s="229" t="e">
        <f>IF(O167&gt;0,O167*I167/Y167,0)*VLOOKUP(B167,'2-Kosten per locatie'!$A$14:$C$25,3,FALSE)</f>
        <v>#DIV/0!</v>
      </c>
      <c r="V167" s="229" t="e">
        <f>IF(P167&gt;0,P167*I167/Z167,0)*VLOOKUP(B167,'2-Kosten per locatie'!$A$14:$C$25,3,FALSE)</f>
        <v>#DIV/0!</v>
      </c>
      <c r="W167" s="307">
        <f>IF(K167="nio",0,IF(K167&gt;0,VLOOKUP(G167,'3-Productie normen'!A:R,VLOOKUP(K167,'3-Productie normen'!$B$29:$C$41,2,FALSE),FALSE)))</f>
        <v>0</v>
      </c>
      <c r="X167" s="307">
        <f t="shared" si="22"/>
        <v>0</v>
      </c>
      <c r="Y167" s="307">
        <f t="shared" si="23"/>
        <v>0</v>
      </c>
      <c r="Z167" s="307">
        <f t="shared" si="24"/>
        <v>0</v>
      </c>
      <c r="AA167" s="308">
        <f>VLOOKUP(G167,'3-Productie normen'!A:U,15,FALSE)</f>
        <v>0</v>
      </c>
      <c r="AB167" s="309">
        <f>VLOOKUP(G167,'3-Productie normen'!A:U,16,FALSE)</f>
        <v>198.56500000000014</v>
      </c>
      <c r="AC167" s="308"/>
      <c r="AE167" s="310">
        <f t="shared" si="25"/>
        <v>451.1</v>
      </c>
    </row>
    <row r="168" spans="1:31" ht="14.1" customHeight="1">
      <c r="A168" s="75">
        <v>163</v>
      </c>
      <c r="B168" s="380" t="s">
        <v>58</v>
      </c>
      <c r="C168" s="276" t="s">
        <v>317</v>
      </c>
      <c r="D168" s="304" t="s">
        <v>237</v>
      </c>
      <c r="E168" s="305" t="s">
        <v>356</v>
      </c>
      <c r="F168" s="71" t="s">
        <v>357</v>
      </c>
      <c r="G168" s="71" t="s">
        <v>104</v>
      </c>
      <c r="H168" s="71" t="s">
        <v>193</v>
      </c>
      <c r="I168" s="388">
        <v>1.8</v>
      </c>
      <c r="J168" s="306">
        <f t="shared" si="21"/>
        <v>347</v>
      </c>
      <c r="K168" s="230">
        <v>190</v>
      </c>
      <c r="L168" s="230">
        <v>45</v>
      </c>
      <c r="M168" s="230">
        <v>78</v>
      </c>
      <c r="N168" s="230">
        <v>22</v>
      </c>
      <c r="O168" s="230">
        <v>8</v>
      </c>
      <c r="P168" s="230">
        <v>4</v>
      </c>
      <c r="Q168" s="229" t="e">
        <f>IF(K168="nio",0,IF(K168&gt;0,K168*I168/W168,0))*VLOOKUP(B168,'2-Kosten per locatie'!$A$14:$C$25,3,FALSE)</f>
        <v>#DIV/0!</v>
      </c>
      <c r="R168" s="229" t="e">
        <f>IF(L168&gt;0,L168*I168/X168,0)*VLOOKUP(B168,'2-Kosten per locatie'!$A$14:$C$25,3,FALSE)</f>
        <v>#DIV/0!</v>
      </c>
      <c r="S168" s="229" t="e">
        <f>IF(M168&gt;0,M168*I168/Y168,0)*VLOOKUP(B168,'2-Kosten per locatie'!$A$14:$C$25,3,FALSE)</f>
        <v>#DIV/0!</v>
      </c>
      <c r="T168" s="229" t="e">
        <f>IF(N168&gt;0,N168*I168/Z168,0)*VLOOKUP(B168,'2-Kosten per locatie'!$A$14:$C$25,3,FALSE)</f>
        <v>#DIV/0!</v>
      </c>
      <c r="U168" s="229" t="e">
        <f>IF(O168&gt;0,O168*I168/Y168,0)*VLOOKUP(B168,'2-Kosten per locatie'!$A$14:$C$25,3,FALSE)</f>
        <v>#DIV/0!</v>
      </c>
      <c r="V168" s="229" t="e">
        <f>IF(P168&gt;0,P168*I168/Z168,0)*VLOOKUP(B168,'2-Kosten per locatie'!$A$14:$C$25,3,FALSE)</f>
        <v>#DIV/0!</v>
      </c>
      <c r="W168" s="307">
        <f>IF(K168="nio",0,IF(K168&gt;0,VLOOKUP(G168,'3-Productie normen'!A:R,VLOOKUP(K168,'3-Productie normen'!$B$29:$C$41,2,FALSE),FALSE)))</f>
        <v>0</v>
      </c>
      <c r="X168" s="307">
        <f t="shared" si="22"/>
        <v>0</v>
      </c>
      <c r="Y168" s="307">
        <f t="shared" si="23"/>
        <v>0</v>
      </c>
      <c r="Z168" s="307">
        <f t="shared" si="24"/>
        <v>0</v>
      </c>
      <c r="AA168" s="308">
        <f>VLOOKUP(G168,'3-Productie normen'!A:U,15,FALSE)</f>
        <v>0</v>
      </c>
      <c r="AB168" s="309">
        <f>VLOOKUP(G168,'3-Productie normen'!A:U,16,FALSE)</f>
        <v>198.56500000000014</v>
      </c>
      <c r="AC168" s="308"/>
      <c r="AE168" s="310">
        <f t="shared" si="25"/>
        <v>624.6</v>
      </c>
    </row>
    <row r="169" spans="1:31" ht="14.1" customHeight="1">
      <c r="A169" s="75">
        <v>164</v>
      </c>
      <c r="B169" s="380" t="s">
        <v>58</v>
      </c>
      <c r="C169" s="276" t="s">
        <v>317</v>
      </c>
      <c r="D169" s="304" t="s">
        <v>237</v>
      </c>
      <c r="E169" s="305" t="s">
        <v>358</v>
      </c>
      <c r="F169" s="71" t="s">
        <v>359</v>
      </c>
      <c r="G169" s="71" t="s">
        <v>197</v>
      </c>
      <c r="H169" s="71" t="s">
        <v>193</v>
      </c>
      <c r="I169" s="388">
        <v>2</v>
      </c>
      <c r="J169" s="306">
        <f t="shared" si="21"/>
        <v>0</v>
      </c>
      <c r="K169" s="230" t="s">
        <v>198</v>
      </c>
      <c r="L169" s="230"/>
      <c r="M169" s="230"/>
      <c r="N169" s="230"/>
      <c r="O169" s="230"/>
      <c r="P169" s="230"/>
      <c r="Q169" s="229">
        <f>IF(K169="nio",0,IF(K169&gt;0,K169*I169/W169,0))*VLOOKUP(B169,'2-Kosten per locatie'!$A$14:$C$25,3,FALSE)</f>
        <v>0</v>
      </c>
      <c r="R169" s="229">
        <f>IF(L169&gt;0,L169*I169/X169,0)*VLOOKUP(B169,'2-Kosten per locatie'!$A$14:$C$25,3,FALSE)</f>
        <v>0</v>
      </c>
      <c r="S169" s="229">
        <f>IF(M169&gt;0,M169*I169/Y169,0)*VLOOKUP(B169,'2-Kosten per locatie'!$A$14:$C$25,3,FALSE)</f>
        <v>0</v>
      </c>
      <c r="T169" s="229">
        <f>IF(N169&gt;0,N169*I169/Z169,0)*VLOOKUP(B169,'2-Kosten per locatie'!$A$14:$C$25,3,FALSE)</f>
        <v>0</v>
      </c>
      <c r="U169" s="229">
        <f>IF(O169&gt;0,O169*I169/Y169,0)*VLOOKUP(B169,'2-Kosten per locatie'!$A$14:$C$25,3,FALSE)</f>
        <v>0</v>
      </c>
      <c r="V169" s="229">
        <f>IF(P169&gt;0,P169*I169/Z169,0)*VLOOKUP(B169,'2-Kosten per locatie'!$A$14:$C$25,3,FALSE)</f>
        <v>0</v>
      </c>
      <c r="W169" s="307">
        <f>IF(K169="nio",0,IF(K169&gt;0,VLOOKUP(G169,'3-Productie normen'!A:R,VLOOKUP(K169,'3-Productie normen'!$B$29:$C$41,2,FALSE),FALSE)))</f>
        <v>0</v>
      </c>
      <c r="X169" s="307">
        <f t="shared" si="22"/>
        <v>0</v>
      </c>
      <c r="Y169" s="307">
        <f t="shared" si="23"/>
        <v>0</v>
      </c>
      <c r="Z169" s="307">
        <f t="shared" si="24"/>
        <v>0</v>
      </c>
      <c r="AA169" s="308" t="e">
        <f>VLOOKUP(G169,'3-Productie normen'!A:U,15,FALSE)</f>
        <v>#N/A</v>
      </c>
      <c r="AB169" s="309" t="e">
        <f>VLOOKUP(G169,'3-Productie normen'!A:U,16,FALSE)</f>
        <v>#N/A</v>
      </c>
      <c r="AC169" s="308"/>
      <c r="AE169" s="310">
        <f t="shared" si="25"/>
        <v>0</v>
      </c>
    </row>
    <row r="170" spans="1:31" ht="14.1" customHeight="1">
      <c r="A170" s="75">
        <v>165</v>
      </c>
      <c r="B170" s="380" t="s">
        <v>58</v>
      </c>
      <c r="C170" s="276" t="s">
        <v>317</v>
      </c>
      <c r="D170" s="304" t="s">
        <v>237</v>
      </c>
      <c r="E170" s="305" t="s">
        <v>360</v>
      </c>
      <c r="F170" s="311" t="s">
        <v>361</v>
      </c>
      <c r="G170" s="311" t="s">
        <v>104</v>
      </c>
      <c r="H170" s="71" t="s">
        <v>193</v>
      </c>
      <c r="I170" s="388">
        <v>9.3000000000000007</v>
      </c>
      <c r="J170" s="306">
        <f t="shared" si="21"/>
        <v>347</v>
      </c>
      <c r="K170" s="230">
        <v>190</v>
      </c>
      <c r="L170" s="230">
        <v>45</v>
      </c>
      <c r="M170" s="230">
        <v>78</v>
      </c>
      <c r="N170" s="230">
        <v>22</v>
      </c>
      <c r="O170" s="230">
        <v>8</v>
      </c>
      <c r="P170" s="230">
        <v>4</v>
      </c>
      <c r="Q170" s="229" t="e">
        <f>IF(K170="nio",0,IF(K170&gt;0,K170*I170/W170,0))*VLOOKUP(B170,'2-Kosten per locatie'!$A$14:$C$25,3,FALSE)</f>
        <v>#DIV/0!</v>
      </c>
      <c r="R170" s="229" t="e">
        <f>IF(L170&gt;0,L170*I170/X170,0)*VLOOKUP(B170,'2-Kosten per locatie'!$A$14:$C$25,3,FALSE)</f>
        <v>#DIV/0!</v>
      </c>
      <c r="S170" s="229" t="e">
        <f>IF(M170&gt;0,M170*I170/Y170,0)*VLOOKUP(B170,'2-Kosten per locatie'!$A$14:$C$25,3,FALSE)</f>
        <v>#DIV/0!</v>
      </c>
      <c r="T170" s="229" t="e">
        <f>IF(N170&gt;0,N170*I170/Z170,0)*VLOOKUP(B170,'2-Kosten per locatie'!$A$14:$C$25,3,FALSE)</f>
        <v>#DIV/0!</v>
      </c>
      <c r="U170" s="229" t="e">
        <f>IF(O170&gt;0,O170*I170/Y170,0)*VLOOKUP(B170,'2-Kosten per locatie'!$A$14:$C$25,3,FALSE)</f>
        <v>#DIV/0!</v>
      </c>
      <c r="V170" s="229" t="e">
        <f>IF(P170&gt;0,P170*I170/Z170,0)*VLOOKUP(B170,'2-Kosten per locatie'!$A$14:$C$25,3,FALSE)</f>
        <v>#DIV/0!</v>
      </c>
      <c r="W170" s="307">
        <f>IF(K170="nio",0,IF(K170&gt;0,VLOOKUP(G170,'3-Productie normen'!A:R,VLOOKUP(K170,'3-Productie normen'!$B$29:$C$41,2,FALSE),FALSE)))</f>
        <v>0</v>
      </c>
      <c r="X170" s="307">
        <f t="shared" si="22"/>
        <v>0</v>
      </c>
      <c r="Y170" s="307">
        <f t="shared" si="23"/>
        <v>0</v>
      </c>
      <c r="Z170" s="307">
        <f t="shared" si="24"/>
        <v>0</v>
      </c>
      <c r="AA170" s="308">
        <f>VLOOKUP(G170,'3-Productie normen'!A:U,15,FALSE)</f>
        <v>0</v>
      </c>
      <c r="AB170" s="309">
        <f>VLOOKUP(G170,'3-Productie normen'!A:U,16,FALSE)</f>
        <v>198.56500000000014</v>
      </c>
      <c r="AC170" s="308"/>
      <c r="AE170" s="310">
        <f t="shared" si="25"/>
        <v>3227.1000000000004</v>
      </c>
    </row>
    <row r="171" spans="1:31" ht="14.1" customHeight="1">
      <c r="A171" s="75">
        <v>166</v>
      </c>
      <c r="B171" s="380" t="s">
        <v>58</v>
      </c>
      <c r="C171" s="276" t="s">
        <v>317</v>
      </c>
      <c r="D171" s="304" t="s">
        <v>237</v>
      </c>
      <c r="E171" s="305" t="s">
        <v>362</v>
      </c>
      <c r="F171" s="71" t="s">
        <v>280</v>
      </c>
      <c r="G171" s="71" t="s">
        <v>104</v>
      </c>
      <c r="H171" s="429" t="s">
        <v>193</v>
      </c>
      <c r="I171" s="388">
        <v>1</v>
      </c>
      <c r="J171" s="306">
        <f t="shared" si="21"/>
        <v>347</v>
      </c>
      <c r="K171" s="230">
        <v>190</v>
      </c>
      <c r="L171" s="230">
        <v>45</v>
      </c>
      <c r="M171" s="230">
        <v>78</v>
      </c>
      <c r="N171" s="230">
        <v>22</v>
      </c>
      <c r="O171" s="230">
        <v>8</v>
      </c>
      <c r="P171" s="230">
        <v>4</v>
      </c>
      <c r="Q171" s="229" t="e">
        <f>IF(K171="nio",0,IF(K171&gt;0,K171*I171/W171,0))*VLOOKUP(B171,'2-Kosten per locatie'!$A$14:$C$25,3,FALSE)</f>
        <v>#DIV/0!</v>
      </c>
      <c r="R171" s="229" t="e">
        <f>IF(L171&gt;0,L171*I171/X171,0)*VLOOKUP(B171,'2-Kosten per locatie'!$A$14:$C$25,3,FALSE)</f>
        <v>#DIV/0!</v>
      </c>
      <c r="S171" s="229" t="e">
        <f>IF(M171&gt;0,M171*I171/Y171,0)*VLOOKUP(B171,'2-Kosten per locatie'!$A$14:$C$25,3,FALSE)</f>
        <v>#DIV/0!</v>
      </c>
      <c r="T171" s="229" t="e">
        <f>IF(N171&gt;0,N171*I171/Z171,0)*VLOOKUP(B171,'2-Kosten per locatie'!$A$14:$C$25,3,FALSE)</f>
        <v>#DIV/0!</v>
      </c>
      <c r="U171" s="229" t="e">
        <f>IF(O171&gt;0,O171*I171/Y171,0)*VLOOKUP(B171,'2-Kosten per locatie'!$A$14:$C$25,3,FALSE)</f>
        <v>#DIV/0!</v>
      </c>
      <c r="V171" s="229" t="e">
        <f>IF(P171&gt;0,P171*I171/Z171,0)*VLOOKUP(B171,'2-Kosten per locatie'!$A$14:$C$25,3,FALSE)</f>
        <v>#DIV/0!</v>
      </c>
      <c r="W171" s="307">
        <f>IF(K171="nio",0,IF(K171&gt;0,VLOOKUP(G171,'3-Productie normen'!A:R,VLOOKUP(K171,'3-Productie normen'!$B$29:$C$41,2,FALSE),FALSE)))</f>
        <v>0</v>
      </c>
      <c r="X171" s="307">
        <f t="shared" si="22"/>
        <v>0</v>
      </c>
      <c r="Y171" s="307">
        <f t="shared" si="23"/>
        <v>0</v>
      </c>
      <c r="Z171" s="307">
        <f t="shared" si="24"/>
        <v>0</v>
      </c>
      <c r="AA171" s="308">
        <f>VLOOKUP(G171,'3-Productie normen'!A:U,15,FALSE)</f>
        <v>0</v>
      </c>
      <c r="AB171" s="309">
        <f>VLOOKUP(G171,'3-Productie normen'!A:U,16,FALSE)</f>
        <v>198.56500000000014</v>
      </c>
      <c r="AC171" s="308"/>
      <c r="AE171" s="310">
        <f t="shared" si="25"/>
        <v>347</v>
      </c>
    </row>
    <row r="172" spans="1:31" ht="14.1" customHeight="1">
      <c r="A172" s="75">
        <v>167</v>
      </c>
      <c r="B172" s="380" t="s">
        <v>58</v>
      </c>
      <c r="C172" s="276" t="s">
        <v>317</v>
      </c>
      <c r="D172" s="86" t="s">
        <v>237</v>
      </c>
      <c r="E172" s="226" t="s">
        <v>363</v>
      </c>
      <c r="F172" s="85" t="s">
        <v>282</v>
      </c>
      <c r="G172" s="85" t="s">
        <v>104</v>
      </c>
      <c r="H172" s="71" t="s">
        <v>193</v>
      </c>
      <c r="I172" s="388">
        <v>1</v>
      </c>
      <c r="J172" s="306">
        <f t="shared" si="21"/>
        <v>347</v>
      </c>
      <c r="K172" s="230">
        <v>190</v>
      </c>
      <c r="L172" s="230">
        <v>45</v>
      </c>
      <c r="M172" s="230">
        <v>78</v>
      </c>
      <c r="N172" s="230">
        <v>22</v>
      </c>
      <c r="O172" s="230">
        <v>8</v>
      </c>
      <c r="P172" s="230">
        <v>4</v>
      </c>
      <c r="Q172" s="229" t="e">
        <f>IF(K172="nio",0,IF(K172&gt;0,K172*I172/W172,0))*VLOOKUP(B172,'2-Kosten per locatie'!$A$14:$C$25,3,FALSE)</f>
        <v>#DIV/0!</v>
      </c>
      <c r="R172" s="229" t="e">
        <f>IF(L172&gt;0,L172*I172/X172,0)*VLOOKUP(B172,'2-Kosten per locatie'!$A$14:$C$25,3,FALSE)</f>
        <v>#DIV/0!</v>
      </c>
      <c r="S172" s="229" t="e">
        <f>IF(M172&gt;0,M172*I172/Y172,0)*VLOOKUP(B172,'2-Kosten per locatie'!$A$14:$C$25,3,FALSE)</f>
        <v>#DIV/0!</v>
      </c>
      <c r="T172" s="229" t="e">
        <f>IF(N172&gt;0,N172*I172/Z172,0)*VLOOKUP(B172,'2-Kosten per locatie'!$A$14:$C$25,3,FALSE)</f>
        <v>#DIV/0!</v>
      </c>
      <c r="U172" s="229" t="e">
        <f>IF(O172&gt;0,O172*I172/Y172,0)*VLOOKUP(B172,'2-Kosten per locatie'!$A$14:$C$25,3,FALSE)</f>
        <v>#DIV/0!</v>
      </c>
      <c r="V172" s="229" t="e">
        <f>IF(P172&gt;0,P172*I172/Z172,0)*VLOOKUP(B172,'2-Kosten per locatie'!$A$14:$C$25,3,FALSE)</f>
        <v>#DIV/0!</v>
      </c>
      <c r="W172" s="307">
        <f>IF(K172="nio",0,IF(K172&gt;0,VLOOKUP(G172,'3-Productie normen'!A:R,VLOOKUP(K172,'3-Productie normen'!$B$29:$C$41,2,FALSE),FALSE)))</f>
        <v>0</v>
      </c>
      <c r="X172" s="307">
        <f t="shared" si="22"/>
        <v>0</v>
      </c>
      <c r="Y172" s="307">
        <f t="shared" si="23"/>
        <v>0</v>
      </c>
      <c r="Z172" s="307">
        <f t="shared" si="24"/>
        <v>0</v>
      </c>
      <c r="AA172" s="308">
        <f>VLOOKUP(G172,'3-Productie normen'!A:U,15,FALSE)</f>
        <v>0</v>
      </c>
      <c r="AB172" s="309">
        <f>VLOOKUP(G172,'3-Productie normen'!A:U,16,FALSE)</f>
        <v>198.56500000000014</v>
      </c>
      <c r="AC172" s="308"/>
      <c r="AE172" s="310">
        <f t="shared" si="25"/>
        <v>347</v>
      </c>
    </row>
    <row r="173" spans="1:31" ht="14.1" customHeight="1">
      <c r="A173" s="75">
        <v>168</v>
      </c>
      <c r="B173" s="380" t="s">
        <v>58</v>
      </c>
      <c r="C173" s="276" t="s">
        <v>317</v>
      </c>
      <c r="D173" s="304" t="s">
        <v>237</v>
      </c>
      <c r="E173" s="305" t="s">
        <v>364</v>
      </c>
      <c r="F173" s="71" t="s">
        <v>284</v>
      </c>
      <c r="G173" s="71" t="s">
        <v>104</v>
      </c>
      <c r="H173" s="71" t="s">
        <v>193</v>
      </c>
      <c r="I173" s="388">
        <v>1</v>
      </c>
      <c r="J173" s="306">
        <f t="shared" si="21"/>
        <v>347</v>
      </c>
      <c r="K173" s="230">
        <v>190</v>
      </c>
      <c r="L173" s="230">
        <v>45</v>
      </c>
      <c r="M173" s="230">
        <v>78</v>
      </c>
      <c r="N173" s="230">
        <v>22</v>
      </c>
      <c r="O173" s="230">
        <v>8</v>
      </c>
      <c r="P173" s="230">
        <v>4</v>
      </c>
      <c r="Q173" s="229" t="e">
        <f>IF(K173="nio",0,IF(K173&gt;0,K173*I173/W173,0))*VLOOKUP(B173,'2-Kosten per locatie'!$A$14:$C$25,3,FALSE)</f>
        <v>#DIV/0!</v>
      </c>
      <c r="R173" s="229" t="e">
        <f>IF(L173&gt;0,L173*I173/X173,0)*VLOOKUP(B173,'2-Kosten per locatie'!$A$14:$C$25,3,FALSE)</f>
        <v>#DIV/0!</v>
      </c>
      <c r="S173" s="229" t="e">
        <f>IF(M173&gt;0,M173*I173/Y173,0)*VLOOKUP(B173,'2-Kosten per locatie'!$A$14:$C$25,3,FALSE)</f>
        <v>#DIV/0!</v>
      </c>
      <c r="T173" s="229" t="e">
        <f>IF(N173&gt;0,N173*I173/Z173,0)*VLOOKUP(B173,'2-Kosten per locatie'!$A$14:$C$25,3,FALSE)</f>
        <v>#DIV/0!</v>
      </c>
      <c r="U173" s="229" t="e">
        <f>IF(O173&gt;0,O173*I173/Y173,0)*VLOOKUP(B173,'2-Kosten per locatie'!$A$14:$C$25,3,FALSE)</f>
        <v>#DIV/0!</v>
      </c>
      <c r="V173" s="229" t="e">
        <f>IF(P173&gt;0,P173*I173/Z173,0)*VLOOKUP(B173,'2-Kosten per locatie'!$A$14:$C$25,3,FALSE)</f>
        <v>#DIV/0!</v>
      </c>
      <c r="W173" s="307">
        <f>IF(K173="nio",0,IF(K173&gt;0,VLOOKUP(G173,'3-Productie normen'!A:R,VLOOKUP(K173,'3-Productie normen'!$B$29:$C$41,2,FALSE),FALSE)))</f>
        <v>0</v>
      </c>
      <c r="X173" s="307">
        <f t="shared" si="22"/>
        <v>0</v>
      </c>
      <c r="Y173" s="307">
        <f t="shared" si="23"/>
        <v>0</v>
      </c>
      <c r="Z173" s="307">
        <f t="shared" si="24"/>
        <v>0</v>
      </c>
      <c r="AA173" s="308">
        <f>VLOOKUP(G173,'3-Productie normen'!A:U,15,FALSE)</f>
        <v>0</v>
      </c>
      <c r="AB173" s="309">
        <f>VLOOKUP(G173,'3-Productie normen'!A:U,16,FALSE)</f>
        <v>198.56500000000014</v>
      </c>
      <c r="AC173" s="308"/>
      <c r="AE173" s="310">
        <f t="shared" si="25"/>
        <v>347</v>
      </c>
    </row>
    <row r="174" spans="1:31" ht="14.1" customHeight="1">
      <c r="A174" s="75">
        <v>169</v>
      </c>
      <c r="B174" s="380" t="s">
        <v>58</v>
      </c>
      <c r="C174" s="276" t="s">
        <v>317</v>
      </c>
      <c r="D174" s="304" t="s">
        <v>237</v>
      </c>
      <c r="E174" s="305" t="s">
        <v>365</v>
      </c>
      <c r="F174" s="71" t="s">
        <v>286</v>
      </c>
      <c r="G174" s="71" t="s">
        <v>104</v>
      </c>
      <c r="H174" s="71" t="s">
        <v>193</v>
      </c>
      <c r="I174" s="388">
        <v>1</v>
      </c>
      <c r="J174" s="306">
        <f t="shared" si="21"/>
        <v>347</v>
      </c>
      <c r="K174" s="230">
        <v>190</v>
      </c>
      <c r="L174" s="230">
        <v>45</v>
      </c>
      <c r="M174" s="230">
        <v>78</v>
      </c>
      <c r="N174" s="230">
        <v>22</v>
      </c>
      <c r="O174" s="230">
        <v>8</v>
      </c>
      <c r="P174" s="230">
        <v>4</v>
      </c>
      <c r="Q174" s="229" t="e">
        <f>IF(K174="nio",0,IF(K174&gt;0,K174*I174/W174,0))*VLOOKUP(B174,'2-Kosten per locatie'!$A$14:$C$25,3,FALSE)</f>
        <v>#DIV/0!</v>
      </c>
      <c r="R174" s="229" t="e">
        <f>IF(L174&gt;0,L174*I174/X174,0)*VLOOKUP(B174,'2-Kosten per locatie'!$A$14:$C$25,3,FALSE)</f>
        <v>#DIV/0!</v>
      </c>
      <c r="S174" s="229" t="e">
        <f>IF(M174&gt;0,M174*I174/Y174,0)*VLOOKUP(B174,'2-Kosten per locatie'!$A$14:$C$25,3,FALSE)</f>
        <v>#DIV/0!</v>
      </c>
      <c r="T174" s="229" t="e">
        <f>IF(N174&gt;0,N174*I174/Z174,0)*VLOOKUP(B174,'2-Kosten per locatie'!$A$14:$C$25,3,FALSE)</f>
        <v>#DIV/0!</v>
      </c>
      <c r="U174" s="229" t="e">
        <f>IF(O174&gt;0,O174*I174/Y174,0)*VLOOKUP(B174,'2-Kosten per locatie'!$A$14:$C$25,3,FALSE)</f>
        <v>#DIV/0!</v>
      </c>
      <c r="V174" s="229" t="e">
        <f>IF(P174&gt;0,P174*I174/Z174,0)*VLOOKUP(B174,'2-Kosten per locatie'!$A$14:$C$25,3,FALSE)</f>
        <v>#DIV/0!</v>
      </c>
      <c r="W174" s="307">
        <f>IF(K174="nio",0,IF(K174&gt;0,VLOOKUP(G174,'3-Productie normen'!A:R,VLOOKUP(K174,'3-Productie normen'!$B$29:$C$41,2,FALSE),FALSE)))</f>
        <v>0</v>
      </c>
      <c r="X174" s="307">
        <f t="shared" si="22"/>
        <v>0</v>
      </c>
      <c r="Y174" s="307">
        <f t="shared" si="23"/>
        <v>0</v>
      </c>
      <c r="Z174" s="307">
        <f t="shared" si="24"/>
        <v>0</v>
      </c>
      <c r="AA174" s="308">
        <f>VLOOKUP(G174,'3-Productie normen'!A:U,15,FALSE)</f>
        <v>0</v>
      </c>
      <c r="AB174" s="309">
        <f>VLOOKUP(G174,'3-Productie normen'!A:U,16,FALSE)</f>
        <v>198.56500000000014</v>
      </c>
      <c r="AC174" s="308"/>
      <c r="AE174" s="310">
        <f t="shared" si="25"/>
        <v>347</v>
      </c>
    </row>
    <row r="175" spans="1:31" ht="14.1" customHeight="1">
      <c r="A175" s="75">
        <v>170</v>
      </c>
      <c r="B175" s="380" t="s">
        <v>58</v>
      </c>
      <c r="C175" s="276" t="s">
        <v>317</v>
      </c>
      <c r="D175" s="304" t="s">
        <v>237</v>
      </c>
      <c r="E175" s="305" t="s">
        <v>366</v>
      </c>
      <c r="F175" s="71" t="s">
        <v>295</v>
      </c>
      <c r="G175" s="71" t="s">
        <v>266</v>
      </c>
      <c r="H175" s="71" t="s">
        <v>193</v>
      </c>
      <c r="I175" s="388">
        <v>8</v>
      </c>
      <c r="J175" s="306">
        <f t="shared" si="21"/>
        <v>347</v>
      </c>
      <c r="K175" s="230">
        <v>190</v>
      </c>
      <c r="L175" s="230">
        <v>45</v>
      </c>
      <c r="M175" s="230">
        <v>78</v>
      </c>
      <c r="N175" s="230">
        <v>22</v>
      </c>
      <c r="O175" s="230">
        <v>8</v>
      </c>
      <c r="P175" s="230">
        <v>4</v>
      </c>
      <c r="Q175" s="229" t="e">
        <f>IF(K175="nio",0,IF(K175&gt;0,K175*I175/W175,0))*VLOOKUP(B175,'2-Kosten per locatie'!$A$14:$C$25,3,FALSE)</f>
        <v>#DIV/0!</v>
      </c>
      <c r="R175" s="229" t="e">
        <f>IF(L175&gt;0,L175*I175/X175,0)*VLOOKUP(B175,'2-Kosten per locatie'!$A$14:$C$25,3,FALSE)</f>
        <v>#DIV/0!</v>
      </c>
      <c r="S175" s="229" t="e">
        <f>IF(M175&gt;0,M175*I175/Y175,0)*VLOOKUP(B175,'2-Kosten per locatie'!$A$14:$C$25,3,FALSE)</f>
        <v>#DIV/0!</v>
      </c>
      <c r="T175" s="229" t="e">
        <f>IF(N175&gt;0,N175*I175/Z175,0)*VLOOKUP(B175,'2-Kosten per locatie'!$A$14:$C$25,3,FALSE)</f>
        <v>#DIV/0!</v>
      </c>
      <c r="U175" s="229" t="e">
        <f>IF(O175&gt;0,O175*I175/Y175,0)*VLOOKUP(B175,'2-Kosten per locatie'!$A$14:$C$25,3,FALSE)</f>
        <v>#DIV/0!</v>
      </c>
      <c r="V175" s="229" t="e">
        <f>IF(P175&gt;0,P175*I175/Z175,0)*VLOOKUP(B175,'2-Kosten per locatie'!$A$14:$C$25,3,FALSE)</f>
        <v>#DIV/0!</v>
      </c>
      <c r="W175" s="307">
        <f>IF(K175="nio",0,IF(K175&gt;0,VLOOKUP(G175,'3-Productie normen'!A:R,VLOOKUP(K175,'3-Productie normen'!$B$29:$C$41,2,FALSE),FALSE)))</f>
        <v>0</v>
      </c>
      <c r="X175" s="307">
        <f t="shared" si="22"/>
        <v>0</v>
      </c>
      <c r="Y175" s="307">
        <f t="shared" si="23"/>
        <v>0</v>
      </c>
      <c r="Z175" s="307">
        <f t="shared" si="24"/>
        <v>0</v>
      </c>
      <c r="AA175" s="308">
        <f>VLOOKUP(G175,'3-Productie normen'!A:U,15,FALSE)</f>
        <v>0</v>
      </c>
      <c r="AB175" s="309">
        <f>VLOOKUP(G175,'3-Productie normen'!A:U,16,FALSE)</f>
        <v>76.59999999999998</v>
      </c>
      <c r="AC175" s="308"/>
      <c r="AE175" s="310">
        <f t="shared" si="25"/>
        <v>2776</v>
      </c>
    </row>
    <row r="176" spans="1:31" ht="14.1" customHeight="1">
      <c r="A176" s="75">
        <v>171</v>
      </c>
      <c r="B176" s="380" t="s">
        <v>58</v>
      </c>
      <c r="C176" s="276" t="s">
        <v>317</v>
      </c>
      <c r="D176" s="304" t="s">
        <v>237</v>
      </c>
      <c r="E176" s="305" t="s">
        <v>367</v>
      </c>
      <c r="F176" s="71" t="s">
        <v>351</v>
      </c>
      <c r="G176" s="71" t="s">
        <v>266</v>
      </c>
      <c r="H176" s="71" t="s">
        <v>193</v>
      </c>
      <c r="I176" s="388">
        <v>1.3</v>
      </c>
      <c r="J176" s="306">
        <f t="shared" si="21"/>
        <v>347</v>
      </c>
      <c r="K176" s="230">
        <v>190</v>
      </c>
      <c r="L176" s="230">
        <v>45</v>
      </c>
      <c r="M176" s="230">
        <v>78</v>
      </c>
      <c r="N176" s="230">
        <v>22</v>
      </c>
      <c r="O176" s="230">
        <v>8</v>
      </c>
      <c r="P176" s="230">
        <v>4</v>
      </c>
      <c r="Q176" s="229" t="e">
        <f>IF(K176="nio",0,IF(K176&gt;0,K176*I176/W176,0))*VLOOKUP(B176,'2-Kosten per locatie'!$A$14:$C$25,3,FALSE)</f>
        <v>#DIV/0!</v>
      </c>
      <c r="R176" s="229" t="e">
        <f>IF(L176&gt;0,L176*I176/X176,0)*VLOOKUP(B176,'2-Kosten per locatie'!$A$14:$C$25,3,FALSE)</f>
        <v>#DIV/0!</v>
      </c>
      <c r="S176" s="229" t="e">
        <f>IF(M176&gt;0,M176*I176/Y176,0)*VLOOKUP(B176,'2-Kosten per locatie'!$A$14:$C$25,3,FALSE)</f>
        <v>#DIV/0!</v>
      </c>
      <c r="T176" s="229" t="e">
        <f>IF(N176&gt;0,N176*I176/Z176,0)*VLOOKUP(B176,'2-Kosten per locatie'!$A$14:$C$25,3,FALSE)</f>
        <v>#DIV/0!</v>
      </c>
      <c r="U176" s="229" t="e">
        <f>IF(O176&gt;0,O176*I176/Y176,0)*VLOOKUP(B176,'2-Kosten per locatie'!$A$14:$C$25,3,FALSE)</f>
        <v>#DIV/0!</v>
      </c>
      <c r="V176" s="229" t="e">
        <f>IF(P176&gt;0,P176*I176/Z176,0)*VLOOKUP(B176,'2-Kosten per locatie'!$A$14:$C$25,3,FALSE)</f>
        <v>#DIV/0!</v>
      </c>
      <c r="W176" s="307">
        <f>IF(K176="nio",0,IF(K176&gt;0,VLOOKUP(G176,'3-Productie normen'!A:R,VLOOKUP(K176,'3-Productie normen'!$B$29:$C$41,2,FALSE),FALSE)))</f>
        <v>0</v>
      </c>
      <c r="X176" s="307">
        <f t="shared" si="22"/>
        <v>0</v>
      </c>
      <c r="Y176" s="307">
        <f t="shared" si="23"/>
        <v>0</v>
      </c>
      <c r="Z176" s="307">
        <f t="shared" si="24"/>
        <v>0</v>
      </c>
      <c r="AA176" s="308">
        <f>VLOOKUP(G176,'3-Productie normen'!A:U,15,FALSE)</f>
        <v>0</v>
      </c>
      <c r="AB176" s="309">
        <f>VLOOKUP(G176,'3-Productie normen'!A:U,16,FALSE)</f>
        <v>76.59999999999998</v>
      </c>
      <c r="AC176" s="308"/>
      <c r="AE176" s="310">
        <f t="shared" si="25"/>
        <v>451.1</v>
      </c>
    </row>
    <row r="177" spans="1:31" ht="14.1" customHeight="1">
      <c r="A177" s="75">
        <v>172</v>
      </c>
      <c r="B177" s="380" t="s">
        <v>58</v>
      </c>
      <c r="C177" s="276" t="s">
        <v>317</v>
      </c>
      <c r="D177" s="304" t="s">
        <v>237</v>
      </c>
      <c r="E177" s="305" t="s">
        <v>368</v>
      </c>
      <c r="F177" s="71" t="s">
        <v>351</v>
      </c>
      <c r="G177" s="71" t="s">
        <v>266</v>
      </c>
      <c r="H177" s="71" t="s">
        <v>193</v>
      </c>
      <c r="I177" s="388">
        <v>1.3</v>
      </c>
      <c r="J177" s="306">
        <f t="shared" si="21"/>
        <v>347</v>
      </c>
      <c r="K177" s="230">
        <v>190</v>
      </c>
      <c r="L177" s="230">
        <v>45</v>
      </c>
      <c r="M177" s="230">
        <v>78</v>
      </c>
      <c r="N177" s="230">
        <v>22</v>
      </c>
      <c r="O177" s="230">
        <v>8</v>
      </c>
      <c r="P177" s="230">
        <v>4</v>
      </c>
      <c r="Q177" s="229" t="e">
        <f>IF(K177="nio",0,IF(K177&gt;0,K177*I177/W177,0))*VLOOKUP(B177,'2-Kosten per locatie'!$A$14:$C$25,3,FALSE)</f>
        <v>#DIV/0!</v>
      </c>
      <c r="R177" s="229" t="e">
        <f>IF(L177&gt;0,L177*I177/X177,0)*VLOOKUP(B177,'2-Kosten per locatie'!$A$14:$C$25,3,FALSE)</f>
        <v>#DIV/0!</v>
      </c>
      <c r="S177" s="229" t="e">
        <f>IF(M177&gt;0,M177*I177/Y177,0)*VLOOKUP(B177,'2-Kosten per locatie'!$A$14:$C$25,3,FALSE)</f>
        <v>#DIV/0!</v>
      </c>
      <c r="T177" s="229" t="e">
        <f>IF(N177&gt;0,N177*I177/Z177,0)*VLOOKUP(B177,'2-Kosten per locatie'!$A$14:$C$25,3,FALSE)</f>
        <v>#DIV/0!</v>
      </c>
      <c r="U177" s="229" t="e">
        <f>IF(O177&gt;0,O177*I177/Y177,0)*VLOOKUP(B177,'2-Kosten per locatie'!$A$14:$C$25,3,FALSE)</f>
        <v>#DIV/0!</v>
      </c>
      <c r="V177" s="229" t="e">
        <f>IF(P177&gt;0,P177*I177/Z177,0)*VLOOKUP(B177,'2-Kosten per locatie'!$A$14:$C$25,3,FALSE)</f>
        <v>#DIV/0!</v>
      </c>
      <c r="W177" s="307">
        <f>IF(K177="nio",0,IF(K177&gt;0,VLOOKUP(G177,'3-Productie normen'!A:R,VLOOKUP(K177,'3-Productie normen'!$B$29:$C$41,2,FALSE),FALSE)))</f>
        <v>0</v>
      </c>
      <c r="X177" s="307">
        <f t="shared" si="22"/>
        <v>0</v>
      </c>
      <c r="Y177" s="307">
        <f t="shared" si="23"/>
        <v>0</v>
      </c>
      <c r="Z177" s="307">
        <f t="shared" si="24"/>
        <v>0</v>
      </c>
      <c r="AA177" s="308">
        <f>VLOOKUP(G177,'3-Productie normen'!A:U,15,FALSE)</f>
        <v>0</v>
      </c>
      <c r="AB177" s="309">
        <f>VLOOKUP(G177,'3-Productie normen'!A:U,16,FALSE)</f>
        <v>76.59999999999998</v>
      </c>
      <c r="AC177" s="308"/>
      <c r="AE177" s="310">
        <f t="shared" si="25"/>
        <v>451.1</v>
      </c>
    </row>
    <row r="178" spans="1:31" ht="14.1" customHeight="1">
      <c r="A178" s="75">
        <v>173</v>
      </c>
      <c r="B178" s="380" t="s">
        <v>58</v>
      </c>
      <c r="C178" s="276" t="s">
        <v>317</v>
      </c>
      <c r="D178" s="304" t="s">
        <v>237</v>
      </c>
      <c r="E178" s="305" t="s">
        <v>369</v>
      </c>
      <c r="F178" s="276" t="s">
        <v>370</v>
      </c>
      <c r="G178" s="276" t="s">
        <v>266</v>
      </c>
      <c r="H178" s="71" t="s">
        <v>193</v>
      </c>
      <c r="I178" s="388">
        <v>1.3</v>
      </c>
      <c r="J178" s="306">
        <f t="shared" si="21"/>
        <v>347</v>
      </c>
      <c r="K178" s="230">
        <v>190</v>
      </c>
      <c r="L178" s="230">
        <v>45</v>
      </c>
      <c r="M178" s="230">
        <v>78</v>
      </c>
      <c r="N178" s="230">
        <v>22</v>
      </c>
      <c r="O178" s="230">
        <v>8</v>
      </c>
      <c r="P178" s="230">
        <v>4</v>
      </c>
      <c r="Q178" s="229" t="e">
        <f>IF(K178="nio",0,IF(K178&gt;0,K178*I178/W178,0))*VLOOKUP(B178,'2-Kosten per locatie'!$A$14:$C$25,3,FALSE)</f>
        <v>#DIV/0!</v>
      </c>
      <c r="R178" s="229" t="e">
        <f>IF(L178&gt;0,L178*I178/X178,0)*VLOOKUP(B178,'2-Kosten per locatie'!$A$14:$C$25,3,FALSE)</f>
        <v>#DIV/0!</v>
      </c>
      <c r="S178" s="229" t="e">
        <f>IF(M178&gt;0,M178*I178/Y178,0)*VLOOKUP(B178,'2-Kosten per locatie'!$A$14:$C$25,3,FALSE)</f>
        <v>#DIV/0!</v>
      </c>
      <c r="T178" s="229" t="e">
        <f>IF(N178&gt;0,N178*I178/Z178,0)*VLOOKUP(B178,'2-Kosten per locatie'!$A$14:$C$25,3,FALSE)</f>
        <v>#DIV/0!</v>
      </c>
      <c r="U178" s="229" t="e">
        <f>IF(O178&gt;0,O178*I178/Y178,0)*VLOOKUP(B178,'2-Kosten per locatie'!$A$14:$C$25,3,FALSE)</f>
        <v>#DIV/0!</v>
      </c>
      <c r="V178" s="229" t="e">
        <f>IF(P178&gt;0,P178*I178/Z178,0)*VLOOKUP(B178,'2-Kosten per locatie'!$A$14:$C$25,3,FALSE)</f>
        <v>#DIV/0!</v>
      </c>
      <c r="W178" s="307">
        <f>IF(K178="nio",0,IF(K178&gt;0,VLOOKUP(G178,'3-Productie normen'!A:R,VLOOKUP(K178,'3-Productie normen'!$B$29:$C$41,2,FALSE),FALSE)))</f>
        <v>0</v>
      </c>
      <c r="X178" s="307">
        <f t="shared" si="22"/>
        <v>0</v>
      </c>
      <c r="Y178" s="307">
        <f t="shared" si="23"/>
        <v>0</v>
      </c>
      <c r="Z178" s="307">
        <f t="shared" si="24"/>
        <v>0</v>
      </c>
      <c r="AA178" s="308">
        <f>VLOOKUP(G178,'3-Productie normen'!A:U,15,FALSE)</f>
        <v>0</v>
      </c>
      <c r="AB178" s="309">
        <f>VLOOKUP(G178,'3-Productie normen'!A:U,16,FALSE)</f>
        <v>76.59999999999998</v>
      </c>
      <c r="AC178" s="308"/>
      <c r="AE178" s="310">
        <f t="shared" si="25"/>
        <v>451.1</v>
      </c>
    </row>
    <row r="179" spans="1:31" ht="14.1" customHeight="1">
      <c r="A179" s="75">
        <v>174</v>
      </c>
      <c r="B179" s="380" t="s">
        <v>58</v>
      </c>
      <c r="C179" s="276" t="s">
        <v>317</v>
      </c>
      <c r="D179" s="304" t="s">
        <v>237</v>
      </c>
      <c r="E179" s="305" t="s">
        <v>371</v>
      </c>
      <c r="F179" s="276" t="s">
        <v>372</v>
      </c>
      <c r="G179" s="276" t="s">
        <v>266</v>
      </c>
      <c r="H179" s="71" t="s">
        <v>193</v>
      </c>
      <c r="I179" s="388">
        <v>1.3</v>
      </c>
      <c r="J179" s="306">
        <f t="shared" si="21"/>
        <v>347</v>
      </c>
      <c r="K179" s="230">
        <v>190</v>
      </c>
      <c r="L179" s="230">
        <v>45</v>
      </c>
      <c r="M179" s="230">
        <v>78</v>
      </c>
      <c r="N179" s="230">
        <v>22</v>
      </c>
      <c r="O179" s="230">
        <v>8</v>
      </c>
      <c r="P179" s="230">
        <v>4</v>
      </c>
      <c r="Q179" s="229" t="e">
        <f>IF(K179="nio",0,IF(K179&gt;0,K179*I179/W179,0))*VLOOKUP(B179,'2-Kosten per locatie'!$A$14:$C$25,3,FALSE)</f>
        <v>#DIV/0!</v>
      </c>
      <c r="R179" s="229" t="e">
        <f>IF(L179&gt;0,L179*I179/X179,0)*VLOOKUP(B179,'2-Kosten per locatie'!$A$14:$C$25,3,FALSE)</f>
        <v>#DIV/0!</v>
      </c>
      <c r="S179" s="229" t="e">
        <f>IF(M179&gt;0,M179*I179/Y179,0)*VLOOKUP(B179,'2-Kosten per locatie'!$A$14:$C$25,3,FALSE)</f>
        <v>#DIV/0!</v>
      </c>
      <c r="T179" s="229" t="e">
        <f>IF(N179&gt;0,N179*I179/Z179,0)*VLOOKUP(B179,'2-Kosten per locatie'!$A$14:$C$25,3,FALSE)</f>
        <v>#DIV/0!</v>
      </c>
      <c r="U179" s="229" t="e">
        <f>IF(O179&gt;0,O179*I179/Y179,0)*VLOOKUP(B179,'2-Kosten per locatie'!$A$14:$C$25,3,FALSE)</f>
        <v>#DIV/0!</v>
      </c>
      <c r="V179" s="229" t="e">
        <f>IF(P179&gt;0,P179*I179/Z179,0)*VLOOKUP(B179,'2-Kosten per locatie'!$A$14:$C$25,3,FALSE)</f>
        <v>#DIV/0!</v>
      </c>
      <c r="W179" s="307">
        <f>IF(K179="nio",0,IF(K179&gt;0,VLOOKUP(G179,'3-Productie normen'!A:R,VLOOKUP(K179,'3-Productie normen'!$B$29:$C$41,2,FALSE),FALSE)))</f>
        <v>0</v>
      </c>
      <c r="X179" s="307">
        <f t="shared" si="22"/>
        <v>0</v>
      </c>
      <c r="Y179" s="307">
        <f t="shared" si="23"/>
        <v>0</v>
      </c>
      <c r="Z179" s="307">
        <f t="shared" si="24"/>
        <v>0</v>
      </c>
      <c r="AA179" s="308">
        <f>VLOOKUP(G179,'3-Productie normen'!A:U,15,FALSE)</f>
        <v>0</v>
      </c>
      <c r="AB179" s="309">
        <f>VLOOKUP(G179,'3-Productie normen'!A:U,16,FALSE)</f>
        <v>76.59999999999998</v>
      </c>
      <c r="AC179" s="308"/>
      <c r="AE179" s="310">
        <f t="shared" si="25"/>
        <v>451.1</v>
      </c>
    </row>
    <row r="180" spans="1:31" ht="14.1" customHeight="1">
      <c r="A180" s="75">
        <v>175</v>
      </c>
      <c r="B180" s="380" t="s">
        <v>58</v>
      </c>
      <c r="C180" s="276" t="s">
        <v>317</v>
      </c>
      <c r="D180" s="304" t="s">
        <v>237</v>
      </c>
      <c r="E180" s="305" t="s">
        <v>373</v>
      </c>
      <c r="F180" s="276" t="s">
        <v>374</v>
      </c>
      <c r="G180" s="276" t="s">
        <v>266</v>
      </c>
      <c r="H180" s="71" t="s">
        <v>193</v>
      </c>
      <c r="I180" s="388">
        <v>1.3</v>
      </c>
      <c r="J180" s="306">
        <f t="shared" si="21"/>
        <v>347</v>
      </c>
      <c r="K180" s="230">
        <v>190</v>
      </c>
      <c r="L180" s="230">
        <v>45</v>
      </c>
      <c r="M180" s="230">
        <v>78</v>
      </c>
      <c r="N180" s="230">
        <v>22</v>
      </c>
      <c r="O180" s="230">
        <v>8</v>
      </c>
      <c r="P180" s="230">
        <v>4</v>
      </c>
      <c r="Q180" s="229" t="e">
        <f>IF(K180="nio",0,IF(K180&gt;0,K180*I180/W180,0))*VLOOKUP(B180,'2-Kosten per locatie'!$A$14:$C$25,3,FALSE)</f>
        <v>#DIV/0!</v>
      </c>
      <c r="R180" s="229" t="e">
        <f>IF(L180&gt;0,L180*I180/X180,0)*VLOOKUP(B180,'2-Kosten per locatie'!$A$14:$C$25,3,FALSE)</f>
        <v>#DIV/0!</v>
      </c>
      <c r="S180" s="229" t="e">
        <f>IF(M180&gt;0,M180*I180/Y180,0)*VLOOKUP(B180,'2-Kosten per locatie'!$A$14:$C$25,3,FALSE)</f>
        <v>#DIV/0!</v>
      </c>
      <c r="T180" s="229" t="e">
        <f>IF(N180&gt;0,N180*I180/Z180,0)*VLOOKUP(B180,'2-Kosten per locatie'!$A$14:$C$25,3,FALSE)</f>
        <v>#DIV/0!</v>
      </c>
      <c r="U180" s="229" t="e">
        <f>IF(O180&gt;0,O180*I180/Y180,0)*VLOOKUP(B180,'2-Kosten per locatie'!$A$14:$C$25,3,FALSE)</f>
        <v>#DIV/0!</v>
      </c>
      <c r="V180" s="229" t="e">
        <f>IF(P180&gt;0,P180*I180/Z180,0)*VLOOKUP(B180,'2-Kosten per locatie'!$A$14:$C$25,3,FALSE)</f>
        <v>#DIV/0!</v>
      </c>
      <c r="W180" s="307">
        <f>IF(K180="nio",0,IF(K180&gt;0,VLOOKUP(G180,'3-Productie normen'!A:R,VLOOKUP(K180,'3-Productie normen'!$B$29:$C$41,2,FALSE),FALSE)))</f>
        <v>0</v>
      </c>
      <c r="X180" s="307">
        <f t="shared" si="22"/>
        <v>0</v>
      </c>
      <c r="Y180" s="307">
        <f t="shared" si="23"/>
        <v>0</v>
      </c>
      <c r="Z180" s="307">
        <f t="shared" si="24"/>
        <v>0</v>
      </c>
      <c r="AA180" s="308">
        <f>VLOOKUP(G180,'3-Productie normen'!A:U,15,FALSE)</f>
        <v>0</v>
      </c>
      <c r="AB180" s="309">
        <f>VLOOKUP(G180,'3-Productie normen'!A:U,16,FALSE)</f>
        <v>76.59999999999998</v>
      </c>
      <c r="AC180" s="308"/>
      <c r="AE180" s="310">
        <f t="shared" si="25"/>
        <v>451.1</v>
      </c>
    </row>
    <row r="181" spans="1:31" ht="14.1" customHeight="1">
      <c r="A181" s="75">
        <v>176</v>
      </c>
      <c r="B181" s="380" t="s">
        <v>58</v>
      </c>
      <c r="C181" s="276" t="s">
        <v>317</v>
      </c>
      <c r="D181" s="304" t="s">
        <v>237</v>
      </c>
      <c r="E181" s="305" t="s">
        <v>375</v>
      </c>
      <c r="F181" s="71" t="s">
        <v>376</v>
      </c>
      <c r="G181" s="71" t="s">
        <v>266</v>
      </c>
      <c r="H181" s="71" t="s">
        <v>193</v>
      </c>
      <c r="I181" s="388">
        <v>1.8</v>
      </c>
      <c r="J181" s="306">
        <f t="shared" si="21"/>
        <v>347</v>
      </c>
      <c r="K181" s="230">
        <v>190</v>
      </c>
      <c r="L181" s="230">
        <v>45</v>
      </c>
      <c r="M181" s="230">
        <v>78</v>
      </c>
      <c r="N181" s="230">
        <v>22</v>
      </c>
      <c r="O181" s="230">
        <v>8</v>
      </c>
      <c r="P181" s="230">
        <v>4</v>
      </c>
      <c r="Q181" s="229" t="e">
        <f>IF(K181="nio",0,IF(K181&gt;0,K181*I181/W181,0))*VLOOKUP(B181,'2-Kosten per locatie'!$A$14:$C$25,3,FALSE)</f>
        <v>#DIV/0!</v>
      </c>
      <c r="R181" s="229" t="e">
        <f>IF(L181&gt;0,L181*I181/X181,0)*VLOOKUP(B181,'2-Kosten per locatie'!$A$14:$C$25,3,FALSE)</f>
        <v>#DIV/0!</v>
      </c>
      <c r="S181" s="229" t="e">
        <f>IF(M181&gt;0,M181*I181/Y181,0)*VLOOKUP(B181,'2-Kosten per locatie'!$A$14:$C$25,3,FALSE)</f>
        <v>#DIV/0!</v>
      </c>
      <c r="T181" s="229" t="e">
        <f>IF(N181&gt;0,N181*I181/Z181,0)*VLOOKUP(B181,'2-Kosten per locatie'!$A$14:$C$25,3,FALSE)</f>
        <v>#DIV/0!</v>
      </c>
      <c r="U181" s="229" t="e">
        <f>IF(O181&gt;0,O181*I181/Y181,0)*VLOOKUP(B181,'2-Kosten per locatie'!$A$14:$C$25,3,FALSE)</f>
        <v>#DIV/0!</v>
      </c>
      <c r="V181" s="229" t="e">
        <f>IF(P181&gt;0,P181*I181/Z181,0)*VLOOKUP(B181,'2-Kosten per locatie'!$A$14:$C$25,3,FALSE)</f>
        <v>#DIV/0!</v>
      </c>
      <c r="W181" s="307">
        <f>IF(K181="nio",0,IF(K181&gt;0,VLOOKUP(G181,'3-Productie normen'!A:R,VLOOKUP(K181,'3-Productie normen'!$B$29:$C$41,2,FALSE),FALSE)))</f>
        <v>0</v>
      </c>
      <c r="X181" s="307">
        <f t="shared" si="22"/>
        <v>0</v>
      </c>
      <c r="Y181" s="307">
        <f t="shared" si="23"/>
        <v>0</v>
      </c>
      <c r="Z181" s="307">
        <f t="shared" si="24"/>
        <v>0</v>
      </c>
      <c r="AA181" s="308">
        <f>VLOOKUP(G181,'3-Productie normen'!A:U,15,FALSE)</f>
        <v>0</v>
      </c>
      <c r="AB181" s="309">
        <f>VLOOKUP(G181,'3-Productie normen'!A:U,16,FALSE)</f>
        <v>76.59999999999998</v>
      </c>
      <c r="AC181" s="308"/>
      <c r="AE181" s="310">
        <f t="shared" si="25"/>
        <v>624.6</v>
      </c>
    </row>
    <row r="182" spans="1:31" ht="14.1" customHeight="1">
      <c r="A182" s="75">
        <v>177</v>
      </c>
      <c r="B182" s="380" t="s">
        <v>58</v>
      </c>
      <c r="C182" s="276" t="s">
        <v>317</v>
      </c>
      <c r="D182" s="304" t="s">
        <v>237</v>
      </c>
      <c r="E182" s="305" t="s">
        <v>377</v>
      </c>
      <c r="F182" s="71" t="s">
        <v>288</v>
      </c>
      <c r="G182" s="71" t="s">
        <v>104</v>
      </c>
      <c r="H182" s="71" t="s">
        <v>193</v>
      </c>
      <c r="I182" s="388">
        <v>1</v>
      </c>
      <c r="J182" s="306">
        <f t="shared" si="21"/>
        <v>347</v>
      </c>
      <c r="K182" s="230">
        <v>190</v>
      </c>
      <c r="L182" s="230">
        <v>45</v>
      </c>
      <c r="M182" s="230">
        <v>78</v>
      </c>
      <c r="N182" s="230">
        <v>22</v>
      </c>
      <c r="O182" s="230">
        <v>8</v>
      </c>
      <c r="P182" s="230">
        <v>4</v>
      </c>
      <c r="Q182" s="229" t="e">
        <f>IF(K182="nio",0,IF(K182&gt;0,K182*I182/W182,0))*VLOOKUP(B182,'2-Kosten per locatie'!$A$14:$C$25,3,FALSE)</f>
        <v>#DIV/0!</v>
      </c>
      <c r="R182" s="229" t="e">
        <f>IF(L182&gt;0,L182*I182/X182,0)*VLOOKUP(B182,'2-Kosten per locatie'!$A$14:$C$25,3,FALSE)</f>
        <v>#DIV/0!</v>
      </c>
      <c r="S182" s="229" t="e">
        <f>IF(M182&gt;0,M182*I182/Y182,0)*VLOOKUP(B182,'2-Kosten per locatie'!$A$14:$C$25,3,FALSE)</f>
        <v>#DIV/0!</v>
      </c>
      <c r="T182" s="229" t="e">
        <f>IF(N182&gt;0,N182*I182/Z182,0)*VLOOKUP(B182,'2-Kosten per locatie'!$A$14:$C$25,3,FALSE)</f>
        <v>#DIV/0!</v>
      </c>
      <c r="U182" s="229" t="e">
        <f>IF(O182&gt;0,O182*I182/Y182,0)*VLOOKUP(B182,'2-Kosten per locatie'!$A$14:$C$25,3,FALSE)</f>
        <v>#DIV/0!</v>
      </c>
      <c r="V182" s="229" t="e">
        <f>IF(P182&gt;0,P182*I182/Z182,0)*VLOOKUP(B182,'2-Kosten per locatie'!$A$14:$C$25,3,FALSE)</f>
        <v>#DIV/0!</v>
      </c>
      <c r="W182" s="307">
        <f>IF(K182="nio",0,IF(K182&gt;0,VLOOKUP(G182,'3-Productie normen'!A:R,VLOOKUP(K182,'3-Productie normen'!$B$29:$C$41,2,FALSE),FALSE)))</f>
        <v>0</v>
      </c>
      <c r="X182" s="307">
        <f t="shared" si="22"/>
        <v>0</v>
      </c>
      <c r="Y182" s="307">
        <f t="shared" si="23"/>
        <v>0</v>
      </c>
      <c r="Z182" s="307">
        <f t="shared" si="24"/>
        <v>0</v>
      </c>
      <c r="AA182" s="308">
        <f>VLOOKUP(G182,'3-Productie normen'!A:U,15,FALSE)</f>
        <v>0</v>
      </c>
      <c r="AB182" s="309">
        <f>VLOOKUP(G182,'3-Productie normen'!A:U,16,FALSE)</f>
        <v>198.56500000000014</v>
      </c>
      <c r="AC182" s="308"/>
      <c r="AE182" s="310">
        <f t="shared" si="25"/>
        <v>347</v>
      </c>
    </row>
    <row r="183" spans="1:31" ht="14.1" customHeight="1">
      <c r="A183" s="75">
        <v>178</v>
      </c>
      <c r="B183" s="380" t="s">
        <v>58</v>
      </c>
      <c r="C183" s="276" t="s">
        <v>317</v>
      </c>
      <c r="D183" s="304" t="s">
        <v>237</v>
      </c>
      <c r="E183" s="305" t="s">
        <v>378</v>
      </c>
      <c r="F183" s="71" t="s">
        <v>310</v>
      </c>
      <c r="G183" s="71" t="s">
        <v>104</v>
      </c>
      <c r="H183" s="71" t="s">
        <v>193</v>
      </c>
      <c r="I183" s="388">
        <v>1</v>
      </c>
      <c r="J183" s="306">
        <f t="shared" si="21"/>
        <v>347</v>
      </c>
      <c r="K183" s="230">
        <v>190</v>
      </c>
      <c r="L183" s="230">
        <v>45</v>
      </c>
      <c r="M183" s="230">
        <v>78</v>
      </c>
      <c r="N183" s="230">
        <v>22</v>
      </c>
      <c r="O183" s="230">
        <v>8</v>
      </c>
      <c r="P183" s="230">
        <v>4</v>
      </c>
      <c r="Q183" s="229" t="e">
        <f>IF(K183="nio",0,IF(K183&gt;0,K183*I183/W183,0))*VLOOKUP(B183,'2-Kosten per locatie'!$A$14:$C$25,3,FALSE)</f>
        <v>#DIV/0!</v>
      </c>
      <c r="R183" s="229" t="e">
        <f>IF(L183&gt;0,L183*I183/X183,0)*VLOOKUP(B183,'2-Kosten per locatie'!$A$14:$C$25,3,FALSE)</f>
        <v>#DIV/0!</v>
      </c>
      <c r="S183" s="229" t="e">
        <f>IF(M183&gt;0,M183*I183/Y183,0)*VLOOKUP(B183,'2-Kosten per locatie'!$A$14:$C$25,3,FALSE)</f>
        <v>#DIV/0!</v>
      </c>
      <c r="T183" s="229" t="e">
        <f>IF(N183&gt;0,N183*I183/Z183,0)*VLOOKUP(B183,'2-Kosten per locatie'!$A$14:$C$25,3,FALSE)</f>
        <v>#DIV/0!</v>
      </c>
      <c r="U183" s="229" t="e">
        <f>IF(O183&gt;0,O183*I183/Y183,0)*VLOOKUP(B183,'2-Kosten per locatie'!$A$14:$C$25,3,FALSE)</f>
        <v>#DIV/0!</v>
      </c>
      <c r="V183" s="229" t="e">
        <f>IF(P183&gt;0,P183*I183/Z183,0)*VLOOKUP(B183,'2-Kosten per locatie'!$A$14:$C$25,3,FALSE)</f>
        <v>#DIV/0!</v>
      </c>
      <c r="W183" s="307">
        <f>IF(K183="nio",0,IF(K183&gt;0,VLOOKUP(G183,'3-Productie normen'!A:R,VLOOKUP(K183,'3-Productie normen'!$B$29:$C$41,2,FALSE),FALSE)))</f>
        <v>0</v>
      </c>
      <c r="X183" s="307">
        <f t="shared" si="22"/>
        <v>0</v>
      </c>
      <c r="Y183" s="307">
        <f t="shared" si="23"/>
        <v>0</v>
      </c>
      <c r="Z183" s="307">
        <f t="shared" si="24"/>
        <v>0</v>
      </c>
      <c r="AA183" s="308">
        <f>VLOOKUP(G183,'3-Productie normen'!A:U,15,FALSE)</f>
        <v>0</v>
      </c>
      <c r="AB183" s="309">
        <f>VLOOKUP(G183,'3-Productie normen'!A:U,16,FALSE)</f>
        <v>198.56500000000014</v>
      </c>
      <c r="AC183" s="308"/>
      <c r="AE183" s="310">
        <f t="shared" si="25"/>
        <v>347</v>
      </c>
    </row>
    <row r="184" spans="1:31" ht="14.1" customHeight="1">
      <c r="A184" s="75">
        <v>179</v>
      </c>
      <c r="B184" s="380" t="s">
        <v>58</v>
      </c>
      <c r="C184" s="276" t="s">
        <v>317</v>
      </c>
      <c r="D184" s="304" t="s">
        <v>237</v>
      </c>
      <c r="E184" s="305" t="s">
        <v>379</v>
      </c>
      <c r="F184" s="71" t="s">
        <v>380</v>
      </c>
      <c r="G184" s="71" t="s">
        <v>104</v>
      </c>
      <c r="H184" s="71" t="s">
        <v>193</v>
      </c>
      <c r="I184" s="388">
        <v>1</v>
      </c>
      <c r="J184" s="306">
        <f t="shared" si="21"/>
        <v>347</v>
      </c>
      <c r="K184" s="230">
        <v>190</v>
      </c>
      <c r="L184" s="230">
        <v>45</v>
      </c>
      <c r="M184" s="230">
        <v>78</v>
      </c>
      <c r="N184" s="230">
        <v>22</v>
      </c>
      <c r="O184" s="230">
        <v>8</v>
      </c>
      <c r="P184" s="230">
        <v>4</v>
      </c>
      <c r="Q184" s="229" t="e">
        <f>IF(K184="nio",0,IF(K184&gt;0,K184*I184/W184,0))*VLOOKUP(B184,'2-Kosten per locatie'!$A$14:$C$25,3,FALSE)</f>
        <v>#DIV/0!</v>
      </c>
      <c r="R184" s="229" t="e">
        <f>IF(L184&gt;0,L184*I184/X184,0)*VLOOKUP(B184,'2-Kosten per locatie'!$A$14:$C$25,3,FALSE)</f>
        <v>#DIV/0!</v>
      </c>
      <c r="S184" s="229" t="e">
        <f>IF(M184&gt;0,M184*I184/Y184,0)*VLOOKUP(B184,'2-Kosten per locatie'!$A$14:$C$25,3,FALSE)</f>
        <v>#DIV/0!</v>
      </c>
      <c r="T184" s="229" t="e">
        <f>IF(N184&gt;0,N184*I184/Z184,0)*VLOOKUP(B184,'2-Kosten per locatie'!$A$14:$C$25,3,FALSE)</f>
        <v>#DIV/0!</v>
      </c>
      <c r="U184" s="229" t="e">
        <f>IF(O184&gt;0,O184*I184/Y184,0)*VLOOKUP(B184,'2-Kosten per locatie'!$A$14:$C$25,3,FALSE)</f>
        <v>#DIV/0!</v>
      </c>
      <c r="V184" s="229" t="e">
        <f>IF(P184&gt;0,P184*I184/Z184,0)*VLOOKUP(B184,'2-Kosten per locatie'!$A$14:$C$25,3,FALSE)</f>
        <v>#DIV/0!</v>
      </c>
      <c r="W184" s="307">
        <f>IF(K184="nio",0,IF(K184&gt;0,VLOOKUP(G184,'3-Productie normen'!A:R,VLOOKUP(K184,'3-Productie normen'!$B$29:$C$41,2,FALSE),FALSE)))</f>
        <v>0</v>
      </c>
      <c r="X184" s="307">
        <f t="shared" si="22"/>
        <v>0</v>
      </c>
      <c r="Y184" s="307">
        <f t="shared" si="23"/>
        <v>0</v>
      </c>
      <c r="Z184" s="307">
        <f t="shared" si="24"/>
        <v>0</v>
      </c>
      <c r="AA184" s="308">
        <f>VLOOKUP(G184,'3-Productie normen'!A:U,15,FALSE)</f>
        <v>0</v>
      </c>
      <c r="AB184" s="309">
        <f>VLOOKUP(G184,'3-Productie normen'!A:U,16,FALSE)</f>
        <v>198.56500000000014</v>
      </c>
      <c r="AC184" s="308"/>
      <c r="AE184" s="310">
        <f t="shared" si="25"/>
        <v>347</v>
      </c>
    </row>
    <row r="185" spans="1:31" ht="14.1" customHeight="1">
      <c r="A185" s="75">
        <v>180</v>
      </c>
      <c r="B185" s="380" t="s">
        <v>58</v>
      </c>
      <c r="C185" s="276" t="s">
        <v>317</v>
      </c>
      <c r="D185" s="304" t="s">
        <v>237</v>
      </c>
      <c r="E185" s="305" t="s">
        <v>381</v>
      </c>
      <c r="F185" s="311" t="s">
        <v>382</v>
      </c>
      <c r="G185" s="311" t="s">
        <v>104</v>
      </c>
      <c r="H185" s="71" t="s">
        <v>193</v>
      </c>
      <c r="I185" s="388">
        <v>1</v>
      </c>
      <c r="J185" s="306">
        <f t="shared" si="21"/>
        <v>347</v>
      </c>
      <c r="K185" s="230">
        <v>190</v>
      </c>
      <c r="L185" s="230">
        <v>45</v>
      </c>
      <c r="M185" s="230">
        <v>78</v>
      </c>
      <c r="N185" s="230">
        <v>22</v>
      </c>
      <c r="O185" s="230">
        <v>8</v>
      </c>
      <c r="P185" s="230">
        <v>4</v>
      </c>
      <c r="Q185" s="229" t="e">
        <f>IF(K185="nio",0,IF(K185&gt;0,K185*I185/W185,0))*VLOOKUP(B185,'2-Kosten per locatie'!$A$14:$C$25,3,FALSE)</f>
        <v>#DIV/0!</v>
      </c>
      <c r="R185" s="229" t="e">
        <f>IF(L185&gt;0,L185*I185/X185,0)*VLOOKUP(B185,'2-Kosten per locatie'!$A$14:$C$25,3,FALSE)</f>
        <v>#DIV/0!</v>
      </c>
      <c r="S185" s="229" t="e">
        <f>IF(M185&gt;0,M185*I185/Y185,0)*VLOOKUP(B185,'2-Kosten per locatie'!$A$14:$C$25,3,FALSE)</f>
        <v>#DIV/0!</v>
      </c>
      <c r="T185" s="229" t="e">
        <f>IF(N185&gt;0,N185*I185/Z185,0)*VLOOKUP(B185,'2-Kosten per locatie'!$A$14:$C$25,3,FALSE)</f>
        <v>#DIV/0!</v>
      </c>
      <c r="U185" s="229" t="e">
        <f>IF(O185&gt;0,O185*I185/Y185,0)*VLOOKUP(B185,'2-Kosten per locatie'!$A$14:$C$25,3,FALSE)</f>
        <v>#DIV/0!</v>
      </c>
      <c r="V185" s="229" t="e">
        <f>IF(P185&gt;0,P185*I185/Z185,0)*VLOOKUP(B185,'2-Kosten per locatie'!$A$14:$C$25,3,FALSE)</f>
        <v>#DIV/0!</v>
      </c>
      <c r="W185" s="307">
        <f>IF(K185="nio",0,IF(K185&gt;0,VLOOKUP(G185,'3-Productie normen'!A:R,VLOOKUP(K185,'3-Productie normen'!$B$29:$C$41,2,FALSE),FALSE)))</f>
        <v>0</v>
      </c>
      <c r="X185" s="307">
        <f t="shared" si="22"/>
        <v>0</v>
      </c>
      <c r="Y185" s="307">
        <f t="shared" si="23"/>
        <v>0</v>
      </c>
      <c r="Z185" s="307">
        <f t="shared" si="24"/>
        <v>0</v>
      </c>
      <c r="AA185" s="308">
        <f>VLOOKUP(G185,'3-Productie normen'!A:U,15,FALSE)</f>
        <v>0</v>
      </c>
      <c r="AB185" s="309">
        <f>VLOOKUP(G185,'3-Productie normen'!A:U,16,FALSE)</f>
        <v>198.56500000000014</v>
      </c>
      <c r="AC185" s="308"/>
      <c r="AE185" s="310">
        <f t="shared" si="25"/>
        <v>347</v>
      </c>
    </row>
    <row r="186" spans="1:31" ht="14.1" customHeight="1">
      <c r="A186" s="75">
        <v>181</v>
      </c>
      <c r="B186" s="380" t="s">
        <v>58</v>
      </c>
      <c r="C186" s="276" t="s">
        <v>317</v>
      </c>
      <c r="D186" s="304" t="s">
        <v>237</v>
      </c>
      <c r="E186" s="305" t="s">
        <v>383</v>
      </c>
      <c r="F186" s="71" t="s">
        <v>384</v>
      </c>
      <c r="G186" s="71" t="s">
        <v>266</v>
      </c>
      <c r="H186" s="429" t="s">
        <v>173</v>
      </c>
      <c r="I186" s="388">
        <v>2</v>
      </c>
      <c r="J186" s="306">
        <f t="shared" si="21"/>
        <v>389</v>
      </c>
      <c r="K186" s="230">
        <v>237</v>
      </c>
      <c r="L186" s="230">
        <v>45</v>
      </c>
      <c r="M186" s="230">
        <v>72</v>
      </c>
      <c r="N186" s="230">
        <v>23</v>
      </c>
      <c r="O186" s="230">
        <v>8</v>
      </c>
      <c r="P186" s="230">
        <v>4</v>
      </c>
      <c r="Q186" s="229" t="e">
        <f>IF(K186="nio",0,IF(K186&gt;0,K186*I186/W186,0))*VLOOKUP(B186,'2-Kosten per locatie'!$A$14:$C$25,3,FALSE)</f>
        <v>#DIV/0!</v>
      </c>
      <c r="R186" s="229" t="e">
        <f>IF(L186&gt;0,L186*I186/X186,0)*VLOOKUP(B186,'2-Kosten per locatie'!$A$14:$C$25,3,FALSE)</f>
        <v>#DIV/0!</v>
      </c>
      <c r="S186" s="229" t="e">
        <f>IF(M186&gt;0,M186*I186/Y186,0)*VLOOKUP(B186,'2-Kosten per locatie'!$A$14:$C$25,3,FALSE)</f>
        <v>#DIV/0!</v>
      </c>
      <c r="T186" s="229" t="e">
        <f>IF(N186&gt;0,N186*I186/Z186,0)*VLOOKUP(B186,'2-Kosten per locatie'!$A$14:$C$25,3,FALSE)</f>
        <v>#DIV/0!</v>
      </c>
      <c r="U186" s="229" t="e">
        <f>IF(O186&gt;0,O186*I186/Y186,0)*VLOOKUP(B186,'2-Kosten per locatie'!$A$14:$C$25,3,FALSE)</f>
        <v>#DIV/0!</v>
      </c>
      <c r="V186" s="229" t="e">
        <f>IF(P186&gt;0,P186*I186/Z186,0)*VLOOKUP(B186,'2-Kosten per locatie'!$A$14:$C$25,3,FALSE)</f>
        <v>#DIV/0!</v>
      </c>
      <c r="W186" s="307">
        <f>IF(K186="nio",0,IF(K186&gt;0,VLOOKUP(G186,'3-Productie normen'!A:R,VLOOKUP(K186,'3-Productie normen'!$B$29:$C$41,2,FALSE),FALSE)))</f>
        <v>0</v>
      </c>
      <c r="X186" s="307">
        <f t="shared" si="22"/>
        <v>0</v>
      </c>
      <c r="Y186" s="307">
        <f t="shared" si="23"/>
        <v>0</v>
      </c>
      <c r="Z186" s="307">
        <f t="shared" si="24"/>
        <v>0</v>
      </c>
      <c r="AA186" s="308">
        <f>VLOOKUP(G186,'3-Productie normen'!A:U,15,FALSE)</f>
        <v>0</v>
      </c>
      <c r="AB186" s="309">
        <f>VLOOKUP(G186,'3-Productie normen'!A:U,16,FALSE)</f>
        <v>76.59999999999998</v>
      </c>
      <c r="AC186" s="308"/>
      <c r="AE186" s="310">
        <f t="shared" si="25"/>
        <v>778</v>
      </c>
    </row>
    <row r="187" spans="1:31" ht="14.1" customHeight="1">
      <c r="A187" s="75">
        <v>182</v>
      </c>
      <c r="B187" s="380" t="s">
        <v>58</v>
      </c>
      <c r="C187" s="276" t="s">
        <v>317</v>
      </c>
      <c r="D187" s="304" t="s">
        <v>237</v>
      </c>
      <c r="E187" s="226" t="s">
        <v>383</v>
      </c>
      <c r="F187" s="85" t="s">
        <v>384</v>
      </c>
      <c r="G187" s="85" t="s">
        <v>266</v>
      </c>
      <c r="H187" s="71" t="s">
        <v>193</v>
      </c>
      <c r="I187" s="388">
        <v>7.6</v>
      </c>
      <c r="J187" s="306">
        <f t="shared" si="21"/>
        <v>389</v>
      </c>
      <c r="K187" s="230">
        <v>237</v>
      </c>
      <c r="L187" s="230">
        <v>45</v>
      </c>
      <c r="M187" s="230">
        <v>72</v>
      </c>
      <c r="N187" s="230">
        <v>23</v>
      </c>
      <c r="O187" s="230">
        <v>8</v>
      </c>
      <c r="P187" s="230">
        <v>4</v>
      </c>
      <c r="Q187" s="229" t="e">
        <f>IF(K187="nio",0,IF(K187&gt;0,K187*I187/W187,0))*VLOOKUP(B187,'2-Kosten per locatie'!$A$14:$C$25,3,FALSE)</f>
        <v>#DIV/0!</v>
      </c>
      <c r="R187" s="229" t="e">
        <f>IF(L187&gt;0,L187*I187/X187,0)*VLOOKUP(B187,'2-Kosten per locatie'!$A$14:$C$25,3,FALSE)</f>
        <v>#DIV/0!</v>
      </c>
      <c r="S187" s="229" t="e">
        <f>IF(M187&gt;0,M187*I187/Y187,0)*VLOOKUP(B187,'2-Kosten per locatie'!$A$14:$C$25,3,FALSE)</f>
        <v>#DIV/0!</v>
      </c>
      <c r="T187" s="229" t="e">
        <f>IF(N187&gt;0,N187*I187/Z187,0)*VLOOKUP(B187,'2-Kosten per locatie'!$A$14:$C$25,3,FALSE)</f>
        <v>#DIV/0!</v>
      </c>
      <c r="U187" s="229" t="e">
        <f>IF(O187&gt;0,O187*I187/Y187,0)*VLOOKUP(B187,'2-Kosten per locatie'!$A$14:$C$25,3,FALSE)</f>
        <v>#DIV/0!</v>
      </c>
      <c r="V187" s="229" t="e">
        <f>IF(P187&gt;0,P187*I187/Z187,0)*VLOOKUP(B187,'2-Kosten per locatie'!$A$14:$C$25,3,FALSE)</f>
        <v>#DIV/0!</v>
      </c>
      <c r="W187" s="307">
        <f>IF(K187="nio",0,IF(K187&gt;0,VLOOKUP(G187,'3-Productie normen'!A:R,VLOOKUP(K187,'3-Productie normen'!$B$29:$C$41,2,FALSE),FALSE)))</f>
        <v>0</v>
      </c>
      <c r="X187" s="307">
        <f t="shared" si="22"/>
        <v>0</v>
      </c>
      <c r="Y187" s="307">
        <f t="shared" si="23"/>
        <v>0</v>
      </c>
      <c r="Z187" s="307">
        <f t="shared" si="24"/>
        <v>0</v>
      </c>
      <c r="AA187" s="308">
        <f>VLOOKUP(G187,'3-Productie normen'!A:U,15,FALSE)</f>
        <v>0</v>
      </c>
      <c r="AB187" s="309">
        <f>VLOOKUP(G187,'3-Productie normen'!A:U,16,FALSE)</f>
        <v>76.59999999999998</v>
      </c>
      <c r="AC187" s="308"/>
      <c r="AE187" s="310">
        <f t="shared" si="25"/>
        <v>2956.3999999999996</v>
      </c>
    </row>
    <row r="188" spans="1:31" ht="14.1" customHeight="1">
      <c r="A188" s="75">
        <v>183</v>
      </c>
      <c r="B188" s="380" t="s">
        <v>58</v>
      </c>
      <c r="C188" s="276" t="s">
        <v>317</v>
      </c>
      <c r="D188" s="304" t="s">
        <v>237</v>
      </c>
      <c r="E188" s="305" t="s">
        <v>385</v>
      </c>
      <c r="F188" s="71" t="s">
        <v>231</v>
      </c>
      <c r="G188" s="71" t="s">
        <v>266</v>
      </c>
      <c r="H188" s="71" t="s">
        <v>193</v>
      </c>
      <c r="I188" s="388">
        <v>3.6</v>
      </c>
      <c r="J188" s="306">
        <f t="shared" si="21"/>
        <v>347</v>
      </c>
      <c r="K188" s="230">
        <v>190</v>
      </c>
      <c r="L188" s="230">
        <v>45</v>
      </c>
      <c r="M188" s="230">
        <v>78</v>
      </c>
      <c r="N188" s="230">
        <v>22</v>
      </c>
      <c r="O188" s="230">
        <v>8</v>
      </c>
      <c r="P188" s="230">
        <v>4</v>
      </c>
      <c r="Q188" s="229" t="e">
        <f>IF(K188="nio",0,IF(K188&gt;0,K188*I188/W188,0))*VLOOKUP(B188,'2-Kosten per locatie'!$A$14:$C$25,3,FALSE)</f>
        <v>#DIV/0!</v>
      </c>
      <c r="R188" s="229" t="e">
        <f>IF(L188&gt;0,L188*I188/X188,0)*VLOOKUP(B188,'2-Kosten per locatie'!$A$14:$C$25,3,FALSE)</f>
        <v>#DIV/0!</v>
      </c>
      <c r="S188" s="229" t="e">
        <f>IF(M188&gt;0,M188*I188/Y188,0)*VLOOKUP(B188,'2-Kosten per locatie'!$A$14:$C$25,3,FALSE)</f>
        <v>#DIV/0!</v>
      </c>
      <c r="T188" s="229" t="e">
        <f>IF(N188&gt;0,N188*I188/Z188,0)*VLOOKUP(B188,'2-Kosten per locatie'!$A$14:$C$25,3,FALSE)</f>
        <v>#DIV/0!</v>
      </c>
      <c r="U188" s="229" t="e">
        <f>IF(O188&gt;0,O188*I188/Y188,0)*VLOOKUP(B188,'2-Kosten per locatie'!$A$14:$C$25,3,FALSE)</f>
        <v>#DIV/0!</v>
      </c>
      <c r="V188" s="229" t="e">
        <f>IF(P188&gt;0,P188*I188/Z188,0)*VLOOKUP(B188,'2-Kosten per locatie'!$A$14:$C$25,3,FALSE)</f>
        <v>#DIV/0!</v>
      </c>
      <c r="W188" s="307">
        <f>IF(K188="nio",0,IF(K188&gt;0,VLOOKUP(G188,'3-Productie normen'!A:R,VLOOKUP(K188,'3-Productie normen'!$B$29:$C$41,2,FALSE),FALSE)))</f>
        <v>0</v>
      </c>
      <c r="X188" s="307">
        <f t="shared" si="22"/>
        <v>0</v>
      </c>
      <c r="Y188" s="307">
        <f t="shared" si="23"/>
        <v>0</v>
      </c>
      <c r="Z188" s="307">
        <f t="shared" si="24"/>
        <v>0</v>
      </c>
      <c r="AA188" s="308">
        <f>VLOOKUP(G188,'3-Productie normen'!A:U,15,FALSE)</f>
        <v>0</v>
      </c>
      <c r="AB188" s="309">
        <f>VLOOKUP(G188,'3-Productie normen'!A:U,16,FALSE)</f>
        <v>76.59999999999998</v>
      </c>
      <c r="AC188" s="308"/>
      <c r="AE188" s="310">
        <f t="shared" si="25"/>
        <v>1249.2</v>
      </c>
    </row>
    <row r="189" spans="1:31" ht="14.1" customHeight="1">
      <c r="A189" s="75">
        <v>184</v>
      </c>
      <c r="B189" s="380" t="s">
        <v>58</v>
      </c>
      <c r="C189" s="276" t="s">
        <v>317</v>
      </c>
      <c r="D189" s="304" t="s">
        <v>237</v>
      </c>
      <c r="E189" s="305" t="s">
        <v>386</v>
      </c>
      <c r="F189" s="276" t="s">
        <v>165</v>
      </c>
      <c r="G189" s="276" t="s">
        <v>104</v>
      </c>
      <c r="H189" s="71" t="s">
        <v>193</v>
      </c>
      <c r="I189" s="388">
        <v>1.1000000000000001</v>
      </c>
      <c r="J189" s="306">
        <f t="shared" si="21"/>
        <v>347</v>
      </c>
      <c r="K189" s="230">
        <v>190</v>
      </c>
      <c r="L189" s="230">
        <v>45</v>
      </c>
      <c r="M189" s="230">
        <v>78</v>
      </c>
      <c r="N189" s="230">
        <v>22</v>
      </c>
      <c r="O189" s="230">
        <v>8</v>
      </c>
      <c r="P189" s="230">
        <v>4</v>
      </c>
      <c r="Q189" s="229" t="e">
        <f>IF(K189="nio",0,IF(K189&gt;0,K189*I189/W189,0))*VLOOKUP(B189,'2-Kosten per locatie'!$A$14:$C$25,3,FALSE)</f>
        <v>#DIV/0!</v>
      </c>
      <c r="R189" s="229" t="e">
        <f>IF(L189&gt;0,L189*I189/X189,0)*VLOOKUP(B189,'2-Kosten per locatie'!$A$14:$C$25,3,FALSE)</f>
        <v>#DIV/0!</v>
      </c>
      <c r="S189" s="229" t="e">
        <f>IF(M189&gt;0,M189*I189/Y189,0)*VLOOKUP(B189,'2-Kosten per locatie'!$A$14:$C$25,3,FALSE)</f>
        <v>#DIV/0!</v>
      </c>
      <c r="T189" s="229" t="e">
        <f>IF(N189&gt;0,N189*I189/Z189,0)*VLOOKUP(B189,'2-Kosten per locatie'!$A$14:$C$25,3,FALSE)</f>
        <v>#DIV/0!</v>
      </c>
      <c r="U189" s="229" t="e">
        <f>IF(O189&gt;0,O189*I189/Y189,0)*VLOOKUP(B189,'2-Kosten per locatie'!$A$14:$C$25,3,FALSE)</f>
        <v>#DIV/0!</v>
      </c>
      <c r="V189" s="229" t="e">
        <f>IF(P189&gt;0,P189*I189/Z189,0)*VLOOKUP(B189,'2-Kosten per locatie'!$A$14:$C$25,3,FALSE)</f>
        <v>#DIV/0!</v>
      </c>
      <c r="W189" s="307">
        <f>IF(K189="nio",0,IF(K189&gt;0,VLOOKUP(G189,'3-Productie normen'!A:R,VLOOKUP(K189,'3-Productie normen'!$B$29:$C$41,2,FALSE),FALSE)))</f>
        <v>0</v>
      </c>
      <c r="X189" s="307">
        <f t="shared" si="22"/>
        <v>0</v>
      </c>
      <c r="Y189" s="307">
        <f t="shared" si="23"/>
        <v>0</v>
      </c>
      <c r="Z189" s="307">
        <f t="shared" si="24"/>
        <v>0</v>
      </c>
      <c r="AA189" s="308">
        <f>VLOOKUP(G189,'3-Productie normen'!A:U,15,FALSE)</f>
        <v>0</v>
      </c>
      <c r="AB189" s="309">
        <f>VLOOKUP(G189,'3-Productie normen'!A:U,16,FALSE)</f>
        <v>198.56500000000014</v>
      </c>
      <c r="AC189" s="308"/>
      <c r="AE189" s="310">
        <f t="shared" si="25"/>
        <v>381.70000000000005</v>
      </c>
    </row>
    <row r="190" spans="1:31" ht="14.1" customHeight="1">
      <c r="A190" s="75">
        <v>185</v>
      </c>
      <c r="B190" s="380" t="s">
        <v>58</v>
      </c>
      <c r="C190" s="276" t="s">
        <v>317</v>
      </c>
      <c r="D190" s="304" t="s">
        <v>237</v>
      </c>
      <c r="E190" s="305" t="s">
        <v>387</v>
      </c>
      <c r="F190" s="276" t="s">
        <v>165</v>
      </c>
      <c r="G190" s="276" t="s">
        <v>104</v>
      </c>
      <c r="H190" s="71" t="s">
        <v>193</v>
      </c>
      <c r="I190" s="388">
        <v>1.1000000000000001</v>
      </c>
      <c r="J190" s="306">
        <f t="shared" si="21"/>
        <v>347</v>
      </c>
      <c r="K190" s="230">
        <v>190</v>
      </c>
      <c r="L190" s="230">
        <v>45</v>
      </c>
      <c r="M190" s="230">
        <v>78</v>
      </c>
      <c r="N190" s="230">
        <v>22</v>
      </c>
      <c r="O190" s="230">
        <v>8</v>
      </c>
      <c r="P190" s="230">
        <v>4</v>
      </c>
      <c r="Q190" s="229" t="e">
        <f>IF(K190="nio",0,IF(K190&gt;0,K190*I190/W190,0))*VLOOKUP(B190,'2-Kosten per locatie'!$A$14:$C$25,3,FALSE)</f>
        <v>#DIV/0!</v>
      </c>
      <c r="R190" s="229" t="e">
        <f>IF(L190&gt;0,L190*I190/X190,0)*VLOOKUP(B190,'2-Kosten per locatie'!$A$14:$C$25,3,FALSE)</f>
        <v>#DIV/0!</v>
      </c>
      <c r="S190" s="229" t="e">
        <f>IF(M190&gt;0,M190*I190/Y190,0)*VLOOKUP(B190,'2-Kosten per locatie'!$A$14:$C$25,3,FALSE)</f>
        <v>#DIV/0!</v>
      </c>
      <c r="T190" s="229" t="e">
        <f>IF(N190&gt;0,N190*I190/Z190,0)*VLOOKUP(B190,'2-Kosten per locatie'!$A$14:$C$25,3,FALSE)</f>
        <v>#DIV/0!</v>
      </c>
      <c r="U190" s="229" t="e">
        <f>IF(O190&gt;0,O190*I190/Y190,0)*VLOOKUP(B190,'2-Kosten per locatie'!$A$14:$C$25,3,FALSE)</f>
        <v>#DIV/0!</v>
      </c>
      <c r="V190" s="229" t="e">
        <f>IF(P190&gt;0,P190*I190/Z190,0)*VLOOKUP(B190,'2-Kosten per locatie'!$A$14:$C$25,3,FALSE)</f>
        <v>#DIV/0!</v>
      </c>
      <c r="W190" s="307">
        <f>IF(K190="nio",0,IF(K190&gt;0,VLOOKUP(G190,'3-Productie normen'!A:R,VLOOKUP(K190,'3-Productie normen'!$B$29:$C$41,2,FALSE),FALSE)))</f>
        <v>0</v>
      </c>
      <c r="X190" s="307">
        <f t="shared" si="22"/>
        <v>0</v>
      </c>
      <c r="Y190" s="307">
        <f t="shared" si="23"/>
        <v>0</v>
      </c>
      <c r="Z190" s="307">
        <f t="shared" si="24"/>
        <v>0</v>
      </c>
      <c r="AA190" s="308">
        <f>VLOOKUP(G190,'3-Productie normen'!A:U,15,FALSE)</f>
        <v>0</v>
      </c>
      <c r="AB190" s="309">
        <f>VLOOKUP(G190,'3-Productie normen'!A:U,16,FALSE)</f>
        <v>198.56500000000014</v>
      </c>
      <c r="AC190" s="308"/>
      <c r="AE190" s="310">
        <f t="shared" si="25"/>
        <v>381.70000000000005</v>
      </c>
    </row>
    <row r="191" spans="1:31" ht="14.1" customHeight="1">
      <c r="A191" s="75">
        <v>186</v>
      </c>
      <c r="B191" s="380" t="s">
        <v>53</v>
      </c>
      <c r="C191" s="276" t="s">
        <v>388</v>
      </c>
      <c r="D191" s="304" t="s">
        <v>389</v>
      </c>
      <c r="E191" s="305" t="s">
        <v>390</v>
      </c>
      <c r="F191" s="276" t="s">
        <v>391</v>
      </c>
      <c r="G191" s="276" t="s">
        <v>99</v>
      </c>
      <c r="H191" s="71" t="s">
        <v>186</v>
      </c>
      <c r="I191" s="388">
        <v>60.6</v>
      </c>
      <c r="J191" s="306">
        <f t="shared" si="21"/>
        <v>255</v>
      </c>
      <c r="K191" s="230">
        <v>255</v>
      </c>
      <c r="L191" s="230"/>
      <c r="M191" s="230"/>
      <c r="N191" s="230"/>
      <c r="O191" s="230"/>
      <c r="P191" s="230"/>
      <c r="Q191" s="229" t="e">
        <f>IF(K191="nio",0,IF(K191&gt;0,K191*I191/W191,0))*VLOOKUP(B191,'2-Kosten per locatie'!$A$14:$C$25,3,FALSE)</f>
        <v>#DIV/0!</v>
      </c>
      <c r="R191" s="229">
        <f>IF(L191&gt;0,L191*I191/X191,0)*VLOOKUP(B191,'2-Kosten per locatie'!$A$14:$C$25,3,FALSE)</f>
        <v>0</v>
      </c>
      <c r="S191" s="229">
        <f>IF(M191&gt;0,M191*I191/Y191,0)*VLOOKUP(B191,'2-Kosten per locatie'!$A$14:$C$25,3,FALSE)</f>
        <v>0</v>
      </c>
      <c r="T191" s="229">
        <f>IF(N191&gt;0,N191*I191/Z191,0)*VLOOKUP(B191,'2-Kosten per locatie'!$A$14:$C$25,3,FALSE)</f>
        <v>0</v>
      </c>
      <c r="U191" s="229">
        <f>IF(O191&gt;0,O191*I191/Y191,0)*VLOOKUP(B191,'2-Kosten per locatie'!$A$14:$C$25,3,FALSE)</f>
        <v>0</v>
      </c>
      <c r="V191" s="229">
        <f>IF(P191&gt;0,P191*I191/Z191,0)*VLOOKUP(B191,'2-Kosten per locatie'!$A$14:$C$25,3,FALSE)</f>
        <v>0</v>
      </c>
      <c r="W191" s="307">
        <f>IF(K191="nio",0,IF(K191&gt;0,VLOOKUP(G191,'3-Productie normen'!A:R,VLOOKUP(K191,'3-Productie normen'!$B$29:$C$41,2,FALSE),FALSE)))</f>
        <v>0</v>
      </c>
      <c r="X191" s="307">
        <f t="shared" si="22"/>
        <v>0</v>
      </c>
      <c r="Y191" s="307">
        <f t="shared" si="23"/>
        <v>0</v>
      </c>
      <c r="Z191" s="307">
        <f t="shared" si="24"/>
        <v>0</v>
      </c>
      <c r="AA191" s="308">
        <f>VLOOKUP(G191,'3-Productie normen'!A:U,15,FALSE)</f>
        <v>0</v>
      </c>
      <c r="AB191" s="309">
        <f>VLOOKUP(G191,'3-Productie normen'!A:U,16,FALSE)</f>
        <v>467.3</v>
      </c>
      <c r="AC191" s="308"/>
      <c r="AE191" s="310">
        <f t="shared" si="25"/>
        <v>15453</v>
      </c>
    </row>
    <row r="192" spans="1:31" ht="14.1" customHeight="1">
      <c r="A192" s="75">
        <v>187</v>
      </c>
      <c r="B192" s="380" t="s">
        <v>53</v>
      </c>
      <c r="C192" s="276" t="s">
        <v>388</v>
      </c>
      <c r="D192" s="304" t="s">
        <v>187</v>
      </c>
      <c r="E192" s="305" t="s">
        <v>392</v>
      </c>
      <c r="F192" s="71" t="s">
        <v>393</v>
      </c>
      <c r="G192" s="71" t="s">
        <v>105</v>
      </c>
      <c r="H192" s="71" t="s">
        <v>227</v>
      </c>
      <c r="I192" s="388">
        <v>266.25</v>
      </c>
      <c r="J192" s="306">
        <f t="shared" si="21"/>
        <v>255</v>
      </c>
      <c r="K192" s="230">
        <v>255</v>
      </c>
      <c r="L192" s="230"/>
      <c r="M192" s="230"/>
      <c r="N192" s="230"/>
      <c r="O192" s="230"/>
      <c r="P192" s="230"/>
      <c r="Q192" s="229" t="e">
        <f>IF(K192="nio",0,IF(K192&gt;0,K192*I192/W192,0))*VLOOKUP(B192,'2-Kosten per locatie'!$A$14:$C$25,3,FALSE)</f>
        <v>#DIV/0!</v>
      </c>
      <c r="R192" s="229">
        <f>IF(L192&gt;0,L192*I192/X192,0)*VLOOKUP(B192,'2-Kosten per locatie'!$A$14:$C$25,3,FALSE)</f>
        <v>0</v>
      </c>
      <c r="S192" s="229">
        <f>IF(M192&gt;0,M192*I192/Y192,0)*VLOOKUP(B192,'2-Kosten per locatie'!$A$14:$C$25,3,FALSE)</f>
        <v>0</v>
      </c>
      <c r="T192" s="229">
        <f>IF(N192&gt;0,N192*I192/Z192,0)*VLOOKUP(B192,'2-Kosten per locatie'!$A$14:$C$25,3,FALSE)</f>
        <v>0</v>
      </c>
      <c r="U192" s="229">
        <f>IF(O192&gt;0,O192*I192/Y192,0)*VLOOKUP(B192,'2-Kosten per locatie'!$A$14:$C$25,3,FALSE)</f>
        <v>0</v>
      </c>
      <c r="V192" s="229">
        <f>IF(P192&gt;0,P192*I192/Z192,0)*VLOOKUP(B192,'2-Kosten per locatie'!$A$14:$C$25,3,FALSE)</f>
        <v>0</v>
      </c>
      <c r="W192" s="307">
        <f>IF(K192="nio",0,IF(K192&gt;0,VLOOKUP(G192,'3-Productie normen'!A:R,VLOOKUP(K192,'3-Productie normen'!$B$29:$C$41,2,FALSE),FALSE)))</f>
        <v>0</v>
      </c>
      <c r="X192" s="307">
        <f t="shared" si="22"/>
        <v>0</v>
      </c>
      <c r="Y192" s="307">
        <f t="shared" si="23"/>
        <v>0</v>
      </c>
      <c r="Z192" s="307">
        <f t="shared" si="24"/>
        <v>0</v>
      </c>
      <c r="AA192" s="308">
        <f>VLOOKUP(G192,'3-Productie normen'!A:U,15,FALSE)</f>
        <v>0</v>
      </c>
      <c r="AB192" s="309">
        <f>VLOOKUP(G192,'3-Productie normen'!A:U,16,FALSE)</f>
        <v>974.27</v>
      </c>
      <c r="AC192" s="308"/>
      <c r="AE192" s="310">
        <f t="shared" si="25"/>
        <v>67893.75</v>
      </c>
    </row>
    <row r="193" spans="1:31" ht="14.1" customHeight="1">
      <c r="A193" s="75">
        <v>188</v>
      </c>
      <c r="B193" s="380" t="s">
        <v>53</v>
      </c>
      <c r="C193" s="276" t="s">
        <v>388</v>
      </c>
      <c r="D193" s="304" t="s">
        <v>187</v>
      </c>
      <c r="E193" s="305" t="s">
        <v>394</v>
      </c>
      <c r="F193" s="71" t="s">
        <v>258</v>
      </c>
      <c r="G193" s="71" t="s">
        <v>103</v>
      </c>
      <c r="H193" s="71" t="s">
        <v>227</v>
      </c>
      <c r="I193" s="388">
        <v>5.93</v>
      </c>
      <c r="J193" s="306">
        <f t="shared" si="21"/>
        <v>52</v>
      </c>
      <c r="K193" s="230">
        <v>52</v>
      </c>
      <c r="L193" s="230"/>
      <c r="M193" s="230"/>
      <c r="N193" s="230"/>
      <c r="O193" s="230"/>
      <c r="P193" s="230"/>
      <c r="Q193" s="229" t="e">
        <f>IF(K193="nio",0,IF(K193&gt;0,K193*I193/W193,0))*VLOOKUP(B193,'2-Kosten per locatie'!$A$14:$C$25,3,FALSE)</f>
        <v>#DIV/0!</v>
      </c>
      <c r="R193" s="229">
        <f>IF(L193&gt;0,L193*I193/X193,0)*VLOOKUP(B193,'2-Kosten per locatie'!$A$14:$C$25,3,FALSE)</f>
        <v>0</v>
      </c>
      <c r="S193" s="229">
        <f>IF(M193&gt;0,M193*I193/Y193,0)*VLOOKUP(B193,'2-Kosten per locatie'!$A$14:$C$25,3,FALSE)</f>
        <v>0</v>
      </c>
      <c r="T193" s="229">
        <f>IF(N193&gt;0,N193*I193/Z193,0)*VLOOKUP(B193,'2-Kosten per locatie'!$A$14:$C$25,3,FALSE)</f>
        <v>0</v>
      </c>
      <c r="U193" s="229">
        <f>IF(O193&gt;0,O193*I193/Y193,0)*VLOOKUP(B193,'2-Kosten per locatie'!$A$14:$C$25,3,FALSE)</f>
        <v>0</v>
      </c>
      <c r="V193" s="229">
        <f>IF(P193&gt;0,P193*I193/Z193,0)*VLOOKUP(B193,'2-Kosten per locatie'!$A$14:$C$25,3,FALSE)</f>
        <v>0</v>
      </c>
      <c r="W193" s="307">
        <f>IF(K193="nio",0,IF(K193&gt;0,VLOOKUP(G193,'3-Productie normen'!A:R,VLOOKUP(K193,'3-Productie normen'!$B$29:$C$41,2,FALSE),FALSE)))</f>
        <v>0</v>
      </c>
      <c r="X193" s="307">
        <f t="shared" si="22"/>
        <v>0</v>
      </c>
      <c r="Y193" s="307">
        <f t="shared" si="23"/>
        <v>0</v>
      </c>
      <c r="Z193" s="307">
        <f t="shared" si="24"/>
        <v>0</v>
      </c>
      <c r="AA193" s="308">
        <f>VLOOKUP(G193,'3-Productie normen'!A:U,15,FALSE)</f>
        <v>0</v>
      </c>
      <c r="AB193" s="309">
        <f>VLOOKUP(G193,'3-Productie normen'!A:U,16,FALSE)</f>
        <v>220.71499999999997</v>
      </c>
      <c r="AC193" s="308"/>
      <c r="AE193" s="310">
        <f t="shared" si="25"/>
        <v>308.36</v>
      </c>
    </row>
    <row r="194" spans="1:31" ht="14.1" customHeight="1">
      <c r="A194" s="75">
        <v>189</v>
      </c>
      <c r="B194" s="380" t="s">
        <v>53</v>
      </c>
      <c r="C194" s="276" t="s">
        <v>388</v>
      </c>
      <c r="D194" s="304" t="s">
        <v>187</v>
      </c>
      <c r="E194" s="305" t="s">
        <v>394</v>
      </c>
      <c r="F194" s="71" t="s">
        <v>258</v>
      </c>
      <c r="G194" s="71" t="s">
        <v>103</v>
      </c>
      <c r="H194" s="71" t="s">
        <v>227</v>
      </c>
      <c r="I194" s="388">
        <v>15.5</v>
      </c>
      <c r="J194" s="306">
        <f t="shared" si="21"/>
        <v>52</v>
      </c>
      <c r="K194" s="230">
        <v>52</v>
      </c>
      <c r="L194" s="230"/>
      <c r="M194" s="230"/>
      <c r="N194" s="230"/>
      <c r="O194" s="230"/>
      <c r="P194" s="230"/>
      <c r="Q194" s="229" t="e">
        <f>IF(K194="nio",0,IF(K194&gt;0,K194*I194/W194,0))*VLOOKUP(B194,'2-Kosten per locatie'!$A$14:$C$25,3,FALSE)</f>
        <v>#DIV/0!</v>
      </c>
      <c r="R194" s="229">
        <f>IF(L194&gt;0,L194*I194/X194,0)*VLOOKUP(B194,'2-Kosten per locatie'!$A$14:$C$25,3,FALSE)</f>
        <v>0</v>
      </c>
      <c r="S194" s="229">
        <f>IF(M194&gt;0,M194*I194/Y194,0)*VLOOKUP(B194,'2-Kosten per locatie'!$A$14:$C$25,3,FALSE)</f>
        <v>0</v>
      </c>
      <c r="T194" s="229">
        <f>IF(N194&gt;0,N194*I194/Z194,0)*VLOOKUP(B194,'2-Kosten per locatie'!$A$14:$C$25,3,FALSE)</f>
        <v>0</v>
      </c>
      <c r="U194" s="229">
        <f>IF(O194&gt;0,O194*I194/Y194,0)*VLOOKUP(B194,'2-Kosten per locatie'!$A$14:$C$25,3,FALSE)</f>
        <v>0</v>
      </c>
      <c r="V194" s="229">
        <f>IF(P194&gt;0,P194*I194/Z194,0)*VLOOKUP(B194,'2-Kosten per locatie'!$A$14:$C$25,3,FALSE)</f>
        <v>0</v>
      </c>
      <c r="W194" s="307">
        <f>IF(K194="nio",0,IF(K194&gt;0,VLOOKUP(G194,'3-Productie normen'!A:R,VLOOKUP(K194,'3-Productie normen'!$B$29:$C$41,2,FALSE),FALSE)))</f>
        <v>0</v>
      </c>
      <c r="X194" s="307">
        <f t="shared" si="22"/>
        <v>0</v>
      </c>
      <c r="Y194" s="307">
        <f t="shared" si="23"/>
        <v>0</v>
      </c>
      <c r="Z194" s="307">
        <f t="shared" si="24"/>
        <v>0</v>
      </c>
      <c r="AA194" s="308">
        <f>VLOOKUP(G194,'3-Productie normen'!A:U,15,FALSE)</f>
        <v>0</v>
      </c>
      <c r="AB194" s="309">
        <f>VLOOKUP(G194,'3-Productie normen'!A:U,16,FALSE)</f>
        <v>220.71499999999997</v>
      </c>
      <c r="AC194" s="308"/>
      <c r="AE194" s="310">
        <f t="shared" si="25"/>
        <v>806</v>
      </c>
    </row>
    <row r="195" spans="1:31" ht="14.1" customHeight="1">
      <c r="A195" s="75">
        <v>190</v>
      </c>
      <c r="B195" s="380" t="s">
        <v>53</v>
      </c>
      <c r="C195" s="276" t="s">
        <v>388</v>
      </c>
      <c r="D195" s="304" t="s">
        <v>187</v>
      </c>
      <c r="E195" s="305" t="s">
        <v>395</v>
      </c>
      <c r="F195" s="71" t="s">
        <v>396</v>
      </c>
      <c r="G195" s="71" t="s">
        <v>104</v>
      </c>
      <c r="H195" s="71" t="s">
        <v>193</v>
      </c>
      <c r="I195" s="388">
        <v>7.75</v>
      </c>
      <c r="J195" s="306">
        <f t="shared" si="21"/>
        <v>255</v>
      </c>
      <c r="K195" s="230">
        <v>255</v>
      </c>
      <c r="L195" s="230"/>
      <c r="M195" s="230"/>
      <c r="N195" s="230"/>
      <c r="O195" s="230"/>
      <c r="P195" s="230"/>
      <c r="Q195" s="229" t="e">
        <f>IF(K195="nio",0,IF(K195&gt;0,K195*I195/W195,0))*VLOOKUP(B195,'2-Kosten per locatie'!$A$14:$C$25,3,FALSE)</f>
        <v>#DIV/0!</v>
      </c>
      <c r="R195" s="229">
        <f>IF(L195&gt;0,L195*I195/X195,0)*VLOOKUP(B195,'2-Kosten per locatie'!$A$14:$C$25,3,FALSE)</f>
        <v>0</v>
      </c>
      <c r="S195" s="229">
        <f>IF(M195&gt;0,M195*I195/Y195,0)*VLOOKUP(B195,'2-Kosten per locatie'!$A$14:$C$25,3,FALSE)</f>
        <v>0</v>
      </c>
      <c r="T195" s="229">
        <f>IF(N195&gt;0,N195*I195/Z195,0)*VLOOKUP(B195,'2-Kosten per locatie'!$A$14:$C$25,3,FALSE)</f>
        <v>0</v>
      </c>
      <c r="U195" s="229">
        <f>IF(O195&gt;0,O195*I195/Y195,0)*VLOOKUP(B195,'2-Kosten per locatie'!$A$14:$C$25,3,FALSE)</f>
        <v>0</v>
      </c>
      <c r="V195" s="229">
        <f>IF(P195&gt;0,P195*I195/Z195,0)*VLOOKUP(B195,'2-Kosten per locatie'!$A$14:$C$25,3,FALSE)</f>
        <v>0</v>
      </c>
      <c r="W195" s="307">
        <f>IF(K195="nio",0,IF(K195&gt;0,VLOOKUP(G195,'3-Productie normen'!A:R,VLOOKUP(K195,'3-Productie normen'!$B$29:$C$41,2,FALSE),FALSE)))</f>
        <v>0</v>
      </c>
      <c r="X195" s="307">
        <f t="shared" si="22"/>
        <v>0</v>
      </c>
      <c r="Y195" s="307">
        <f t="shared" si="23"/>
        <v>0</v>
      </c>
      <c r="Z195" s="307">
        <f t="shared" si="24"/>
        <v>0</v>
      </c>
      <c r="AA195" s="308">
        <f>VLOOKUP(G195,'3-Productie normen'!A:U,15,FALSE)</f>
        <v>0</v>
      </c>
      <c r="AB195" s="309">
        <f>VLOOKUP(G195,'3-Productie normen'!A:U,16,FALSE)</f>
        <v>198.56500000000014</v>
      </c>
      <c r="AC195" s="308"/>
      <c r="AE195" s="310">
        <f t="shared" si="25"/>
        <v>1976.25</v>
      </c>
    </row>
    <row r="196" spans="1:31" ht="14.1" customHeight="1">
      <c r="A196" s="75">
        <v>191</v>
      </c>
      <c r="B196" s="380" t="s">
        <v>53</v>
      </c>
      <c r="C196" s="276" t="s">
        <v>388</v>
      </c>
      <c r="D196" s="304" t="s">
        <v>187</v>
      </c>
      <c r="E196" s="305" t="s">
        <v>397</v>
      </c>
      <c r="F196" s="311" t="s">
        <v>398</v>
      </c>
      <c r="G196" s="311" t="s">
        <v>101</v>
      </c>
      <c r="H196" s="71" t="s">
        <v>193</v>
      </c>
      <c r="I196" s="388">
        <v>15.9</v>
      </c>
      <c r="J196" s="306">
        <f t="shared" si="21"/>
        <v>255</v>
      </c>
      <c r="K196" s="230">
        <v>255</v>
      </c>
      <c r="L196" s="230"/>
      <c r="M196" s="230"/>
      <c r="N196" s="230"/>
      <c r="O196" s="230"/>
      <c r="P196" s="230"/>
      <c r="Q196" s="229" t="e">
        <f>IF(K196="nio",0,IF(K196&gt;0,K196*I196/W196,0))*VLOOKUP(B196,'2-Kosten per locatie'!$A$14:$C$25,3,FALSE)</f>
        <v>#DIV/0!</v>
      </c>
      <c r="R196" s="229">
        <f>IF(L196&gt;0,L196*I196/X196,0)*VLOOKUP(B196,'2-Kosten per locatie'!$A$14:$C$25,3,FALSE)</f>
        <v>0</v>
      </c>
      <c r="S196" s="229">
        <f>IF(M196&gt;0,M196*I196/Y196,0)*VLOOKUP(B196,'2-Kosten per locatie'!$A$14:$C$25,3,FALSE)</f>
        <v>0</v>
      </c>
      <c r="T196" s="229">
        <f>IF(N196&gt;0,N196*I196/Z196,0)*VLOOKUP(B196,'2-Kosten per locatie'!$A$14:$C$25,3,FALSE)</f>
        <v>0</v>
      </c>
      <c r="U196" s="229">
        <f>IF(O196&gt;0,O196*I196/Y196,0)*VLOOKUP(B196,'2-Kosten per locatie'!$A$14:$C$25,3,FALSE)</f>
        <v>0</v>
      </c>
      <c r="V196" s="229">
        <f>IF(P196&gt;0,P196*I196/Z196,0)*VLOOKUP(B196,'2-Kosten per locatie'!$A$14:$C$25,3,FALSE)</f>
        <v>0</v>
      </c>
      <c r="W196" s="307">
        <f>IF(K196="nio",0,IF(K196&gt;0,VLOOKUP(G196,'3-Productie normen'!A:R,VLOOKUP(K196,'3-Productie normen'!$B$29:$C$41,2,FALSE),FALSE)))</f>
        <v>0</v>
      </c>
      <c r="X196" s="307">
        <f t="shared" si="22"/>
        <v>0</v>
      </c>
      <c r="Y196" s="307">
        <f t="shared" si="23"/>
        <v>0</v>
      </c>
      <c r="Z196" s="307">
        <f t="shared" si="24"/>
        <v>0</v>
      </c>
      <c r="AA196" s="308">
        <f>VLOOKUP(G196,'3-Productie normen'!A:U,15,FALSE)</f>
        <v>0</v>
      </c>
      <c r="AB196" s="309">
        <f>VLOOKUP(G196,'3-Productie normen'!A:U,16,FALSE)</f>
        <v>455.57899999999995</v>
      </c>
      <c r="AC196" s="308"/>
      <c r="AE196" s="310">
        <f t="shared" si="25"/>
        <v>4054.5</v>
      </c>
    </row>
    <row r="197" spans="1:31" ht="14.1" customHeight="1">
      <c r="A197" s="75">
        <v>192</v>
      </c>
      <c r="B197" s="380" t="s">
        <v>53</v>
      </c>
      <c r="C197" s="276" t="s">
        <v>388</v>
      </c>
      <c r="D197" s="304" t="s">
        <v>187</v>
      </c>
      <c r="E197" s="305" t="s">
        <v>399</v>
      </c>
      <c r="F197" s="71" t="s">
        <v>400</v>
      </c>
      <c r="G197" s="71" t="s">
        <v>104</v>
      </c>
      <c r="H197" s="429" t="s">
        <v>193</v>
      </c>
      <c r="I197" s="388">
        <v>7.75</v>
      </c>
      <c r="J197" s="306">
        <f t="shared" si="21"/>
        <v>255</v>
      </c>
      <c r="K197" s="230">
        <v>255</v>
      </c>
      <c r="L197" s="230"/>
      <c r="M197" s="230"/>
      <c r="N197" s="230"/>
      <c r="O197" s="230"/>
      <c r="P197" s="230"/>
      <c r="Q197" s="229" t="e">
        <f>IF(K197="nio",0,IF(K197&gt;0,K197*I197/W197,0))*VLOOKUP(B197,'2-Kosten per locatie'!$A$14:$C$25,3,FALSE)</f>
        <v>#DIV/0!</v>
      </c>
      <c r="R197" s="229">
        <f>IF(L197&gt;0,L197*I197/X197,0)*VLOOKUP(B197,'2-Kosten per locatie'!$A$14:$C$25,3,FALSE)</f>
        <v>0</v>
      </c>
      <c r="S197" s="229">
        <f>IF(M197&gt;0,M197*I197/Y197,0)*VLOOKUP(B197,'2-Kosten per locatie'!$A$14:$C$25,3,FALSE)</f>
        <v>0</v>
      </c>
      <c r="T197" s="229">
        <f>IF(N197&gt;0,N197*I197/Z197,0)*VLOOKUP(B197,'2-Kosten per locatie'!$A$14:$C$25,3,FALSE)</f>
        <v>0</v>
      </c>
      <c r="U197" s="229">
        <f>IF(O197&gt;0,O197*I197/Y197,0)*VLOOKUP(B197,'2-Kosten per locatie'!$A$14:$C$25,3,FALSE)</f>
        <v>0</v>
      </c>
      <c r="V197" s="229">
        <f>IF(P197&gt;0,P197*I197/Z197,0)*VLOOKUP(B197,'2-Kosten per locatie'!$A$14:$C$25,3,FALSE)</f>
        <v>0</v>
      </c>
      <c r="W197" s="307">
        <f>IF(K197="nio",0,IF(K197&gt;0,VLOOKUP(G197,'3-Productie normen'!A:R,VLOOKUP(K197,'3-Productie normen'!$B$29:$C$41,2,FALSE),FALSE)))</f>
        <v>0</v>
      </c>
      <c r="X197" s="307">
        <f t="shared" si="22"/>
        <v>0</v>
      </c>
      <c r="Y197" s="307">
        <f t="shared" si="23"/>
        <v>0</v>
      </c>
      <c r="Z197" s="307">
        <f t="shared" si="24"/>
        <v>0</v>
      </c>
      <c r="AA197" s="308">
        <f>VLOOKUP(G197,'3-Productie normen'!A:U,15,FALSE)</f>
        <v>0</v>
      </c>
      <c r="AB197" s="309">
        <f>VLOOKUP(G197,'3-Productie normen'!A:U,16,FALSE)</f>
        <v>198.56500000000014</v>
      </c>
      <c r="AC197" s="308"/>
      <c r="AE197" s="310">
        <f t="shared" si="25"/>
        <v>1976.25</v>
      </c>
    </row>
    <row r="198" spans="1:31" ht="14.1" customHeight="1">
      <c r="A198" s="75">
        <v>193</v>
      </c>
      <c r="B198" s="380" t="s">
        <v>53</v>
      </c>
      <c r="C198" s="276" t="s">
        <v>388</v>
      </c>
      <c r="D198" s="304" t="s">
        <v>187</v>
      </c>
      <c r="E198" s="305" t="s">
        <v>401</v>
      </c>
      <c r="F198" s="276" t="s">
        <v>402</v>
      </c>
      <c r="G198" s="276" t="s">
        <v>101</v>
      </c>
      <c r="H198" s="71" t="s">
        <v>193</v>
      </c>
      <c r="I198" s="388">
        <v>15.9</v>
      </c>
      <c r="J198" s="306">
        <f t="shared" si="21"/>
        <v>255</v>
      </c>
      <c r="K198" s="230">
        <v>255</v>
      </c>
      <c r="L198" s="230"/>
      <c r="M198" s="230"/>
      <c r="N198" s="230"/>
      <c r="O198" s="230"/>
      <c r="P198" s="230"/>
      <c r="Q198" s="229" t="e">
        <f>IF(K198="nio",0,IF(K198&gt;0,K198*I198/W198,0))*VLOOKUP(B198,'2-Kosten per locatie'!$A$14:$C$25,3,FALSE)</f>
        <v>#DIV/0!</v>
      </c>
      <c r="R198" s="229">
        <f>IF(L198&gt;0,L198*I198/X198,0)*VLOOKUP(B198,'2-Kosten per locatie'!$A$14:$C$25,3,FALSE)</f>
        <v>0</v>
      </c>
      <c r="S198" s="229">
        <f>IF(M198&gt;0,M198*I198/Y198,0)*VLOOKUP(B198,'2-Kosten per locatie'!$A$14:$C$25,3,FALSE)</f>
        <v>0</v>
      </c>
      <c r="T198" s="229">
        <f>IF(N198&gt;0,N198*I198/Z198,0)*VLOOKUP(B198,'2-Kosten per locatie'!$A$14:$C$25,3,FALSE)</f>
        <v>0</v>
      </c>
      <c r="U198" s="229">
        <f>IF(O198&gt;0,O198*I198/Y198,0)*VLOOKUP(B198,'2-Kosten per locatie'!$A$14:$C$25,3,FALSE)</f>
        <v>0</v>
      </c>
      <c r="V198" s="229">
        <f>IF(P198&gt;0,P198*I198/Z198,0)*VLOOKUP(B198,'2-Kosten per locatie'!$A$14:$C$25,3,FALSE)</f>
        <v>0</v>
      </c>
      <c r="W198" s="307">
        <f>IF(K198="nio",0,IF(K198&gt;0,VLOOKUP(G198,'3-Productie normen'!A:R,VLOOKUP(K198,'3-Productie normen'!$B$29:$C$41,2,FALSE),FALSE)))</f>
        <v>0</v>
      </c>
      <c r="X198" s="307">
        <f t="shared" si="22"/>
        <v>0</v>
      </c>
      <c r="Y198" s="307">
        <f t="shared" si="23"/>
        <v>0</v>
      </c>
      <c r="Z198" s="307">
        <f t="shared" si="24"/>
        <v>0</v>
      </c>
      <c r="AA198" s="308">
        <f>VLOOKUP(G198,'3-Productie normen'!A:U,15,FALSE)</f>
        <v>0</v>
      </c>
      <c r="AB198" s="309">
        <f>VLOOKUP(G198,'3-Productie normen'!A:U,16,FALSE)</f>
        <v>455.57899999999995</v>
      </c>
      <c r="AC198" s="308"/>
      <c r="AE198" s="310">
        <f t="shared" si="25"/>
        <v>4054.5</v>
      </c>
    </row>
    <row r="199" spans="1:31" ht="14.1" customHeight="1">
      <c r="A199" s="75">
        <v>194</v>
      </c>
      <c r="B199" s="380" t="s">
        <v>53</v>
      </c>
      <c r="C199" s="276" t="s">
        <v>388</v>
      </c>
      <c r="D199" s="304" t="s">
        <v>187</v>
      </c>
      <c r="E199" s="305" t="s">
        <v>403</v>
      </c>
      <c r="F199" s="276" t="s">
        <v>404</v>
      </c>
      <c r="G199" s="276" t="s">
        <v>101</v>
      </c>
      <c r="H199" s="71" t="s">
        <v>186</v>
      </c>
      <c r="I199" s="388">
        <v>8.15</v>
      </c>
      <c r="J199" s="306">
        <v>52</v>
      </c>
      <c r="K199" s="230">
        <v>255</v>
      </c>
      <c r="L199" s="230"/>
      <c r="M199" s="230"/>
      <c r="N199" s="230"/>
      <c r="O199" s="230"/>
      <c r="P199" s="230"/>
      <c r="Q199" s="229" t="e">
        <f>IF(K199="nio",0,IF(K199&gt;0,K199*I199/W199,0))*VLOOKUP(B199,'2-Kosten per locatie'!$A$14:$C$25,3,FALSE)</f>
        <v>#DIV/0!</v>
      </c>
      <c r="R199" s="229">
        <f>IF(L199&gt;0,L199*I199/X199,0)*VLOOKUP(B199,'2-Kosten per locatie'!$A$14:$C$25,3,FALSE)</f>
        <v>0</v>
      </c>
      <c r="S199" s="229">
        <f>IF(M199&gt;0,M199*I199/Y199,0)*VLOOKUP(B199,'2-Kosten per locatie'!$A$14:$C$25,3,FALSE)</f>
        <v>0</v>
      </c>
      <c r="T199" s="229">
        <f>IF(N199&gt;0,N199*I199/Z199,0)*VLOOKUP(B199,'2-Kosten per locatie'!$A$14:$C$25,3,FALSE)</f>
        <v>0</v>
      </c>
      <c r="U199" s="229">
        <f>IF(O199&gt;0,O199*I199/Y199,0)*VLOOKUP(B199,'2-Kosten per locatie'!$A$14:$C$25,3,FALSE)</f>
        <v>0</v>
      </c>
      <c r="V199" s="229">
        <f>IF(P199&gt;0,P199*I199/Z199,0)*VLOOKUP(B199,'2-Kosten per locatie'!$A$14:$C$25,3,FALSE)</f>
        <v>0</v>
      </c>
      <c r="W199" s="307">
        <f>IF(K199="nio",0,IF(K199&gt;0,VLOOKUP(G199,'3-Productie normen'!A:R,VLOOKUP(K199,'3-Productie normen'!$B$29:$C$41,2,FALSE),FALSE)))</f>
        <v>0</v>
      </c>
      <c r="X199" s="307">
        <f t="shared" si="22"/>
        <v>0</v>
      </c>
      <c r="Y199" s="307">
        <f t="shared" si="23"/>
        <v>0</v>
      </c>
      <c r="Z199" s="307">
        <f t="shared" si="24"/>
        <v>0</v>
      </c>
      <c r="AA199" s="308">
        <f>VLOOKUP(G199,'3-Productie normen'!A:U,15,FALSE)</f>
        <v>0</v>
      </c>
      <c r="AB199" s="309">
        <f>VLOOKUP(G199,'3-Productie normen'!A:U,16,FALSE)</f>
        <v>455.57899999999995</v>
      </c>
      <c r="AC199" s="308"/>
      <c r="AE199" s="310">
        <f t="shared" si="25"/>
        <v>423.8</v>
      </c>
    </row>
    <row r="200" spans="1:31" ht="14.1" customHeight="1">
      <c r="A200" s="75">
        <v>195</v>
      </c>
      <c r="B200" s="380" t="s">
        <v>53</v>
      </c>
      <c r="C200" s="276" t="s">
        <v>388</v>
      </c>
      <c r="D200" s="304" t="s">
        <v>187</v>
      </c>
      <c r="E200" s="305" t="s">
        <v>405</v>
      </c>
      <c r="F200" s="276" t="s">
        <v>406</v>
      </c>
      <c r="G200" s="276" t="s">
        <v>266</v>
      </c>
      <c r="H200" s="71" t="s">
        <v>193</v>
      </c>
      <c r="I200" s="388">
        <v>1.8</v>
      </c>
      <c r="J200" s="306">
        <v>52</v>
      </c>
      <c r="K200" s="230">
        <v>255</v>
      </c>
      <c r="L200" s="230"/>
      <c r="M200" s="230"/>
      <c r="N200" s="230"/>
      <c r="O200" s="230"/>
      <c r="P200" s="230"/>
      <c r="Q200" s="229" t="e">
        <f>IF(K200="nio",0,IF(K200&gt;0,K200*I200/W200,0))*VLOOKUP(B200,'2-Kosten per locatie'!$A$14:$C$25,3,FALSE)</f>
        <v>#DIV/0!</v>
      </c>
      <c r="R200" s="229">
        <f>IF(L200&gt;0,L200*I200/X200,0)*VLOOKUP(B200,'2-Kosten per locatie'!$A$14:$C$25,3,FALSE)</f>
        <v>0</v>
      </c>
      <c r="S200" s="229">
        <f>IF(M200&gt;0,M200*I200/Y200,0)*VLOOKUP(B200,'2-Kosten per locatie'!$A$14:$C$25,3,FALSE)</f>
        <v>0</v>
      </c>
      <c r="T200" s="229">
        <f>IF(N200&gt;0,N200*I200/Z200,0)*VLOOKUP(B200,'2-Kosten per locatie'!$A$14:$C$25,3,FALSE)</f>
        <v>0</v>
      </c>
      <c r="U200" s="229">
        <f>IF(O200&gt;0,O200*I200/Y200,0)*VLOOKUP(B200,'2-Kosten per locatie'!$A$14:$C$25,3,FALSE)</f>
        <v>0</v>
      </c>
      <c r="V200" s="229">
        <f>IF(P200&gt;0,P200*I200/Z200,0)*VLOOKUP(B200,'2-Kosten per locatie'!$A$14:$C$25,3,FALSE)</f>
        <v>0</v>
      </c>
      <c r="W200" s="307">
        <f>IF(K200="nio",0,IF(K200&gt;0,VLOOKUP(G200,'3-Productie normen'!A:R,VLOOKUP(K200,'3-Productie normen'!$B$29:$C$41,2,FALSE),FALSE)))</f>
        <v>0</v>
      </c>
      <c r="X200" s="307">
        <f t="shared" si="22"/>
        <v>0</v>
      </c>
      <c r="Y200" s="307">
        <f t="shared" si="23"/>
        <v>0</v>
      </c>
      <c r="Z200" s="307">
        <f t="shared" si="24"/>
        <v>0</v>
      </c>
      <c r="AA200" s="308">
        <f>VLOOKUP(G200,'3-Productie normen'!A:U,15,FALSE)</f>
        <v>0</v>
      </c>
      <c r="AB200" s="309">
        <f>VLOOKUP(G200,'3-Productie normen'!A:U,16,FALSE)</f>
        <v>76.59999999999998</v>
      </c>
      <c r="AC200" s="308"/>
      <c r="AE200" s="310">
        <f t="shared" si="25"/>
        <v>93.600000000000009</v>
      </c>
    </row>
    <row r="201" spans="1:31" ht="14.1" customHeight="1">
      <c r="A201" s="75">
        <v>196</v>
      </c>
      <c r="B201" s="380" t="s">
        <v>53</v>
      </c>
      <c r="C201" s="276" t="s">
        <v>388</v>
      </c>
      <c r="D201" s="304" t="s">
        <v>187</v>
      </c>
      <c r="E201" s="305" t="s">
        <v>407</v>
      </c>
      <c r="F201" s="71" t="s">
        <v>408</v>
      </c>
      <c r="G201" s="71" t="s">
        <v>104</v>
      </c>
      <c r="H201" s="71" t="s">
        <v>193</v>
      </c>
      <c r="I201" s="388">
        <v>1.55</v>
      </c>
      <c r="J201" s="306">
        <v>255</v>
      </c>
      <c r="K201" s="230">
        <v>255</v>
      </c>
      <c r="L201" s="230"/>
      <c r="M201" s="230"/>
      <c r="N201" s="230"/>
      <c r="O201" s="230"/>
      <c r="P201" s="230"/>
      <c r="Q201" s="229" t="e">
        <f>IF(K201="nio",0,IF(K201&gt;0,K201*I201/W201,0))*VLOOKUP(B201,'2-Kosten per locatie'!$A$14:$C$25,3,FALSE)</f>
        <v>#DIV/0!</v>
      </c>
      <c r="R201" s="229">
        <f>IF(L201&gt;0,L201*I201/X201,0)*VLOOKUP(B201,'2-Kosten per locatie'!$A$14:$C$25,3,FALSE)</f>
        <v>0</v>
      </c>
      <c r="S201" s="229">
        <f>IF(M201&gt;0,M201*I201/Y201,0)*VLOOKUP(B201,'2-Kosten per locatie'!$A$14:$C$25,3,FALSE)</f>
        <v>0</v>
      </c>
      <c r="T201" s="229">
        <f>IF(N201&gt;0,N201*I201/Z201,0)*VLOOKUP(B201,'2-Kosten per locatie'!$A$14:$C$25,3,FALSE)</f>
        <v>0</v>
      </c>
      <c r="U201" s="229">
        <f>IF(O201&gt;0,O201*I201/Y201,0)*VLOOKUP(B201,'2-Kosten per locatie'!$A$14:$C$25,3,FALSE)</f>
        <v>0</v>
      </c>
      <c r="V201" s="229">
        <f>IF(P201&gt;0,P201*I201/Z201,0)*VLOOKUP(B201,'2-Kosten per locatie'!$A$14:$C$25,3,FALSE)</f>
        <v>0</v>
      </c>
      <c r="W201" s="307">
        <f>IF(K201="nio",0,IF(K201&gt;0,VLOOKUP(G201,'3-Productie normen'!A:R,VLOOKUP(K201,'3-Productie normen'!$B$29:$C$41,2,FALSE),FALSE)))</f>
        <v>0</v>
      </c>
      <c r="X201" s="307">
        <f t="shared" si="22"/>
        <v>0</v>
      </c>
      <c r="Y201" s="307">
        <f t="shared" si="23"/>
        <v>0</v>
      </c>
      <c r="Z201" s="307">
        <f t="shared" si="24"/>
        <v>0</v>
      </c>
      <c r="AA201" s="308">
        <f>VLOOKUP(G201,'3-Productie normen'!A:U,15,FALSE)</f>
        <v>0</v>
      </c>
      <c r="AB201" s="309">
        <f>VLOOKUP(G201,'3-Productie normen'!A:U,16,FALSE)</f>
        <v>198.56500000000014</v>
      </c>
      <c r="AC201" s="308"/>
      <c r="AE201" s="310">
        <f t="shared" si="25"/>
        <v>395.25</v>
      </c>
    </row>
    <row r="202" spans="1:31" ht="14.1" customHeight="1">
      <c r="A202" s="75">
        <v>197</v>
      </c>
      <c r="B202" s="380" t="s">
        <v>53</v>
      </c>
      <c r="C202" s="276" t="s">
        <v>388</v>
      </c>
      <c r="D202" s="304" t="s">
        <v>187</v>
      </c>
      <c r="E202" s="305" t="s">
        <v>409</v>
      </c>
      <c r="F202" s="71" t="s">
        <v>391</v>
      </c>
      <c r="G202" s="71" t="s">
        <v>99</v>
      </c>
      <c r="H202" s="71" t="s">
        <v>186</v>
      </c>
      <c r="I202" s="388">
        <v>52.85</v>
      </c>
      <c r="J202" s="306">
        <f t="shared" si="21"/>
        <v>255</v>
      </c>
      <c r="K202" s="230">
        <v>255</v>
      </c>
      <c r="L202" s="230"/>
      <c r="M202" s="230"/>
      <c r="N202" s="230"/>
      <c r="O202" s="230"/>
      <c r="P202" s="230"/>
      <c r="Q202" s="229" t="e">
        <f>IF(K202="nio",0,IF(K202&gt;0,K202*I202/W202,0))*VLOOKUP(B202,'2-Kosten per locatie'!$A$14:$C$25,3,FALSE)</f>
        <v>#DIV/0!</v>
      </c>
      <c r="R202" s="229">
        <f>IF(L202&gt;0,L202*I202/X202,0)*VLOOKUP(B202,'2-Kosten per locatie'!$A$14:$C$25,3,FALSE)</f>
        <v>0</v>
      </c>
      <c r="S202" s="229">
        <f>IF(M202&gt;0,M202*I202/Y202,0)*VLOOKUP(B202,'2-Kosten per locatie'!$A$14:$C$25,3,FALSE)</f>
        <v>0</v>
      </c>
      <c r="T202" s="229">
        <f>IF(N202&gt;0,N202*I202/Z202,0)*VLOOKUP(B202,'2-Kosten per locatie'!$A$14:$C$25,3,FALSE)</f>
        <v>0</v>
      </c>
      <c r="U202" s="229">
        <f>IF(O202&gt;0,O202*I202/Y202,0)*VLOOKUP(B202,'2-Kosten per locatie'!$A$14:$C$25,3,FALSE)</f>
        <v>0</v>
      </c>
      <c r="V202" s="229">
        <f>IF(P202&gt;0,P202*I202/Z202,0)*VLOOKUP(B202,'2-Kosten per locatie'!$A$14:$C$25,3,FALSE)</f>
        <v>0</v>
      </c>
      <c r="W202" s="307">
        <f>IF(K202="nio",0,IF(K202&gt;0,VLOOKUP(G202,'3-Productie normen'!A:R,VLOOKUP(K202,'3-Productie normen'!$B$29:$C$41,2,FALSE),FALSE)))</f>
        <v>0</v>
      </c>
      <c r="X202" s="307">
        <f t="shared" si="22"/>
        <v>0</v>
      </c>
      <c r="Y202" s="307">
        <f t="shared" si="23"/>
        <v>0</v>
      </c>
      <c r="Z202" s="307">
        <f t="shared" si="24"/>
        <v>0</v>
      </c>
      <c r="AA202" s="308">
        <f>VLOOKUP(G202,'3-Productie normen'!A:U,15,FALSE)</f>
        <v>0</v>
      </c>
      <c r="AB202" s="309">
        <f>VLOOKUP(G202,'3-Productie normen'!A:U,16,FALSE)</f>
        <v>467.3</v>
      </c>
      <c r="AC202" s="308"/>
      <c r="AE202" s="310">
        <f t="shared" si="25"/>
        <v>13476.75</v>
      </c>
    </row>
    <row r="203" spans="1:31" ht="14.1" customHeight="1">
      <c r="A203" s="75">
        <v>198</v>
      </c>
      <c r="B203" s="380" t="s">
        <v>53</v>
      </c>
      <c r="C203" s="276" t="s">
        <v>388</v>
      </c>
      <c r="D203" s="304" t="s">
        <v>177</v>
      </c>
      <c r="E203" s="305" t="s">
        <v>410</v>
      </c>
      <c r="F203" s="71" t="s">
        <v>391</v>
      </c>
      <c r="G203" s="71" t="s">
        <v>99</v>
      </c>
      <c r="H203" s="71" t="s">
        <v>186</v>
      </c>
      <c r="I203" s="388">
        <v>36.9</v>
      </c>
      <c r="J203" s="306">
        <f t="shared" si="21"/>
        <v>255</v>
      </c>
      <c r="K203" s="230">
        <v>255</v>
      </c>
      <c r="L203" s="230"/>
      <c r="M203" s="230"/>
      <c r="N203" s="230"/>
      <c r="O203" s="230"/>
      <c r="P203" s="230"/>
      <c r="Q203" s="229" t="e">
        <f>IF(K203="nio",0,IF(K203&gt;0,K203*I203/W203,0))*VLOOKUP(B203,'2-Kosten per locatie'!$A$14:$C$25,3,FALSE)</f>
        <v>#DIV/0!</v>
      </c>
      <c r="R203" s="229">
        <f>IF(L203&gt;0,L203*I203/X203,0)*VLOOKUP(B203,'2-Kosten per locatie'!$A$14:$C$25,3,FALSE)</f>
        <v>0</v>
      </c>
      <c r="S203" s="229">
        <f>IF(M203&gt;0,M203*I203/Y203,0)*VLOOKUP(B203,'2-Kosten per locatie'!$A$14:$C$25,3,FALSE)</f>
        <v>0</v>
      </c>
      <c r="T203" s="229">
        <f>IF(N203&gt;0,N203*I203/Z203,0)*VLOOKUP(B203,'2-Kosten per locatie'!$A$14:$C$25,3,FALSE)</f>
        <v>0</v>
      </c>
      <c r="U203" s="229">
        <f>IF(O203&gt;0,O203*I203/Y203,0)*VLOOKUP(B203,'2-Kosten per locatie'!$A$14:$C$25,3,FALSE)</f>
        <v>0</v>
      </c>
      <c r="V203" s="229">
        <f>IF(P203&gt;0,P203*I203/Z203,0)*VLOOKUP(B203,'2-Kosten per locatie'!$A$14:$C$25,3,FALSE)</f>
        <v>0</v>
      </c>
      <c r="W203" s="307">
        <f>IF(K203="nio",0,IF(K203&gt;0,VLOOKUP(G203,'3-Productie normen'!A:R,VLOOKUP(K203,'3-Productie normen'!$B$29:$C$41,2,FALSE),FALSE)))</f>
        <v>0</v>
      </c>
      <c r="X203" s="307">
        <f t="shared" si="22"/>
        <v>0</v>
      </c>
      <c r="Y203" s="307">
        <f t="shared" si="23"/>
        <v>0</v>
      </c>
      <c r="Z203" s="307">
        <f t="shared" si="24"/>
        <v>0</v>
      </c>
      <c r="AA203" s="308">
        <f>VLOOKUP(G203,'3-Productie normen'!A:U,15,FALSE)</f>
        <v>0</v>
      </c>
      <c r="AB203" s="309">
        <f>VLOOKUP(G203,'3-Productie normen'!A:U,16,FALSE)</f>
        <v>467.3</v>
      </c>
      <c r="AC203" s="308"/>
      <c r="AE203" s="310">
        <f t="shared" si="25"/>
        <v>9409.5</v>
      </c>
    </row>
    <row r="204" spans="1:31" ht="14.1" customHeight="1">
      <c r="A204" s="75">
        <v>199</v>
      </c>
      <c r="B204" s="380" t="s">
        <v>53</v>
      </c>
      <c r="C204" s="276" t="s">
        <v>388</v>
      </c>
      <c r="D204" s="304" t="s">
        <v>237</v>
      </c>
      <c r="E204" s="305" t="s">
        <v>411</v>
      </c>
      <c r="F204" s="71" t="s">
        <v>102</v>
      </c>
      <c r="G204" s="71" t="s">
        <v>102</v>
      </c>
      <c r="H204" s="71" t="s">
        <v>186</v>
      </c>
      <c r="I204" s="388">
        <v>2.2999999999999998</v>
      </c>
      <c r="J204" s="306">
        <f t="shared" si="21"/>
        <v>255</v>
      </c>
      <c r="K204" s="230">
        <v>255</v>
      </c>
      <c r="L204" s="230"/>
      <c r="M204" s="230"/>
      <c r="N204" s="230"/>
      <c r="O204" s="230"/>
      <c r="P204" s="230"/>
      <c r="Q204" s="229" t="e">
        <f>IF(K204="nio",0,IF(K204&gt;0,K204*I204/W204,0))*VLOOKUP(B204,'2-Kosten per locatie'!$A$14:$C$25,3,FALSE)</f>
        <v>#DIV/0!</v>
      </c>
      <c r="R204" s="229">
        <f>IF(L204&gt;0,L204*I204/X204,0)*VLOOKUP(B204,'2-Kosten per locatie'!$A$14:$C$25,3,FALSE)</f>
        <v>0</v>
      </c>
      <c r="S204" s="229">
        <f>IF(M204&gt;0,M204*I204/Y204,0)*VLOOKUP(B204,'2-Kosten per locatie'!$A$14:$C$25,3,FALSE)</f>
        <v>0</v>
      </c>
      <c r="T204" s="229">
        <f>IF(N204&gt;0,N204*I204/Z204,0)*VLOOKUP(B204,'2-Kosten per locatie'!$A$14:$C$25,3,FALSE)</f>
        <v>0</v>
      </c>
      <c r="U204" s="229">
        <f>IF(O204&gt;0,O204*I204/Y204,0)*VLOOKUP(B204,'2-Kosten per locatie'!$A$14:$C$25,3,FALSE)</f>
        <v>0</v>
      </c>
      <c r="V204" s="229">
        <f>IF(P204&gt;0,P204*I204/Z204,0)*VLOOKUP(B204,'2-Kosten per locatie'!$A$14:$C$25,3,FALSE)</f>
        <v>0</v>
      </c>
      <c r="W204" s="307">
        <f>IF(K204="nio",0,IF(K204&gt;0,VLOOKUP(G204,'3-Productie normen'!A:R,VLOOKUP(K204,'3-Productie normen'!$B$29:$C$41,2,FALSE),FALSE)))</f>
        <v>0</v>
      </c>
      <c r="X204" s="307">
        <f t="shared" si="22"/>
        <v>0</v>
      </c>
      <c r="Y204" s="307">
        <f t="shared" si="23"/>
        <v>0</v>
      </c>
      <c r="Z204" s="307">
        <f t="shared" si="24"/>
        <v>0</v>
      </c>
      <c r="AA204" s="308">
        <f>VLOOKUP(G204,'3-Productie normen'!A:U,15,FALSE)</f>
        <v>0</v>
      </c>
      <c r="AB204" s="309">
        <f>VLOOKUP(G204,'3-Productie normen'!A:U,16,FALSE)</f>
        <v>4.3</v>
      </c>
      <c r="AC204" s="308"/>
      <c r="AE204" s="310">
        <f t="shared" si="25"/>
        <v>586.5</v>
      </c>
    </row>
    <row r="205" spans="1:31" ht="14.1" customHeight="1">
      <c r="A205" s="75">
        <v>200</v>
      </c>
      <c r="B205" s="380" t="s">
        <v>53</v>
      </c>
      <c r="C205" s="276" t="s">
        <v>388</v>
      </c>
      <c r="D205" s="304" t="s">
        <v>412</v>
      </c>
      <c r="E205" s="305" t="s">
        <v>413</v>
      </c>
      <c r="F205" s="311" t="s">
        <v>106</v>
      </c>
      <c r="G205" s="311" t="s">
        <v>106</v>
      </c>
      <c r="H205" s="71" t="s">
        <v>232</v>
      </c>
      <c r="I205" s="388">
        <v>6</v>
      </c>
      <c r="J205" s="306">
        <f t="shared" si="21"/>
        <v>255</v>
      </c>
      <c r="K205" s="230">
        <v>255</v>
      </c>
      <c r="L205" s="230"/>
      <c r="M205" s="230"/>
      <c r="N205" s="230"/>
      <c r="O205" s="230"/>
      <c r="P205" s="230"/>
      <c r="Q205" s="229" t="e">
        <f>IF(K205="nio",0,IF(K205&gt;0,K205*I205/W205,0))*VLOOKUP(B205,'2-Kosten per locatie'!$A$14:$C$25,3,FALSE)</f>
        <v>#DIV/0!</v>
      </c>
      <c r="R205" s="229">
        <f>IF(L205&gt;0,L205*I205/X205,0)*VLOOKUP(B205,'2-Kosten per locatie'!$A$14:$C$25,3,FALSE)</f>
        <v>0</v>
      </c>
      <c r="S205" s="229">
        <f>IF(M205&gt;0,M205*I205/Y205,0)*VLOOKUP(B205,'2-Kosten per locatie'!$A$14:$C$25,3,FALSE)</f>
        <v>0</v>
      </c>
      <c r="T205" s="229">
        <f>IF(N205&gt;0,N205*I205/Z205,0)*VLOOKUP(B205,'2-Kosten per locatie'!$A$14:$C$25,3,FALSE)</f>
        <v>0</v>
      </c>
      <c r="U205" s="229">
        <f>IF(O205&gt;0,O205*I205/Y205,0)*VLOOKUP(B205,'2-Kosten per locatie'!$A$14:$C$25,3,FALSE)</f>
        <v>0</v>
      </c>
      <c r="V205" s="229">
        <f>IF(P205&gt;0,P205*I205/Z205,0)*VLOOKUP(B205,'2-Kosten per locatie'!$A$14:$C$25,3,FALSE)</f>
        <v>0</v>
      </c>
      <c r="W205" s="307">
        <f>IF(K205="nio",0,IF(K205&gt;0,VLOOKUP(G205,'3-Productie normen'!A:R,VLOOKUP(K205,'3-Productie normen'!$B$29:$C$41,2,FALSE),FALSE)))</f>
        <v>0</v>
      </c>
      <c r="X205" s="307">
        <f t="shared" si="22"/>
        <v>0</v>
      </c>
      <c r="Y205" s="307">
        <f t="shared" si="23"/>
        <v>0</v>
      </c>
      <c r="Z205" s="307">
        <f t="shared" si="24"/>
        <v>0</v>
      </c>
      <c r="AA205" s="308">
        <f>VLOOKUP(G205,'3-Productie normen'!A:U,15,FALSE)</f>
        <v>0</v>
      </c>
      <c r="AB205" s="309">
        <f>VLOOKUP(G205,'3-Productie normen'!A:U,16,FALSE)</f>
        <v>75.828800000000015</v>
      </c>
      <c r="AC205" s="308"/>
      <c r="AE205" s="310">
        <f t="shared" si="25"/>
        <v>1530</v>
      </c>
    </row>
    <row r="206" spans="1:31" ht="14.1" customHeight="1">
      <c r="A206" s="75">
        <v>201</v>
      </c>
      <c r="B206" s="380" t="s">
        <v>53</v>
      </c>
      <c r="C206" s="276" t="s">
        <v>388</v>
      </c>
      <c r="D206" s="304" t="s">
        <v>414</v>
      </c>
      <c r="E206" s="305" t="s">
        <v>413</v>
      </c>
      <c r="F206" s="71" t="s">
        <v>106</v>
      </c>
      <c r="G206" s="71" t="s">
        <v>106</v>
      </c>
      <c r="H206" s="71" t="s">
        <v>232</v>
      </c>
      <c r="I206" s="388">
        <v>6</v>
      </c>
      <c r="J206" s="306">
        <f t="shared" si="21"/>
        <v>255</v>
      </c>
      <c r="K206" s="230">
        <v>255</v>
      </c>
      <c r="L206" s="230"/>
      <c r="M206" s="230"/>
      <c r="N206" s="230"/>
      <c r="O206" s="230"/>
      <c r="P206" s="230"/>
      <c r="Q206" s="229" t="e">
        <f>IF(K206="nio",0,IF(K206&gt;0,K206*I206/W206,0))*VLOOKUP(B206,'2-Kosten per locatie'!$A$14:$C$25,3,FALSE)</f>
        <v>#DIV/0!</v>
      </c>
      <c r="R206" s="229">
        <f>IF(L206&gt;0,L206*I206/X206,0)*VLOOKUP(B206,'2-Kosten per locatie'!$A$14:$C$25,3,FALSE)</f>
        <v>0</v>
      </c>
      <c r="S206" s="229">
        <f>IF(M206&gt;0,M206*I206/Y206,0)*VLOOKUP(B206,'2-Kosten per locatie'!$A$14:$C$25,3,FALSE)</f>
        <v>0</v>
      </c>
      <c r="T206" s="229">
        <f>IF(N206&gt;0,N206*I206/Z206,0)*VLOOKUP(B206,'2-Kosten per locatie'!$A$14:$C$25,3,FALSE)</f>
        <v>0</v>
      </c>
      <c r="U206" s="229">
        <f>IF(O206&gt;0,O206*I206/Y206,0)*VLOOKUP(B206,'2-Kosten per locatie'!$A$14:$C$25,3,FALSE)</f>
        <v>0</v>
      </c>
      <c r="V206" s="229">
        <f>IF(P206&gt;0,P206*I206/Z206,0)*VLOOKUP(B206,'2-Kosten per locatie'!$A$14:$C$25,3,FALSE)</f>
        <v>0</v>
      </c>
      <c r="W206" s="307">
        <f>IF(K206="nio",0,IF(K206&gt;0,VLOOKUP(G206,'3-Productie normen'!A:R,VLOOKUP(K206,'3-Productie normen'!$B$29:$C$41,2,FALSE),FALSE)))</f>
        <v>0</v>
      </c>
      <c r="X206" s="307">
        <f t="shared" si="22"/>
        <v>0</v>
      </c>
      <c r="Y206" s="307">
        <f t="shared" si="23"/>
        <v>0</v>
      </c>
      <c r="Z206" s="307">
        <f t="shared" si="24"/>
        <v>0</v>
      </c>
      <c r="AA206" s="308">
        <f>VLOOKUP(G206,'3-Productie normen'!A:U,15,FALSE)</f>
        <v>0</v>
      </c>
      <c r="AB206" s="309">
        <f>VLOOKUP(G206,'3-Productie normen'!A:U,16,FALSE)</f>
        <v>75.828800000000015</v>
      </c>
      <c r="AC206" s="308"/>
      <c r="AE206" s="310">
        <f t="shared" si="25"/>
        <v>1530</v>
      </c>
    </row>
    <row r="207" spans="1:31" ht="14.1" customHeight="1">
      <c r="A207" s="75">
        <v>202</v>
      </c>
      <c r="B207" s="380" t="s">
        <v>53</v>
      </c>
      <c r="C207" s="276" t="s">
        <v>388</v>
      </c>
      <c r="D207" s="304" t="s">
        <v>415</v>
      </c>
      <c r="E207" s="226" t="s">
        <v>413</v>
      </c>
      <c r="F207" s="85" t="s">
        <v>106</v>
      </c>
      <c r="G207" s="85" t="s">
        <v>106</v>
      </c>
      <c r="H207" s="71" t="s">
        <v>232</v>
      </c>
      <c r="I207" s="388">
        <v>6</v>
      </c>
      <c r="J207" s="306">
        <f t="shared" si="21"/>
        <v>255</v>
      </c>
      <c r="K207" s="230">
        <v>255</v>
      </c>
      <c r="L207" s="230"/>
      <c r="M207" s="230"/>
      <c r="N207" s="230"/>
      <c r="O207" s="230"/>
      <c r="P207" s="230"/>
      <c r="Q207" s="229" t="e">
        <f>IF(K207="nio",0,IF(K207&gt;0,K207*I207/W207,0))*VLOOKUP(B207,'2-Kosten per locatie'!$A$14:$C$25,3,FALSE)</f>
        <v>#DIV/0!</v>
      </c>
      <c r="R207" s="229">
        <f>IF(L207&gt;0,L207*I207/X207,0)*VLOOKUP(B207,'2-Kosten per locatie'!$A$14:$C$25,3,FALSE)</f>
        <v>0</v>
      </c>
      <c r="S207" s="229">
        <f>IF(M207&gt;0,M207*I207/Y207,0)*VLOOKUP(B207,'2-Kosten per locatie'!$A$14:$C$25,3,FALSE)</f>
        <v>0</v>
      </c>
      <c r="T207" s="229">
        <f>IF(N207&gt;0,N207*I207/Z207,0)*VLOOKUP(B207,'2-Kosten per locatie'!$A$14:$C$25,3,FALSE)</f>
        <v>0</v>
      </c>
      <c r="U207" s="229">
        <f>IF(O207&gt;0,O207*I207/Y207,0)*VLOOKUP(B207,'2-Kosten per locatie'!$A$14:$C$25,3,FALSE)</f>
        <v>0</v>
      </c>
      <c r="V207" s="229">
        <f>IF(P207&gt;0,P207*I207/Z207,0)*VLOOKUP(B207,'2-Kosten per locatie'!$A$14:$C$25,3,FALSE)</f>
        <v>0</v>
      </c>
      <c r="W207" s="307">
        <f>IF(K207="nio",0,IF(K207&gt;0,VLOOKUP(G207,'3-Productie normen'!A:R,VLOOKUP(K207,'3-Productie normen'!$B$29:$C$41,2,FALSE),FALSE)))</f>
        <v>0</v>
      </c>
      <c r="X207" s="307">
        <f t="shared" si="22"/>
        <v>0</v>
      </c>
      <c r="Y207" s="307">
        <f t="shared" si="23"/>
        <v>0</v>
      </c>
      <c r="Z207" s="307">
        <f t="shared" si="24"/>
        <v>0</v>
      </c>
      <c r="AA207" s="308">
        <f>VLOOKUP(G207,'3-Productie normen'!A:U,15,FALSE)</f>
        <v>0</v>
      </c>
      <c r="AB207" s="309">
        <f>VLOOKUP(G207,'3-Productie normen'!A:U,16,FALSE)</f>
        <v>75.828800000000015</v>
      </c>
      <c r="AC207" s="308"/>
      <c r="AE207" s="310">
        <f t="shared" si="25"/>
        <v>1530</v>
      </c>
    </row>
    <row r="208" spans="1:31" ht="14.1" customHeight="1">
      <c r="A208" s="75">
        <v>203</v>
      </c>
      <c r="B208" s="380" t="s">
        <v>53</v>
      </c>
      <c r="C208" s="276" t="s">
        <v>388</v>
      </c>
      <c r="D208" s="304" t="s">
        <v>190</v>
      </c>
      <c r="E208" s="305" t="s">
        <v>416</v>
      </c>
      <c r="F208" s="71" t="s">
        <v>417</v>
      </c>
      <c r="G208" s="71" t="s">
        <v>104</v>
      </c>
      <c r="H208" s="71" t="s">
        <v>193</v>
      </c>
      <c r="I208" s="388">
        <v>1.4</v>
      </c>
      <c r="J208" s="306">
        <f t="shared" ref="J208:J269" si="31">SUM(K208:P208)</f>
        <v>255</v>
      </c>
      <c r="K208" s="230">
        <v>255</v>
      </c>
      <c r="L208" s="230"/>
      <c r="M208" s="230"/>
      <c r="N208" s="230"/>
      <c r="O208" s="230"/>
      <c r="P208" s="230"/>
      <c r="Q208" s="229" t="e">
        <f>IF(K208="nio",0,IF(K208&gt;0,K208*I208/W208,0))*VLOOKUP(B208,'2-Kosten per locatie'!$A$14:$C$25,3,FALSE)</f>
        <v>#DIV/0!</v>
      </c>
      <c r="R208" s="229">
        <f>IF(L208&gt;0,L208*I208/X208,0)*VLOOKUP(B208,'2-Kosten per locatie'!$A$14:$C$25,3,FALSE)</f>
        <v>0</v>
      </c>
      <c r="S208" s="229">
        <f>IF(M208&gt;0,M208*I208/Y208,0)*VLOOKUP(B208,'2-Kosten per locatie'!$A$14:$C$25,3,FALSE)</f>
        <v>0</v>
      </c>
      <c r="T208" s="229">
        <f>IF(N208&gt;0,N208*I208/Z208,0)*VLOOKUP(B208,'2-Kosten per locatie'!$A$14:$C$25,3,FALSE)</f>
        <v>0</v>
      </c>
      <c r="U208" s="229">
        <f>IF(O208&gt;0,O208*I208/Y208,0)*VLOOKUP(B208,'2-Kosten per locatie'!$A$14:$C$25,3,FALSE)</f>
        <v>0</v>
      </c>
      <c r="V208" s="229">
        <f>IF(P208&gt;0,P208*I208/Z208,0)*VLOOKUP(B208,'2-Kosten per locatie'!$A$14:$C$25,3,FALSE)</f>
        <v>0</v>
      </c>
      <c r="W208" s="307">
        <f>IF(K208="nio",0,IF(K208&gt;0,VLOOKUP(G208,'3-Productie normen'!A:R,VLOOKUP(K208,'3-Productie normen'!$B$29:$C$41,2,FALSE),FALSE)))</f>
        <v>0</v>
      </c>
      <c r="X208" s="307">
        <f t="shared" ref="X208:X270" si="32">IF(L208&gt;0,W208*$X$8,0)</f>
        <v>0</v>
      </c>
      <c r="Y208" s="307">
        <f t="shared" ref="Y208:Y270" si="33">IF((OR(M208&gt;0,O208&gt;0)),W208*$Y$8,0)</f>
        <v>0</v>
      </c>
      <c r="Z208" s="307">
        <f t="shared" ref="Z208:Z270" si="34">IF((OR(N208&gt;0,P208&gt;0)),W208*$Z$8,0)</f>
        <v>0</v>
      </c>
      <c r="AA208" s="308">
        <f>VLOOKUP(G208,'3-Productie normen'!A:U,15,FALSE)</f>
        <v>0</v>
      </c>
      <c r="AB208" s="309">
        <f>VLOOKUP(G208,'3-Productie normen'!A:U,16,FALSE)</f>
        <v>198.56500000000014</v>
      </c>
      <c r="AC208" s="308"/>
      <c r="AE208" s="310">
        <f t="shared" ref="AE208:AE270" si="35">J208*I208</f>
        <v>357</v>
      </c>
    </row>
    <row r="209" spans="1:31" ht="14.1" customHeight="1">
      <c r="A209" s="75">
        <v>204</v>
      </c>
      <c r="B209" s="380" t="s">
        <v>53</v>
      </c>
      <c r="C209" s="276" t="s">
        <v>388</v>
      </c>
      <c r="D209" s="304" t="s">
        <v>190</v>
      </c>
      <c r="E209" s="305" t="s">
        <v>418</v>
      </c>
      <c r="F209" s="276" t="s">
        <v>419</v>
      </c>
      <c r="G209" s="276" t="s">
        <v>104</v>
      </c>
      <c r="H209" s="71" t="s">
        <v>193</v>
      </c>
      <c r="I209" s="388">
        <v>1.4</v>
      </c>
      <c r="J209" s="306">
        <f t="shared" si="31"/>
        <v>255</v>
      </c>
      <c r="K209" s="230">
        <v>255</v>
      </c>
      <c r="L209" s="230"/>
      <c r="M209" s="230"/>
      <c r="N209" s="230"/>
      <c r="O209" s="230"/>
      <c r="P209" s="230"/>
      <c r="Q209" s="229" t="e">
        <f>IF(K209="nio",0,IF(K209&gt;0,K209*I209/W209,0))*VLOOKUP(B209,'2-Kosten per locatie'!$A$14:$C$25,3,FALSE)</f>
        <v>#DIV/0!</v>
      </c>
      <c r="R209" s="229">
        <f>IF(L209&gt;0,L209*I209/X209,0)*VLOOKUP(B209,'2-Kosten per locatie'!$A$14:$C$25,3,FALSE)</f>
        <v>0</v>
      </c>
      <c r="S209" s="229">
        <f>IF(M209&gt;0,M209*I209/Y209,0)*VLOOKUP(B209,'2-Kosten per locatie'!$A$14:$C$25,3,FALSE)</f>
        <v>0</v>
      </c>
      <c r="T209" s="229">
        <f>IF(N209&gt;0,N209*I209/Z209,0)*VLOOKUP(B209,'2-Kosten per locatie'!$A$14:$C$25,3,FALSE)</f>
        <v>0</v>
      </c>
      <c r="U209" s="229">
        <f>IF(O209&gt;0,O209*I209/Y209,0)*VLOOKUP(B209,'2-Kosten per locatie'!$A$14:$C$25,3,FALSE)</f>
        <v>0</v>
      </c>
      <c r="V209" s="229">
        <f>IF(P209&gt;0,P209*I209/Z209,0)*VLOOKUP(B209,'2-Kosten per locatie'!$A$14:$C$25,3,FALSE)</f>
        <v>0</v>
      </c>
      <c r="W209" s="307">
        <f>IF(K209="nio",0,IF(K209&gt;0,VLOOKUP(G209,'3-Productie normen'!A:R,VLOOKUP(K209,'3-Productie normen'!$B$29:$C$41,2,FALSE),FALSE)))</f>
        <v>0</v>
      </c>
      <c r="X209" s="307">
        <f t="shared" si="32"/>
        <v>0</v>
      </c>
      <c r="Y209" s="307">
        <f t="shared" si="33"/>
        <v>0</v>
      </c>
      <c r="Z209" s="307">
        <f t="shared" si="34"/>
        <v>0</v>
      </c>
      <c r="AA209" s="308">
        <f>VLOOKUP(G209,'3-Productie normen'!A:U,15,FALSE)</f>
        <v>0</v>
      </c>
      <c r="AB209" s="309">
        <f>VLOOKUP(G209,'3-Productie normen'!A:U,16,FALSE)</f>
        <v>198.56500000000014</v>
      </c>
      <c r="AC209" s="308"/>
      <c r="AE209" s="310">
        <f t="shared" si="35"/>
        <v>357</v>
      </c>
    </row>
    <row r="210" spans="1:31" ht="14.1" customHeight="1">
      <c r="A210" s="75">
        <v>205</v>
      </c>
      <c r="B210" s="380" t="s">
        <v>59</v>
      </c>
      <c r="C210" s="276" t="s">
        <v>420</v>
      </c>
      <c r="D210" s="304" t="s">
        <v>421</v>
      </c>
      <c r="E210" s="305" t="s">
        <v>422</v>
      </c>
      <c r="F210" s="276" t="s">
        <v>97</v>
      </c>
      <c r="G210" s="276" t="s">
        <v>97</v>
      </c>
      <c r="H210" s="71" t="s">
        <v>166</v>
      </c>
      <c r="I210" s="388">
        <v>6.7</v>
      </c>
      <c r="J210" s="306">
        <f t="shared" si="31"/>
        <v>255</v>
      </c>
      <c r="K210" s="230">
        <v>255</v>
      </c>
      <c r="L210" s="230"/>
      <c r="M210" s="230"/>
      <c r="N210" s="230"/>
      <c r="O210" s="230"/>
      <c r="P210" s="230"/>
      <c r="Q210" s="229" t="e">
        <f>IF(K210="nio",0,IF(K210&gt;0,K210*I210/W210,0))*VLOOKUP(B210,'2-Kosten per locatie'!$A$14:$C$25,3,FALSE)</f>
        <v>#DIV/0!</v>
      </c>
      <c r="R210" s="229">
        <f>IF(L210&gt;0,L210*I210/X210,0)*VLOOKUP(B210,'2-Kosten per locatie'!$A$14:$C$25,3,FALSE)</f>
        <v>0</v>
      </c>
      <c r="S210" s="229">
        <f>IF(M210&gt;0,M210*I210/Y210,0)*VLOOKUP(B210,'2-Kosten per locatie'!$A$14:$C$25,3,FALSE)</f>
        <v>0</v>
      </c>
      <c r="T210" s="229">
        <f>IF(N210&gt;0,N210*I210/Z210,0)*VLOOKUP(B210,'2-Kosten per locatie'!$A$14:$C$25,3,FALSE)</f>
        <v>0</v>
      </c>
      <c r="U210" s="229">
        <f>IF(O210&gt;0,O210*I210/Y210,0)*VLOOKUP(B210,'2-Kosten per locatie'!$A$14:$C$25,3,FALSE)</f>
        <v>0</v>
      </c>
      <c r="V210" s="229">
        <f>IF(P210&gt;0,P210*I210/Z210,0)*VLOOKUP(B210,'2-Kosten per locatie'!$A$14:$C$25,3,FALSE)</f>
        <v>0</v>
      </c>
      <c r="W210" s="307">
        <f>IF(K210="nio",0,IF(K210&gt;0,VLOOKUP(G210,'3-Productie normen'!A:R,VLOOKUP(K210,'3-Productie normen'!$B$29:$C$41,2,FALSE),FALSE)))</f>
        <v>0</v>
      </c>
      <c r="X210" s="307">
        <f t="shared" si="32"/>
        <v>0</v>
      </c>
      <c r="Y210" s="307">
        <f t="shared" si="33"/>
        <v>0</v>
      </c>
      <c r="Z210" s="307">
        <f t="shared" si="34"/>
        <v>0</v>
      </c>
      <c r="AA210" s="308">
        <f>VLOOKUP(G210,'3-Productie normen'!A:U,15,FALSE)</f>
        <v>0</v>
      </c>
      <c r="AB210" s="309">
        <f>VLOOKUP(G210,'3-Productie normen'!A:U,16,FALSE)</f>
        <v>84.322499999999991</v>
      </c>
      <c r="AC210" s="308"/>
      <c r="AE210" s="310">
        <f t="shared" si="35"/>
        <v>1708.5</v>
      </c>
    </row>
    <row r="211" spans="1:31" ht="14.1" customHeight="1">
      <c r="A211" s="75">
        <v>206</v>
      </c>
      <c r="B211" s="380" t="s">
        <v>59</v>
      </c>
      <c r="C211" s="276" t="s">
        <v>420</v>
      </c>
      <c r="D211" s="304" t="s">
        <v>421</v>
      </c>
      <c r="E211" s="305" t="s">
        <v>423</v>
      </c>
      <c r="F211" s="276" t="s">
        <v>185</v>
      </c>
      <c r="G211" s="276" t="s">
        <v>100</v>
      </c>
      <c r="H211" s="71" t="s">
        <v>166</v>
      </c>
      <c r="I211" s="388">
        <v>18.899999999999999</v>
      </c>
      <c r="J211" s="306">
        <f t="shared" si="31"/>
        <v>255</v>
      </c>
      <c r="K211" s="230">
        <v>255</v>
      </c>
      <c r="L211" s="230"/>
      <c r="M211" s="230"/>
      <c r="N211" s="230"/>
      <c r="O211" s="230"/>
      <c r="P211" s="230"/>
      <c r="Q211" s="229" t="e">
        <f>IF(K211="nio",0,IF(K211&gt;0,K211*I211/W211,0))*VLOOKUP(B211,'2-Kosten per locatie'!$A$14:$C$25,3,FALSE)</f>
        <v>#DIV/0!</v>
      </c>
      <c r="R211" s="229">
        <f>IF(L211&gt;0,L211*I211/X211,0)*VLOOKUP(B211,'2-Kosten per locatie'!$A$14:$C$25,3,FALSE)</f>
        <v>0</v>
      </c>
      <c r="S211" s="229">
        <f>IF(M211&gt;0,M211*I211/Y211,0)*VLOOKUP(B211,'2-Kosten per locatie'!$A$14:$C$25,3,FALSE)</f>
        <v>0</v>
      </c>
      <c r="T211" s="229">
        <f>IF(N211&gt;0,N211*I211/Z211,0)*VLOOKUP(B211,'2-Kosten per locatie'!$A$14:$C$25,3,FALSE)</f>
        <v>0</v>
      </c>
      <c r="U211" s="229">
        <f>IF(O211&gt;0,O211*I211/Y211,0)*VLOOKUP(B211,'2-Kosten per locatie'!$A$14:$C$25,3,FALSE)</f>
        <v>0</v>
      </c>
      <c r="V211" s="229">
        <f>IF(P211&gt;0,P211*I211/Z211,0)*VLOOKUP(B211,'2-Kosten per locatie'!$A$14:$C$25,3,FALSE)</f>
        <v>0</v>
      </c>
      <c r="W211" s="307">
        <f>IF(K211="nio",0,IF(K211&gt;0,VLOOKUP(G211,'3-Productie normen'!A:R,VLOOKUP(K211,'3-Productie normen'!$B$29:$C$41,2,FALSE),FALSE)))</f>
        <v>0</v>
      </c>
      <c r="X211" s="307">
        <f t="shared" si="32"/>
        <v>0</v>
      </c>
      <c r="Y211" s="307">
        <f t="shared" si="33"/>
        <v>0</v>
      </c>
      <c r="Z211" s="307">
        <f t="shared" si="34"/>
        <v>0</v>
      </c>
      <c r="AA211" s="308">
        <f>VLOOKUP(G211,'3-Productie normen'!A:U,15,FALSE)</f>
        <v>0</v>
      </c>
      <c r="AB211" s="309">
        <f>VLOOKUP(G211,'3-Productie normen'!A:U,16,FALSE)</f>
        <v>98.211600000000004</v>
      </c>
      <c r="AC211" s="308"/>
      <c r="AE211" s="310">
        <f t="shared" si="35"/>
        <v>4819.5</v>
      </c>
    </row>
    <row r="212" spans="1:31" ht="14.1" customHeight="1">
      <c r="A212" s="75">
        <v>207</v>
      </c>
      <c r="B212" s="380" t="s">
        <v>59</v>
      </c>
      <c r="C212" s="276" t="s">
        <v>420</v>
      </c>
      <c r="D212" s="304" t="s">
        <v>421</v>
      </c>
      <c r="E212" s="305" t="s">
        <v>424</v>
      </c>
      <c r="F212" s="71" t="s">
        <v>425</v>
      </c>
      <c r="G212" s="71" t="s">
        <v>99</v>
      </c>
      <c r="H212" s="71" t="s">
        <v>166</v>
      </c>
      <c r="I212" s="388">
        <v>2.6</v>
      </c>
      <c r="J212" s="306">
        <f t="shared" si="31"/>
        <v>255</v>
      </c>
      <c r="K212" s="230">
        <v>255</v>
      </c>
      <c r="L212" s="230"/>
      <c r="M212" s="230"/>
      <c r="N212" s="230"/>
      <c r="O212" s="230"/>
      <c r="P212" s="230"/>
      <c r="Q212" s="229" t="e">
        <f>IF(K212="nio",0,IF(K212&gt;0,K212*I212/W212,0))*VLOOKUP(B212,'2-Kosten per locatie'!$A$14:$C$25,3,FALSE)</f>
        <v>#DIV/0!</v>
      </c>
      <c r="R212" s="229">
        <f>IF(L212&gt;0,L212*I212/X212,0)*VLOOKUP(B212,'2-Kosten per locatie'!$A$14:$C$25,3,FALSE)</f>
        <v>0</v>
      </c>
      <c r="S212" s="229">
        <f>IF(M212&gt;0,M212*I212/Y212,0)*VLOOKUP(B212,'2-Kosten per locatie'!$A$14:$C$25,3,FALSE)</f>
        <v>0</v>
      </c>
      <c r="T212" s="229">
        <f>IF(N212&gt;0,N212*I212/Z212,0)*VLOOKUP(B212,'2-Kosten per locatie'!$A$14:$C$25,3,FALSE)</f>
        <v>0</v>
      </c>
      <c r="U212" s="229">
        <f>IF(O212&gt;0,O212*I212/Y212,0)*VLOOKUP(B212,'2-Kosten per locatie'!$A$14:$C$25,3,FALSE)</f>
        <v>0</v>
      </c>
      <c r="V212" s="229">
        <f>IF(P212&gt;0,P212*I212/Z212,0)*VLOOKUP(B212,'2-Kosten per locatie'!$A$14:$C$25,3,FALSE)</f>
        <v>0</v>
      </c>
      <c r="W212" s="307">
        <f>IF(K212="nio",0,IF(K212&gt;0,VLOOKUP(G212,'3-Productie normen'!A:R,VLOOKUP(K212,'3-Productie normen'!$B$29:$C$41,2,FALSE),FALSE)))</f>
        <v>0</v>
      </c>
      <c r="X212" s="307">
        <f t="shared" si="32"/>
        <v>0</v>
      </c>
      <c r="Y212" s="307">
        <f t="shared" si="33"/>
        <v>0</v>
      </c>
      <c r="Z212" s="307">
        <f t="shared" si="34"/>
        <v>0</v>
      </c>
      <c r="AA212" s="308">
        <f>VLOOKUP(G212,'3-Productie normen'!A:U,15,FALSE)</f>
        <v>0</v>
      </c>
      <c r="AB212" s="309">
        <f>VLOOKUP(G212,'3-Productie normen'!A:U,16,FALSE)</f>
        <v>467.3</v>
      </c>
      <c r="AC212" s="308"/>
      <c r="AE212" s="310">
        <f t="shared" si="35"/>
        <v>663</v>
      </c>
    </row>
    <row r="213" spans="1:31" ht="14.1" customHeight="1">
      <c r="A213" s="75">
        <v>208</v>
      </c>
      <c r="B213" s="380" t="s">
        <v>59</v>
      </c>
      <c r="C213" s="276" t="s">
        <v>420</v>
      </c>
      <c r="D213" s="304" t="s">
        <v>421</v>
      </c>
      <c r="E213" s="305" t="s">
        <v>426</v>
      </c>
      <c r="F213" s="71" t="s">
        <v>257</v>
      </c>
      <c r="G213" s="71" t="s">
        <v>106</v>
      </c>
      <c r="H213" s="71" t="s">
        <v>157</v>
      </c>
      <c r="I213" s="388">
        <v>3.3</v>
      </c>
      <c r="J213" s="306">
        <f t="shared" si="31"/>
        <v>156</v>
      </c>
      <c r="K213" s="230">
        <v>156</v>
      </c>
      <c r="L213" s="230"/>
      <c r="M213" s="230"/>
      <c r="N213" s="230"/>
      <c r="O213" s="230"/>
      <c r="P213" s="230"/>
      <c r="Q213" s="229" t="e">
        <f>IF(K213="nio",0,IF(K213&gt;0,K213*I213/W213,0))*VLOOKUP(B213,'2-Kosten per locatie'!$A$14:$C$25,3,FALSE)</f>
        <v>#DIV/0!</v>
      </c>
      <c r="R213" s="229">
        <f>IF(L213&gt;0,L213*I213/X213,0)*VLOOKUP(B213,'2-Kosten per locatie'!$A$14:$C$25,3,FALSE)</f>
        <v>0</v>
      </c>
      <c r="S213" s="229">
        <f>IF(M213&gt;0,M213*I213/Y213,0)*VLOOKUP(B213,'2-Kosten per locatie'!$A$14:$C$25,3,FALSE)</f>
        <v>0</v>
      </c>
      <c r="T213" s="229">
        <f>IF(N213&gt;0,N213*I213/Z213,0)*VLOOKUP(B213,'2-Kosten per locatie'!$A$14:$C$25,3,FALSE)</f>
        <v>0</v>
      </c>
      <c r="U213" s="229">
        <f>IF(O213&gt;0,O213*I213/Y213,0)*VLOOKUP(B213,'2-Kosten per locatie'!$A$14:$C$25,3,FALSE)</f>
        <v>0</v>
      </c>
      <c r="V213" s="229">
        <f>IF(P213&gt;0,P213*I213/Z213,0)*VLOOKUP(B213,'2-Kosten per locatie'!$A$14:$C$25,3,FALSE)</f>
        <v>0</v>
      </c>
      <c r="W213" s="307">
        <f>IF(K213="nio",0,IF(K213&gt;0,VLOOKUP(G213,'3-Productie normen'!A:R,VLOOKUP(K213,'3-Productie normen'!$B$29:$C$41,2,FALSE),FALSE)))</f>
        <v>0</v>
      </c>
      <c r="X213" s="307">
        <f t="shared" si="32"/>
        <v>0</v>
      </c>
      <c r="Y213" s="307">
        <f t="shared" si="33"/>
        <v>0</v>
      </c>
      <c r="Z213" s="307">
        <f t="shared" si="34"/>
        <v>0</v>
      </c>
      <c r="AA213" s="308">
        <f>VLOOKUP(G213,'3-Productie normen'!A:U,15,FALSE)</f>
        <v>0</v>
      </c>
      <c r="AB213" s="309">
        <f>VLOOKUP(G213,'3-Productie normen'!A:U,16,FALSE)</f>
        <v>75.828800000000015</v>
      </c>
      <c r="AC213" s="308"/>
      <c r="AE213" s="310">
        <f t="shared" si="35"/>
        <v>514.79999999999995</v>
      </c>
    </row>
    <row r="214" spans="1:31" ht="14.1" customHeight="1">
      <c r="A214" s="75">
        <v>209</v>
      </c>
      <c r="B214" s="380" t="s">
        <v>59</v>
      </c>
      <c r="C214" s="276" t="s">
        <v>420</v>
      </c>
      <c r="D214" s="304" t="s">
        <v>421</v>
      </c>
      <c r="E214" s="305" t="s">
        <v>427</v>
      </c>
      <c r="F214" s="71" t="s">
        <v>165</v>
      </c>
      <c r="G214" s="71" t="s">
        <v>104</v>
      </c>
      <c r="H214" s="71" t="s">
        <v>166</v>
      </c>
      <c r="I214" s="388">
        <v>1.9</v>
      </c>
      <c r="J214" s="306">
        <f t="shared" si="31"/>
        <v>255</v>
      </c>
      <c r="K214" s="230">
        <v>255</v>
      </c>
      <c r="L214" s="230"/>
      <c r="M214" s="230"/>
      <c r="N214" s="230"/>
      <c r="O214" s="230"/>
      <c r="P214" s="230"/>
      <c r="Q214" s="229" t="e">
        <f>IF(K214="nio",0,IF(K214&gt;0,K214*I214/W214,0))*VLOOKUP(B214,'2-Kosten per locatie'!$A$14:$C$25,3,FALSE)</f>
        <v>#DIV/0!</v>
      </c>
      <c r="R214" s="229">
        <f>IF(L214&gt;0,L214*I214/X214,0)*VLOOKUP(B214,'2-Kosten per locatie'!$A$14:$C$25,3,FALSE)</f>
        <v>0</v>
      </c>
      <c r="S214" s="229">
        <f>IF(M214&gt;0,M214*I214/Y214,0)*VLOOKUP(B214,'2-Kosten per locatie'!$A$14:$C$25,3,FALSE)</f>
        <v>0</v>
      </c>
      <c r="T214" s="229">
        <f>IF(N214&gt;0,N214*I214/Z214,0)*VLOOKUP(B214,'2-Kosten per locatie'!$A$14:$C$25,3,FALSE)</f>
        <v>0</v>
      </c>
      <c r="U214" s="229">
        <f>IF(O214&gt;0,O214*I214/Y214,0)*VLOOKUP(B214,'2-Kosten per locatie'!$A$14:$C$25,3,FALSE)</f>
        <v>0</v>
      </c>
      <c r="V214" s="229">
        <f>IF(P214&gt;0,P214*I214/Z214,0)*VLOOKUP(B214,'2-Kosten per locatie'!$A$14:$C$25,3,FALSE)</f>
        <v>0</v>
      </c>
      <c r="W214" s="307">
        <f>IF(K214="nio",0,IF(K214&gt;0,VLOOKUP(G214,'3-Productie normen'!A:R,VLOOKUP(K214,'3-Productie normen'!$B$29:$C$41,2,FALSE),FALSE)))</f>
        <v>0</v>
      </c>
      <c r="X214" s="307">
        <f t="shared" si="32"/>
        <v>0</v>
      </c>
      <c r="Y214" s="307">
        <f t="shared" si="33"/>
        <v>0</v>
      </c>
      <c r="Z214" s="307">
        <f t="shared" si="34"/>
        <v>0</v>
      </c>
      <c r="AA214" s="308">
        <f>VLOOKUP(G214,'3-Productie normen'!A:U,15,FALSE)</f>
        <v>0</v>
      </c>
      <c r="AB214" s="309">
        <f>VLOOKUP(G214,'3-Productie normen'!A:U,16,FALSE)</f>
        <v>198.56500000000014</v>
      </c>
      <c r="AC214" s="308"/>
      <c r="AE214" s="310">
        <f t="shared" si="35"/>
        <v>484.5</v>
      </c>
    </row>
    <row r="215" spans="1:31" ht="14.1" customHeight="1">
      <c r="A215" s="75">
        <v>210</v>
      </c>
      <c r="B215" s="380" t="s">
        <v>59</v>
      </c>
      <c r="C215" s="276" t="s">
        <v>420</v>
      </c>
      <c r="D215" s="304" t="s">
        <v>421</v>
      </c>
      <c r="E215" s="305" t="s">
        <v>428</v>
      </c>
      <c r="F215" s="71" t="s">
        <v>429</v>
      </c>
      <c r="G215" s="71" t="s">
        <v>108</v>
      </c>
      <c r="H215" s="71" t="s">
        <v>224</v>
      </c>
      <c r="I215" s="388">
        <v>155.1</v>
      </c>
      <c r="J215" s="306">
        <v>12</v>
      </c>
      <c r="K215" s="230">
        <v>255</v>
      </c>
      <c r="L215" s="230"/>
      <c r="M215" s="230"/>
      <c r="N215" s="230"/>
      <c r="O215" s="230"/>
      <c r="P215" s="230"/>
      <c r="Q215" s="229" t="e">
        <f>IF(K215="nio",0,IF(K215&gt;0,K215*I215/W215,0))*VLOOKUP(B215,'2-Kosten per locatie'!$A$14:$C$25,3,FALSE)</f>
        <v>#DIV/0!</v>
      </c>
      <c r="R215" s="229">
        <f>IF(L215&gt;0,L215*I215/X215,0)*VLOOKUP(B215,'2-Kosten per locatie'!$A$14:$C$25,3,FALSE)</f>
        <v>0</v>
      </c>
      <c r="S215" s="229">
        <f>IF(M215&gt;0,M215*I215/Y215,0)*VLOOKUP(B215,'2-Kosten per locatie'!$A$14:$C$25,3,FALSE)</f>
        <v>0</v>
      </c>
      <c r="T215" s="229">
        <f>IF(N215&gt;0,N215*I215/Z215,0)*VLOOKUP(B215,'2-Kosten per locatie'!$A$14:$C$25,3,FALSE)</f>
        <v>0</v>
      </c>
      <c r="U215" s="229">
        <f>IF(O215&gt;0,O215*I215/Y215,0)*VLOOKUP(B215,'2-Kosten per locatie'!$A$14:$C$25,3,FALSE)</f>
        <v>0</v>
      </c>
      <c r="V215" s="229">
        <f>IF(P215&gt;0,P215*I215/Z215,0)*VLOOKUP(B215,'2-Kosten per locatie'!$A$14:$C$25,3,FALSE)</f>
        <v>0</v>
      </c>
      <c r="W215" s="307">
        <f>IF(K215="nio",0,IF(K215&gt;0,VLOOKUP(G215,'3-Productie normen'!A:R,VLOOKUP(K215,'3-Productie normen'!$B$29:$C$41,2,FALSE),FALSE)))</f>
        <v>0</v>
      </c>
      <c r="X215" s="307">
        <f t="shared" si="32"/>
        <v>0</v>
      </c>
      <c r="Y215" s="307">
        <f t="shared" si="33"/>
        <v>0</v>
      </c>
      <c r="Z215" s="307">
        <f t="shared" si="34"/>
        <v>0</v>
      </c>
      <c r="AA215" s="308">
        <f>VLOOKUP(G215,'3-Productie normen'!A:U,15,FALSE)</f>
        <v>0</v>
      </c>
      <c r="AB215" s="309">
        <f>VLOOKUP(G215,'3-Productie normen'!A:U,16,FALSE)</f>
        <v>479.64999999999992</v>
      </c>
      <c r="AC215" s="308"/>
      <c r="AE215" s="310">
        <f t="shared" si="35"/>
        <v>1861.1999999999998</v>
      </c>
    </row>
    <row r="216" spans="1:31" ht="14.1" customHeight="1">
      <c r="A216" s="75">
        <v>211</v>
      </c>
      <c r="B216" s="380" t="s">
        <v>59</v>
      </c>
      <c r="C216" s="276" t="s">
        <v>420</v>
      </c>
      <c r="D216" s="304" t="s">
        <v>421</v>
      </c>
      <c r="E216" s="305" t="s">
        <v>430</v>
      </c>
      <c r="F216" s="276" t="s">
        <v>431</v>
      </c>
      <c r="G216" s="276" t="s">
        <v>101</v>
      </c>
      <c r="H216" s="71" t="s">
        <v>166</v>
      </c>
      <c r="I216" s="388">
        <v>13.4</v>
      </c>
      <c r="J216" s="306">
        <f t="shared" si="31"/>
        <v>255</v>
      </c>
      <c r="K216" s="230">
        <v>255</v>
      </c>
      <c r="L216" s="230"/>
      <c r="M216" s="230"/>
      <c r="N216" s="230"/>
      <c r="O216" s="230"/>
      <c r="P216" s="230"/>
      <c r="Q216" s="229" t="e">
        <f>IF(K216="nio",0,IF(K216&gt;0,K216*I216/W216,0))*VLOOKUP(B216,'2-Kosten per locatie'!$A$14:$C$25,3,FALSE)</f>
        <v>#DIV/0!</v>
      </c>
      <c r="R216" s="229">
        <f>IF(L216&gt;0,L216*I216/X216,0)*VLOOKUP(B216,'2-Kosten per locatie'!$A$14:$C$25,3,FALSE)</f>
        <v>0</v>
      </c>
      <c r="S216" s="229">
        <f>IF(M216&gt;0,M216*I216/Y216,0)*VLOOKUP(B216,'2-Kosten per locatie'!$A$14:$C$25,3,FALSE)</f>
        <v>0</v>
      </c>
      <c r="T216" s="229">
        <f>IF(N216&gt;0,N216*I216/Z216,0)*VLOOKUP(B216,'2-Kosten per locatie'!$A$14:$C$25,3,FALSE)</f>
        <v>0</v>
      </c>
      <c r="U216" s="229">
        <f>IF(O216&gt;0,O216*I216/Y216,0)*VLOOKUP(B216,'2-Kosten per locatie'!$A$14:$C$25,3,FALSE)</f>
        <v>0</v>
      </c>
      <c r="V216" s="229">
        <f>IF(P216&gt;0,P216*I216/Z216,0)*VLOOKUP(B216,'2-Kosten per locatie'!$A$14:$C$25,3,FALSE)</f>
        <v>0</v>
      </c>
      <c r="W216" s="307">
        <f>IF(K216="nio",0,IF(K216&gt;0,VLOOKUP(G216,'3-Productie normen'!A:R,VLOOKUP(K216,'3-Productie normen'!$B$29:$C$41,2,FALSE),FALSE)))</f>
        <v>0</v>
      </c>
      <c r="X216" s="307">
        <f t="shared" si="32"/>
        <v>0</v>
      </c>
      <c r="Y216" s="307">
        <f t="shared" si="33"/>
        <v>0</v>
      </c>
      <c r="Z216" s="307">
        <f t="shared" si="34"/>
        <v>0</v>
      </c>
      <c r="AA216" s="308">
        <f>VLOOKUP(G216,'3-Productie normen'!A:U,15,FALSE)</f>
        <v>0</v>
      </c>
      <c r="AB216" s="309">
        <f>VLOOKUP(G216,'3-Productie normen'!A:U,16,FALSE)</f>
        <v>455.57899999999995</v>
      </c>
      <c r="AC216" s="308"/>
      <c r="AE216" s="310">
        <f t="shared" si="35"/>
        <v>3417</v>
      </c>
    </row>
    <row r="217" spans="1:31" ht="14.1" customHeight="1">
      <c r="A217" s="75">
        <v>212</v>
      </c>
      <c r="B217" s="380" t="s">
        <v>59</v>
      </c>
      <c r="C217" s="276" t="s">
        <v>420</v>
      </c>
      <c r="D217" s="304" t="s">
        <v>421</v>
      </c>
      <c r="E217" s="305" t="s">
        <v>432</v>
      </c>
      <c r="F217" s="276" t="s">
        <v>231</v>
      </c>
      <c r="G217" s="276" t="s">
        <v>266</v>
      </c>
      <c r="H217" s="71" t="s">
        <v>166</v>
      </c>
      <c r="I217" s="388">
        <v>2.9</v>
      </c>
      <c r="J217" s="306">
        <f t="shared" si="31"/>
        <v>255</v>
      </c>
      <c r="K217" s="230">
        <v>255</v>
      </c>
      <c r="L217" s="230"/>
      <c r="M217" s="230"/>
      <c r="N217" s="230"/>
      <c r="O217" s="230"/>
      <c r="P217" s="230"/>
      <c r="Q217" s="229" t="e">
        <f>IF(K217="nio",0,IF(K217&gt;0,K217*I217/W217,0))*VLOOKUP(B217,'2-Kosten per locatie'!$A$14:$C$25,3,FALSE)</f>
        <v>#DIV/0!</v>
      </c>
      <c r="R217" s="229">
        <f>IF(L217&gt;0,L217*I217/X217,0)*VLOOKUP(B217,'2-Kosten per locatie'!$A$14:$C$25,3,FALSE)</f>
        <v>0</v>
      </c>
      <c r="S217" s="229">
        <f>IF(M217&gt;0,M217*I217/Y217,0)*VLOOKUP(B217,'2-Kosten per locatie'!$A$14:$C$25,3,FALSE)</f>
        <v>0</v>
      </c>
      <c r="T217" s="229">
        <f>IF(N217&gt;0,N217*I217/Z217,0)*VLOOKUP(B217,'2-Kosten per locatie'!$A$14:$C$25,3,FALSE)</f>
        <v>0</v>
      </c>
      <c r="U217" s="229">
        <f>IF(O217&gt;0,O217*I217/Y217,0)*VLOOKUP(B217,'2-Kosten per locatie'!$A$14:$C$25,3,FALSE)</f>
        <v>0</v>
      </c>
      <c r="V217" s="229">
        <f>IF(P217&gt;0,P217*I217/Z217,0)*VLOOKUP(B217,'2-Kosten per locatie'!$A$14:$C$25,3,FALSE)</f>
        <v>0</v>
      </c>
      <c r="W217" s="307">
        <f>IF(K217="nio",0,IF(K217&gt;0,VLOOKUP(G217,'3-Productie normen'!A:R,VLOOKUP(K217,'3-Productie normen'!$B$29:$C$41,2,FALSE),FALSE)))</f>
        <v>0</v>
      </c>
      <c r="X217" s="307">
        <f t="shared" si="32"/>
        <v>0</v>
      </c>
      <c r="Y217" s="307">
        <f t="shared" si="33"/>
        <v>0</v>
      </c>
      <c r="Z217" s="307">
        <f t="shared" si="34"/>
        <v>0</v>
      </c>
      <c r="AA217" s="308">
        <f>VLOOKUP(G217,'3-Productie normen'!A:U,15,FALSE)</f>
        <v>0</v>
      </c>
      <c r="AB217" s="309">
        <f>VLOOKUP(G217,'3-Productie normen'!A:U,16,FALSE)</f>
        <v>76.59999999999998</v>
      </c>
      <c r="AC217" s="308"/>
      <c r="AE217" s="310">
        <f t="shared" si="35"/>
        <v>739.5</v>
      </c>
    </row>
    <row r="218" spans="1:31" ht="14.1" customHeight="1">
      <c r="A218" s="75">
        <v>213</v>
      </c>
      <c r="B218" s="380" t="s">
        <v>59</v>
      </c>
      <c r="C218" s="276" t="s">
        <v>420</v>
      </c>
      <c r="D218" s="304" t="s">
        <v>421</v>
      </c>
      <c r="E218" s="305" t="s">
        <v>433</v>
      </c>
      <c r="F218" s="276" t="s">
        <v>434</v>
      </c>
      <c r="G218" s="276" t="s">
        <v>104</v>
      </c>
      <c r="H218" s="71" t="s">
        <v>166</v>
      </c>
      <c r="I218" s="388">
        <v>1.9</v>
      </c>
      <c r="J218" s="306">
        <f t="shared" si="31"/>
        <v>255</v>
      </c>
      <c r="K218" s="230">
        <v>255</v>
      </c>
      <c r="L218" s="230"/>
      <c r="M218" s="230"/>
      <c r="N218" s="230"/>
      <c r="O218" s="230"/>
      <c r="P218" s="230"/>
      <c r="Q218" s="229" t="e">
        <f>IF(K218="nio",0,IF(K218&gt;0,K218*I218/W218,0))*VLOOKUP(B218,'2-Kosten per locatie'!$A$14:$C$25,3,FALSE)</f>
        <v>#DIV/0!</v>
      </c>
      <c r="R218" s="229">
        <f>IF(L218&gt;0,L218*I218/X218,0)*VLOOKUP(B218,'2-Kosten per locatie'!$A$14:$C$25,3,FALSE)</f>
        <v>0</v>
      </c>
      <c r="S218" s="229">
        <f>IF(M218&gt;0,M218*I218/Y218,0)*VLOOKUP(B218,'2-Kosten per locatie'!$A$14:$C$25,3,FALSE)</f>
        <v>0</v>
      </c>
      <c r="T218" s="229">
        <f>IF(N218&gt;0,N218*I218/Z218,0)*VLOOKUP(B218,'2-Kosten per locatie'!$A$14:$C$25,3,FALSE)</f>
        <v>0</v>
      </c>
      <c r="U218" s="229">
        <f>IF(O218&gt;0,O218*I218/Y218,0)*VLOOKUP(B218,'2-Kosten per locatie'!$A$14:$C$25,3,FALSE)</f>
        <v>0</v>
      </c>
      <c r="V218" s="229">
        <f>IF(P218&gt;0,P218*I218/Z218,0)*VLOOKUP(B218,'2-Kosten per locatie'!$A$14:$C$25,3,FALSE)</f>
        <v>0</v>
      </c>
      <c r="W218" s="307">
        <f>IF(K218="nio",0,IF(K218&gt;0,VLOOKUP(G218,'3-Productie normen'!A:R,VLOOKUP(K218,'3-Productie normen'!$B$29:$C$41,2,FALSE),FALSE)))</f>
        <v>0</v>
      </c>
      <c r="X218" s="307">
        <f t="shared" si="32"/>
        <v>0</v>
      </c>
      <c r="Y218" s="307">
        <f t="shared" si="33"/>
        <v>0</v>
      </c>
      <c r="Z218" s="307">
        <f t="shared" si="34"/>
        <v>0</v>
      </c>
      <c r="AA218" s="308">
        <f>VLOOKUP(G218,'3-Productie normen'!A:U,15,FALSE)</f>
        <v>0</v>
      </c>
      <c r="AB218" s="309">
        <f>VLOOKUP(G218,'3-Productie normen'!A:U,16,FALSE)</f>
        <v>198.56500000000014</v>
      </c>
      <c r="AC218" s="308"/>
      <c r="AE218" s="310">
        <f t="shared" si="35"/>
        <v>484.5</v>
      </c>
    </row>
    <row r="219" spans="1:31" ht="14.1" customHeight="1">
      <c r="A219" s="75">
        <v>214</v>
      </c>
      <c r="B219" s="380" t="s">
        <v>59</v>
      </c>
      <c r="C219" s="276" t="s">
        <v>420</v>
      </c>
      <c r="D219" s="304" t="s">
        <v>421</v>
      </c>
      <c r="E219" s="305" t="s">
        <v>435</v>
      </c>
      <c r="F219" s="71" t="s">
        <v>436</v>
      </c>
      <c r="G219" s="71" t="s">
        <v>106</v>
      </c>
      <c r="H219" s="71" t="s">
        <v>157</v>
      </c>
      <c r="I219" s="388">
        <v>5.4</v>
      </c>
      <c r="J219" s="306">
        <f t="shared" si="31"/>
        <v>156</v>
      </c>
      <c r="K219" s="230">
        <v>156</v>
      </c>
      <c r="L219" s="230"/>
      <c r="M219" s="230"/>
      <c r="N219" s="230"/>
      <c r="O219" s="230"/>
      <c r="P219" s="230"/>
      <c r="Q219" s="229" t="e">
        <f>IF(K219="nio",0,IF(K219&gt;0,K219*I219/W219,0))*VLOOKUP(B219,'2-Kosten per locatie'!$A$14:$C$25,3,FALSE)</f>
        <v>#DIV/0!</v>
      </c>
      <c r="R219" s="229">
        <f>IF(L219&gt;0,L219*I219/X219,0)*VLOOKUP(B219,'2-Kosten per locatie'!$A$14:$C$25,3,FALSE)</f>
        <v>0</v>
      </c>
      <c r="S219" s="229">
        <f>IF(M219&gt;0,M219*I219/Y219,0)*VLOOKUP(B219,'2-Kosten per locatie'!$A$14:$C$25,3,FALSE)</f>
        <v>0</v>
      </c>
      <c r="T219" s="229">
        <f>IF(N219&gt;0,N219*I219/Z219,0)*VLOOKUP(B219,'2-Kosten per locatie'!$A$14:$C$25,3,FALSE)</f>
        <v>0</v>
      </c>
      <c r="U219" s="229">
        <f>IF(O219&gt;0,O219*I219/Y219,0)*VLOOKUP(B219,'2-Kosten per locatie'!$A$14:$C$25,3,FALSE)</f>
        <v>0</v>
      </c>
      <c r="V219" s="229">
        <f>IF(P219&gt;0,P219*I219/Z219,0)*VLOOKUP(B219,'2-Kosten per locatie'!$A$14:$C$25,3,FALSE)</f>
        <v>0</v>
      </c>
      <c r="W219" s="307">
        <f>IF(K219="nio",0,IF(K219&gt;0,VLOOKUP(G219,'3-Productie normen'!A:R,VLOOKUP(K219,'3-Productie normen'!$B$29:$C$41,2,FALSE),FALSE)))</f>
        <v>0</v>
      </c>
      <c r="X219" s="307">
        <f t="shared" si="32"/>
        <v>0</v>
      </c>
      <c r="Y219" s="307">
        <f t="shared" si="33"/>
        <v>0</v>
      </c>
      <c r="Z219" s="307">
        <f t="shared" si="34"/>
        <v>0</v>
      </c>
      <c r="AA219" s="308">
        <f>VLOOKUP(G219,'3-Productie normen'!A:U,15,FALSE)</f>
        <v>0</v>
      </c>
      <c r="AB219" s="309">
        <f>VLOOKUP(G219,'3-Productie normen'!A:U,16,FALSE)</f>
        <v>75.828800000000015</v>
      </c>
      <c r="AC219" s="308"/>
      <c r="AE219" s="310">
        <f t="shared" si="35"/>
        <v>842.40000000000009</v>
      </c>
    </row>
    <row r="220" spans="1:31" ht="14.1" customHeight="1">
      <c r="A220" s="75">
        <v>215</v>
      </c>
      <c r="B220" s="380" t="s">
        <v>59</v>
      </c>
      <c r="C220" s="276" t="s">
        <v>420</v>
      </c>
      <c r="D220" s="304">
        <v>1</v>
      </c>
      <c r="E220" s="305" t="s">
        <v>437</v>
      </c>
      <c r="F220" s="71" t="s">
        <v>431</v>
      </c>
      <c r="G220" s="71" t="s">
        <v>101</v>
      </c>
      <c r="H220" s="71" t="s">
        <v>166</v>
      </c>
      <c r="I220" s="388">
        <v>13.2</v>
      </c>
      <c r="J220" s="306">
        <f t="shared" si="31"/>
        <v>255</v>
      </c>
      <c r="K220" s="230">
        <v>255</v>
      </c>
      <c r="L220" s="230"/>
      <c r="M220" s="230"/>
      <c r="N220" s="230"/>
      <c r="O220" s="230"/>
      <c r="P220" s="230"/>
      <c r="Q220" s="229" t="e">
        <f>IF(K220="nio",0,IF(K220&gt;0,K220*I220/W220,0))*VLOOKUP(B220,'2-Kosten per locatie'!$A$14:$C$25,3,FALSE)</f>
        <v>#DIV/0!</v>
      </c>
      <c r="R220" s="229">
        <f>IF(L220&gt;0,L220*I220/X220,0)*VLOOKUP(B220,'2-Kosten per locatie'!$A$14:$C$25,3,FALSE)</f>
        <v>0</v>
      </c>
      <c r="S220" s="229">
        <f>IF(M220&gt;0,M220*I220/Y220,0)*VLOOKUP(B220,'2-Kosten per locatie'!$A$14:$C$25,3,FALSE)</f>
        <v>0</v>
      </c>
      <c r="T220" s="229">
        <f>IF(N220&gt;0,N220*I220/Z220,0)*VLOOKUP(B220,'2-Kosten per locatie'!$A$14:$C$25,3,FALSE)</f>
        <v>0</v>
      </c>
      <c r="U220" s="229">
        <f>IF(O220&gt;0,O220*I220/Y220,0)*VLOOKUP(B220,'2-Kosten per locatie'!$A$14:$C$25,3,FALSE)</f>
        <v>0</v>
      </c>
      <c r="V220" s="229">
        <f>IF(P220&gt;0,P220*I220/Z220,0)*VLOOKUP(B220,'2-Kosten per locatie'!$A$14:$C$25,3,FALSE)</f>
        <v>0</v>
      </c>
      <c r="W220" s="307">
        <f>IF(K220="nio",0,IF(K220&gt;0,VLOOKUP(G220,'3-Productie normen'!A:R,VLOOKUP(K220,'3-Productie normen'!$B$29:$C$41,2,FALSE),FALSE)))</f>
        <v>0</v>
      </c>
      <c r="X220" s="307">
        <f t="shared" si="32"/>
        <v>0</v>
      </c>
      <c r="Y220" s="307">
        <f t="shared" si="33"/>
        <v>0</v>
      </c>
      <c r="Z220" s="307">
        <f t="shared" si="34"/>
        <v>0</v>
      </c>
      <c r="AA220" s="308">
        <f>VLOOKUP(G220,'3-Productie normen'!A:U,15,FALSE)</f>
        <v>0</v>
      </c>
      <c r="AB220" s="309">
        <f>VLOOKUP(G220,'3-Productie normen'!A:U,16,FALSE)</f>
        <v>455.57899999999995</v>
      </c>
      <c r="AC220" s="308"/>
      <c r="AE220" s="310">
        <f t="shared" si="35"/>
        <v>3366</v>
      </c>
    </row>
    <row r="221" spans="1:31" ht="14.1" customHeight="1">
      <c r="A221" s="75">
        <v>216</v>
      </c>
      <c r="B221" s="380" t="s">
        <v>59</v>
      </c>
      <c r="C221" s="276" t="s">
        <v>420</v>
      </c>
      <c r="D221" s="304">
        <v>1</v>
      </c>
      <c r="E221" s="305" t="s">
        <v>438</v>
      </c>
      <c r="F221" s="71" t="s">
        <v>231</v>
      </c>
      <c r="G221" s="71" t="s">
        <v>266</v>
      </c>
      <c r="H221" s="71" t="s">
        <v>166</v>
      </c>
      <c r="I221" s="388">
        <v>2.9</v>
      </c>
      <c r="J221" s="306">
        <f t="shared" si="31"/>
        <v>255</v>
      </c>
      <c r="K221" s="230">
        <v>255</v>
      </c>
      <c r="L221" s="230"/>
      <c r="M221" s="230"/>
      <c r="N221" s="230"/>
      <c r="O221" s="230"/>
      <c r="P221" s="230"/>
      <c r="Q221" s="229" t="e">
        <f>IF(K221="nio",0,IF(K221&gt;0,K221*I221/W221,0))*VLOOKUP(B221,'2-Kosten per locatie'!$A$14:$C$25,3,FALSE)</f>
        <v>#DIV/0!</v>
      </c>
      <c r="R221" s="229">
        <f>IF(L221&gt;0,L221*I221/X221,0)*VLOOKUP(B221,'2-Kosten per locatie'!$A$14:$C$25,3,FALSE)</f>
        <v>0</v>
      </c>
      <c r="S221" s="229">
        <f>IF(M221&gt;0,M221*I221/Y221,0)*VLOOKUP(B221,'2-Kosten per locatie'!$A$14:$C$25,3,FALSE)</f>
        <v>0</v>
      </c>
      <c r="T221" s="229">
        <f>IF(N221&gt;0,N221*I221/Z221,0)*VLOOKUP(B221,'2-Kosten per locatie'!$A$14:$C$25,3,FALSE)</f>
        <v>0</v>
      </c>
      <c r="U221" s="229">
        <f>IF(O221&gt;0,O221*I221/Y221,0)*VLOOKUP(B221,'2-Kosten per locatie'!$A$14:$C$25,3,FALSE)</f>
        <v>0</v>
      </c>
      <c r="V221" s="229">
        <f>IF(P221&gt;0,P221*I221/Z221,0)*VLOOKUP(B221,'2-Kosten per locatie'!$A$14:$C$25,3,FALSE)</f>
        <v>0</v>
      </c>
      <c r="W221" s="307">
        <f>IF(K221="nio",0,IF(K221&gt;0,VLOOKUP(G221,'3-Productie normen'!A:R,VLOOKUP(K221,'3-Productie normen'!$B$29:$C$41,2,FALSE),FALSE)))</f>
        <v>0</v>
      </c>
      <c r="X221" s="307">
        <f t="shared" si="32"/>
        <v>0</v>
      </c>
      <c r="Y221" s="307">
        <f t="shared" si="33"/>
        <v>0</v>
      </c>
      <c r="Z221" s="307">
        <f t="shared" si="34"/>
        <v>0</v>
      </c>
      <c r="AA221" s="308">
        <f>VLOOKUP(G221,'3-Productie normen'!A:U,15,FALSE)</f>
        <v>0</v>
      </c>
      <c r="AB221" s="309">
        <f>VLOOKUP(G221,'3-Productie normen'!A:U,16,FALSE)</f>
        <v>76.59999999999998</v>
      </c>
      <c r="AC221" s="308"/>
      <c r="AE221" s="310">
        <f t="shared" si="35"/>
        <v>739.5</v>
      </c>
    </row>
    <row r="222" spans="1:31" ht="14.1" customHeight="1">
      <c r="A222" s="75">
        <v>217</v>
      </c>
      <c r="B222" s="380" t="s">
        <v>59</v>
      </c>
      <c r="C222" s="276" t="s">
        <v>420</v>
      </c>
      <c r="D222" s="304">
        <v>1</v>
      </c>
      <c r="E222" s="305" t="s">
        <v>439</v>
      </c>
      <c r="F222" s="71" t="s">
        <v>434</v>
      </c>
      <c r="G222" s="71" t="s">
        <v>104</v>
      </c>
      <c r="H222" s="71" t="s">
        <v>166</v>
      </c>
      <c r="I222" s="388">
        <v>1.9</v>
      </c>
      <c r="J222" s="306">
        <f t="shared" si="31"/>
        <v>255</v>
      </c>
      <c r="K222" s="230">
        <v>255</v>
      </c>
      <c r="L222" s="230"/>
      <c r="M222" s="230"/>
      <c r="N222" s="230"/>
      <c r="O222" s="230"/>
      <c r="P222" s="230"/>
      <c r="Q222" s="229" t="e">
        <f>IF(K222="nio",0,IF(K222&gt;0,K222*I222/W222,0))*VLOOKUP(B222,'2-Kosten per locatie'!$A$14:$C$25,3,FALSE)</f>
        <v>#DIV/0!</v>
      </c>
      <c r="R222" s="229">
        <f>IF(L222&gt;0,L222*I222/X222,0)*VLOOKUP(B222,'2-Kosten per locatie'!$A$14:$C$25,3,FALSE)</f>
        <v>0</v>
      </c>
      <c r="S222" s="229">
        <f>IF(M222&gt;0,M222*I222/Y222,0)*VLOOKUP(B222,'2-Kosten per locatie'!$A$14:$C$25,3,FALSE)</f>
        <v>0</v>
      </c>
      <c r="T222" s="229">
        <f>IF(N222&gt;0,N222*I222/Z222,0)*VLOOKUP(B222,'2-Kosten per locatie'!$A$14:$C$25,3,FALSE)</f>
        <v>0</v>
      </c>
      <c r="U222" s="229">
        <f>IF(O222&gt;0,O222*I222/Y222,0)*VLOOKUP(B222,'2-Kosten per locatie'!$A$14:$C$25,3,FALSE)</f>
        <v>0</v>
      </c>
      <c r="V222" s="229">
        <f>IF(P222&gt;0,P222*I222/Z222,0)*VLOOKUP(B222,'2-Kosten per locatie'!$A$14:$C$25,3,FALSE)</f>
        <v>0</v>
      </c>
      <c r="W222" s="307">
        <f>IF(K222="nio",0,IF(K222&gt;0,VLOOKUP(G222,'3-Productie normen'!A:R,VLOOKUP(K222,'3-Productie normen'!$B$29:$C$41,2,FALSE),FALSE)))</f>
        <v>0</v>
      </c>
      <c r="X222" s="307">
        <f t="shared" si="32"/>
        <v>0</v>
      </c>
      <c r="Y222" s="307">
        <f t="shared" si="33"/>
        <v>0</v>
      </c>
      <c r="Z222" s="307">
        <f t="shared" si="34"/>
        <v>0</v>
      </c>
      <c r="AA222" s="308">
        <f>VLOOKUP(G222,'3-Productie normen'!A:U,15,FALSE)</f>
        <v>0</v>
      </c>
      <c r="AB222" s="309">
        <f>VLOOKUP(G222,'3-Productie normen'!A:U,16,FALSE)</f>
        <v>198.56500000000014</v>
      </c>
      <c r="AC222" s="308"/>
      <c r="AE222" s="310">
        <f t="shared" si="35"/>
        <v>484.5</v>
      </c>
    </row>
    <row r="223" spans="1:31" ht="14.1" customHeight="1">
      <c r="A223" s="75">
        <v>218</v>
      </c>
      <c r="B223" s="380" t="s">
        <v>59</v>
      </c>
      <c r="C223" s="276" t="s">
        <v>420</v>
      </c>
      <c r="D223" s="304">
        <v>1</v>
      </c>
      <c r="E223" s="305" t="s">
        <v>440</v>
      </c>
      <c r="F223" s="311" t="s">
        <v>164</v>
      </c>
      <c r="G223" s="311" t="s">
        <v>93</v>
      </c>
      <c r="H223" s="71" t="s">
        <v>157</v>
      </c>
      <c r="I223" s="388">
        <v>30.3</v>
      </c>
      <c r="J223" s="306">
        <f t="shared" si="31"/>
        <v>104</v>
      </c>
      <c r="K223" s="230">
        <v>104</v>
      </c>
      <c r="L223" s="230"/>
      <c r="M223" s="230"/>
      <c r="N223" s="230"/>
      <c r="O223" s="230"/>
      <c r="P223" s="230"/>
      <c r="Q223" s="229" t="e">
        <f>IF(K223="nio",0,IF(K223&gt;0,K223*I223/W223,0))*VLOOKUP(B223,'2-Kosten per locatie'!$A$14:$C$25,3,FALSE)</f>
        <v>#DIV/0!</v>
      </c>
      <c r="R223" s="229">
        <f>IF(L223&gt;0,L223*I223/X223,0)*VLOOKUP(B223,'2-Kosten per locatie'!$A$14:$C$25,3,FALSE)</f>
        <v>0</v>
      </c>
      <c r="S223" s="229">
        <f>IF(M223&gt;0,M223*I223/Y223,0)*VLOOKUP(B223,'2-Kosten per locatie'!$A$14:$C$25,3,FALSE)</f>
        <v>0</v>
      </c>
      <c r="T223" s="229">
        <f>IF(N223&gt;0,N223*I223/Z223,0)*VLOOKUP(B223,'2-Kosten per locatie'!$A$14:$C$25,3,FALSE)</f>
        <v>0</v>
      </c>
      <c r="U223" s="229">
        <f>IF(O223&gt;0,O223*I223/Y223,0)*VLOOKUP(B223,'2-Kosten per locatie'!$A$14:$C$25,3,FALSE)</f>
        <v>0</v>
      </c>
      <c r="V223" s="229">
        <f>IF(P223&gt;0,P223*I223/Z223,0)*VLOOKUP(B223,'2-Kosten per locatie'!$A$14:$C$25,3,FALSE)</f>
        <v>0</v>
      </c>
      <c r="W223" s="307">
        <f>IF(K223="nio",0,IF(K223&gt;0,VLOOKUP(G223,'3-Productie normen'!A:R,VLOOKUP(K223,'3-Productie normen'!$B$29:$C$41,2,FALSE),FALSE)))</f>
        <v>0</v>
      </c>
      <c r="X223" s="307">
        <f t="shared" si="32"/>
        <v>0</v>
      </c>
      <c r="Y223" s="307">
        <f t="shared" si="33"/>
        <v>0</v>
      </c>
      <c r="Z223" s="307">
        <f t="shared" si="34"/>
        <v>0</v>
      </c>
      <c r="AA223" s="308">
        <f>VLOOKUP(G223,'3-Productie normen'!A:U,15,FALSE)</f>
        <v>0</v>
      </c>
      <c r="AB223" s="309">
        <f>VLOOKUP(G223,'3-Productie normen'!A:U,16,FALSE)</f>
        <v>915.88999999999976</v>
      </c>
      <c r="AC223" s="308"/>
      <c r="AE223" s="310">
        <f t="shared" si="35"/>
        <v>3151.2000000000003</v>
      </c>
    </row>
    <row r="224" spans="1:31" ht="14.1" customHeight="1">
      <c r="A224" s="75">
        <v>219</v>
      </c>
      <c r="B224" s="380" t="s">
        <v>59</v>
      </c>
      <c r="C224" s="276" t="s">
        <v>420</v>
      </c>
      <c r="D224" s="304">
        <v>1</v>
      </c>
      <c r="E224" s="305" t="s">
        <v>441</v>
      </c>
      <c r="F224" s="71" t="s">
        <v>164</v>
      </c>
      <c r="G224" s="71" t="s">
        <v>93</v>
      </c>
      <c r="H224" s="71" t="s">
        <v>157</v>
      </c>
      <c r="I224" s="388">
        <v>14.1</v>
      </c>
      <c r="J224" s="306">
        <f t="shared" si="31"/>
        <v>104</v>
      </c>
      <c r="K224" s="230">
        <v>104</v>
      </c>
      <c r="L224" s="230"/>
      <c r="M224" s="230"/>
      <c r="N224" s="230"/>
      <c r="O224" s="230"/>
      <c r="P224" s="230"/>
      <c r="Q224" s="229" t="e">
        <f>IF(K224="nio",0,IF(K224&gt;0,K224*I224/W224,0))*VLOOKUP(B224,'2-Kosten per locatie'!$A$14:$C$25,3,FALSE)</f>
        <v>#DIV/0!</v>
      </c>
      <c r="R224" s="229">
        <f>IF(L224&gt;0,L224*I224/X224,0)*VLOOKUP(B224,'2-Kosten per locatie'!$A$14:$C$25,3,FALSE)</f>
        <v>0</v>
      </c>
      <c r="S224" s="229">
        <f>IF(M224&gt;0,M224*I224/Y224,0)*VLOOKUP(B224,'2-Kosten per locatie'!$A$14:$C$25,3,FALSE)</f>
        <v>0</v>
      </c>
      <c r="T224" s="229">
        <f>IF(N224&gt;0,N224*I224/Z224,0)*VLOOKUP(B224,'2-Kosten per locatie'!$A$14:$C$25,3,FALSE)</f>
        <v>0</v>
      </c>
      <c r="U224" s="229">
        <f>IF(O224&gt;0,O224*I224/Y224,0)*VLOOKUP(B224,'2-Kosten per locatie'!$A$14:$C$25,3,FALSE)</f>
        <v>0</v>
      </c>
      <c r="V224" s="229">
        <f>IF(P224&gt;0,P224*I224/Z224,0)*VLOOKUP(B224,'2-Kosten per locatie'!$A$14:$C$25,3,FALSE)</f>
        <v>0</v>
      </c>
      <c r="W224" s="307">
        <f>IF(K224="nio",0,IF(K224&gt;0,VLOOKUP(G224,'3-Productie normen'!A:R,VLOOKUP(K224,'3-Productie normen'!$B$29:$C$41,2,FALSE),FALSE)))</f>
        <v>0</v>
      </c>
      <c r="X224" s="307">
        <f t="shared" si="32"/>
        <v>0</v>
      </c>
      <c r="Y224" s="307">
        <f t="shared" si="33"/>
        <v>0</v>
      </c>
      <c r="Z224" s="307">
        <f t="shared" si="34"/>
        <v>0</v>
      </c>
      <c r="AA224" s="308">
        <f>VLOOKUP(G224,'3-Productie normen'!A:U,15,FALSE)</f>
        <v>0</v>
      </c>
      <c r="AB224" s="309">
        <f>VLOOKUP(G224,'3-Productie normen'!A:U,16,FALSE)</f>
        <v>915.88999999999976</v>
      </c>
      <c r="AC224" s="308"/>
      <c r="AE224" s="310">
        <f t="shared" si="35"/>
        <v>1466.3999999999999</v>
      </c>
    </row>
    <row r="225" spans="1:32" ht="14.1" customHeight="1">
      <c r="A225" s="75">
        <v>220</v>
      </c>
      <c r="B225" s="380" t="s">
        <v>59</v>
      </c>
      <c r="C225" s="276" t="s">
        <v>420</v>
      </c>
      <c r="D225" s="86">
        <v>1</v>
      </c>
      <c r="E225" s="226" t="s">
        <v>442</v>
      </c>
      <c r="F225" s="85" t="s">
        <v>443</v>
      </c>
      <c r="G225" s="71" t="s">
        <v>197</v>
      </c>
      <c r="H225" s="71" t="s">
        <v>224</v>
      </c>
      <c r="I225" s="388">
        <v>3.7</v>
      </c>
      <c r="J225" s="306">
        <f t="shared" si="31"/>
        <v>0</v>
      </c>
      <c r="K225" s="230" t="s">
        <v>198</v>
      </c>
      <c r="L225" s="230"/>
      <c r="M225" s="230"/>
      <c r="N225" s="230"/>
      <c r="O225" s="230"/>
      <c r="P225" s="230"/>
      <c r="Q225" s="229">
        <f>IF(K225="nio",0,IF(K225&gt;0,K225*I225/W225,0))*VLOOKUP(B225,'2-Kosten per locatie'!$A$14:$C$25,3,FALSE)</f>
        <v>0</v>
      </c>
      <c r="R225" s="229">
        <f>IF(L225&gt;0,L225*I225/X225,0)*VLOOKUP(B225,'2-Kosten per locatie'!$A$14:$C$25,3,FALSE)</f>
        <v>0</v>
      </c>
      <c r="S225" s="229">
        <f>IF(M225&gt;0,M225*I225/Y225,0)*VLOOKUP(B225,'2-Kosten per locatie'!$A$14:$C$25,3,FALSE)</f>
        <v>0</v>
      </c>
      <c r="T225" s="229">
        <f>IF(N225&gt;0,N225*I225/Z225,0)*VLOOKUP(B225,'2-Kosten per locatie'!$A$14:$C$25,3,FALSE)</f>
        <v>0</v>
      </c>
      <c r="U225" s="229">
        <f>IF(O225&gt;0,O225*I225/Y225,0)*VLOOKUP(B225,'2-Kosten per locatie'!$A$14:$C$25,3,FALSE)</f>
        <v>0</v>
      </c>
      <c r="V225" s="229">
        <f>IF(P225&gt;0,P225*I225/Z225,0)*VLOOKUP(B225,'2-Kosten per locatie'!$A$14:$C$25,3,FALSE)</f>
        <v>0</v>
      </c>
      <c r="W225" s="307">
        <f>IF(K225="nio",0,IF(K225&gt;0,VLOOKUP(G225,'3-Productie normen'!A:R,VLOOKUP(K225,'3-Productie normen'!$B$29:$C$41,2,FALSE),FALSE)))</f>
        <v>0</v>
      </c>
      <c r="X225" s="307">
        <f t="shared" si="32"/>
        <v>0</v>
      </c>
      <c r="Y225" s="307">
        <f t="shared" si="33"/>
        <v>0</v>
      </c>
      <c r="Z225" s="307">
        <f t="shared" si="34"/>
        <v>0</v>
      </c>
      <c r="AA225" s="308" t="e">
        <f>VLOOKUP(G225,'3-Productie normen'!A:U,15,FALSE)</f>
        <v>#N/A</v>
      </c>
      <c r="AB225" s="309" t="e">
        <f>VLOOKUP(G225,'3-Productie normen'!A:U,16,FALSE)</f>
        <v>#N/A</v>
      </c>
      <c r="AC225" s="308"/>
      <c r="AE225" s="310">
        <f t="shared" si="35"/>
        <v>0</v>
      </c>
    </row>
    <row r="226" spans="1:32" ht="14.1" customHeight="1">
      <c r="A226" s="75">
        <v>221</v>
      </c>
      <c r="B226" s="380" t="s">
        <v>59</v>
      </c>
      <c r="C226" s="276" t="s">
        <v>420</v>
      </c>
      <c r="D226" s="304">
        <v>1</v>
      </c>
      <c r="E226" s="305" t="s">
        <v>444</v>
      </c>
      <c r="F226" s="71" t="s">
        <v>445</v>
      </c>
      <c r="G226" s="71" t="s">
        <v>197</v>
      </c>
      <c r="H226" s="71" t="s">
        <v>224</v>
      </c>
      <c r="I226" s="388">
        <v>1</v>
      </c>
      <c r="J226" s="306">
        <f t="shared" si="31"/>
        <v>0</v>
      </c>
      <c r="K226" s="230" t="s">
        <v>198</v>
      </c>
      <c r="L226" s="230"/>
      <c r="M226" s="230"/>
      <c r="N226" s="230"/>
      <c r="O226" s="230"/>
      <c r="P226" s="230"/>
      <c r="Q226" s="229">
        <f>IF(K226="nio",0,IF(K226&gt;0,K226*I226/W226,0))*VLOOKUP(B226,'2-Kosten per locatie'!$A$14:$C$25,3,FALSE)</f>
        <v>0</v>
      </c>
      <c r="R226" s="229">
        <f>IF(L226&gt;0,L226*I226/X226,0)*VLOOKUP(B226,'2-Kosten per locatie'!$A$14:$C$25,3,FALSE)</f>
        <v>0</v>
      </c>
      <c r="S226" s="229">
        <f>IF(M226&gt;0,M226*I226/Y226,0)*VLOOKUP(B226,'2-Kosten per locatie'!$A$14:$C$25,3,FALSE)</f>
        <v>0</v>
      </c>
      <c r="T226" s="229">
        <f>IF(N226&gt;0,N226*I226/Z226,0)*VLOOKUP(B226,'2-Kosten per locatie'!$A$14:$C$25,3,FALSE)</f>
        <v>0</v>
      </c>
      <c r="U226" s="229">
        <f>IF(O226&gt;0,O226*I226/Y226,0)*VLOOKUP(B226,'2-Kosten per locatie'!$A$14:$C$25,3,FALSE)</f>
        <v>0</v>
      </c>
      <c r="V226" s="229">
        <f>IF(P226&gt;0,P226*I226/Z226,0)*VLOOKUP(B226,'2-Kosten per locatie'!$A$14:$C$25,3,FALSE)</f>
        <v>0</v>
      </c>
      <c r="W226" s="307">
        <f>IF(K226="nio",0,IF(K226&gt;0,VLOOKUP(G226,'3-Productie normen'!A:R,VLOOKUP(K226,'3-Productie normen'!$B$29:$C$41,2,FALSE),FALSE)))</f>
        <v>0</v>
      </c>
      <c r="X226" s="307">
        <f t="shared" si="32"/>
        <v>0</v>
      </c>
      <c r="Y226" s="307">
        <f t="shared" si="33"/>
        <v>0</v>
      </c>
      <c r="Z226" s="307">
        <f t="shared" si="34"/>
        <v>0</v>
      </c>
      <c r="AA226" s="308" t="e">
        <f>VLOOKUP(G226,'3-Productie normen'!A:U,15,FALSE)</f>
        <v>#N/A</v>
      </c>
      <c r="AB226" s="309" t="e">
        <f>VLOOKUP(G226,'3-Productie normen'!A:U,16,FALSE)</f>
        <v>#N/A</v>
      </c>
      <c r="AC226" s="308"/>
      <c r="AE226" s="310">
        <f t="shared" si="35"/>
        <v>0</v>
      </c>
    </row>
    <row r="227" spans="1:32" ht="14.1" customHeight="1">
      <c r="A227" s="75">
        <v>242</v>
      </c>
      <c r="B227" s="276" t="s">
        <v>56</v>
      </c>
      <c r="C227" s="276" t="s">
        <v>446</v>
      </c>
      <c r="D227" s="304" t="s">
        <v>447</v>
      </c>
      <c r="E227" s="227" t="s">
        <v>448</v>
      </c>
      <c r="F227" s="87" t="s">
        <v>449</v>
      </c>
      <c r="G227" s="87" t="s">
        <v>99</v>
      </c>
      <c r="H227" s="87" t="s">
        <v>193</v>
      </c>
      <c r="I227" s="389">
        <v>5</v>
      </c>
      <c r="J227" s="306">
        <f t="shared" si="31"/>
        <v>104</v>
      </c>
      <c r="K227" s="406">
        <v>104</v>
      </c>
      <c r="L227" s="389"/>
      <c r="M227" s="405"/>
      <c r="N227" s="405"/>
      <c r="O227" s="230"/>
      <c r="P227" s="230"/>
      <c r="Q227" s="229" t="e">
        <f>IF(K227="nio",0,IF(K227&gt;0,K227*I227/W227,0))*VLOOKUP(B227,'2-Kosten per locatie'!$A$14:$C$25,3,FALSE)</f>
        <v>#DIV/0!</v>
      </c>
      <c r="R227" s="229">
        <f>IF(L227&gt;0,L227*I227/X227,0)*VLOOKUP(B227,'2-Kosten per locatie'!$A$14:$C$25,3,FALSE)</f>
        <v>0</v>
      </c>
      <c r="S227" s="229">
        <f>IF(M227&gt;0,M227*I227/Y227,0)*VLOOKUP(B227,'2-Kosten per locatie'!$A$14:$C$25,3,FALSE)</f>
        <v>0</v>
      </c>
      <c r="T227" s="229">
        <f>IF(N227&gt;0,N227*I227/Z227,0)*VLOOKUP(B227,'2-Kosten per locatie'!$A$14:$C$25,3,FALSE)</f>
        <v>0</v>
      </c>
      <c r="U227" s="229">
        <f>IF(O227&gt;0,O227*I227/Y227,0)*VLOOKUP(B227,'2-Kosten per locatie'!$A$14:$C$25,3,FALSE)</f>
        <v>0</v>
      </c>
      <c r="V227" s="229">
        <f>IF(P227&gt;0,P227*I227/Z227,0)*VLOOKUP(B227,'2-Kosten per locatie'!$A$14:$C$25,3,FALSE)</f>
        <v>0</v>
      </c>
      <c r="W227" s="307">
        <f>IF(K227="nio",0,IF(K227&gt;0,VLOOKUP(G227,'3-Productie normen'!A:R,VLOOKUP(K227,'3-Productie normen'!$B$29:$C$41,2,FALSE),FALSE)))</f>
        <v>0</v>
      </c>
      <c r="X227" s="307">
        <f t="shared" ref="X227:X249" si="36">IF(L227&gt;0,W227*$X$8,0)</f>
        <v>0</v>
      </c>
      <c r="Y227" s="307">
        <f t="shared" ref="Y227:Y249" si="37">IF((OR(M227&gt;0,O227&gt;0)),W227*$Y$8,0)</f>
        <v>0</v>
      </c>
      <c r="Z227" s="307">
        <f t="shared" ref="Z227:Z249" si="38">IF((OR(N227&gt;0,P227&gt;0)),W227*$Z$8,0)</f>
        <v>0</v>
      </c>
      <c r="AA227" s="308">
        <f>VLOOKUP(G227,'3-Productie normen'!A:U,15,FALSE)</f>
        <v>0</v>
      </c>
      <c r="AB227" s="309">
        <f>VLOOKUP(G227,'3-Productie normen'!A:U,16,FALSE)</f>
        <v>467.3</v>
      </c>
      <c r="AC227" s="308"/>
      <c r="AD227" s="90"/>
      <c r="AE227" s="310">
        <f t="shared" ref="AE227:AE249" si="39">J227*I227</f>
        <v>520</v>
      </c>
      <c r="AF227" s="14"/>
    </row>
    <row r="228" spans="1:32" ht="14.1" customHeight="1">
      <c r="A228" s="75">
        <v>243</v>
      </c>
      <c r="B228" s="276" t="s">
        <v>56</v>
      </c>
      <c r="C228" s="276" t="s">
        <v>446</v>
      </c>
      <c r="D228" s="304" t="s">
        <v>447</v>
      </c>
      <c r="E228" s="227" t="s">
        <v>450</v>
      </c>
      <c r="F228" s="87" t="s">
        <v>165</v>
      </c>
      <c r="G228" s="87" t="s">
        <v>104</v>
      </c>
      <c r="H228" s="87" t="s">
        <v>193</v>
      </c>
      <c r="I228" s="389">
        <v>1</v>
      </c>
      <c r="J228" s="306">
        <f t="shared" si="31"/>
        <v>104</v>
      </c>
      <c r="K228" s="406">
        <v>104</v>
      </c>
      <c r="L228" s="389"/>
      <c r="M228" s="405"/>
      <c r="N228" s="405"/>
      <c r="O228" s="230"/>
      <c r="P228" s="230"/>
      <c r="Q228" s="229" t="e">
        <f>IF(K228="nio",0,IF(K228&gt;0,K228*I228/W228,0))*VLOOKUP(B228,'2-Kosten per locatie'!$A$14:$C$25,3,FALSE)</f>
        <v>#DIV/0!</v>
      </c>
      <c r="R228" s="229">
        <f>IF(L228&gt;0,L228*I228/X228,0)*VLOOKUP(B228,'2-Kosten per locatie'!$A$14:$C$25,3,FALSE)</f>
        <v>0</v>
      </c>
      <c r="S228" s="229">
        <f>IF(M228&gt;0,M228*I228/Y228,0)*VLOOKUP(B228,'2-Kosten per locatie'!$A$14:$C$25,3,FALSE)</f>
        <v>0</v>
      </c>
      <c r="T228" s="229">
        <f>IF(N228&gt;0,N228*I228/Z228,0)*VLOOKUP(B228,'2-Kosten per locatie'!$A$14:$C$25,3,FALSE)</f>
        <v>0</v>
      </c>
      <c r="U228" s="229">
        <f>IF(O228&gt;0,O228*I228/Y228,0)*VLOOKUP(B228,'2-Kosten per locatie'!$A$14:$C$25,3,FALSE)</f>
        <v>0</v>
      </c>
      <c r="V228" s="229">
        <f>IF(P228&gt;0,P228*I228/Z228,0)*VLOOKUP(B228,'2-Kosten per locatie'!$A$14:$C$25,3,FALSE)</f>
        <v>0</v>
      </c>
      <c r="W228" s="307">
        <f>IF(K228="nio",0,IF(K228&gt;0,VLOOKUP(G228,'3-Productie normen'!A:R,VLOOKUP(K228,'3-Productie normen'!$B$29:$C$41,2,FALSE),FALSE)))</f>
        <v>0</v>
      </c>
      <c r="X228" s="307">
        <f t="shared" si="36"/>
        <v>0</v>
      </c>
      <c r="Y228" s="307">
        <f t="shared" si="37"/>
        <v>0</v>
      </c>
      <c r="Z228" s="307">
        <f t="shared" si="38"/>
        <v>0</v>
      </c>
      <c r="AA228" s="308">
        <f>VLOOKUP(G228,'3-Productie normen'!A:U,15,FALSE)</f>
        <v>0</v>
      </c>
      <c r="AB228" s="309">
        <f>VLOOKUP(G228,'3-Productie normen'!A:U,16,FALSE)</f>
        <v>198.56500000000014</v>
      </c>
      <c r="AC228" s="308"/>
      <c r="AD228" s="90"/>
      <c r="AE228" s="310">
        <f t="shared" si="39"/>
        <v>104</v>
      </c>
      <c r="AF228" s="14"/>
    </row>
    <row r="229" spans="1:32" ht="14.1" customHeight="1">
      <c r="A229" s="75">
        <v>244</v>
      </c>
      <c r="B229" s="276" t="s">
        <v>56</v>
      </c>
      <c r="C229" s="276" t="s">
        <v>446</v>
      </c>
      <c r="D229" s="304" t="s">
        <v>447</v>
      </c>
      <c r="E229" s="227" t="s">
        <v>451</v>
      </c>
      <c r="F229" s="87" t="s">
        <v>452</v>
      </c>
      <c r="G229" s="87" t="s">
        <v>93</v>
      </c>
      <c r="H229" s="87" t="s">
        <v>232</v>
      </c>
      <c r="I229" s="389">
        <v>2.5</v>
      </c>
      <c r="J229" s="306">
        <f t="shared" si="31"/>
        <v>104</v>
      </c>
      <c r="K229" s="406">
        <v>104</v>
      </c>
      <c r="L229" s="389"/>
      <c r="M229" s="405"/>
      <c r="N229" s="405"/>
      <c r="O229" s="230"/>
      <c r="P229" s="230"/>
      <c r="Q229" s="229" t="e">
        <f>IF(K229="nio",0,IF(K229&gt;0,K229*I229/W229,0))*VLOOKUP(B229,'2-Kosten per locatie'!$A$14:$C$25,3,FALSE)</f>
        <v>#DIV/0!</v>
      </c>
      <c r="R229" s="229">
        <f>IF(L229&gt;0,L229*I229/X229,0)*VLOOKUP(B229,'2-Kosten per locatie'!$A$14:$C$25,3,FALSE)</f>
        <v>0</v>
      </c>
      <c r="S229" s="229">
        <f>IF(M229&gt;0,M229*I229/Y229,0)*VLOOKUP(B229,'2-Kosten per locatie'!$A$14:$C$25,3,FALSE)</f>
        <v>0</v>
      </c>
      <c r="T229" s="229">
        <f>IF(N229&gt;0,N229*I229/Z229,0)*VLOOKUP(B229,'2-Kosten per locatie'!$A$14:$C$25,3,FALSE)</f>
        <v>0</v>
      </c>
      <c r="U229" s="229">
        <f>IF(O229&gt;0,O229*I229/Y229,0)*VLOOKUP(B229,'2-Kosten per locatie'!$A$14:$C$25,3,FALSE)</f>
        <v>0</v>
      </c>
      <c r="V229" s="229">
        <f>IF(P229&gt;0,P229*I229/Z229,0)*VLOOKUP(B229,'2-Kosten per locatie'!$A$14:$C$25,3,FALSE)</f>
        <v>0</v>
      </c>
      <c r="W229" s="307">
        <f>IF(K229="nio",0,IF(K229&gt;0,VLOOKUP(G229,'3-Productie normen'!A:R,VLOOKUP(K229,'3-Productie normen'!$B$29:$C$41,2,FALSE),FALSE)))</f>
        <v>0</v>
      </c>
      <c r="X229" s="307">
        <f t="shared" si="36"/>
        <v>0</v>
      </c>
      <c r="Y229" s="307">
        <f t="shared" si="37"/>
        <v>0</v>
      </c>
      <c r="Z229" s="307">
        <f t="shared" si="38"/>
        <v>0</v>
      </c>
      <c r="AA229" s="308">
        <f>VLOOKUP(G229,'3-Productie normen'!A:U,15,FALSE)</f>
        <v>0</v>
      </c>
      <c r="AB229" s="309">
        <f>VLOOKUP(G229,'3-Productie normen'!A:U,16,FALSE)</f>
        <v>915.88999999999976</v>
      </c>
      <c r="AC229" s="308"/>
      <c r="AD229" s="90"/>
      <c r="AE229" s="310">
        <f t="shared" si="39"/>
        <v>260</v>
      </c>
      <c r="AF229" s="14"/>
    </row>
    <row r="230" spans="1:32" ht="14.1" customHeight="1">
      <c r="A230" s="75">
        <v>245</v>
      </c>
      <c r="B230" s="276" t="s">
        <v>56</v>
      </c>
      <c r="C230" s="276" t="s">
        <v>446</v>
      </c>
      <c r="D230" s="304" t="s">
        <v>447</v>
      </c>
      <c r="E230" s="227" t="s">
        <v>453</v>
      </c>
      <c r="F230" s="87" t="s">
        <v>192</v>
      </c>
      <c r="G230" s="87" t="s">
        <v>97</v>
      </c>
      <c r="H230" s="87" t="s">
        <v>454</v>
      </c>
      <c r="I230" s="389">
        <v>3</v>
      </c>
      <c r="J230" s="306">
        <f t="shared" si="31"/>
        <v>52</v>
      </c>
      <c r="K230" s="406">
        <v>52</v>
      </c>
      <c r="L230" s="389"/>
      <c r="M230" s="405"/>
      <c r="N230" s="405"/>
      <c r="O230" s="230"/>
      <c r="P230" s="230"/>
      <c r="Q230" s="229" t="e">
        <f>IF(K230="nio",0,IF(K230&gt;0,K230*I230/W230,0))*VLOOKUP(B230,'2-Kosten per locatie'!$A$14:$C$25,3,FALSE)</f>
        <v>#DIV/0!</v>
      </c>
      <c r="R230" s="229">
        <f>IF(L230&gt;0,L230*I230/X230,0)*VLOOKUP(B230,'2-Kosten per locatie'!$A$14:$C$25,3,FALSE)</f>
        <v>0</v>
      </c>
      <c r="S230" s="229">
        <f>IF(M230&gt;0,M230*I230/Y230,0)*VLOOKUP(B230,'2-Kosten per locatie'!$A$14:$C$25,3,FALSE)</f>
        <v>0</v>
      </c>
      <c r="T230" s="229">
        <f>IF(N230&gt;0,N230*I230/Z230,0)*VLOOKUP(B230,'2-Kosten per locatie'!$A$14:$C$25,3,FALSE)</f>
        <v>0</v>
      </c>
      <c r="U230" s="229">
        <f>IF(O230&gt;0,O230*I230/Y230,0)*VLOOKUP(B230,'2-Kosten per locatie'!$A$14:$C$25,3,FALSE)</f>
        <v>0</v>
      </c>
      <c r="V230" s="229">
        <f>IF(P230&gt;0,P230*I230/Z230,0)*VLOOKUP(B230,'2-Kosten per locatie'!$A$14:$C$25,3,FALSE)</f>
        <v>0</v>
      </c>
      <c r="W230" s="307">
        <f>IF(K230="nio",0,IF(K230&gt;0,VLOOKUP(G230,'3-Productie normen'!A:R,VLOOKUP(K230,'3-Productie normen'!$B$29:$C$41,2,FALSE),FALSE)))</f>
        <v>0</v>
      </c>
      <c r="X230" s="307">
        <f t="shared" si="36"/>
        <v>0</v>
      </c>
      <c r="Y230" s="307">
        <f t="shared" si="37"/>
        <v>0</v>
      </c>
      <c r="Z230" s="307">
        <f t="shared" si="38"/>
        <v>0</v>
      </c>
      <c r="AA230" s="308">
        <f>VLOOKUP(G230,'3-Productie normen'!A:U,15,FALSE)</f>
        <v>0</v>
      </c>
      <c r="AB230" s="309">
        <f>VLOOKUP(G230,'3-Productie normen'!A:U,16,FALSE)</f>
        <v>84.322499999999991</v>
      </c>
      <c r="AC230" s="308"/>
      <c r="AD230" s="90"/>
      <c r="AE230" s="310">
        <f t="shared" si="39"/>
        <v>156</v>
      </c>
      <c r="AF230" s="14"/>
    </row>
    <row r="231" spans="1:32" ht="14.1" customHeight="1">
      <c r="A231" s="75">
        <v>246</v>
      </c>
      <c r="B231" s="276" t="s">
        <v>56</v>
      </c>
      <c r="C231" s="276" t="s">
        <v>446</v>
      </c>
      <c r="D231" s="304" t="s">
        <v>447</v>
      </c>
      <c r="E231" s="227" t="s">
        <v>455</v>
      </c>
      <c r="F231" s="87" t="s">
        <v>456</v>
      </c>
      <c r="G231" s="87" t="s">
        <v>93</v>
      </c>
      <c r="H231" s="87" t="s">
        <v>157</v>
      </c>
      <c r="I231" s="389">
        <v>20</v>
      </c>
      <c r="J231" s="306">
        <f t="shared" si="31"/>
        <v>52</v>
      </c>
      <c r="K231" s="406">
        <v>52</v>
      </c>
      <c r="L231" s="389"/>
      <c r="M231" s="405"/>
      <c r="N231" s="405"/>
      <c r="O231" s="230"/>
      <c r="P231" s="230"/>
      <c r="Q231" s="229" t="e">
        <f>IF(K231="nio",0,IF(K231&gt;0,K231*I231/W231,0))*VLOOKUP(B231,'2-Kosten per locatie'!$A$14:$C$25,3,FALSE)</f>
        <v>#DIV/0!</v>
      </c>
      <c r="R231" s="229">
        <f>IF(L231&gt;0,L231*I231/X231,0)*VLOOKUP(B231,'2-Kosten per locatie'!$A$14:$C$25,3,FALSE)</f>
        <v>0</v>
      </c>
      <c r="S231" s="229">
        <f>IF(M231&gt;0,M231*I231/Y231,0)*VLOOKUP(B231,'2-Kosten per locatie'!$A$14:$C$25,3,FALSE)</f>
        <v>0</v>
      </c>
      <c r="T231" s="229">
        <f>IF(N231&gt;0,N231*I231/Z231,0)*VLOOKUP(B231,'2-Kosten per locatie'!$A$14:$C$25,3,FALSE)</f>
        <v>0</v>
      </c>
      <c r="U231" s="229">
        <f>IF(O231&gt;0,O231*I231/Y231,0)*VLOOKUP(B231,'2-Kosten per locatie'!$A$14:$C$25,3,FALSE)</f>
        <v>0</v>
      </c>
      <c r="V231" s="229">
        <f>IF(P231&gt;0,P231*I231/Z231,0)*VLOOKUP(B231,'2-Kosten per locatie'!$A$14:$C$25,3,FALSE)</f>
        <v>0</v>
      </c>
      <c r="W231" s="307">
        <f>IF(K231="nio",0,IF(K231&gt;0,VLOOKUP(G231,'3-Productie normen'!A:R,VLOOKUP(K231,'3-Productie normen'!$B$29:$C$41,2,FALSE),FALSE)))</f>
        <v>0</v>
      </c>
      <c r="X231" s="307">
        <f t="shared" si="36"/>
        <v>0</v>
      </c>
      <c r="Y231" s="307">
        <f t="shared" si="37"/>
        <v>0</v>
      </c>
      <c r="Z231" s="307">
        <f t="shared" si="38"/>
        <v>0</v>
      </c>
      <c r="AA231" s="308">
        <f>VLOOKUP(G231,'3-Productie normen'!A:U,15,FALSE)</f>
        <v>0</v>
      </c>
      <c r="AB231" s="309">
        <f>VLOOKUP(G231,'3-Productie normen'!A:U,16,FALSE)</f>
        <v>915.88999999999976</v>
      </c>
      <c r="AC231" s="308"/>
      <c r="AD231" s="90"/>
      <c r="AE231" s="310">
        <f t="shared" si="39"/>
        <v>1040</v>
      </c>
      <c r="AF231" s="14"/>
    </row>
    <row r="232" spans="1:32" ht="14.1" customHeight="1">
      <c r="A232" s="75">
        <v>247</v>
      </c>
      <c r="B232" s="276" t="s">
        <v>56</v>
      </c>
      <c r="C232" s="276" t="s">
        <v>446</v>
      </c>
      <c r="D232" s="304" t="s">
        <v>447</v>
      </c>
      <c r="E232" s="227" t="s">
        <v>457</v>
      </c>
      <c r="F232" s="87" t="s">
        <v>458</v>
      </c>
      <c r="G232" s="87" t="s">
        <v>93</v>
      </c>
      <c r="H232" s="87" t="s">
        <v>157</v>
      </c>
      <c r="I232" s="389">
        <v>18</v>
      </c>
      <c r="J232" s="306">
        <f t="shared" si="31"/>
        <v>104</v>
      </c>
      <c r="K232" s="406">
        <v>104</v>
      </c>
      <c r="L232" s="389"/>
      <c r="M232" s="405"/>
      <c r="N232" s="405"/>
      <c r="O232" s="230"/>
      <c r="P232" s="230"/>
      <c r="Q232" s="229" t="e">
        <f>IF(K232="nio",0,IF(K232&gt;0,K232*I232/W232,0))*VLOOKUP(B232,'2-Kosten per locatie'!$A$14:$C$25,3,FALSE)</f>
        <v>#DIV/0!</v>
      </c>
      <c r="R232" s="229">
        <f>IF(L232&gt;0,L232*I232/X232,0)*VLOOKUP(B232,'2-Kosten per locatie'!$A$14:$C$25,3,FALSE)</f>
        <v>0</v>
      </c>
      <c r="S232" s="229">
        <f>IF(M232&gt;0,M232*I232/Y232,0)*VLOOKUP(B232,'2-Kosten per locatie'!$A$14:$C$25,3,FALSE)</f>
        <v>0</v>
      </c>
      <c r="T232" s="229">
        <f>IF(N232&gt;0,N232*I232/Z232,0)*VLOOKUP(B232,'2-Kosten per locatie'!$A$14:$C$25,3,FALSE)</f>
        <v>0</v>
      </c>
      <c r="U232" s="229">
        <f>IF(O232&gt;0,O232*I232/Y232,0)*VLOOKUP(B232,'2-Kosten per locatie'!$A$14:$C$25,3,FALSE)</f>
        <v>0</v>
      </c>
      <c r="V232" s="229">
        <f>IF(P232&gt;0,P232*I232/Z232,0)*VLOOKUP(B232,'2-Kosten per locatie'!$A$14:$C$25,3,FALSE)</f>
        <v>0</v>
      </c>
      <c r="W232" s="307">
        <f>IF(K232="nio",0,IF(K232&gt;0,VLOOKUP(G232,'3-Productie normen'!A:R,VLOOKUP(K232,'3-Productie normen'!$B$29:$C$41,2,FALSE),FALSE)))</f>
        <v>0</v>
      </c>
      <c r="X232" s="307">
        <f t="shared" si="36"/>
        <v>0</v>
      </c>
      <c r="Y232" s="307">
        <f t="shared" si="37"/>
        <v>0</v>
      </c>
      <c r="Z232" s="307">
        <f t="shared" si="38"/>
        <v>0</v>
      </c>
      <c r="AA232" s="308">
        <f>VLOOKUP(G232,'3-Productie normen'!A:U,15,FALSE)</f>
        <v>0</v>
      </c>
      <c r="AB232" s="309">
        <f>VLOOKUP(G232,'3-Productie normen'!A:U,16,FALSE)</f>
        <v>915.88999999999976</v>
      </c>
      <c r="AC232" s="308"/>
      <c r="AE232" s="310">
        <f t="shared" si="39"/>
        <v>1872</v>
      </c>
    </row>
    <row r="233" spans="1:32" ht="14.1" customHeight="1">
      <c r="A233" s="75">
        <v>248</v>
      </c>
      <c r="B233" s="276" t="s">
        <v>56</v>
      </c>
      <c r="C233" s="276" t="s">
        <v>446</v>
      </c>
      <c r="D233" s="304" t="s">
        <v>447</v>
      </c>
      <c r="E233" s="227" t="s">
        <v>459</v>
      </c>
      <c r="F233" s="87" t="s">
        <v>460</v>
      </c>
      <c r="G233" s="87" t="s">
        <v>101</v>
      </c>
      <c r="H233" s="87" t="s">
        <v>157</v>
      </c>
      <c r="I233" s="389">
        <v>2</v>
      </c>
      <c r="J233" s="306">
        <f t="shared" si="31"/>
        <v>104</v>
      </c>
      <c r="K233" s="406">
        <v>104</v>
      </c>
      <c r="L233" s="389"/>
      <c r="M233" s="405"/>
      <c r="N233" s="405"/>
      <c r="O233" s="230"/>
      <c r="P233" s="230"/>
      <c r="Q233" s="229" t="e">
        <f>IF(K233="nio",0,IF(K233&gt;0,K233*I233/W233,0))*VLOOKUP(B233,'2-Kosten per locatie'!$A$14:$C$25,3,FALSE)</f>
        <v>#DIV/0!</v>
      </c>
      <c r="R233" s="229">
        <f>IF(L233&gt;0,L233*I233/X233,0)*VLOOKUP(B233,'2-Kosten per locatie'!$A$14:$C$25,3,FALSE)</f>
        <v>0</v>
      </c>
      <c r="S233" s="229">
        <f>IF(M233&gt;0,M233*I233/Y233,0)*VLOOKUP(B233,'2-Kosten per locatie'!$A$14:$C$25,3,FALSE)</f>
        <v>0</v>
      </c>
      <c r="T233" s="229">
        <f>IF(N233&gt;0,N233*I233/Z233,0)*VLOOKUP(B233,'2-Kosten per locatie'!$A$14:$C$25,3,FALSE)</f>
        <v>0</v>
      </c>
      <c r="U233" s="229">
        <f>IF(O233&gt;0,O233*I233/Y233,0)*VLOOKUP(B233,'2-Kosten per locatie'!$A$14:$C$25,3,FALSE)</f>
        <v>0</v>
      </c>
      <c r="V233" s="229">
        <f>IF(P233&gt;0,P233*I233/Z233,0)*VLOOKUP(B233,'2-Kosten per locatie'!$A$14:$C$25,3,FALSE)</f>
        <v>0</v>
      </c>
      <c r="W233" s="307">
        <f>IF(K233="nio",0,IF(K233&gt;0,VLOOKUP(G233,'3-Productie normen'!A:R,VLOOKUP(K233,'3-Productie normen'!$B$29:$C$41,2,FALSE),FALSE)))</f>
        <v>0</v>
      </c>
      <c r="X233" s="307">
        <f t="shared" si="36"/>
        <v>0</v>
      </c>
      <c r="Y233" s="307">
        <f t="shared" si="37"/>
        <v>0</v>
      </c>
      <c r="Z233" s="307">
        <f t="shared" si="38"/>
        <v>0</v>
      </c>
      <c r="AA233" s="308">
        <f>VLOOKUP(G233,'3-Productie normen'!A:U,15,FALSE)</f>
        <v>0</v>
      </c>
      <c r="AB233" s="309">
        <f>VLOOKUP(G233,'3-Productie normen'!A:U,16,FALSE)</f>
        <v>455.57899999999995</v>
      </c>
      <c r="AC233" s="308"/>
      <c r="AE233" s="310">
        <f t="shared" si="39"/>
        <v>208</v>
      </c>
    </row>
    <row r="234" spans="1:32" ht="14.1" customHeight="1">
      <c r="A234" s="75">
        <v>249</v>
      </c>
      <c r="B234" s="276" t="s">
        <v>56</v>
      </c>
      <c r="C234" s="276" t="s">
        <v>446</v>
      </c>
      <c r="D234" s="304" t="s">
        <v>447</v>
      </c>
      <c r="E234" s="227" t="s">
        <v>461</v>
      </c>
      <c r="F234" s="87" t="s">
        <v>462</v>
      </c>
      <c r="G234" s="87" t="s">
        <v>104</v>
      </c>
      <c r="H234" s="87" t="s">
        <v>193</v>
      </c>
      <c r="I234" s="389">
        <v>2.5</v>
      </c>
      <c r="J234" s="306">
        <f t="shared" si="31"/>
        <v>104</v>
      </c>
      <c r="K234" s="406">
        <v>104</v>
      </c>
      <c r="L234" s="389"/>
      <c r="M234" s="405"/>
      <c r="N234" s="405"/>
      <c r="O234" s="230"/>
      <c r="P234" s="230"/>
      <c r="Q234" s="229" t="e">
        <f>IF(K234="nio",0,IF(K234&gt;0,K234*I234/W234,0))*VLOOKUP(B234,'2-Kosten per locatie'!$A$14:$C$25,3,FALSE)</f>
        <v>#DIV/0!</v>
      </c>
      <c r="R234" s="229">
        <f>IF(L234&gt;0,L234*I234/X234,0)*VLOOKUP(B234,'2-Kosten per locatie'!$A$14:$C$25,3,FALSE)</f>
        <v>0</v>
      </c>
      <c r="S234" s="229">
        <f>IF(M234&gt;0,M234*I234/Y234,0)*VLOOKUP(B234,'2-Kosten per locatie'!$A$14:$C$25,3,FALSE)</f>
        <v>0</v>
      </c>
      <c r="T234" s="229">
        <f>IF(N234&gt;0,N234*I234/Z234,0)*VLOOKUP(B234,'2-Kosten per locatie'!$A$14:$C$25,3,FALSE)</f>
        <v>0</v>
      </c>
      <c r="U234" s="229">
        <f>IF(O234&gt;0,O234*I234/Y234,0)*VLOOKUP(B234,'2-Kosten per locatie'!$A$14:$C$25,3,FALSE)</f>
        <v>0</v>
      </c>
      <c r="V234" s="229">
        <f>IF(P234&gt;0,P234*I234/Z234,0)*VLOOKUP(B234,'2-Kosten per locatie'!$A$14:$C$25,3,FALSE)</f>
        <v>0</v>
      </c>
      <c r="W234" s="307">
        <f>IF(K234="nio",0,IF(K234&gt;0,VLOOKUP(G234,'3-Productie normen'!A:R,VLOOKUP(K234,'3-Productie normen'!$B$29:$C$41,2,FALSE),FALSE)))</f>
        <v>0</v>
      </c>
      <c r="X234" s="307">
        <f t="shared" si="36"/>
        <v>0</v>
      </c>
      <c r="Y234" s="307">
        <f t="shared" si="37"/>
        <v>0</v>
      </c>
      <c r="Z234" s="307">
        <f t="shared" si="38"/>
        <v>0</v>
      </c>
      <c r="AA234" s="308">
        <f>VLOOKUP(G234,'3-Productie normen'!A:U,15,FALSE)</f>
        <v>0</v>
      </c>
      <c r="AB234" s="309">
        <f>VLOOKUP(G234,'3-Productie normen'!A:U,16,FALSE)</f>
        <v>198.56500000000014</v>
      </c>
      <c r="AC234" s="308"/>
      <c r="AE234" s="310">
        <f t="shared" si="39"/>
        <v>260</v>
      </c>
    </row>
    <row r="235" spans="1:32" ht="14.1" customHeight="1">
      <c r="A235" s="75">
        <v>250</v>
      </c>
      <c r="B235" s="276" t="s">
        <v>56</v>
      </c>
      <c r="C235" s="276" t="s">
        <v>446</v>
      </c>
      <c r="D235" s="304" t="s">
        <v>447</v>
      </c>
      <c r="E235" s="227" t="s">
        <v>463</v>
      </c>
      <c r="F235" s="87" t="s">
        <v>223</v>
      </c>
      <c r="G235" s="87" t="s">
        <v>197</v>
      </c>
      <c r="H235" s="87" t="s">
        <v>224</v>
      </c>
      <c r="I235" s="389">
        <v>4</v>
      </c>
      <c r="J235" s="306">
        <f t="shared" si="31"/>
        <v>0</v>
      </c>
      <c r="K235" s="406" t="s">
        <v>198</v>
      </c>
      <c r="L235" s="389"/>
      <c r="M235" s="405"/>
      <c r="N235" s="405"/>
      <c r="O235" s="230"/>
      <c r="P235" s="230"/>
      <c r="Q235" s="229">
        <f>IF(K235="nio",0,IF(K235&gt;0,K235*I235/W235,0))*VLOOKUP(B235,'2-Kosten per locatie'!$A$14:$C$25,3,FALSE)</f>
        <v>0</v>
      </c>
      <c r="R235" s="229">
        <f>IF(L235&gt;0,L235*I235/X235,0)*VLOOKUP(B235,'2-Kosten per locatie'!$A$14:$C$25,3,FALSE)</f>
        <v>0</v>
      </c>
      <c r="S235" s="229">
        <f>IF(M235&gt;0,M235*I235/Y235,0)*VLOOKUP(B235,'2-Kosten per locatie'!$A$14:$C$25,3,FALSE)</f>
        <v>0</v>
      </c>
      <c r="T235" s="229">
        <f>IF(N235&gt;0,N235*I235/Z235,0)*VLOOKUP(B235,'2-Kosten per locatie'!$A$14:$C$25,3,FALSE)</f>
        <v>0</v>
      </c>
      <c r="U235" s="229">
        <f>IF(O235&gt;0,O235*I235/Y235,0)*VLOOKUP(B235,'2-Kosten per locatie'!$A$14:$C$25,3,FALSE)</f>
        <v>0</v>
      </c>
      <c r="V235" s="229">
        <f>IF(P235&gt;0,P235*I235/Z235,0)*VLOOKUP(B235,'2-Kosten per locatie'!$A$14:$C$25,3,FALSE)</f>
        <v>0</v>
      </c>
      <c r="W235" s="307">
        <f>IF(K235="nio",0,IF(K235&gt;0,VLOOKUP(G235,'3-Productie normen'!A:R,VLOOKUP(K235,'3-Productie normen'!$B$29:$C$41,2,FALSE),FALSE)))</f>
        <v>0</v>
      </c>
      <c r="X235" s="307">
        <f t="shared" si="36"/>
        <v>0</v>
      </c>
      <c r="Y235" s="307">
        <f t="shared" si="37"/>
        <v>0</v>
      </c>
      <c r="Z235" s="307">
        <f t="shared" si="38"/>
        <v>0</v>
      </c>
      <c r="AA235" s="308" t="e">
        <f>VLOOKUP(G235,'3-Productie normen'!A:U,15,FALSE)</f>
        <v>#N/A</v>
      </c>
      <c r="AB235" s="309" t="e">
        <f>VLOOKUP(G235,'3-Productie normen'!A:U,16,FALSE)</f>
        <v>#N/A</v>
      </c>
      <c r="AC235" s="308"/>
      <c r="AE235" s="310">
        <f t="shared" si="39"/>
        <v>0</v>
      </c>
    </row>
    <row r="236" spans="1:32" ht="14.1" customHeight="1">
      <c r="A236" s="75">
        <v>251</v>
      </c>
      <c r="B236" s="276" t="s">
        <v>56</v>
      </c>
      <c r="C236" s="276" t="s">
        <v>446</v>
      </c>
      <c r="D236" s="304" t="s">
        <v>447</v>
      </c>
      <c r="E236" s="227" t="s">
        <v>464</v>
      </c>
      <c r="F236" s="87" t="s">
        <v>465</v>
      </c>
      <c r="G236" s="87" t="s">
        <v>197</v>
      </c>
      <c r="H236" s="87" t="s">
        <v>466</v>
      </c>
      <c r="I236" s="389">
        <v>3</v>
      </c>
      <c r="J236" s="306">
        <f t="shared" si="31"/>
        <v>0</v>
      </c>
      <c r="K236" s="406" t="s">
        <v>198</v>
      </c>
      <c r="L236" s="389"/>
      <c r="M236" s="405"/>
      <c r="N236" s="405"/>
      <c r="O236" s="230"/>
      <c r="P236" s="230"/>
      <c r="Q236" s="229">
        <f>IF(K236="nio",0,IF(K236&gt;0,K236*I236/W236,0))*VLOOKUP(B236,'2-Kosten per locatie'!$A$14:$C$25,3,FALSE)</f>
        <v>0</v>
      </c>
      <c r="R236" s="229">
        <f>IF(L236&gt;0,L236*I236/X236,0)*VLOOKUP(B236,'2-Kosten per locatie'!$A$14:$C$25,3,FALSE)</f>
        <v>0</v>
      </c>
      <c r="S236" s="229">
        <f>IF(M236&gt;0,M236*I236/Y236,0)*VLOOKUP(B236,'2-Kosten per locatie'!$A$14:$C$25,3,FALSE)</f>
        <v>0</v>
      </c>
      <c r="T236" s="229">
        <f>IF(N236&gt;0,N236*I236/Z236,0)*VLOOKUP(B236,'2-Kosten per locatie'!$A$14:$C$25,3,FALSE)</f>
        <v>0</v>
      </c>
      <c r="U236" s="229">
        <f>IF(O236&gt;0,O236*I236/Y236,0)*VLOOKUP(B236,'2-Kosten per locatie'!$A$14:$C$25,3,FALSE)</f>
        <v>0</v>
      </c>
      <c r="V236" s="229">
        <f>IF(P236&gt;0,P236*I236/Z236,0)*VLOOKUP(B236,'2-Kosten per locatie'!$A$14:$C$25,3,FALSE)</f>
        <v>0</v>
      </c>
      <c r="W236" s="307">
        <f>IF(K236="nio",0,IF(K236&gt;0,VLOOKUP(G236,'3-Productie normen'!A:R,VLOOKUP(K236,'3-Productie normen'!$B$29:$C$41,2,FALSE),FALSE)))</f>
        <v>0</v>
      </c>
      <c r="X236" s="307">
        <f t="shared" si="36"/>
        <v>0</v>
      </c>
      <c r="Y236" s="307">
        <f t="shared" si="37"/>
        <v>0</v>
      </c>
      <c r="Z236" s="307">
        <f t="shared" si="38"/>
        <v>0</v>
      </c>
      <c r="AA236" s="308" t="e">
        <f>VLOOKUP(G236,'3-Productie normen'!A:U,15,FALSE)</f>
        <v>#N/A</v>
      </c>
      <c r="AB236" s="309" t="e">
        <f>VLOOKUP(G236,'3-Productie normen'!A:U,16,FALSE)</f>
        <v>#N/A</v>
      </c>
      <c r="AC236" s="308"/>
      <c r="AE236" s="310">
        <f t="shared" si="39"/>
        <v>0</v>
      </c>
    </row>
    <row r="237" spans="1:32" ht="14.1" customHeight="1">
      <c r="A237" s="75">
        <v>252</v>
      </c>
      <c r="B237" s="276" t="s">
        <v>56</v>
      </c>
      <c r="C237" s="276" t="s">
        <v>446</v>
      </c>
      <c r="D237" s="304" t="s">
        <v>447</v>
      </c>
      <c r="E237" s="227" t="s">
        <v>467</v>
      </c>
      <c r="F237" s="87" t="s">
        <v>192</v>
      </c>
      <c r="G237" s="87" t="s">
        <v>97</v>
      </c>
      <c r="H237" s="87" t="s">
        <v>454</v>
      </c>
      <c r="I237" s="389">
        <v>2.5</v>
      </c>
      <c r="J237" s="306">
        <f t="shared" si="31"/>
        <v>104</v>
      </c>
      <c r="K237" s="406">
        <v>104</v>
      </c>
      <c r="L237" s="389"/>
      <c r="M237" s="405"/>
      <c r="N237" s="405"/>
      <c r="O237" s="230"/>
      <c r="P237" s="230"/>
      <c r="Q237" s="229" t="e">
        <f>IF(K237="nio",0,IF(K237&gt;0,K237*I237/W237,0))*VLOOKUP(B237,'2-Kosten per locatie'!$A$14:$C$25,3,FALSE)</f>
        <v>#DIV/0!</v>
      </c>
      <c r="R237" s="229">
        <f>IF(L237&gt;0,L237*I237/X237,0)*VLOOKUP(B237,'2-Kosten per locatie'!$A$14:$C$25,3,FALSE)</f>
        <v>0</v>
      </c>
      <c r="S237" s="229">
        <f>IF(M237&gt;0,M237*I237/Y237,0)*VLOOKUP(B237,'2-Kosten per locatie'!$A$14:$C$25,3,FALSE)</f>
        <v>0</v>
      </c>
      <c r="T237" s="229">
        <f>IF(N237&gt;0,N237*I237/Z237,0)*VLOOKUP(B237,'2-Kosten per locatie'!$A$14:$C$25,3,FALSE)</f>
        <v>0</v>
      </c>
      <c r="U237" s="229">
        <f>IF(O237&gt;0,O237*I237/Y237,0)*VLOOKUP(B237,'2-Kosten per locatie'!$A$14:$C$25,3,FALSE)</f>
        <v>0</v>
      </c>
      <c r="V237" s="229">
        <f>IF(P237&gt;0,P237*I237/Z237,0)*VLOOKUP(B237,'2-Kosten per locatie'!$A$14:$C$25,3,FALSE)</f>
        <v>0</v>
      </c>
      <c r="W237" s="307">
        <f>IF(K237="nio",0,IF(K237&gt;0,VLOOKUP(G237,'3-Productie normen'!A:R,VLOOKUP(K237,'3-Productie normen'!$B$29:$C$41,2,FALSE),FALSE)))</f>
        <v>0</v>
      </c>
      <c r="X237" s="307">
        <f t="shared" si="36"/>
        <v>0</v>
      </c>
      <c r="Y237" s="307">
        <f t="shared" si="37"/>
        <v>0</v>
      </c>
      <c r="Z237" s="307">
        <f t="shared" si="38"/>
        <v>0</v>
      </c>
      <c r="AA237" s="308">
        <f>VLOOKUP(G237,'3-Productie normen'!A:U,15,FALSE)</f>
        <v>0</v>
      </c>
      <c r="AB237" s="309">
        <f>VLOOKUP(G237,'3-Productie normen'!A:U,16,FALSE)</f>
        <v>84.322499999999991</v>
      </c>
      <c r="AC237" s="308"/>
      <c r="AE237" s="310">
        <f t="shared" si="39"/>
        <v>260</v>
      </c>
    </row>
    <row r="238" spans="1:32" ht="14.1" customHeight="1">
      <c r="A238" s="75">
        <v>253</v>
      </c>
      <c r="B238" s="276" t="s">
        <v>56</v>
      </c>
      <c r="C238" s="276" t="s">
        <v>446</v>
      </c>
      <c r="D238" s="304" t="s">
        <v>447</v>
      </c>
      <c r="E238" s="227" t="s">
        <v>468</v>
      </c>
      <c r="F238" s="87" t="s">
        <v>469</v>
      </c>
      <c r="G238" s="87" t="s">
        <v>93</v>
      </c>
      <c r="H238" s="87" t="s">
        <v>232</v>
      </c>
      <c r="I238" s="389">
        <v>51</v>
      </c>
      <c r="J238" s="306">
        <f t="shared" si="31"/>
        <v>52</v>
      </c>
      <c r="K238" s="406">
        <v>52</v>
      </c>
      <c r="L238" s="389"/>
      <c r="M238" s="405"/>
      <c r="N238" s="405"/>
      <c r="O238" s="230"/>
      <c r="P238" s="230"/>
      <c r="Q238" s="229" t="e">
        <f>IF(K238="nio",0,IF(K238&gt;0,K238*I238/W238,0))*VLOOKUP(B238,'2-Kosten per locatie'!$A$14:$C$25,3,FALSE)</f>
        <v>#DIV/0!</v>
      </c>
      <c r="R238" s="229">
        <f>IF(L238&gt;0,L238*I238/X238,0)*VLOOKUP(B238,'2-Kosten per locatie'!$A$14:$C$25,3,FALSE)</f>
        <v>0</v>
      </c>
      <c r="S238" s="229">
        <f>IF(M238&gt;0,M238*I238/Y238,0)*VLOOKUP(B238,'2-Kosten per locatie'!$A$14:$C$25,3,FALSE)</f>
        <v>0</v>
      </c>
      <c r="T238" s="229">
        <f>IF(N238&gt;0,N238*I238/Z238,0)*VLOOKUP(B238,'2-Kosten per locatie'!$A$14:$C$25,3,FALSE)</f>
        <v>0</v>
      </c>
      <c r="U238" s="229">
        <f>IF(O238&gt;0,O238*I238/Y238,0)*VLOOKUP(B238,'2-Kosten per locatie'!$A$14:$C$25,3,FALSE)</f>
        <v>0</v>
      </c>
      <c r="V238" s="229">
        <f>IF(P238&gt;0,P238*I238/Z238,0)*VLOOKUP(B238,'2-Kosten per locatie'!$A$14:$C$25,3,FALSE)</f>
        <v>0</v>
      </c>
      <c r="W238" s="307">
        <f>IF(K238="nio",0,IF(K238&gt;0,VLOOKUP(G238,'3-Productie normen'!A:R,VLOOKUP(K238,'3-Productie normen'!$B$29:$C$41,2,FALSE),FALSE)))</f>
        <v>0</v>
      </c>
      <c r="X238" s="307">
        <f t="shared" si="36"/>
        <v>0</v>
      </c>
      <c r="Y238" s="307">
        <f t="shared" si="37"/>
        <v>0</v>
      </c>
      <c r="Z238" s="307">
        <f t="shared" si="38"/>
        <v>0</v>
      </c>
      <c r="AA238" s="308">
        <f>VLOOKUP(G238,'3-Productie normen'!A:U,15,FALSE)</f>
        <v>0</v>
      </c>
      <c r="AB238" s="309">
        <f>VLOOKUP(G238,'3-Productie normen'!A:U,16,FALSE)</f>
        <v>915.88999999999976</v>
      </c>
      <c r="AC238" s="308"/>
      <c r="AE238" s="310">
        <f t="shared" si="39"/>
        <v>2652</v>
      </c>
    </row>
    <row r="239" spans="1:32" ht="14.1" customHeight="1">
      <c r="A239" s="75">
        <v>254</v>
      </c>
      <c r="B239" s="276" t="s">
        <v>56</v>
      </c>
      <c r="C239" s="276" t="s">
        <v>446</v>
      </c>
      <c r="D239" s="304" t="s">
        <v>447</v>
      </c>
      <c r="E239" s="227" t="s">
        <v>470</v>
      </c>
      <c r="F239" s="87" t="s">
        <v>471</v>
      </c>
      <c r="G239" s="87" t="s">
        <v>99</v>
      </c>
      <c r="H239" s="87" t="s">
        <v>157</v>
      </c>
      <c r="I239" s="389">
        <v>4</v>
      </c>
      <c r="J239" s="306">
        <f t="shared" si="31"/>
        <v>52</v>
      </c>
      <c r="K239" s="406">
        <v>52</v>
      </c>
      <c r="L239" s="389"/>
      <c r="M239" s="405"/>
      <c r="N239" s="405"/>
      <c r="O239" s="230"/>
      <c r="P239" s="230"/>
      <c r="Q239" s="229" t="e">
        <f>IF(K239="nio",0,IF(K239&gt;0,K239*I239/W239,0))*VLOOKUP(B239,'2-Kosten per locatie'!$A$14:$C$25,3,FALSE)</f>
        <v>#DIV/0!</v>
      </c>
      <c r="R239" s="229">
        <f>IF(L239&gt;0,L239*I239/X239,0)*VLOOKUP(B239,'2-Kosten per locatie'!$A$14:$C$25,3,FALSE)</f>
        <v>0</v>
      </c>
      <c r="S239" s="229">
        <f>IF(M239&gt;0,M239*I239/Y239,0)*VLOOKUP(B239,'2-Kosten per locatie'!$A$14:$C$25,3,FALSE)</f>
        <v>0</v>
      </c>
      <c r="T239" s="229">
        <f>IF(N239&gt;0,N239*I239/Z239,0)*VLOOKUP(B239,'2-Kosten per locatie'!$A$14:$C$25,3,FALSE)</f>
        <v>0</v>
      </c>
      <c r="U239" s="229">
        <f>IF(O239&gt;0,O239*I239/Y239,0)*VLOOKUP(B239,'2-Kosten per locatie'!$A$14:$C$25,3,FALSE)</f>
        <v>0</v>
      </c>
      <c r="V239" s="229">
        <f>IF(P239&gt;0,P239*I239/Z239,0)*VLOOKUP(B239,'2-Kosten per locatie'!$A$14:$C$25,3,FALSE)</f>
        <v>0</v>
      </c>
      <c r="W239" s="307">
        <f>IF(K239="nio",0,IF(K239&gt;0,VLOOKUP(G239,'3-Productie normen'!A:R,VLOOKUP(K239,'3-Productie normen'!$B$29:$C$41,2,FALSE),FALSE)))</f>
        <v>0</v>
      </c>
      <c r="X239" s="307">
        <f t="shared" si="36"/>
        <v>0</v>
      </c>
      <c r="Y239" s="307">
        <f t="shared" si="37"/>
        <v>0</v>
      </c>
      <c r="Z239" s="307">
        <f t="shared" si="38"/>
        <v>0</v>
      </c>
      <c r="AA239" s="308">
        <f>VLOOKUP(G239,'3-Productie normen'!A:U,15,FALSE)</f>
        <v>0</v>
      </c>
      <c r="AB239" s="309">
        <f>VLOOKUP(G239,'3-Productie normen'!A:U,16,FALSE)</f>
        <v>467.3</v>
      </c>
      <c r="AC239" s="308"/>
      <c r="AE239" s="310">
        <f t="shared" si="39"/>
        <v>208</v>
      </c>
    </row>
    <row r="240" spans="1:32" ht="14.1" customHeight="1">
      <c r="A240" s="75">
        <v>255</v>
      </c>
      <c r="B240" s="276" t="s">
        <v>56</v>
      </c>
      <c r="C240" s="276" t="s">
        <v>446</v>
      </c>
      <c r="D240" s="304" t="s">
        <v>447</v>
      </c>
      <c r="E240" s="227" t="s">
        <v>472</v>
      </c>
      <c r="F240" s="87" t="s">
        <v>473</v>
      </c>
      <c r="G240" s="87" t="s">
        <v>104</v>
      </c>
      <c r="H240" s="87" t="s">
        <v>193</v>
      </c>
      <c r="I240" s="389">
        <v>4</v>
      </c>
      <c r="J240" s="306">
        <f t="shared" si="31"/>
        <v>104</v>
      </c>
      <c r="K240" s="406">
        <v>104</v>
      </c>
      <c r="L240" s="389"/>
      <c r="M240" s="405"/>
      <c r="N240" s="405"/>
      <c r="O240" s="230"/>
      <c r="P240" s="230"/>
      <c r="Q240" s="229" t="e">
        <f>IF(K240="nio",0,IF(K240&gt;0,K240*I240/W240,0))*VLOOKUP(B240,'2-Kosten per locatie'!$A$14:$C$25,3,FALSE)</f>
        <v>#DIV/0!</v>
      </c>
      <c r="R240" s="229">
        <f>IF(L240&gt;0,L240*I240/X240,0)*VLOOKUP(B240,'2-Kosten per locatie'!$A$14:$C$25,3,FALSE)</f>
        <v>0</v>
      </c>
      <c r="S240" s="229">
        <f>IF(M240&gt;0,M240*I240/Y240,0)*VLOOKUP(B240,'2-Kosten per locatie'!$A$14:$C$25,3,FALSE)</f>
        <v>0</v>
      </c>
      <c r="T240" s="229">
        <f>IF(N240&gt;0,N240*I240/Z240,0)*VLOOKUP(B240,'2-Kosten per locatie'!$A$14:$C$25,3,FALSE)</f>
        <v>0</v>
      </c>
      <c r="U240" s="229">
        <f>IF(O240&gt;0,O240*I240/Y240,0)*VLOOKUP(B240,'2-Kosten per locatie'!$A$14:$C$25,3,FALSE)</f>
        <v>0</v>
      </c>
      <c r="V240" s="229">
        <f>IF(P240&gt;0,P240*I240/Z240,0)*VLOOKUP(B240,'2-Kosten per locatie'!$A$14:$C$25,3,FALSE)</f>
        <v>0</v>
      </c>
      <c r="W240" s="307">
        <f>IF(K240="nio",0,IF(K240&gt;0,VLOOKUP(G240,'3-Productie normen'!A:R,VLOOKUP(K240,'3-Productie normen'!$B$29:$C$41,2,FALSE),FALSE)))</f>
        <v>0</v>
      </c>
      <c r="X240" s="307">
        <f t="shared" si="36"/>
        <v>0</v>
      </c>
      <c r="Y240" s="307">
        <f t="shared" si="37"/>
        <v>0</v>
      </c>
      <c r="Z240" s="307">
        <f t="shared" si="38"/>
        <v>0</v>
      </c>
      <c r="AA240" s="308">
        <f>VLOOKUP(G240,'3-Productie normen'!A:U,15,FALSE)</f>
        <v>0</v>
      </c>
      <c r="AB240" s="309">
        <f>VLOOKUP(G240,'3-Productie normen'!A:U,16,FALSE)</f>
        <v>198.56500000000014</v>
      </c>
      <c r="AC240" s="308"/>
      <c r="AE240" s="310">
        <f t="shared" si="39"/>
        <v>416</v>
      </c>
    </row>
    <row r="241" spans="1:31" ht="14.1" customHeight="1">
      <c r="A241" s="75">
        <v>256</v>
      </c>
      <c r="B241" s="276" t="s">
        <v>56</v>
      </c>
      <c r="C241" s="276" t="s">
        <v>446</v>
      </c>
      <c r="D241" s="304" t="s">
        <v>447</v>
      </c>
      <c r="E241" s="227" t="s">
        <v>474</v>
      </c>
      <c r="F241" s="87" t="s">
        <v>475</v>
      </c>
      <c r="G241" s="87" t="s">
        <v>197</v>
      </c>
      <c r="H241" s="87" t="s">
        <v>232</v>
      </c>
      <c r="I241" s="389">
        <v>3</v>
      </c>
      <c r="J241" s="306">
        <f t="shared" si="31"/>
        <v>0</v>
      </c>
      <c r="K241" s="406" t="s">
        <v>198</v>
      </c>
      <c r="L241" s="389"/>
      <c r="M241" s="405"/>
      <c r="N241" s="405"/>
      <c r="O241" s="230"/>
      <c r="P241" s="230"/>
      <c r="Q241" s="229">
        <f>IF(K241="nio",0,IF(K241&gt;0,K241*I241/W241,0))*VLOOKUP(B241,'2-Kosten per locatie'!$A$14:$C$25,3,FALSE)</f>
        <v>0</v>
      </c>
      <c r="R241" s="229">
        <f>IF(L241&gt;0,L241*I241/X241,0)*VLOOKUP(B241,'2-Kosten per locatie'!$A$14:$C$25,3,FALSE)</f>
        <v>0</v>
      </c>
      <c r="S241" s="229">
        <f>IF(M241&gt;0,M241*I241/Y241,0)*VLOOKUP(B241,'2-Kosten per locatie'!$A$14:$C$25,3,FALSE)</f>
        <v>0</v>
      </c>
      <c r="T241" s="229">
        <f>IF(N241&gt;0,N241*I241/Z241,0)*VLOOKUP(B241,'2-Kosten per locatie'!$A$14:$C$25,3,FALSE)</f>
        <v>0</v>
      </c>
      <c r="U241" s="229">
        <f>IF(O241&gt;0,O241*I241/Y241,0)*VLOOKUP(B241,'2-Kosten per locatie'!$A$14:$C$25,3,FALSE)</f>
        <v>0</v>
      </c>
      <c r="V241" s="229">
        <f>IF(P241&gt;0,P241*I241/Z241,0)*VLOOKUP(B241,'2-Kosten per locatie'!$A$14:$C$25,3,FALSE)</f>
        <v>0</v>
      </c>
      <c r="W241" s="307">
        <f>IF(K241="nio",0,IF(K241&gt;0,VLOOKUP(G241,'3-Productie normen'!A:R,VLOOKUP(K241,'3-Productie normen'!$B$29:$C$41,2,FALSE),FALSE)))</f>
        <v>0</v>
      </c>
      <c r="X241" s="307">
        <f t="shared" si="36"/>
        <v>0</v>
      </c>
      <c r="Y241" s="307">
        <f t="shared" si="37"/>
        <v>0</v>
      </c>
      <c r="Z241" s="307">
        <f t="shared" si="38"/>
        <v>0</v>
      </c>
      <c r="AA241" s="308" t="e">
        <f>VLOOKUP(G241,'3-Productie normen'!A:U,15,FALSE)</f>
        <v>#N/A</v>
      </c>
      <c r="AB241" s="309" t="e">
        <f>VLOOKUP(G241,'3-Productie normen'!A:U,16,FALSE)</f>
        <v>#N/A</v>
      </c>
      <c r="AC241" s="308"/>
      <c r="AE241" s="310">
        <f t="shared" si="39"/>
        <v>0</v>
      </c>
    </row>
    <row r="242" spans="1:31" ht="14.1" customHeight="1">
      <c r="A242" s="75">
        <v>257</v>
      </c>
      <c r="B242" s="276" t="s">
        <v>56</v>
      </c>
      <c r="C242" s="276" t="s">
        <v>446</v>
      </c>
      <c r="D242" s="304" t="s">
        <v>447</v>
      </c>
      <c r="E242" s="227" t="s">
        <v>476</v>
      </c>
      <c r="F242" s="87" t="s">
        <v>477</v>
      </c>
      <c r="G242" s="87" t="s">
        <v>197</v>
      </c>
      <c r="H242" s="87" t="s">
        <v>232</v>
      </c>
      <c r="I242" s="389">
        <v>1</v>
      </c>
      <c r="J242" s="306">
        <f t="shared" si="31"/>
        <v>0</v>
      </c>
      <c r="K242" s="406" t="s">
        <v>198</v>
      </c>
      <c r="L242" s="389"/>
      <c r="M242" s="405"/>
      <c r="N242" s="405"/>
      <c r="O242" s="230"/>
      <c r="P242" s="230"/>
      <c r="Q242" s="229">
        <f>IF(K242="nio",0,IF(K242&gt;0,K242*I242/W242,0))*VLOOKUP(B242,'2-Kosten per locatie'!$A$14:$C$25,3,FALSE)</f>
        <v>0</v>
      </c>
      <c r="R242" s="229">
        <f>IF(L242&gt;0,L242*I242/X242,0)*VLOOKUP(B242,'2-Kosten per locatie'!$A$14:$C$25,3,FALSE)</f>
        <v>0</v>
      </c>
      <c r="S242" s="229">
        <f>IF(M242&gt;0,M242*I242/Y242,0)*VLOOKUP(B242,'2-Kosten per locatie'!$A$14:$C$25,3,FALSE)</f>
        <v>0</v>
      </c>
      <c r="T242" s="229">
        <f>IF(N242&gt;0,N242*I242/Z242,0)*VLOOKUP(B242,'2-Kosten per locatie'!$A$14:$C$25,3,FALSE)</f>
        <v>0</v>
      </c>
      <c r="U242" s="229">
        <f>IF(O242&gt;0,O242*I242/Y242,0)*VLOOKUP(B242,'2-Kosten per locatie'!$A$14:$C$25,3,FALSE)</f>
        <v>0</v>
      </c>
      <c r="V242" s="229">
        <f>IF(P242&gt;0,P242*I242/Z242,0)*VLOOKUP(B242,'2-Kosten per locatie'!$A$14:$C$25,3,FALSE)</f>
        <v>0</v>
      </c>
      <c r="W242" s="307">
        <f>IF(K242="nio",0,IF(K242&gt;0,VLOOKUP(G242,'3-Productie normen'!A:R,VLOOKUP(K242,'3-Productie normen'!$B$29:$C$41,2,FALSE),FALSE)))</f>
        <v>0</v>
      </c>
      <c r="X242" s="307">
        <f t="shared" si="36"/>
        <v>0</v>
      </c>
      <c r="Y242" s="307">
        <f t="shared" si="37"/>
        <v>0</v>
      </c>
      <c r="Z242" s="307">
        <f t="shared" si="38"/>
        <v>0</v>
      </c>
      <c r="AA242" s="308" t="e">
        <f>VLOOKUP(G242,'3-Productie normen'!A:U,15,FALSE)</f>
        <v>#N/A</v>
      </c>
      <c r="AB242" s="309" t="e">
        <f>VLOOKUP(G242,'3-Productie normen'!A:U,16,FALSE)</f>
        <v>#N/A</v>
      </c>
      <c r="AC242" s="308"/>
      <c r="AE242" s="310">
        <f t="shared" si="39"/>
        <v>0</v>
      </c>
    </row>
    <row r="243" spans="1:31" ht="14.1" customHeight="1">
      <c r="A243" s="75">
        <v>258</v>
      </c>
      <c r="B243" s="276" t="s">
        <v>56</v>
      </c>
      <c r="C243" s="276" t="s">
        <v>446</v>
      </c>
      <c r="D243" s="304" t="s">
        <v>447</v>
      </c>
      <c r="E243" s="227" t="s">
        <v>478</v>
      </c>
      <c r="F243" s="87" t="s">
        <v>479</v>
      </c>
      <c r="G243" s="87" t="s">
        <v>197</v>
      </c>
      <c r="H243" s="87" t="s">
        <v>232</v>
      </c>
      <c r="I243" s="389">
        <v>8</v>
      </c>
      <c r="J243" s="306">
        <f t="shared" si="31"/>
        <v>0</v>
      </c>
      <c r="K243" s="406" t="s">
        <v>198</v>
      </c>
      <c r="L243" s="389"/>
      <c r="M243" s="405"/>
      <c r="N243" s="405"/>
      <c r="O243" s="230"/>
      <c r="P243" s="230"/>
      <c r="Q243" s="229">
        <f>IF(K243="nio",0,IF(K243&gt;0,K243*I243/W243,0))*VLOOKUP(B243,'2-Kosten per locatie'!$A$14:$C$25,3,FALSE)</f>
        <v>0</v>
      </c>
      <c r="R243" s="229">
        <f>IF(L243&gt;0,L243*I243/X243,0)*VLOOKUP(B243,'2-Kosten per locatie'!$A$14:$C$25,3,FALSE)</f>
        <v>0</v>
      </c>
      <c r="S243" s="229">
        <f>IF(M243&gt;0,M243*I243/Y243,0)*VLOOKUP(B243,'2-Kosten per locatie'!$A$14:$C$25,3,FALSE)</f>
        <v>0</v>
      </c>
      <c r="T243" s="229">
        <f>IF(N243&gt;0,N243*I243/Z243,0)*VLOOKUP(B243,'2-Kosten per locatie'!$A$14:$C$25,3,FALSE)</f>
        <v>0</v>
      </c>
      <c r="U243" s="229">
        <f>IF(O243&gt;0,O243*I243/Y243,0)*VLOOKUP(B243,'2-Kosten per locatie'!$A$14:$C$25,3,FALSE)</f>
        <v>0</v>
      </c>
      <c r="V243" s="229">
        <f>IF(P243&gt;0,P243*I243/Z243,0)*VLOOKUP(B243,'2-Kosten per locatie'!$A$14:$C$25,3,FALSE)</f>
        <v>0</v>
      </c>
      <c r="W243" s="307">
        <f>IF(K243="nio",0,IF(K243&gt;0,VLOOKUP(G243,'3-Productie normen'!A:R,VLOOKUP(K243,'3-Productie normen'!$B$29:$C$41,2,FALSE),FALSE)))</f>
        <v>0</v>
      </c>
      <c r="X243" s="307">
        <f t="shared" si="36"/>
        <v>0</v>
      </c>
      <c r="Y243" s="307">
        <f t="shared" si="37"/>
        <v>0</v>
      </c>
      <c r="Z243" s="307">
        <f t="shared" si="38"/>
        <v>0</v>
      </c>
      <c r="AA243" s="308" t="e">
        <f>VLOOKUP(G243,'3-Productie normen'!A:U,15,FALSE)</f>
        <v>#N/A</v>
      </c>
      <c r="AB243" s="309" t="e">
        <f>VLOOKUP(G243,'3-Productie normen'!A:U,16,FALSE)</f>
        <v>#N/A</v>
      </c>
      <c r="AC243" s="308"/>
      <c r="AE243" s="310">
        <f t="shared" si="39"/>
        <v>0</v>
      </c>
    </row>
    <row r="244" spans="1:31" ht="14.1" customHeight="1">
      <c r="A244" s="75">
        <v>259</v>
      </c>
      <c r="B244" s="276" t="s">
        <v>56</v>
      </c>
      <c r="C244" s="276" t="s">
        <v>446</v>
      </c>
      <c r="D244" s="304" t="s">
        <v>447</v>
      </c>
      <c r="E244" s="227" t="s">
        <v>480</v>
      </c>
      <c r="F244" s="87" t="s">
        <v>481</v>
      </c>
      <c r="G244" s="87" t="s">
        <v>99</v>
      </c>
      <c r="H244" s="87" t="s">
        <v>232</v>
      </c>
      <c r="I244" s="389">
        <v>10</v>
      </c>
      <c r="J244" s="306">
        <f t="shared" si="31"/>
        <v>52</v>
      </c>
      <c r="K244" s="406">
        <v>52</v>
      </c>
      <c r="L244" s="389"/>
      <c r="M244" s="405"/>
      <c r="N244" s="405"/>
      <c r="O244" s="230"/>
      <c r="P244" s="230"/>
      <c r="Q244" s="229" t="e">
        <f>IF(K244="nio",0,IF(K244&gt;0,K244*I244/W244,0))*VLOOKUP(B244,'2-Kosten per locatie'!$A$14:$C$25,3,FALSE)</f>
        <v>#DIV/0!</v>
      </c>
      <c r="R244" s="229">
        <f>IF(L244&gt;0,L244*I244/X244,0)*VLOOKUP(B244,'2-Kosten per locatie'!$A$14:$C$25,3,FALSE)</f>
        <v>0</v>
      </c>
      <c r="S244" s="229">
        <f>IF(M244&gt;0,M244*I244/Y244,0)*VLOOKUP(B244,'2-Kosten per locatie'!$A$14:$C$25,3,FALSE)</f>
        <v>0</v>
      </c>
      <c r="T244" s="229">
        <f>IF(N244&gt;0,N244*I244/Z244,0)*VLOOKUP(B244,'2-Kosten per locatie'!$A$14:$C$25,3,FALSE)</f>
        <v>0</v>
      </c>
      <c r="U244" s="229">
        <f>IF(O244&gt;0,O244*I244/Y244,0)*VLOOKUP(B244,'2-Kosten per locatie'!$A$14:$C$25,3,FALSE)</f>
        <v>0</v>
      </c>
      <c r="V244" s="229">
        <f>IF(P244&gt;0,P244*I244/Z244,0)*VLOOKUP(B244,'2-Kosten per locatie'!$A$14:$C$25,3,FALSE)</f>
        <v>0</v>
      </c>
      <c r="W244" s="307">
        <f>IF(K244="nio",0,IF(K244&gt;0,VLOOKUP(G244,'3-Productie normen'!A:R,VLOOKUP(K244,'3-Productie normen'!$B$29:$C$41,2,FALSE),FALSE)))</f>
        <v>0</v>
      </c>
      <c r="X244" s="307">
        <f t="shared" si="36"/>
        <v>0</v>
      </c>
      <c r="Y244" s="307">
        <f t="shared" si="37"/>
        <v>0</v>
      </c>
      <c r="Z244" s="307">
        <f t="shared" si="38"/>
        <v>0</v>
      </c>
      <c r="AA244" s="308">
        <f>VLOOKUP(G244,'3-Productie normen'!A:U,15,FALSE)</f>
        <v>0</v>
      </c>
      <c r="AB244" s="309">
        <f>VLOOKUP(G244,'3-Productie normen'!A:U,16,FALSE)</f>
        <v>467.3</v>
      </c>
      <c r="AC244" s="308"/>
      <c r="AE244" s="310">
        <f t="shared" si="39"/>
        <v>520</v>
      </c>
    </row>
    <row r="245" spans="1:31" ht="14.1" customHeight="1">
      <c r="A245" s="75">
        <v>260</v>
      </c>
      <c r="B245" s="276" t="s">
        <v>56</v>
      </c>
      <c r="C245" s="276" t="s">
        <v>446</v>
      </c>
      <c r="D245" s="304" t="s">
        <v>447</v>
      </c>
      <c r="E245" s="227" t="s">
        <v>482</v>
      </c>
      <c r="F245" s="87" t="s">
        <v>223</v>
      </c>
      <c r="G245" s="87" t="s">
        <v>197</v>
      </c>
      <c r="H245" s="87" t="s">
        <v>166</v>
      </c>
      <c r="I245" s="389">
        <v>6</v>
      </c>
      <c r="J245" s="306">
        <f t="shared" si="31"/>
        <v>0</v>
      </c>
      <c r="K245" s="406" t="s">
        <v>198</v>
      </c>
      <c r="L245" s="389"/>
      <c r="M245" s="405"/>
      <c r="N245" s="405"/>
      <c r="O245" s="230"/>
      <c r="P245" s="230"/>
      <c r="Q245" s="229">
        <f>IF(K245="nio",0,IF(K245&gt;0,K245*I245/W245,0))*VLOOKUP(B245,'2-Kosten per locatie'!$A$14:$C$25,3,FALSE)</f>
        <v>0</v>
      </c>
      <c r="R245" s="229">
        <f>IF(L245&gt;0,L245*I245/X245,0)*VLOOKUP(B245,'2-Kosten per locatie'!$A$14:$C$25,3,FALSE)</f>
        <v>0</v>
      </c>
      <c r="S245" s="229">
        <f>IF(M245&gt;0,M245*I245/Y245,0)*VLOOKUP(B245,'2-Kosten per locatie'!$A$14:$C$25,3,FALSE)</f>
        <v>0</v>
      </c>
      <c r="T245" s="229">
        <f>IF(N245&gt;0,N245*I245/Z245,0)*VLOOKUP(B245,'2-Kosten per locatie'!$A$14:$C$25,3,FALSE)</f>
        <v>0</v>
      </c>
      <c r="U245" s="229">
        <f>IF(O245&gt;0,O245*I245/Y245,0)*VLOOKUP(B245,'2-Kosten per locatie'!$A$14:$C$25,3,FALSE)</f>
        <v>0</v>
      </c>
      <c r="V245" s="229">
        <f>IF(P245&gt;0,P245*I245/Z245,0)*VLOOKUP(B245,'2-Kosten per locatie'!$A$14:$C$25,3,FALSE)</f>
        <v>0</v>
      </c>
      <c r="W245" s="307">
        <f>IF(K245="nio",0,IF(K245&gt;0,VLOOKUP(G245,'3-Productie normen'!A:R,VLOOKUP(K245,'3-Productie normen'!$B$29:$C$41,2,FALSE),FALSE)))</f>
        <v>0</v>
      </c>
      <c r="X245" s="307">
        <f t="shared" si="36"/>
        <v>0</v>
      </c>
      <c r="Y245" s="307">
        <f t="shared" si="37"/>
        <v>0</v>
      </c>
      <c r="Z245" s="307">
        <f t="shared" si="38"/>
        <v>0</v>
      </c>
      <c r="AA245" s="308" t="e">
        <f>VLOOKUP(G245,'3-Productie normen'!A:U,15,FALSE)</f>
        <v>#N/A</v>
      </c>
      <c r="AB245" s="309" t="e">
        <f>VLOOKUP(G245,'3-Productie normen'!A:U,16,FALSE)</f>
        <v>#N/A</v>
      </c>
      <c r="AC245" s="308"/>
      <c r="AE245" s="310">
        <f t="shared" si="39"/>
        <v>0</v>
      </c>
    </row>
    <row r="246" spans="1:31" ht="14.1" customHeight="1">
      <c r="A246" s="75">
        <v>261</v>
      </c>
      <c r="B246" s="276" t="s">
        <v>56</v>
      </c>
      <c r="C246" s="276" t="s">
        <v>446</v>
      </c>
      <c r="D246" s="304" t="s">
        <v>447</v>
      </c>
      <c r="E246" s="227" t="s">
        <v>483</v>
      </c>
      <c r="F246" s="87" t="s">
        <v>196</v>
      </c>
      <c r="G246" s="87" t="s">
        <v>197</v>
      </c>
      <c r="H246" s="87" t="s">
        <v>166</v>
      </c>
      <c r="I246" s="389">
        <v>1.5</v>
      </c>
      <c r="J246" s="306">
        <f t="shared" si="31"/>
        <v>0</v>
      </c>
      <c r="K246" s="406" t="s">
        <v>198</v>
      </c>
      <c r="L246" s="389"/>
      <c r="M246" s="405"/>
      <c r="N246" s="405"/>
      <c r="O246" s="230"/>
      <c r="P246" s="230"/>
      <c r="Q246" s="229">
        <f>IF(K246="nio",0,IF(K246&gt;0,K246*I246/W246,0))*VLOOKUP(B246,'2-Kosten per locatie'!$A$14:$C$25,3,FALSE)</f>
        <v>0</v>
      </c>
      <c r="R246" s="229">
        <f>IF(L246&gt;0,L246*I246/X246,0)*VLOOKUP(B246,'2-Kosten per locatie'!$A$14:$C$25,3,FALSE)</f>
        <v>0</v>
      </c>
      <c r="S246" s="229">
        <f>IF(M246&gt;0,M246*I246/Y246,0)*VLOOKUP(B246,'2-Kosten per locatie'!$A$14:$C$25,3,FALSE)</f>
        <v>0</v>
      </c>
      <c r="T246" s="229">
        <f>IF(N246&gt;0,N246*I246/Z246,0)*VLOOKUP(B246,'2-Kosten per locatie'!$A$14:$C$25,3,FALSE)</f>
        <v>0</v>
      </c>
      <c r="U246" s="229">
        <f>IF(O246&gt;0,O246*I246/Y246,0)*VLOOKUP(B246,'2-Kosten per locatie'!$A$14:$C$25,3,FALSE)</f>
        <v>0</v>
      </c>
      <c r="V246" s="229">
        <f>IF(P246&gt;0,P246*I246/Z246,0)*VLOOKUP(B246,'2-Kosten per locatie'!$A$14:$C$25,3,FALSE)</f>
        <v>0</v>
      </c>
      <c r="W246" s="307">
        <f>IF(K246="nio",0,IF(K246&gt;0,VLOOKUP(G246,'3-Productie normen'!A:R,VLOOKUP(K246,'3-Productie normen'!$B$29:$C$41,2,FALSE),FALSE)))</f>
        <v>0</v>
      </c>
      <c r="X246" s="307">
        <f t="shared" si="36"/>
        <v>0</v>
      </c>
      <c r="Y246" s="307">
        <f t="shared" si="37"/>
        <v>0</v>
      </c>
      <c r="Z246" s="307">
        <f t="shared" si="38"/>
        <v>0</v>
      </c>
      <c r="AA246" s="308" t="e">
        <f>VLOOKUP(G246,'3-Productie normen'!A:U,15,FALSE)</f>
        <v>#N/A</v>
      </c>
      <c r="AB246" s="309" t="e">
        <f>VLOOKUP(G246,'3-Productie normen'!A:U,16,FALSE)</f>
        <v>#N/A</v>
      </c>
      <c r="AC246" s="308"/>
      <c r="AE246" s="310">
        <f t="shared" si="39"/>
        <v>0</v>
      </c>
    </row>
    <row r="247" spans="1:31" ht="14.1" customHeight="1">
      <c r="A247" s="75">
        <v>262</v>
      </c>
      <c r="B247" s="276" t="s">
        <v>56</v>
      </c>
      <c r="C247" s="276" t="s">
        <v>446</v>
      </c>
      <c r="D247" s="304" t="s">
        <v>447</v>
      </c>
      <c r="E247" s="227" t="s">
        <v>484</v>
      </c>
      <c r="F247" s="87" t="s">
        <v>485</v>
      </c>
      <c r="G247" s="87" t="s">
        <v>197</v>
      </c>
      <c r="H247" s="87" t="s">
        <v>466</v>
      </c>
      <c r="I247" s="389">
        <v>4</v>
      </c>
      <c r="J247" s="306">
        <f t="shared" si="31"/>
        <v>0</v>
      </c>
      <c r="K247" s="406" t="s">
        <v>198</v>
      </c>
      <c r="L247" s="389"/>
      <c r="M247" s="405"/>
      <c r="N247" s="405"/>
      <c r="O247" s="230"/>
      <c r="P247" s="230"/>
      <c r="Q247" s="229">
        <f>IF(K247="nio",0,IF(K247&gt;0,K247*I247/W247,0))*VLOOKUP(B247,'2-Kosten per locatie'!$A$14:$C$25,3,FALSE)</f>
        <v>0</v>
      </c>
      <c r="R247" s="229">
        <f>IF(L247&gt;0,L247*I247/X247,0)*VLOOKUP(B247,'2-Kosten per locatie'!$A$14:$C$25,3,FALSE)</f>
        <v>0</v>
      </c>
      <c r="S247" s="229">
        <f>IF(M247&gt;0,M247*I247/Y247,0)*VLOOKUP(B247,'2-Kosten per locatie'!$A$14:$C$25,3,FALSE)</f>
        <v>0</v>
      </c>
      <c r="T247" s="229">
        <f>IF(N247&gt;0,N247*I247/Z247,0)*VLOOKUP(B247,'2-Kosten per locatie'!$A$14:$C$25,3,FALSE)</f>
        <v>0</v>
      </c>
      <c r="U247" s="229">
        <f>IF(O247&gt;0,O247*I247/Y247,0)*VLOOKUP(B247,'2-Kosten per locatie'!$A$14:$C$25,3,FALSE)</f>
        <v>0</v>
      </c>
      <c r="V247" s="229">
        <f>IF(P247&gt;0,P247*I247/Z247,0)*VLOOKUP(B247,'2-Kosten per locatie'!$A$14:$C$25,3,FALSE)</f>
        <v>0</v>
      </c>
      <c r="W247" s="307">
        <f>IF(K247="nio",0,IF(K247&gt;0,VLOOKUP(G247,'3-Productie normen'!A:R,VLOOKUP(K247,'3-Productie normen'!$B$29:$C$41,2,FALSE),FALSE)))</f>
        <v>0</v>
      </c>
      <c r="X247" s="307">
        <f t="shared" si="36"/>
        <v>0</v>
      </c>
      <c r="Y247" s="307">
        <f t="shared" si="37"/>
        <v>0</v>
      </c>
      <c r="Z247" s="307">
        <f t="shared" si="38"/>
        <v>0</v>
      </c>
      <c r="AA247" s="308" t="e">
        <f>VLOOKUP(G247,'3-Productie normen'!A:U,15,FALSE)</f>
        <v>#N/A</v>
      </c>
      <c r="AB247" s="309" t="e">
        <f>VLOOKUP(G247,'3-Productie normen'!A:U,16,FALSE)</f>
        <v>#N/A</v>
      </c>
      <c r="AC247" s="308"/>
      <c r="AE247" s="310">
        <f t="shared" si="39"/>
        <v>0</v>
      </c>
    </row>
    <row r="248" spans="1:31" ht="14.1" customHeight="1">
      <c r="A248" s="75">
        <v>263</v>
      </c>
      <c r="B248" s="276" t="s">
        <v>56</v>
      </c>
      <c r="C248" s="276" t="s">
        <v>446</v>
      </c>
      <c r="D248" s="304" t="s">
        <v>447</v>
      </c>
      <c r="E248" s="227" t="s">
        <v>486</v>
      </c>
      <c r="F248" s="87" t="s">
        <v>487</v>
      </c>
      <c r="G248" s="87" t="s">
        <v>197</v>
      </c>
      <c r="H248" s="87" t="s">
        <v>466</v>
      </c>
      <c r="I248" s="389">
        <v>4</v>
      </c>
      <c r="J248" s="306">
        <f t="shared" si="31"/>
        <v>0</v>
      </c>
      <c r="K248" s="406" t="s">
        <v>198</v>
      </c>
      <c r="L248" s="389"/>
      <c r="M248" s="405"/>
      <c r="N248" s="405"/>
      <c r="O248" s="230"/>
      <c r="P248" s="230"/>
      <c r="Q248" s="229">
        <f>IF(K248="nio",0,IF(K248&gt;0,K248*I248/W248,0))*VLOOKUP(B248,'2-Kosten per locatie'!$A$14:$C$25,3,FALSE)</f>
        <v>0</v>
      </c>
      <c r="R248" s="229">
        <f>IF(L248&gt;0,L248*I248/X248,0)*VLOOKUP(B248,'2-Kosten per locatie'!$A$14:$C$25,3,FALSE)</f>
        <v>0</v>
      </c>
      <c r="S248" s="229">
        <f>IF(M248&gt;0,M248*I248/Y248,0)*VLOOKUP(B248,'2-Kosten per locatie'!$A$14:$C$25,3,FALSE)</f>
        <v>0</v>
      </c>
      <c r="T248" s="229">
        <f>IF(N248&gt;0,N248*I248/Z248,0)*VLOOKUP(B248,'2-Kosten per locatie'!$A$14:$C$25,3,FALSE)</f>
        <v>0</v>
      </c>
      <c r="U248" s="229">
        <f>IF(O248&gt;0,O248*I248/Y248,0)*VLOOKUP(B248,'2-Kosten per locatie'!$A$14:$C$25,3,FALSE)</f>
        <v>0</v>
      </c>
      <c r="V248" s="229">
        <f>IF(P248&gt;0,P248*I248/Z248,0)*VLOOKUP(B248,'2-Kosten per locatie'!$A$14:$C$25,3,FALSE)</f>
        <v>0</v>
      </c>
      <c r="W248" s="307">
        <f>IF(K248="nio",0,IF(K248&gt;0,VLOOKUP(G248,'3-Productie normen'!A:R,VLOOKUP(K248,'3-Productie normen'!$B$29:$C$41,2,FALSE),FALSE)))</f>
        <v>0</v>
      </c>
      <c r="X248" s="307">
        <f t="shared" si="36"/>
        <v>0</v>
      </c>
      <c r="Y248" s="307">
        <f t="shared" si="37"/>
        <v>0</v>
      </c>
      <c r="Z248" s="307">
        <f t="shared" si="38"/>
        <v>0</v>
      </c>
      <c r="AA248" s="308" t="e">
        <f>VLOOKUP(G248,'3-Productie normen'!A:U,15,FALSE)</f>
        <v>#N/A</v>
      </c>
      <c r="AB248" s="309" t="e">
        <f>VLOOKUP(G248,'3-Productie normen'!A:U,16,FALSE)</f>
        <v>#N/A</v>
      </c>
      <c r="AC248" s="308"/>
      <c r="AE248" s="310">
        <f t="shared" si="39"/>
        <v>0</v>
      </c>
    </row>
    <row r="249" spans="1:31" ht="14.1" customHeight="1">
      <c r="A249" s="75">
        <v>264</v>
      </c>
      <c r="B249" s="276" t="s">
        <v>56</v>
      </c>
      <c r="C249" s="276" t="s">
        <v>446</v>
      </c>
      <c r="D249" s="304" t="s">
        <v>447</v>
      </c>
      <c r="E249" s="227" t="s">
        <v>488</v>
      </c>
      <c r="F249" s="87" t="s">
        <v>489</v>
      </c>
      <c r="G249" s="87" t="s">
        <v>197</v>
      </c>
      <c r="H249" s="87" t="s">
        <v>466</v>
      </c>
      <c r="I249" s="389">
        <v>1</v>
      </c>
      <c r="J249" s="306">
        <f t="shared" si="31"/>
        <v>0</v>
      </c>
      <c r="K249" s="406" t="s">
        <v>198</v>
      </c>
      <c r="L249" s="389"/>
      <c r="M249" s="405"/>
      <c r="N249" s="405"/>
      <c r="O249" s="230"/>
      <c r="P249" s="230"/>
      <c r="Q249" s="229">
        <f>IF(K249="nio",0,IF(K249&gt;0,K249*I249/W249,0))*VLOOKUP(B249,'2-Kosten per locatie'!$A$14:$C$25,3,FALSE)</f>
        <v>0</v>
      </c>
      <c r="R249" s="229">
        <f>IF(L249&gt;0,L249*I249/X249,0)*VLOOKUP(B249,'2-Kosten per locatie'!$A$14:$C$25,3,FALSE)</f>
        <v>0</v>
      </c>
      <c r="S249" s="229">
        <f>IF(M249&gt;0,M249*I249/Y249,0)*VLOOKUP(B249,'2-Kosten per locatie'!$A$14:$C$25,3,FALSE)</f>
        <v>0</v>
      </c>
      <c r="T249" s="229">
        <f>IF(N249&gt;0,N249*I249/Z249,0)*VLOOKUP(B249,'2-Kosten per locatie'!$A$14:$C$25,3,FALSE)</f>
        <v>0</v>
      </c>
      <c r="U249" s="229">
        <f>IF(O249&gt;0,O249*I249/Y249,0)*VLOOKUP(B249,'2-Kosten per locatie'!$A$14:$C$25,3,FALSE)</f>
        <v>0</v>
      </c>
      <c r="V249" s="229">
        <f>IF(P249&gt;0,P249*I249/Z249,0)*VLOOKUP(B249,'2-Kosten per locatie'!$A$14:$C$25,3,FALSE)</f>
        <v>0</v>
      </c>
      <c r="W249" s="307">
        <f>IF(K249="nio",0,IF(K249&gt;0,VLOOKUP(G249,'3-Productie normen'!A:R,VLOOKUP(K249,'3-Productie normen'!$B$29:$C$41,2,FALSE),FALSE)))</f>
        <v>0</v>
      </c>
      <c r="X249" s="307">
        <f t="shared" si="36"/>
        <v>0</v>
      </c>
      <c r="Y249" s="307">
        <f t="shared" si="37"/>
        <v>0</v>
      </c>
      <c r="Z249" s="307">
        <f t="shared" si="38"/>
        <v>0</v>
      </c>
      <c r="AA249" s="308" t="e">
        <f>VLOOKUP(G249,'3-Productie normen'!A:U,15,FALSE)</f>
        <v>#N/A</v>
      </c>
      <c r="AB249" s="309" t="e">
        <f>VLOOKUP(G249,'3-Productie normen'!A:U,16,FALSE)</f>
        <v>#N/A</v>
      </c>
      <c r="AC249" s="308"/>
      <c r="AE249" s="310">
        <f t="shared" si="39"/>
        <v>0</v>
      </c>
    </row>
    <row r="250" spans="1:31" ht="14.1" customHeight="1">
      <c r="A250" s="75">
        <v>222</v>
      </c>
      <c r="B250" s="380" t="s">
        <v>57</v>
      </c>
      <c r="C250" s="276" t="s">
        <v>490</v>
      </c>
      <c r="D250" s="304" t="s">
        <v>421</v>
      </c>
      <c r="E250" s="305" t="s">
        <v>422</v>
      </c>
      <c r="F250" s="71" t="s">
        <v>192</v>
      </c>
      <c r="G250" s="71" t="s">
        <v>192</v>
      </c>
      <c r="H250" s="71" t="s">
        <v>491</v>
      </c>
      <c r="I250" s="388">
        <v>4</v>
      </c>
      <c r="J250" s="306">
        <f t="shared" si="31"/>
        <v>255</v>
      </c>
      <c r="K250" s="230">
        <v>255</v>
      </c>
      <c r="L250" s="230"/>
      <c r="M250" s="230"/>
      <c r="N250" s="230"/>
      <c r="O250" s="230"/>
      <c r="P250" s="230"/>
      <c r="Q250" s="229" t="e">
        <f>IF(K250="nio",0,IF(K250&gt;0,K250*I250/W250,0))*VLOOKUP(B250,'2-Kosten per locatie'!$A$14:$C$25,3,FALSE)</f>
        <v>#DIV/0!</v>
      </c>
      <c r="R250" s="229">
        <f>IF(L250&gt;0,L250*I250/X250,0)*VLOOKUP(B250,'2-Kosten per locatie'!$A$14:$C$25,3,FALSE)</f>
        <v>0</v>
      </c>
      <c r="S250" s="229">
        <f>IF(M250&gt;0,M250*I250/Y250,0)*VLOOKUP(B250,'2-Kosten per locatie'!$A$14:$C$25,3,FALSE)</f>
        <v>0</v>
      </c>
      <c r="T250" s="229">
        <f>IF(N250&gt;0,N250*I250/Z250,0)*VLOOKUP(B250,'2-Kosten per locatie'!$A$14:$C$25,3,FALSE)</f>
        <v>0</v>
      </c>
      <c r="U250" s="229">
        <f>IF(O250&gt;0,O250*I250/Y250,0)*VLOOKUP(B250,'2-Kosten per locatie'!$A$14:$C$25,3,FALSE)</f>
        <v>0</v>
      </c>
      <c r="V250" s="229">
        <f>IF(P250&gt;0,P250*I250/Z250,0)*VLOOKUP(B250,'2-Kosten per locatie'!$A$14:$C$25,3,FALSE)</f>
        <v>0</v>
      </c>
      <c r="W250" s="307">
        <f>IF(K250="nio",0,IF(K250&gt;0,VLOOKUP(G250,'3-Productie normen'!A:R,VLOOKUP(K250,'3-Productie normen'!$B$29:$C$41,2,FALSE),FALSE)))</f>
        <v>0</v>
      </c>
      <c r="X250" s="307">
        <f t="shared" si="32"/>
        <v>0</v>
      </c>
      <c r="Y250" s="307">
        <f t="shared" si="33"/>
        <v>0</v>
      </c>
      <c r="Z250" s="307">
        <f t="shared" si="34"/>
        <v>0</v>
      </c>
      <c r="AA250" s="308">
        <f>VLOOKUP(G250,'3-Productie normen'!A:U,15,FALSE)</f>
        <v>0</v>
      </c>
      <c r="AB250" s="309">
        <f>VLOOKUP(G250,'3-Productie normen'!A:U,16,FALSE)</f>
        <v>84.322499999999991</v>
      </c>
      <c r="AC250" s="308"/>
      <c r="AE250" s="310">
        <f t="shared" si="35"/>
        <v>1020</v>
      </c>
    </row>
    <row r="251" spans="1:31" ht="14.1" customHeight="1">
      <c r="A251" s="75">
        <v>223</v>
      </c>
      <c r="B251" s="380" t="s">
        <v>57</v>
      </c>
      <c r="C251" s="276" t="s">
        <v>490</v>
      </c>
      <c r="D251" s="304" t="s">
        <v>421</v>
      </c>
      <c r="E251" s="305" t="s">
        <v>423</v>
      </c>
      <c r="F251" s="71" t="s">
        <v>492</v>
      </c>
      <c r="G251" s="71" t="s">
        <v>99</v>
      </c>
      <c r="H251" s="71" t="s">
        <v>322</v>
      </c>
      <c r="I251" s="388">
        <v>72.5</v>
      </c>
      <c r="J251" s="306">
        <f t="shared" si="31"/>
        <v>156</v>
      </c>
      <c r="K251" s="230">
        <v>156</v>
      </c>
      <c r="L251" s="230"/>
      <c r="M251" s="230"/>
      <c r="N251" s="230"/>
      <c r="O251" s="230"/>
      <c r="P251" s="230"/>
      <c r="Q251" s="229" t="e">
        <f>IF(K251="nio",0,IF(K251&gt;0,K251*I251/W251,0))*VLOOKUP(B251,'2-Kosten per locatie'!$A$14:$C$25,3,FALSE)</f>
        <v>#DIV/0!</v>
      </c>
      <c r="R251" s="229">
        <f>IF(L251&gt;0,L251*I251/X251,0)*VLOOKUP(B251,'2-Kosten per locatie'!$A$14:$C$25,3,FALSE)</f>
        <v>0</v>
      </c>
      <c r="S251" s="229">
        <f>IF(M251&gt;0,M251*I251/Y251,0)*VLOOKUP(B251,'2-Kosten per locatie'!$A$14:$C$25,3,FALSE)</f>
        <v>0</v>
      </c>
      <c r="T251" s="229">
        <f>IF(N251&gt;0,N251*I251/Z251,0)*VLOOKUP(B251,'2-Kosten per locatie'!$A$14:$C$25,3,FALSE)</f>
        <v>0</v>
      </c>
      <c r="U251" s="229">
        <f>IF(O251&gt;0,O251*I251/Y251,0)*VLOOKUP(B251,'2-Kosten per locatie'!$A$14:$C$25,3,FALSE)</f>
        <v>0</v>
      </c>
      <c r="V251" s="229">
        <f>IF(P251&gt;0,P251*I251/Z251,0)*VLOOKUP(B251,'2-Kosten per locatie'!$A$14:$C$25,3,FALSE)</f>
        <v>0</v>
      </c>
      <c r="W251" s="307">
        <f>IF(K251="nio",0,IF(K251&gt;0,VLOOKUP(G251,'3-Productie normen'!A:R,VLOOKUP(K251,'3-Productie normen'!$B$29:$C$41,2,FALSE),FALSE)))</f>
        <v>0</v>
      </c>
      <c r="X251" s="307">
        <f t="shared" si="32"/>
        <v>0</v>
      </c>
      <c r="Y251" s="307">
        <f t="shared" si="33"/>
        <v>0</v>
      </c>
      <c r="Z251" s="307">
        <f t="shared" si="34"/>
        <v>0</v>
      </c>
      <c r="AA251" s="308">
        <f>VLOOKUP(G251,'3-Productie normen'!A:U,15,FALSE)</f>
        <v>0</v>
      </c>
      <c r="AB251" s="309">
        <f>VLOOKUP(G251,'3-Productie normen'!A:U,16,FALSE)</f>
        <v>467.3</v>
      </c>
      <c r="AC251" s="308"/>
      <c r="AE251" s="310">
        <f t="shared" si="35"/>
        <v>11310</v>
      </c>
    </row>
    <row r="252" spans="1:31" ht="14.1" customHeight="1">
      <c r="A252" s="75">
        <v>224</v>
      </c>
      <c r="B252" s="380" t="s">
        <v>57</v>
      </c>
      <c r="C252" s="276" t="s">
        <v>490</v>
      </c>
      <c r="D252" s="304" t="s">
        <v>421</v>
      </c>
      <c r="E252" s="305" t="s">
        <v>424</v>
      </c>
      <c r="F252" s="71" t="s">
        <v>493</v>
      </c>
      <c r="G252" s="71" t="s">
        <v>104</v>
      </c>
      <c r="H252" s="71" t="s">
        <v>494</v>
      </c>
      <c r="I252" s="388">
        <v>11.4</v>
      </c>
      <c r="J252" s="306">
        <f t="shared" si="31"/>
        <v>255</v>
      </c>
      <c r="K252" s="230">
        <v>255</v>
      </c>
      <c r="L252" s="230"/>
      <c r="M252" s="230"/>
      <c r="N252" s="230"/>
      <c r="O252" s="230"/>
      <c r="P252" s="230"/>
      <c r="Q252" s="229" t="e">
        <f>IF(K252="nio",0,IF(K252&gt;0,K252*I252/W252,0))*VLOOKUP(B252,'2-Kosten per locatie'!$A$14:$C$25,3,FALSE)</f>
        <v>#DIV/0!</v>
      </c>
      <c r="R252" s="229">
        <f>IF(L252&gt;0,L252*I252/X252,0)*VLOOKUP(B252,'2-Kosten per locatie'!$A$14:$C$25,3,FALSE)</f>
        <v>0</v>
      </c>
      <c r="S252" s="229">
        <f>IF(M252&gt;0,M252*I252/Y252,0)*VLOOKUP(B252,'2-Kosten per locatie'!$A$14:$C$25,3,FALSE)</f>
        <v>0</v>
      </c>
      <c r="T252" s="229">
        <f>IF(N252&gt;0,N252*I252/Z252,0)*VLOOKUP(B252,'2-Kosten per locatie'!$A$14:$C$25,3,FALSE)</f>
        <v>0</v>
      </c>
      <c r="U252" s="229">
        <f>IF(O252&gt;0,O252*I252/Y252,0)*VLOOKUP(B252,'2-Kosten per locatie'!$A$14:$C$25,3,FALSE)</f>
        <v>0</v>
      </c>
      <c r="V252" s="229">
        <f>IF(P252&gt;0,P252*I252/Z252,0)*VLOOKUP(B252,'2-Kosten per locatie'!$A$14:$C$25,3,FALSE)</f>
        <v>0</v>
      </c>
      <c r="W252" s="307">
        <f>IF(K252="nio",0,IF(K252&gt;0,VLOOKUP(G252,'3-Productie normen'!A:R,VLOOKUP(K252,'3-Productie normen'!$B$29:$C$41,2,FALSE),FALSE)))</f>
        <v>0</v>
      </c>
      <c r="X252" s="307">
        <f t="shared" si="32"/>
        <v>0</v>
      </c>
      <c r="Y252" s="307">
        <f t="shared" si="33"/>
        <v>0</v>
      </c>
      <c r="Z252" s="307">
        <f t="shared" si="34"/>
        <v>0</v>
      </c>
      <c r="AA252" s="308">
        <f>VLOOKUP(G252,'3-Productie normen'!A:U,15,FALSE)</f>
        <v>0</v>
      </c>
      <c r="AB252" s="309">
        <f>VLOOKUP(G252,'3-Productie normen'!A:U,16,FALSE)</f>
        <v>198.56500000000014</v>
      </c>
      <c r="AC252" s="308"/>
      <c r="AE252" s="310">
        <f t="shared" si="35"/>
        <v>2907</v>
      </c>
    </row>
    <row r="253" spans="1:31" ht="14.1" customHeight="1">
      <c r="A253" s="75">
        <v>225</v>
      </c>
      <c r="B253" s="380" t="s">
        <v>57</v>
      </c>
      <c r="C253" s="276" t="s">
        <v>490</v>
      </c>
      <c r="D253" s="304" t="s">
        <v>421</v>
      </c>
      <c r="E253" s="305" t="s">
        <v>426</v>
      </c>
      <c r="F253" s="71" t="s">
        <v>495</v>
      </c>
      <c r="G253" s="71" t="s">
        <v>100</v>
      </c>
      <c r="H253" s="71" t="s">
        <v>322</v>
      </c>
      <c r="I253" s="388">
        <v>24.1</v>
      </c>
      <c r="J253" s="306">
        <f t="shared" si="31"/>
        <v>255</v>
      </c>
      <c r="K253" s="230">
        <v>255</v>
      </c>
      <c r="L253" s="230"/>
      <c r="M253" s="230"/>
      <c r="N253" s="230"/>
      <c r="O253" s="230"/>
      <c r="P253" s="230"/>
      <c r="Q253" s="229" t="e">
        <f>IF(K253="nio",0,IF(K253&gt;0,K253*I253/W253,0))*VLOOKUP(B253,'2-Kosten per locatie'!$A$14:$C$25,3,FALSE)</f>
        <v>#DIV/0!</v>
      </c>
      <c r="R253" s="229">
        <f>IF(L253&gt;0,L253*I253/X253,0)*VLOOKUP(B253,'2-Kosten per locatie'!$A$14:$C$25,3,FALSE)</f>
        <v>0</v>
      </c>
      <c r="S253" s="229">
        <f>IF(M253&gt;0,M253*I253/Y253,0)*VLOOKUP(B253,'2-Kosten per locatie'!$A$14:$C$25,3,FALSE)</f>
        <v>0</v>
      </c>
      <c r="T253" s="229">
        <f>IF(N253&gt;0,N253*I253/Z253,0)*VLOOKUP(B253,'2-Kosten per locatie'!$A$14:$C$25,3,FALSE)</f>
        <v>0</v>
      </c>
      <c r="U253" s="229">
        <f>IF(O253&gt;0,O253*I253/Y253,0)*VLOOKUP(B253,'2-Kosten per locatie'!$A$14:$C$25,3,FALSE)</f>
        <v>0</v>
      </c>
      <c r="V253" s="229">
        <f>IF(P253&gt;0,P253*I253/Z253,0)*VLOOKUP(B253,'2-Kosten per locatie'!$A$14:$C$25,3,FALSE)</f>
        <v>0</v>
      </c>
      <c r="W253" s="307">
        <f>IF(K253="nio",0,IF(K253&gt;0,VLOOKUP(G253,'3-Productie normen'!A:R,VLOOKUP(K253,'3-Productie normen'!$B$29:$C$41,2,FALSE),FALSE)))</f>
        <v>0</v>
      </c>
      <c r="X253" s="307">
        <f t="shared" si="32"/>
        <v>0</v>
      </c>
      <c r="Y253" s="307">
        <f t="shared" si="33"/>
        <v>0</v>
      </c>
      <c r="Z253" s="307">
        <f t="shared" si="34"/>
        <v>0</v>
      </c>
      <c r="AA253" s="308">
        <f>VLOOKUP(G253,'3-Productie normen'!A:U,15,FALSE)</f>
        <v>0</v>
      </c>
      <c r="AB253" s="309">
        <f>VLOOKUP(G253,'3-Productie normen'!A:U,16,FALSE)</f>
        <v>98.211600000000004</v>
      </c>
      <c r="AC253" s="308"/>
      <c r="AE253" s="310">
        <f t="shared" si="35"/>
        <v>6145.5</v>
      </c>
    </row>
    <row r="254" spans="1:31" ht="14.1" customHeight="1">
      <c r="A254" s="75">
        <v>226</v>
      </c>
      <c r="B254" s="380" t="s">
        <v>57</v>
      </c>
      <c r="C254" s="276" t="s">
        <v>490</v>
      </c>
      <c r="D254" s="304" t="s">
        <v>421</v>
      </c>
      <c r="E254" s="305" t="s">
        <v>427</v>
      </c>
      <c r="F254" s="71" t="s">
        <v>496</v>
      </c>
      <c r="G254" s="71" t="s">
        <v>93</v>
      </c>
      <c r="H254" s="71" t="s">
        <v>497</v>
      </c>
      <c r="I254" s="388">
        <v>54.8</v>
      </c>
      <c r="J254" s="306">
        <f t="shared" si="31"/>
        <v>104</v>
      </c>
      <c r="K254" s="230">
        <v>104</v>
      </c>
      <c r="L254" s="230"/>
      <c r="M254" s="230"/>
      <c r="N254" s="230"/>
      <c r="O254" s="230"/>
      <c r="P254" s="230"/>
      <c r="Q254" s="229" t="e">
        <f>IF(K254="nio",0,IF(K254&gt;0,K254*I254/W254,0))*VLOOKUP(B254,'2-Kosten per locatie'!$A$14:$C$25,3,FALSE)</f>
        <v>#DIV/0!</v>
      </c>
      <c r="R254" s="229">
        <f>IF(L254&gt;0,L254*I254/X254,0)*VLOOKUP(B254,'2-Kosten per locatie'!$A$14:$C$25,3,FALSE)</f>
        <v>0</v>
      </c>
      <c r="S254" s="229">
        <f>IF(M254&gt;0,M254*I254/Y254,0)*VLOOKUP(B254,'2-Kosten per locatie'!$A$14:$C$25,3,FALSE)</f>
        <v>0</v>
      </c>
      <c r="T254" s="229">
        <f>IF(N254&gt;0,N254*I254/Z254,0)*VLOOKUP(B254,'2-Kosten per locatie'!$A$14:$C$25,3,FALSE)</f>
        <v>0</v>
      </c>
      <c r="U254" s="229">
        <f>IF(O254&gt;0,O254*I254/Y254,0)*VLOOKUP(B254,'2-Kosten per locatie'!$A$14:$C$25,3,FALSE)</f>
        <v>0</v>
      </c>
      <c r="V254" s="229">
        <f>IF(P254&gt;0,P254*I254/Z254,0)*VLOOKUP(B254,'2-Kosten per locatie'!$A$14:$C$25,3,FALSE)</f>
        <v>0</v>
      </c>
      <c r="W254" s="307">
        <f>IF(K254="nio",0,IF(K254&gt;0,VLOOKUP(G254,'3-Productie normen'!A:R,VLOOKUP(K254,'3-Productie normen'!$B$29:$C$41,2,FALSE),FALSE)))</f>
        <v>0</v>
      </c>
      <c r="X254" s="307">
        <f t="shared" si="32"/>
        <v>0</v>
      </c>
      <c r="Y254" s="307">
        <f t="shared" si="33"/>
        <v>0</v>
      </c>
      <c r="Z254" s="307">
        <f t="shared" si="34"/>
        <v>0</v>
      </c>
      <c r="AA254" s="308">
        <f>VLOOKUP(G254,'3-Productie normen'!A:U,15,FALSE)</f>
        <v>0</v>
      </c>
      <c r="AB254" s="309">
        <f>VLOOKUP(G254,'3-Productie normen'!A:U,16,FALSE)</f>
        <v>915.88999999999976</v>
      </c>
      <c r="AC254" s="308"/>
      <c r="AE254" s="310">
        <f t="shared" si="35"/>
        <v>5699.2</v>
      </c>
    </row>
    <row r="255" spans="1:31" ht="14.1" customHeight="1">
      <c r="A255" s="75">
        <v>227</v>
      </c>
      <c r="B255" s="380" t="s">
        <v>57</v>
      </c>
      <c r="C255" s="276" t="s">
        <v>490</v>
      </c>
      <c r="D255" s="304" t="s">
        <v>421</v>
      </c>
      <c r="E255" s="305" t="s">
        <v>428</v>
      </c>
      <c r="F255" s="71" t="s">
        <v>496</v>
      </c>
      <c r="G255" s="71" t="s">
        <v>93</v>
      </c>
      <c r="H255" s="71" t="s">
        <v>497</v>
      </c>
      <c r="I255" s="388">
        <v>27.4</v>
      </c>
      <c r="J255" s="306">
        <f t="shared" si="31"/>
        <v>104</v>
      </c>
      <c r="K255" s="230">
        <v>104</v>
      </c>
      <c r="L255" s="230"/>
      <c r="M255" s="230"/>
      <c r="N255" s="230"/>
      <c r="O255" s="230"/>
      <c r="P255" s="230"/>
      <c r="Q255" s="229" t="e">
        <f>IF(K255="nio",0,IF(K255&gt;0,K255*I255/W255,0))*VLOOKUP(B255,'2-Kosten per locatie'!$A$14:$C$25,3,FALSE)</f>
        <v>#DIV/0!</v>
      </c>
      <c r="R255" s="229">
        <f>IF(L255&gt;0,L255*I255/X255,0)*VLOOKUP(B255,'2-Kosten per locatie'!$A$14:$C$25,3,FALSE)</f>
        <v>0</v>
      </c>
      <c r="S255" s="229">
        <f>IF(M255&gt;0,M255*I255/Y255,0)*VLOOKUP(B255,'2-Kosten per locatie'!$A$14:$C$25,3,FALSE)</f>
        <v>0</v>
      </c>
      <c r="T255" s="229">
        <f>IF(N255&gt;0,N255*I255/Z255,0)*VLOOKUP(B255,'2-Kosten per locatie'!$A$14:$C$25,3,FALSE)</f>
        <v>0</v>
      </c>
      <c r="U255" s="229">
        <f>IF(O255&gt;0,O255*I255/Y255,0)*VLOOKUP(B255,'2-Kosten per locatie'!$A$14:$C$25,3,FALSE)</f>
        <v>0</v>
      </c>
      <c r="V255" s="229">
        <f>IF(P255&gt;0,P255*I255/Z255,0)*VLOOKUP(B255,'2-Kosten per locatie'!$A$14:$C$25,3,FALSE)</f>
        <v>0</v>
      </c>
      <c r="W255" s="307">
        <f>IF(K255="nio",0,IF(K255&gt;0,VLOOKUP(G255,'3-Productie normen'!A:R,VLOOKUP(K255,'3-Productie normen'!$B$29:$C$41,2,FALSE),FALSE)))</f>
        <v>0</v>
      </c>
      <c r="X255" s="307">
        <f t="shared" si="32"/>
        <v>0</v>
      </c>
      <c r="Y255" s="307">
        <f t="shared" si="33"/>
        <v>0</v>
      </c>
      <c r="Z255" s="307">
        <f t="shared" si="34"/>
        <v>0</v>
      </c>
      <c r="AA255" s="308">
        <f>VLOOKUP(G255,'3-Productie normen'!A:U,15,FALSE)</f>
        <v>0</v>
      </c>
      <c r="AB255" s="309">
        <f>VLOOKUP(G255,'3-Productie normen'!A:U,16,FALSE)</f>
        <v>915.88999999999976</v>
      </c>
      <c r="AC255" s="308"/>
      <c r="AE255" s="310">
        <f t="shared" si="35"/>
        <v>2849.6</v>
      </c>
    </row>
    <row r="256" spans="1:31" ht="14.1" customHeight="1">
      <c r="A256" s="75">
        <v>228</v>
      </c>
      <c r="B256" s="380" t="s">
        <v>57</v>
      </c>
      <c r="C256" s="276" t="s">
        <v>490</v>
      </c>
      <c r="D256" s="304" t="s">
        <v>421</v>
      </c>
      <c r="E256" s="305" t="s">
        <v>430</v>
      </c>
      <c r="F256" s="71" t="s">
        <v>498</v>
      </c>
      <c r="G256" s="71" t="s">
        <v>108</v>
      </c>
      <c r="H256" s="71" t="s">
        <v>497</v>
      </c>
      <c r="I256" s="388">
        <v>27.4</v>
      </c>
      <c r="J256" s="306">
        <f t="shared" si="31"/>
        <v>156</v>
      </c>
      <c r="K256" s="230">
        <v>156</v>
      </c>
      <c r="L256" s="230"/>
      <c r="M256" s="230"/>
      <c r="N256" s="230"/>
      <c r="O256" s="230"/>
      <c r="P256" s="230"/>
      <c r="Q256" s="229" t="e">
        <f>IF(K256="nio",0,IF(K256&gt;0,K256*I256/W256,0))*VLOOKUP(B256,'2-Kosten per locatie'!$A$14:$C$25,3,FALSE)</f>
        <v>#DIV/0!</v>
      </c>
      <c r="R256" s="229">
        <f>IF(L256&gt;0,L256*I256/X256,0)*VLOOKUP(B256,'2-Kosten per locatie'!$A$14:$C$25,3,FALSE)</f>
        <v>0</v>
      </c>
      <c r="S256" s="229">
        <f>IF(M256&gt;0,M256*I256/Y256,0)*VLOOKUP(B256,'2-Kosten per locatie'!$A$14:$C$25,3,FALSE)</f>
        <v>0</v>
      </c>
      <c r="T256" s="229">
        <f>IF(N256&gt;0,N256*I256/Z256,0)*VLOOKUP(B256,'2-Kosten per locatie'!$A$14:$C$25,3,FALSE)</f>
        <v>0</v>
      </c>
      <c r="U256" s="229">
        <f>IF(O256&gt;0,O256*I256/Y256,0)*VLOOKUP(B256,'2-Kosten per locatie'!$A$14:$C$25,3,FALSE)</f>
        <v>0</v>
      </c>
      <c r="V256" s="229">
        <f>IF(P256&gt;0,P256*I256/Z256,0)*VLOOKUP(B256,'2-Kosten per locatie'!$A$14:$C$25,3,FALSE)</f>
        <v>0</v>
      </c>
      <c r="W256" s="307">
        <f>IF(K256="nio",0,IF(K256&gt;0,VLOOKUP(G256,'3-Productie normen'!A:R,VLOOKUP(K256,'3-Productie normen'!$B$29:$C$41,2,FALSE),FALSE)))</f>
        <v>0</v>
      </c>
      <c r="X256" s="307">
        <f t="shared" si="32"/>
        <v>0</v>
      </c>
      <c r="Y256" s="307">
        <f t="shared" si="33"/>
        <v>0</v>
      </c>
      <c r="Z256" s="307">
        <f t="shared" si="34"/>
        <v>0</v>
      </c>
      <c r="AA256" s="308">
        <f>VLOOKUP(G256,'3-Productie normen'!A:U,15,FALSE)</f>
        <v>0</v>
      </c>
      <c r="AB256" s="309">
        <f>VLOOKUP(G256,'3-Productie normen'!A:U,16,FALSE)</f>
        <v>479.64999999999992</v>
      </c>
      <c r="AC256" s="308"/>
      <c r="AE256" s="310">
        <f t="shared" si="35"/>
        <v>4274.3999999999996</v>
      </c>
    </row>
    <row r="257" spans="1:31" ht="14.1" customHeight="1">
      <c r="A257" s="75">
        <v>229</v>
      </c>
      <c r="B257" s="380" t="s">
        <v>57</v>
      </c>
      <c r="C257" s="276" t="s">
        <v>490</v>
      </c>
      <c r="D257" s="304" t="s">
        <v>421</v>
      </c>
      <c r="E257" s="305" t="s">
        <v>432</v>
      </c>
      <c r="F257" s="71" t="s">
        <v>492</v>
      </c>
      <c r="G257" s="71" t="s">
        <v>99</v>
      </c>
      <c r="H257" s="71" t="s">
        <v>322</v>
      </c>
      <c r="I257" s="388">
        <v>7.4</v>
      </c>
      <c r="J257" s="306">
        <v>156</v>
      </c>
      <c r="K257" s="230">
        <v>156</v>
      </c>
      <c r="L257" s="230"/>
      <c r="M257" s="230"/>
      <c r="N257" s="230"/>
      <c r="O257" s="230"/>
      <c r="P257" s="230"/>
      <c r="Q257" s="229" t="e">
        <f>IF(K257="nio",0,IF(K257&gt;0,K257*I257/W257,0))*VLOOKUP(B257,'2-Kosten per locatie'!$A$14:$C$25,3,FALSE)</f>
        <v>#DIV/0!</v>
      </c>
      <c r="R257" s="229">
        <f>IF(L257&gt;0,L257*I257/X257,0)*VLOOKUP(B257,'2-Kosten per locatie'!$A$14:$C$25,3,FALSE)</f>
        <v>0</v>
      </c>
      <c r="S257" s="229">
        <f>IF(M257&gt;0,M257*I257/Y257,0)*VLOOKUP(B257,'2-Kosten per locatie'!$A$14:$C$25,3,FALSE)</f>
        <v>0</v>
      </c>
      <c r="T257" s="229">
        <f>IF(N257&gt;0,N257*I257/Z257,0)*VLOOKUP(B257,'2-Kosten per locatie'!$A$14:$C$25,3,FALSE)</f>
        <v>0</v>
      </c>
      <c r="U257" s="229">
        <f>IF(O257&gt;0,O257*I257/Y257,0)*VLOOKUP(B257,'2-Kosten per locatie'!$A$14:$C$25,3,FALSE)</f>
        <v>0</v>
      </c>
      <c r="V257" s="229">
        <f>IF(P257&gt;0,P257*I257/Z257,0)*VLOOKUP(B257,'2-Kosten per locatie'!$A$14:$C$25,3,FALSE)</f>
        <v>0</v>
      </c>
      <c r="W257" s="307">
        <f>IF(K257="nio",0,IF(K257&gt;0,VLOOKUP(G257,'3-Productie normen'!A:R,VLOOKUP(K257,'3-Productie normen'!$B$29:$C$41,2,FALSE),FALSE)))</f>
        <v>0</v>
      </c>
      <c r="X257" s="307">
        <f t="shared" si="32"/>
        <v>0</v>
      </c>
      <c r="Y257" s="307">
        <f t="shared" si="33"/>
        <v>0</v>
      </c>
      <c r="Z257" s="307">
        <f t="shared" si="34"/>
        <v>0</v>
      </c>
      <c r="AA257" s="308">
        <f>VLOOKUP(G257,'3-Productie normen'!A:U,15,FALSE)</f>
        <v>0</v>
      </c>
      <c r="AB257" s="309">
        <f>VLOOKUP(G257,'3-Productie normen'!A:U,16,FALSE)</f>
        <v>467.3</v>
      </c>
      <c r="AC257" s="308"/>
      <c r="AE257" s="310">
        <f t="shared" si="35"/>
        <v>1154.4000000000001</v>
      </c>
    </row>
    <row r="258" spans="1:31" ht="14.1" customHeight="1">
      <c r="A258" s="75">
        <v>230</v>
      </c>
      <c r="B258" s="380" t="s">
        <v>57</v>
      </c>
      <c r="C258" s="276" t="s">
        <v>490</v>
      </c>
      <c r="D258" s="304" t="s">
        <v>421</v>
      </c>
      <c r="E258" s="305" t="s">
        <v>433</v>
      </c>
      <c r="F258" s="71" t="s">
        <v>492</v>
      </c>
      <c r="G258" s="71" t="s">
        <v>99</v>
      </c>
      <c r="H258" s="71" t="s">
        <v>322</v>
      </c>
      <c r="I258" s="388">
        <v>9.1999999999999993</v>
      </c>
      <c r="J258" s="306">
        <f t="shared" si="31"/>
        <v>156</v>
      </c>
      <c r="K258" s="230">
        <v>156</v>
      </c>
      <c r="L258" s="230"/>
      <c r="M258" s="230"/>
      <c r="N258" s="230"/>
      <c r="O258" s="230"/>
      <c r="P258" s="230"/>
      <c r="Q258" s="229" t="e">
        <f>IF(K258="nio",0,IF(K258&gt;0,K258*I258/W258,0))*VLOOKUP(B258,'2-Kosten per locatie'!$A$14:$C$25,3,FALSE)</f>
        <v>#DIV/0!</v>
      </c>
      <c r="R258" s="229">
        <f>IF(L258&gt;0,L258*I258/X258,0)*VLOOKUP(B258,'2-Kosten per locatie'!$A$14:$C$25,3,FALSE)</f>
        <v>0</v>
      </c>
      <c r="S258" s="229">
        <f>IF(M258&gt;0,M258*I258/Y258,0)*VLOOKUP(B258,'2-Kosten per locatie'!$A$14:$C$25,3,FALSE)</f>
        <v>0</v>
      </c>
      <c r="T258" s="229">
        <f>IF(N258&gt;0,N258*I258/Z258,0)*VLOOKUP(B258,'2-Kosten per locatie'!$A$14:$C$25,3,FALSE)</f>
        <v>0</v>
      </c>
      <c r="U258" s="229">
        <f>IF(O258&gt;0,O258*I258/Y258,0)*VLOOKUP(B258,'2-Kosten per locatie'!$A$14:$C$25,3,FALSE)</f>
        <v>0</v>
      </c>
      <c r="V258" s="229">
        <f>IF(P258&gt;0,P258*I258/Z258,0)*VLOOKUP(B258,'2-Kosten per locatie'!$A$14:$C$25,3,FALSE)</f>
        <v>0</v>
      </c>
      <c r="W258" s="307">
        <f>IF(K258="nio",0,IF(K258&gt;0,VLOOKUP(G258,'3-Productie normen'!A:R,VLOOKUP(K258,'3-Productie normen'!$B$29:$C$41,2,FALSE),FALSE)))</f>
        <v>0</v>
      </c>
      <c r="X258" s="307">
        <f t="shared" si="32"/>
        <v>0</v>
      </c>
      <c r="Y258" s="307">
        <f t="shared" si="33"/>
        <v>0</v>
      </c>
      <c r="Z258" s="307">
        <f t="shared" si="34"/>
        <v>0</v>
      </c>
      <c r="AA258" s="308">
        <f>VLOOKUP(G258,'3-Productie normen'!A:U,15,FALSE)</f>
        <v>0</v>
      </c>
      <c r="AB258" s="309">
        <f>VLOOKUP(G258,'3-Productie normen'!A:U,16,FALSE)</f>
        <v>467.3</v>
      </c>
      <c r="AC258" s="308"/>
      <c r="AE258" s="310">
        <f t="shared" si="35"/>
        <v>1435.1999999999998</v>
      </c>
    </row>
    <row r="259" spans="1:31" ht="14.1" customHeight="1">
      <c r="A259" s="75">
        <v>231</v>
      </c>
      <c r="B259" s="380" t="s">
        <v>57</v>
      </c>
      <c r="C259" s="276" t="s">
        <v>490</v>
      </c>
      <c r="D259" s="304" t="s">
        <v>421</v>
      </c>
      <c r="E259" s="305" t="s">
        <v>435</v>
      </c>
      <c r="F259" s="71" t="s">
        <v>499</v>
      </c>
      <c r="G259" s="71" t="s">
        <v>108</v>
      </c>
      <c r="H259" s="71" t="s">
        <v>497</v>
      </c>
      <c r="I259" s="388">
        <v>10.3</v>
      </c>
      <c r="J259" s="306">
        <f t="shared" si="31"/>
        <v>156</v>
      </c>
      <c r="K259" s="230">
        <v>156</v>
      </c>
      <c r="L259" s="230"/>
      <c r="M259" s="230"/>
      <c r="N259" s="230"/>
      <c r="O259" s="230"/>
      <c r="P259" s="230"/>
      <c r="Q259" s="229" t="e">
        <f>IF(K259="nio",0,IF(K259&gt;0,K259*I259/W259,0))*VLOOKUP(B259,'2-Kosten per locatie'!$A$14:$C$25,3,FALSE)</f>
        <v>#DIV/0!</v>
      </c>
      <c r="R259" s="229">
        <f>IF(L259&gt;0,L259*I259/X259,0)*VLOOKUP(B259,'2-Kosten per locatie'!$A$14:$C$25,3,FALSE)</f>
        <v>0</v>
      </c>
      <c r="S259" s="229">
        <f>IF(M259&gt;0,M259*I259/Y259,0)*VLOOKUP(B259,'2-Kosten per locatie'!$A$14:$C$25,3,FALSE)</f>
        <v>0</v>
      </c>
      <c r="T259" s="229">
        <f>IF(N259&gt;0,N259*I259/Z259,0)*VLOOKUP(B259,'2-Kosten per locatie'!$A$14:$C$25,3,FALSE)</f>
        <v>0</v>
      </c>
      <c r="U259" s="229">
        <f>IF(O259&gt;0,O259*I259/Y259,0)*VLOOKUP(B259,'2-Kosten per locatie'!$A$14:$C$25,3,FALSE)</f>
        <v>0</v>
      </c>
      <c r="V259" s="229">
        <f>IF(P259&gt;0,P259*I259/Z259,0)*VLOOKUP(B259,'2-Kosten per locatie'!$A$14:$C$25,3,FALSE)</f>
        <v>0</v>
      </c>
      <c r="W259" s="307">
        <f>IF(K259="nio",0,IF(K259&gt;0,VLOOKUP(G259,'3-Productie normen'!A:R,VLOOKUP(K259,'3-Productie normen'!$B$29:$C$41,2,FALSE),FALSE)))</f>
        <v>0</v>
      </c>
      <c r="X259" s="307">
        <f t="shared" si="32"/>
        <v>0</v>
      </c>
      <c r="Y259" s="307">
        <f t="shared" si="33"/>
        <v>0</v>
      </c>
      <c r="Z259" s="307">
        <f t="shared" si="34"/>
        <v>0</v>
      </c>
      <c r="AA259" s="308">
        <f>VLOOKUP(G259,'3-Productie normen'!A:U,15,FALSE)</f>
        <v>0</v>
      </c>
      <c r="AB259" s="309">
        <f>VLOOKUP(G259,'3-Productie normen'!A:U,16,FALSE)</f>
        <v>479.64999999999992</v>
      </c>
      <c r="AC259" s="308"/>
      <c r="AE259" s="310">
        <f t="shared" si="35"/>
        <v>1606.8000000000002</v>
      </c>
    </row>
    <row r="260" spans="1:31" ht="14.1" customHeight="1">
      <c r="A260" s="75">
        <v>232</v>
      </c>
      <c r="B260" s="380" t="s">
        <v>57</v>
      </c>
      <c r="C260" s="276" t="s">
        <v>490</v>
      </c>
      <c r="D260" s="304" t="s">
        <v>421</v>
      </c>
      <c r="E260" s="305" t="s">
        <v>500</v>
      </c>
      <c r="F260" s="276" t="s">
        <v>501</v>
      </c>
      <c r="G260" s="276" t="s">
        <v>108</v>
      </c>
      <c r="H260" s="71" t="s">
        <v>497</v>
      </c>
      <c r="I260" s="388">
        <v>12.9</v>
      </c>
      <c r="J260" s="306">
        <f t="shared" si="31"/>
        <v>156</v>
      </c>
      <c r="K260" s="230">
        <v>156</v>
      </c>
      <c r="L260" s="230"/>
      <c r="M260" s="230"/>
      <c r="N260" s="230"/>
      <c r="O260" s="230"/>
      <c r="P260" s="230"/>
      <c r="Q260" s="229" t="e">
        <f>IF(K260="nio",0,IF(K260&gt;0,K260*I260/W260,0))*VLOOKUP(B260,'2-Kosten per locatie'!$A$14:$C$25,3,FALSE)</f>
        <v>#DIV/0!</v>
      </c>
      <c r="R260" s="229">
        <f>IF(L260&gt;0,L260*I260/X260,0)*VLOOKUP(B260,'2-Kosten per locatie'!$A$14:$C$25,3,FALSE)</f>
        <v>0</v>
      </c>
      <c r="S260" s="229">
        <f>IF(M260&gt;0,M260*I260/Y260,0)*VLOOKUP(B260,'2-Kosten per locatie'!$A$14:$C$25,3,FALSE)</f>
        <v>0</v>
      </c>
      <c r="T260" s="229">
        <f>IF(N260&gt;0,N260*I260/Z260,0)*VLOOKUP(B260,'2-Kosten per locatie'!$A$14:$C$25,3,FALSE)</f>
        <v>0</v>
      </c>
      <c r="U260" s="229">
        <f>IF(O260&gt;0,O260*I260/Y260,0)*VLOOKUP(B260,'2-Kosten per locatie'!$A$14:$C$25,3,FALSE)</f>
        <v>0</v>
      </c>
      <c r="V260" s="229">
        <f>IF(P260&gt;0,P260*I260/Z260,0)*VLOOKUP(B260,'2-Kosten per locatie'!$A$14:$C$25,3,FALSE)</f>
        <v>0</v>
      </c>
      <c r="W260" s="307">
        <f>IF(K260="nio",0,IF(K260&gt;0,VLOOKUP(G260,'3-Productie normen'!A:R,VLOOKUP(K260,'3-Productie normen'!$B$29:$C$41,2,FALSE),FALSE)))</f>
        <v>0</v>
      </c>
      <c r="X260" s="307">
        <f t="shared" si="32"/>
        <v>0</v>
      </c>
      <c r="Y260" s="307">
        <f t="shared" si="33"/>
        <v>0</v>
      </c>
      <c r="Z260" s="307">
        <f t="shared" si="34"/>
        <v>0</v>
      </c>
      <c r="AA260" s="308">
        <f>VLOOKUP(G260,'3-Productie normen'!A:U,15,FALSE)</f>
        <v>0</v>
      </c>
      <c r="AB260" s="309">
        <f>VLOOKUP(G260,'3-Productie normen'!A:U,16,FALSE)</f>
        <v>479.64999999999992</v>
      </c>
      <c r="AC260" s="308"/>
      <c r="AE260" s="310">
        <f t="shared" si="35"/>
        <v>2012.4</v>
      </c>
    </row>
    <row r="261" spans="1:31" ht="14.1" customHeight="1">
      <c r="A261" s="75">
        <v>233</v>
      </c>
      <c r="B261" s="380" t="s">
        <v>57</v>
      </c>
      <c r="C261" s="276" t="s">
        <v>490</v>
      </c>
      <c r="D261" s="304" t="s">
        <v>421</v>
      </c>
      <c r="E261" s="305" t="s">
        <v>502</v>
      </c>
      <c r="F261" s="276" t="s">
        <v>501</v>
      </c>
      <c r="G261" s="276" t="s">
        <v>108</v>
      </c>
      <c r="H261" s="71" t="s">
        <v>497</v>
      </c>
      <c r="I261" s="388">
        <v>12.9</v>
      </c>
      <c r="J261" s="306">
        <f t="shared" si="31"/>
        <v>156</v>
      </c>
      <c r="K261" s="230">
        <v>156</v>
      </c>
      <c r="L261" s="230"/>
      <c r="M261" s="230"/>
      <c r="N261" s="230"/>
      <c r="O261" s="230"/>
      <c r="P261" s="230"/>
      <c r="Q261" s="229" t="e">
        <f>IF(K261="nio",0,IF(K261&gt;0,K261*I261/W261,0))*VLOOKUP(B261,'2-Kosten per locatie'!$A$14:$C$25,3,FALSE)</f>
        <v>#DIV/0!</v>
      </c>
      <c r="R261" s="229">
        <f>IF(L261&gt;0,L261*I261/X261,0)*VLOOKUP(B261,'2-Kosten per locatie'!$A$14:$C$25,3,FALSE)</f>
        <v>0</v>
      </c>
      <c r="S261" s="229">
        <f>IF(M261&gt;0,M261*I261/Y261,0)*VLOOKUP(B261,'2-Kosten per locatie'!$A$14:$C$25,3,FALSE)</f>
        <v>0</v>
      </c>
      <c r="T261" s="229">
        <f>IF(N261&gt;0,N261*I261/Z261,0)*VLOOKUP(B261,'2-Kosten per locatie'!$A$14:$C$25,3,FALSE)</f>
        <v>0</v>
      </c>
      <c r="U261" s="229">
        <f>IF(O261&gt;0,O261*I261/Y261,0)*VLOOKUP(B261,'2-Kosten per locatie'!$A$14:$C$25,3,FALSE)</f>
        <v>0</v>
      </c>
      <c r="V261" s="229">
        <f>IF(P261&gt;0,P261*I261/Z261,0)*VLOOKUP(B261,'2-Kosten per locatie'!$A$14:$C$25,3,FALSE)</f>
        <v>0</v>
      </c>
      <c r="W261" s="307">
        <f>IF(K261="nio",0,IF(K261&gt;0,VLOOKUP(G261,'3-Productie normen'!A:R,VLOOKUP(K261,'3-Productie normen'!$B$29:$C$41,2,FALSE),FALSE)))</f>
        <v>0</v>
      </c>
      <c r="X261" s="307">
        <f t="shared" si="32"/>
        <v>0</v>
      </c>
      <c r="Y261" s="307">
        <f t="shared" si="33"/>
        <v>0</v>
      </c>
      <c r="Z261" s="307">
        <f t="shared" si="34"/>
        <v>0</v>
      </c>
      <c r="AA261" s="308">
        <f>VLOOKUP(G261,'3-Productie normen'!A:U,15,FALSE)</f>
        <v>0</v>
      </c>
      <c r="AB261" s="309">
        <f>VLOOKUP(G261,'3-Productie normen'!A:U,16,FALSE)</f>
        <v>479.64999999999992</v>
      </c>
      <c r="AC261" s="308"/>
      <c r="AE261" s="310">
        <f t="shared" si="35"/>
        <v>2012.4</v>
      </c>
    </row>
    <row r="262" spans="1:31" ht="14.1" customHeight="1">
      <c r="A262" s="75">
        <v>234</v>
      </c>
      <c r="B262" s="380" t="s">
        <v>57</v>
      </c>
      <c r="C262" s="276" t="s">
        <v>490</v>
      </c>
      <c r="D262" s="304" t="s">
        <v>421</v>
      </c>
      <c r="E262" s="305" t="s">
        <v>503</v>
      </c>
      <c r="F262" s="276" t="s">
        <v>501</v>
      </c>
      <c r="G262" s="276" t="s">
        <v>108</v>
      </c>
      <c r="H262" s="71" t="s">
        <v>497</v>
      </c>
      <c r="I262" s="388">
        <v>6.4</v>
      </c>
      <c r="J262" s="306">
        <f t="shared" si="31"/>
        <v>156</v>
      </c>
      <c r="K262" s="230">
        <v>156</v>
      </c>
      <c r="L262" s="230"/>
      <c r="M262" s="230"/>
      <c r="N262" s="230"/>
      <c r="O262" s="230"/>
      <c r="P262" s="230"/>
      <c r="Q262" s="229" t="e">
        <f>IF(K262="nio",0,IF(K262&gt;0,K262*I262/W262,0))*VLOOKUP(B262,'2-Kosten per locatie'!$A$14:$C$25,3,FALSE)</f>
        <v>#DIV/0!</v>
      </c>
      <c r="R262" s="229">
        <f>IF(L262&gt;0,L262*I262/X262,0)*VLOOKUP(B262,'2-Kosten per locatie'!$A$14:$C$25,3,FALSE)</f>
        <v>0</v>
      </c>
      <c r="S262" s="229">
        <f>IF(M262&gt;0,M262*I262/Y262,0)*VLOOKUP(B262,'2-Kosten per locatie'!$A$14:$C$25,3,FALSE)</f>
        <v>0</v>
      </c>
      <c r="T262" s="229">
        <f>IF(N262&gt;0,N262*I262/Z262,0)*VLOOKUP(B262,'2-Kosten per locatie'!$A$14:$C$25,3,FALSE)</f>
        <v>0</v>
      </c>
      <c r="U262" s="229">
        <f>IF(O262&gt;0,O262*I262/Y262,0)*VLOOKUP(B262,'2-Kosten per locatie'!$A$14:$C$25,3,FALSE)</f>
        <v>0</v>
      </c>
      <c r="V262" s="229">
        <f>IF(P262&gt;0,P262*I262/Z262,0)*VLOOKUP(B262,'2-Kosten per locatie'!$A$14:$C$25,3,FALSE)</f>
        <v>0</v>
      </c>
      <c r="W262" s="307">
        <f>IF(K262="nio",0,IF(K262&gt;0,VLOOKUP(G262,'3-Productie normen'!A:R,VLOOKUP(K262,'3-Productie normen'!$B$29:$C$41,2,FALSE),FALSE)))</f>
        <v>0</v>
      </c>
      <c r="X262" s="307">
        <f t="shared" si="32"/>
        <v>0</v>
      </c>
      <c r="Y262" s="307">
        <f t="shared" si="33"/>
        <v>0</v>
      </c>
      <c r="Z262" s="307">
        <f t="shared" si="34"/>
        <v>0</v>
      </c>
      <c r="AA262" s="308">
        <f>VLOOKUP(G262,'3-Productie normen'!A:U,15,FALSE)</f>
        <v>0</v>
      </c>
      <c r="AB262" s="309">
        <f>VLOOKUP(G262,'3-Productie normen'!A:U,16,FALSE)</f>
        <v>479.64999999999992</v>
      </c>
      <c r="AC262" s="308"/>
      <c r="AE262" s="310">
        <f t="shared" si="35"/>
        <v>998.40000000000009</v>
      </c>
    </row>
    <row r="263" spans="1:31" ht="14.1" customHeight="1">
      <c r="A263" s="75">
        <v>235</v>
      </c>
      <c r="B263" s="380" t="s">
        <v>57</v>
      </c>
      <c r="C263" s="276" t="s">
        <v>490</v>
      </c>
      <c r="D263" s="304" t="s">
        <v>421</v>
      </c>
      <c r="E263" s="305" t="s">
        <v>504</v>
      </c>
      <c r="F263" s="71" t="s">
        <v>496</v>
      </c>
      <c r="G263" s="71" t="s">
        <v>93</v>
      </c>
      <c r="H263" s="71" t="s">
        <v>497</v>
      </c>
      <c r="I263" s="388">
        <v>36.5</v>
      </c>
      <c r="J263" s="306">
        <f t="shared" si="31"/>
        <v>104</v>
      </c>
      <c r="K263" s="230">
        <v>104</v>
      </c>
      <c r="L263" s="230"/>
      <c r="M263" s="230"/>
      <c r="N263" s="230"/>
      <c r="O263" s="230"/>
      <c r="P263" s="230"/>
      <c r="Q263" s="229" t="e">
        <f>IF(K263="nio",0,IF(K263&gt;0,K263*I263/W263,0))*VLOOKUP(B263,'2-Kosten per locatie'!$A$14:$C$25,3,FALSE)</f>
        <v>#DIV/0!</v>
      </c>
      <c r="R263" s="229">
        <f>IF(L263&gt;0,L263*I263/X263,0)*VLOOKUP(B263,'2-Kosten per locatie'!$A$14:$C$25,3,FALSE)</f>
        <v>0</v>
      </c>
      <c r="S263" s="229">
        <f>IF(M263&gt;0,M263*I263/Y263,0)*VLOOKUP(B263,'2-Kosten per locatie'!$A$14:$C$25,3,FALSE)</f>
        <v>0</v>
      </c>
      <c r="T263" s="229">
        <f>IF(N263&gt;0,N263*I263/Z263,0)*VLOOKUP(B263,'2-Kosten per locatie'!$A$14:$C$25,3,FALSE)</f>
        <v>0</v>
      </c>
      <c r="U263" s="229">
        <f>IF(O263&gt;0,O263*I263/Y263,0)*VLOOKUP(B263,'2-Kosten per locatie'!$A$14:$C$25,3,FALSE)</f>
        <v>0</v>
      </c>
      <c r="V263" s="229">
        <f>IF(P263&gt;0,P263*I263/Z263,0)*VLOOKUP(B263,'2-Kosten per locatie'!$A$14:$C$25,3,FALSE)</f>
        <v>0</v>
      </c>
      <c r="W263" s="307">
        <f>IF(K263="nio",0,IF(K263&gt;0,VLOOKUP(G263,'3-Productie normen'!A:R,VLOOKUP(K263,'3-Productie normen'!$B$29:$C$41,2,FALSE),FALSE)))</f>
        <v>0</v>
      </c>
      <c r="X263" s="307">
        <f t="shared" si="32"/>
        <v>0</v>
      </c>
      <c r="Y263" s="307">
        <f t="shared" si="33"/>
        <v>0</v>
      </c>
      <c r="Z263" s="307">
        <f t="shared" si="34"/>
        <v>0</v>
      </c>
      <c r="AA263" s="308">
        <f>VLOOKUP(G263,'3-Productie normen'!A:U,15,FALSE)</f>
        <v>0</v>
      </c>
      <c r="AB263" s="309">
        <f>VLOOKUP(G263,'3-Productie normen'!A:U,16,FALSE)</f>
        <v>915.88999999999976</v>
      </c>
      <c r="AC263" s="308"/>
      <c r="AE263" s="310">
        <f t="shared" si="35"/>
        <v>3796</v>
      </c>
    </row>
    <row r="264" spans="1:31" ht="14.1" customHeight="1">
      <c r="A264" s="75">
        <v>236</v>
      </c>
      <c r="B264" s="380" t="s">
        <v>57</v>
      </c>
      <c r="C264" s="276" t="s">
        <v>490</v>
      </c>
      <c r="D264" s="304" t="s">
        <v>421</v>
      </c>
      <c r="E264" s="305" t="s">
        <v>505</v>
      </c>
      <c r="F264" s="71" t="s">
        <v>506</v>
      </c>
      <c r="G264" s="71" t="s">
        <v>93</v>
      </c>
      <c r="H264" s="71" t="s">
        <v>497</v>
      </c>
      <c r="I264" s="388">
        <v>1.4</v>
      </c>
      <c r="J264" s="306">
        <f t="shared" si="31"/>
        <v>104</v>
      </c>
      <c r="K264" s="230">
        <v>104</v>
      </c>
      <c r="L264" s="230"/>
      <c r="M264" s="230"/>
      <c r="N264" s="230"/>
      <c r="O264" s="230"/>
      <c r="P264" s="230"/>
      <c r="Q264" s="229" t="e">
        <f>IF(K264="nio",0,IF(K264&gt;0,K264*I264/W264,0))*VLOOKUP(B264,'2-Kosten per locatie'!$A$14:$C$25,3,FALSE)</f>
        <v>#DIV/0!</v>
      </c>
      <c r="R264" s="229">
        <f>IF(L264&gt;0,L264*I264/X264,0)*VLOOKUP(B264,'2-Kosten per locatie'!$A$14:$C$25,3,FALSE)</f>
        <v>0</v>
      </c>
      <c r="S264" s="229">
        <f>IF(M264&gt;0,M264*I264/Y264,0)*VLOOKUP(B264,'2-Kosten per locatie'!$A$14:$C$25,3,FALSE)</f>
        <v>0</v>
      </c>
      <c r="T264" s="229">
        <f>IF(N264&gt;0,N264*I264/Z264,0)*VLOOKUP(B264,'2-Kosten per locatie'!$A$14:$C$25,3,FALSE)</f>
        <v>0</v>
      </c>
      <c r="U264" s="229">
        <f>IF(O264&gt;0,O264*I264/Y264,0)*VLOOKUP(B264,'2-Kosten per locatie'!$A$14:$C$25,3,FALSE)</f>
        <v>0</v>
      </c>
      <c r="V264" s="229">
        <f>IF(P264&gt;0,P264*I264/Z264,0)*VLOOKUP(B264,'2-Kosten per locatie'!$A$14:$C$25,3,FALSE)</f>
        <v>0</v>
      </c>
      <c r="W264" s="307">
        <f>IF(K264="nio",0,IF(K264&gt;0,VLOOKUP(G264,'3-Productie normen'!A:R,VLOOKUP(K264,'3-Productie normen'!$B$29:$C$41,2,FALSE),FALSE)))</f>
        <v>0</v>
      </c>
      <c r="X264" s="307">
        <f t="shared" si="32"/>
        <v>0</v>
      </c>
      <c r="Y264" s="307">
        <f t="shared" si="33"/>
        <v>0</v>
      </c>
      <c r="Z264" s="307">
        <f t="shared" si="34"/>
        <v>0</v>
      </c>
      <c r="AA264" s="308">
        <f>VLOOKUP(G264,'3-Productie normen'!A:U,15,FALSE)</f>
        <v>0</v>
      </c>
      <c r="AB264" s="309">
        <f>VLOOKUP(G264,'3-Productie normen'!A:U,16,FALSE)</f>
        <v>915.88999999999976</v>
      </c>
      <c r="AC264" s="308"/>
      <c r="AE264" s="310">
        <f t="shared" si="35"/>
        <v>145.6</v>
      </c>
    </row>
    <row r="265" spans="1:31" ht="14.1" customHeight="1">
      <c r="A265" s="75">
        <v>237</v>
      </c>
      <c r="B265" s="380" t="s">
        <v>57</v>
      </c>
      <c r="C265" s="276" t="s">
        <v>490</v>
      </c>
      <c r="D265" s="304" t="s">
        <v>421</v>
      </c>
      <c r="E265" s="305" t="s">
        <v>507</v>
      </c>
      <c r="F265" s="71" t="s">
        <v>506</v>
      </c>
      <c r="G265" s="71" t="s">
        <v>93</v>
      </c>
      <c r="H265" s="71" t="s">
        <v>497</v>
      </c>
      <c r="I265" s="388">
        <v>1.4</v>
      </c>
      <c r="J265" s="306">
        <f t="shared" si="31"/>
        <v>104</v>
      </c>
      <c r="K265" s="230">
        <v>104</v>
      </c>
      <c r="L265" s="230"/>
      <c r="M265" s="230"/>
      <c r="N265" s="230"/>
      <c r="O265" s="230"/>
      <c r="P265" s="230"/>
      <c r="Q265" s="229" t="e">
        <f>IF(K265="nio",0,IF(K265&gt;0,K265*I265/W265,0))*VLOOKUP(B265,'2-Kosten per locatie'!$A$14:$C$25,3,FALSE)</f>
        <v>#DIV/0!</v>
      </c>
      <c r="R265" s="229">
        <f>IF(L265&gt;0,L265*I265/X265,0)*VLOOKUP(B265,'2-Kosten per locatie'!$A$14:$C$25,3,FALSE)</f>
        <v>0</v>
      </c>
      <c r="S265" s="229">
        <f>IF(M265&gt;0,M265*I265/Y265,0)*VLOOKUP(B265,'2-Kosten per locatie'!$A$14:$C$25,3,FALSE)</f>
        <v>0</v>
      </c>
      <c r="T265" s="229">
        <f>IF(N265&gt;0,N265*I265/Z265,0)*VLOOKUP(B265,'2-Kosten per locatie'!$A$14:$C$25,3,FALSE)</f>
        <v>0</v>
      </c>
      <c r="U265" s="229">
        <f>IF(O265&gt;0,O265*I265/Y265,0)*VLOOKUP(B265,'2-Kosten per locatie'!$A$14:$C$25,3,FALSE)</f>
        <v>0</v>
      </c>
      <c r="V265" s="229">
        <f>IF(P265&gt;0,P265*I265/Z265,0)*VLOOKUP(B265,'2-Kosten per locatie'!$A$14:$C$25,3,FALSE)</f>
        <v>0</v>
      </c>
      <c r="W265" s="307">
        <f>IF(K265="nio",0,IF(K265&gt;0,VLOOKUP(G265,'3-Productie normen'!A:R,VLOOKUP(K265,'3-Productie normen'!$B$29:$C$41,2,FALSE),FALSE)))</f>
        <v>0</v>
      </c>
      <c r="X265" s="307">
        <f t="shared" si="32"/>
        <v>0</v>
      </c>
      <c r="Y265" s="307">
        <f t="shared" si="33"/>
        <v>0</v>
      </c>
      <c r="Z265" s="307">
        <f t="shared" si="34"/>
        <v>0</v>
      </c>
      <c r="AA265" s="308">
        <f>VLOOKUP(G265,'3-Productie normen'!A:U,15,FALSE)</f>
        <v>0</v>
      </c>
      <c r="AB265" s="309">
        <f>VLOOKUP(G265,'3-Productie normen'!A:U,16,FALSE)</f>
        <v>915.88999999999976</v>
      </c>
      <c r="AC265" s="308"/>
      <c r="AE265" s="310">
        <f t="shared" si="35"/>
        <v>145.6</v>
      </c>
    </row>
    <row r="266" spans="1:31" ht="14.1" customHeight="1">
      <c r="A266" s="75">
        <v>238</v>
      </c>
      <c r="B266" s="380" t="s">
        <v>57</v>
      </c>
      <c r="C266" s="276" t="s">
        <v>490</v>
      </c>
      <c r="D266" s="304" t="s">
        <v>421</v>
      </c>
      <c r="E266" s="305" t="s">
        <v>508</v>
      </c>
      <c r="F266" s="71" t="s">
        <v>506</v>
      </c>
      <c r="G266" s="71" t="s">
        <v>93</v>
      </c>
      <c r="H266" s="71" t="s">
        <v>497</v>
      </c>
      <c r="I266" s="388">
        <v>1.4</v>
      </c>
      <c r="J266" s="306">
        <f t="shared" si="31"/>
        <v>104</v>
      </c>
      <c r="K266" s="230">
        <v>104</v>
      </c>
      <c r="L266" s="230"/>
      <c r="M266" s="230"/>
      <c r="N266" s="230"/>
      <c r="O266" s="230"/>
      <c r="P266" s="230"/>
      <c r="Q266" s="229" t="e">
        <f>IF(K266="nio",0,IF(K266&gt;0,K266*I266/W266,0))*VLOOKUP(B266,'2-Kosten per locatie'!$A$14:$C$25,3,FALSE)</f>
        <v>#DIV/0!</v>
      </c>
      <c r="R266" s="229">
        <f>IF(L266&gt;0,L266*I266/X266,0)*VLOOKUP(B266,'2-Kosten per locatie'!$A$14:$C$25,3,FALSE)</f>
        <v>0</v>
      </c>
      <c r="S266" s="229">
        <f>IF(M266&gt;0,M266*I266/Y266,0)*VLOOKUP(B266,'2-Kosten per locatie'!$A$14:$C$25,3,FALSE)</f>
        <v>0</v>
      </c>
      <c r="T266" s="229">
        <f>IF(N266&gt;0,N266*I266/Z266,0)*VLOOKUP(B266,'2-Kosten per locatie'!$A$14:$C$25,3,FALSE)</f>
        <v>0</v>
      </c>
      <c r="U266" s="229">
        <f>IF(O266&gt;0,O266*I266/Y266,0)*VLOOKUP(B266,'2-Kosten per locatie'!$A$14:$C$25,3,FALSE)</f>
        <v>0</v>
      </c>
      <c r="V266" s="229">
        <f>IF(P266&gt;0,P266*I266/Z266,0)*VLOOKUP(B266,'2-Kosten per locatie'!$A$14:$C$25,3,FALSE)</f>
        <v>0</v>
      </c>
      <c r="W266" s="307">
        <f>IF(K266="nio",0,IF(K266&gt;0,VLOOKUP(G266,'3-Productie normen'!A:R,VLOOKUP(K266,'3-Productie normen'!$B$29:$C$41,2,FALSE),FALSE)))</f>
        <v>0</v>
      </c>
      <c r="X266" s="307">
        <f t="shared" si="32"/>
        <v>0</v>
      </c>
      <c r="Y266" s="307">
        <f t="shared" si="33"/>
        <v>0</v>
      </c>
      <c r="Z266" s="307">
        <f t="shared" si="34"/>
        <v>0</v>
      </c>
      <c r="AA266" s="308">
        <f>VLOOKUP(G266,'3-Productie normen'!A:U,15,FALSE)</f>
        <v>0</v>
      </c>
      <c r="AB266" s="309">
        <f>VLOOKUP(G266,'3-Productie normen'!A:U,16,FALSE)</f>
        <v>915.88999999999976</v>
      </c>
      <c r="AC266" s="308"/>
      <c r="AE266" s="310">
        <f t="shared" si="35"/>
        <v>145.6</v>
      </c>
    </row>
    <row r="267" spans="1:31" ht="14.1" customHeight="1">
      <c r="A267" s="75">
        <v>239</v>
      </c>
      <c r="B267" s="380" t="s">
        <v>57</v>
      </c>
      <c r="C267" s="276" t="s">
        <v>490</v>
      </c>
      <c r="D267" s="304" t="s">
        <v>421</v>
      </c>
      <c r="E267" s="227" t="s">
        <v>509</v>
      </c>
      <c r="F267" s="87" t="s">
        <v>506</v>
      </c>
      <c r="G267" s="87" t="s">
        <v>93</v>
      </c>
      <c r="H267" s="88" t="s">
        <v>497</v>
      </c>
      <c r="I267" s="389">
        <v>1.4</v>
      </c>
      <c r="J267" s="306">
        <f t="shared" si="31"/>
        <v>104</v>
      </c>
      <c r="K267" s="230">
        <v>104</v>
      </c>
      <c r="L267" s="230"/>
      <c r="M267" s="230"/>
      <c r="N267" s="230"/>
      <c r="O267" s="230"/>
      <c r="P267" s="230"/>
      <c r="Q267" s="229" t="e">
        <f>IF(K267="nio",0,IF(K267&gt;0,K267*I267/W267,0))*VLOOKUP(B267,'2-Kosten per locatie'!$A$14:$C$25,3,FALSE)</f>
        <v>#DIV/0!</v>
      </c>
      <c r="R267" s="229">
        <f>IF(L267&gt;0,L267*I267/X267,0)*VLOOKUP(B267,'2-Kosten per locatie'!$A$14:$C$25,3,FALSE)</f>
        <v>0</v>
      </c>
      <c r="S267" s="229">
        <f>IF(M267&gt;0,M267*I267/Y267,0)*VLOOKUP(B267,'2-Kosten per locatie'!$A$14:$C$25,3,FALSE)</f>
        <v>0</v>
      </c>
      <c r="T267" s="229">
        <f>IF(N267&gt;0,N267*I267/Z267,0)*VLOOKUP(B267,'2-Kosten per locatie'!$A$14:$C$25,3,FALSE)</f>
        <v>0</v>
      </c>
      <c r="U267" s="229">
        <f>IF(O267&gt;0,O267*I267/Y267,0)*VLOOKUP(B267,'2-Kosten per locatie'!$A$14:$C$25,3,FALSE)</f>
        <v>0</v>
      </c>
      <c r="V267" s="229">
        <f>IF(P267&gt;0,P267*I267/Z267,0)*VLOOKUP(B267,'2-Kosten per locatie'!$A$14:$C$25,3,FALSE)</f>
        <v>0</v>
      </c>
      <c r="W267" s="307">
        <f>IF(K267="nio",0,IF(K267&gt;0,VLOOKUP(G267,'3-Productie normen'!A:R,VLOOKUP(K267,'3-Productie normen'!$B$29:$C$41,2,FALSE),FALSE)))</f>
        <v>0</v>
      </c>
      <c r="X267" s="307">
        <f t="shared" si="32"/>
        <v>0</v>
      </c>
      <c r="Y267" s="307">
        <f t="shared" si="33"/>
        <v>0</v>
      </c>
      <c r="Z267" s="307">
        <f t="shared" si="34"/>
        <v>0</v>
      </c>
      <c r="AA267" s="308">
        <f>VLOOKUP(G267,'3-Productie normen'!A:U,15,FALSE)</f>
        <v>0</v>
      </c>
      <c r="AB267" s="309">
        <f>VLOOKUP(G267,'3-Productie normen'!A:U,16,FALSE)</f>
        <v>915.88999999999976</v>
      </c>
      <c r="AC267" s="308"/>
      <c r="AE267" s="310">
        <f t="shared" si="35"/>
        <v>145.6</v>
      </c>
    </row>
    <row r="268" spans="1:31" ht="14.1" customHeight="1">
      <c r="A268" s="75">
        <v>240</v>
      </c>
      <c r="B268" s="380" t="s">
        <v>57</v>
      </c>
      <c r="C268" s="276" t="s">
        <v>490</v>
      </c>
      <c r="D268" s="304" t="s">
        <v>421</v>
      </c>
      <c r="E268" s="227" t="s">
        <v>510</v>
      </c>
      <c r="F268" s="87" t="s">
        <v>192</v>
      </c>
      <c r="G268" s="87" t="s">
        <v>97</v>
      </c>
      <c r="H268" s="88" t="s">
        <v>491</v>
      </c>
      <c r="I268" s="389">
        <v>4.5999999999999996</v>
      </c>
      <c r="J268" s="306">
        <f t="shared" si="31"/>
        <v>255</v>
      </c>
      <c r="K268" s="230">
        <v>255</v>
      </c>
      <c r="L268" s="230"/>
      <c r="M268" s="230"/>
      <c r="N268" s="230"/>
      <c r="O268" s="230"/>
      <c r="P268" s="230"/>
      <c r="Q268" s="229" t="e">
        <f>IF(K268="nio",0,IF(K268&gt;0,K268*I268/W268,0))*VLOOKUP(B268,'2-Kosten per locatie'!$A$14:$C$25,3,FALSE)</f>
        <v>#DIV/0!</v>
      </c>
      <c r="R268" s="229">
        <f>IF(L268&gt;0,L268*I268/X268,0)*VLOOKUP(B268,'2-Kosten per locatie'!$A$14:$C$25,3,FALSE)</f>
        <v>0</v>
      </c>
      <c r="S268" s="229">
        <f>IF(M268&gt;0,M268*I268/Y268,0)*VLOOKUP(B268,'2-Kosten per locatie'!$A$14:$C$25,3,FALSE)</f>
        <v>0</v>
      </c>
      <c r="T268" s="229">
        <f>IF(N268&gt;0,N268*I268/Z268,0)*VLOOKUP(B268,'2-Kosten per locatie'!$A$14:$C$25,3,FALSE)</f>
        <v>0</v>
      </c>
      <c r="U268" s="229">
        <f>IF(O268&gt;0,O268*I268/Y268,0)*VLOOKUP(B268,'2-Kosten per locatie'!$A$14:$C$25,3,FALSE)</f>
        <v>0</v>
      </c>
      <c r="V268" s="229">
        <f>IF(P268&gt;0,P268*I268/Z268,0)*VLOOKUP(B268,'2-Kosten per locatie'!$A$14:$C$25,3,FALSE)</f>
        <v>0</v>
      </c>
      <c r="W268" s="307">
        <f>IF(K268="nio",0,IF(K268&gt;0,VLOOKUP(G268,'3-Productie normen'!A:R,VLOOKUP(K268,'3-Productie normen'!$B$29:$C$41,2,FALSE),FALSE)))</f>
        <v>0</v>
      </c>
      <c r="X268" s="307">
        <f t="shared" si="32"/>
        <v>0</v>
      </c>
      <c r="Y268" s="307">
        <f t="shared" si="33"/>
        <v>0</v>
      </c>
      <c r="Z268" s="307">
        <f t="shared" si="34"/>
        <v>0</v>
      </c>
      <c r="AA268" s="308">
        <f>VLOOKUP(G268,'3-Productie normen'!A:U,15,FALSE)</f>
        <v>0</v>
      </c>
      <c r="AB268" s="309">
        <f>VLOOKUP(G268,'3-Productie normen'!A:U,16,FALSE)</f>
        <v>84.322499999999991</v>
      </c>
      <c r="AC268" s="308"/>
      <c r="AE268" s="310">
        <f t="shared" si="35"/>
        <v>1173</v>
      </c>
    </row>
    <row r="269" spans="1:31" ht="14.1" customHeight="1">
      <c r="A269" s="75">
        <v>241</v>
      </c>
      <c r="B269" s="380" t="s">
        <v>57</v>
      </c>
      <c r="C269" s="276" t="s">
        <v>490</v>
      </c>
      <c r="D269" s="304" t="s">
        <v>421</v>
      </c>
      <c r="E269" s="227" t="s">
        <v>511</v>
      </c>
      <c r="F269" s="87" t="s">
        <v>512</v>
      </c>
      <c r="G269" s="71" t="s">
        <v>197</v>
      </c>
      <c r="H269" s="88" t="s">
        <v>193</v>
      </c>
      <c r="I269" s="389">
        <v>60.8</v>
      </c>
      <c r="J269" s="306">
        <f t="shared" si="31"/>
        <v>0</v>
      </c>
      <c r="K269" s="230" t="s">
        <v>198</v>
      </c>
      <c r="L269" s="230"/>
      <c r="M269" s="230"/>
      <c r="N269" s="230"/>
      <c r="O269" s="230"/>
      <c r="P269" s="230"/>
      <c r="Q269" s="229">
        <f>IF(K269="nio",0,IF(K269&gt;0,K269*I269/W269,0))*VLOOKUP(B269,'2-Kosten per locatie'!$A$14:$C$25,3,FALSE)</f>
        <v>0</v>
      </c>
      <c r="R269" s="229">
        <f>IF(L269&gt;0,L269*I269/X269,0)*VLOOKUP(B269,'2-Kosten per locatie'!$A$14:$C$25,3,FALSE)</f>
        <v>0</v>
      </c>
      <c r="S269" s="229">
        <f>IF(M269&gt;0,M269*I269/Y269,0)*VLOOKUP(B269,'2-Kosten per locatie'!$A$14:$C$25,3,FALSE)</f>
        <v>0</v>
      </c>
      <c r="T269" s="229">
        <f>IF(N269&gt;0,N269*I269/Z269,0)*VLOOKUP(B269,'2-Kosten per locatie'!$A$14:$C$25,3,FALSE)</f>
        <v>0</v>
      </c>
      <c r="U269" s="229">
        <f>IF(O269&gt;0,O269*I269/Y269,0)*VLOOKUP(B269,'2-Kosten per locatie'!$A$14:$C$25,3,FALSE)</f>
        <v>0</v>
      </c>
      <c r="V269" s="229">
        <f>IF(P269&gt;0,P269*I269/Z269,0)*VLOOKUP(B269,'2-Kosten per locatie'!$A$14:$C$25,3,FALSE)</f>
        <v>0</v>
      </c>
      <c r="W269" s="307">
        <f>IF(K269="nio",0,IF(K269&gt;0,VLOOKUP(G269,'3-Productie normen'!A:R,VLOOKUP(K269,'3-Productie normen'!$B$29:$C$41,2,FALSE),FALSE)))</f>
        <v>0</v>
      </c>
      <c r="X269" s="307">
        <f t="shared" si="32"/>
        <v>0</v>
      </c>
      <c r="Y269" s="307">
        <f t="shared" si="33"/>
        <v>0</v>
      </c>
      <c r="Z269" s="307">
        <f t="shared" si="34"/>
        <v>0</v>
      </c>
      <c r="AA269" s="308" t="e">
        <f>VLOOKUP(G269,'3-Productie normen'!A:U,15,FALSE)</f>
        <v>#N/A</v>
      </c>
      <c r="AB269" s="309" t="e">
        <f>VLOOKUP(G269,'3-Productie normen'!A:U,16,FALSE)</f>
        <v>#N/A</v>
      </c>
      <c r="AC269" s="308"/>
      <c r="AE269" s="310">
        <f t="shared" si="35"/>
        <v>0</v>
      </c>
    </row>
    <row r="270" spans="1:31" ht="14.1" customHeight="1">
      <c r="A270" s="75">
        <v>40</v>
      </c>
      <c r="B270" s="380" t="s">
        <v>61</v>
      </c>
      <c r="C270" s="276" t="s">
        <v>153</v>
      </c>
      <c r="D270" s="304" t="s">
        <v>187</v>
      </c>
      <c r="E270" s="305" t="s">
        <v>155</v>
      </c>
      <c r="F270" s="71" t="s">
        <v>513</v>
      </c>
      <c r="G270" s="71" t="s">
        <v>109</v>
      </c>
      <c r="H270" s="71" t="s">
        <v>157</v>
      </c>
      <c r="I270" s="388">
        <v>8.6999999999999993</v>
      </c>
      <c r="J270" s="306">
        <f>SUM(K270:P270)</f>
        <v>104</v>
      </c>
      <c r="K270" s="230">
        <v>104</v>
      </c>
      <c r="L270" s="230"/>
      <c r="M270" s="230"/>
      <c r="N270" s="230"/>
      <c r="O270" s="230"/>
      <c r="P270" s="230"/>
      <c r="Q270" s="229" t="e">
        <f>IF(K270="nio",0,IF(K270&gt;0,K270*I270/W270,0))*VLOOKUP(B270,'2-Kosten per locatie'!$A$14:$C$25,3,FALSE)</f>
        <v>#DIV/0!</v>
      </c>
      <c r="R270" s="229">
        <f>IF(L270&gt;0,L270*I270/X270,0)*VLOOKUP(B270,'2-Kosten per locatie'!$A$14:$C$25,3,FALSE)</f>
        <v>0</v>
      </c>
      <c r="S270" s="229">
        <f>IF(M270&gt;0,M270*I270/Y270,0)*VLOOKUP(B270,'2-Kosten per locatie'!$A$14:$C$25,3,FALSE)</f>
        <v>0</v>
      </c>
      <c r="T270" s="229">
        <f>IF(N270&gt;0,N270*I270/Z270,0)*VLOOKUP(B270,'2-Kosten per locatie'!$A$14:$C$25,3,FALSE)</f>
        <v>0</v>
      </c>
      <c r="U270" s="229">
        <f>IF(O270&gt;0,O270*I270/Y270,0)*VLOOKUP(B270,'2-Kosten per locatie'!$A$14:$C$25,3,FALSE)</f>
        <v>0</v>
      </c>
      <c r="V270" s="229">
        <f>IF(P270&gt;0,P270*I270/Z270,0)*VLOOKUP(B270,'2-Kosten per locatie'!$A$14:$C$25,3,FALSE)</f>
        <v>0</v>
      </c>
      <c r="W270" s="307">
        <f>IF(K270="nio",0,IF(K270&gt;0,VLOOKUP(G270,'3-Productie normen'!A:R,VLOOKUP(K270,'3-Productie normen'!$B$29:$C$41,2,FALSE),FALSE)))</f>
        <v>0</v>
      </c>
      <c r="X270" s="307">
        <f t="shared" si="32"/>
        <v>0</v>
      </c>
      <c r="Y270" s="307">
        <f t="shared" si="33"/>
        <v>0</v>
      </c>
      <c r="Z270" s="307">
        <f t="shared" si="34"/>
        <v>0</v>
      </c>
      <c r="AA270" s="308">
        <f>VLOOKUP(G270,'3-Productie normen'!A:U,15,FALSE)</f>
        <v>0</v>
      </c>
      <c r="AB270" s="309">
        <f>VLOOKUP(G270,'3-Productie normen'!A:U,16,FALSE)</f>
        <v>162.09999999999997</v>
      </c>
      <c r="AC270" s="308"/>
      <c r="AE270" s="310">
        <f t="shared" si="35"/>
        <v>904.8</v>
      </c>
    </row>
    <row r="271" spans="1:31" ht="14.1" customHeight="1">
      <c r="C271" s="91"/>
      <c r="D271" s="92"/>
      <c r="E271" s="228"/>
      <c r="F271" s="93"/>
      <c r="G271" s="93"/>
      <c r="I271" s="94"/>
      <c r="J271" s="95"/>
      <c r="K271" s="96"/>
      <c r="L271" s="96"/>
      <c r="M271" s="96"/>
      <c r="N271" s="96"/>
      <c r="O271" s="96"/>
      <c r="P271" s="96"/>
      <c r="Q271" s="97"/>
      <c r="R271" s="97"/>
      <c r="S271" s="89"/>
      <c r="T271" s="89"/>
      <c r="U271" s="89"/>
      <c r="V271" s="89"/>
      <c r="W271" s="89"/>
      <c r="X271" s="89"/>
      <c r="Y271" s="89"/>
      <c r="Z271" s="89"/>
      <c r="AA271" s="90"/>
      <c r="AB271" s="90"/>
      <c r="AC271" s="90"/>
    </row>
    <row r="272" spans="1:31" ht="14.1" customHeight="1">
      <c r="C272" s="91"/>
      <c r="D272" s="92"/>
      <c r="E272" s="228"/>
      <c r="F272" s="93"/>
      <c r="G272" s="93"/>
      <c r="I272" s="94"/>
      <c r="J272" s="95"/>
      <c r="K272" s="96"/>
      <c r="L272" s="96"/>
      <c r="M272" s="96"/>
      <c r="N272" s="96"/>
      <c r="O272" s="96"/>
      <c r="P272" s="96"/>
      <c r="Q272" s="97"/>
      <c r="R272" s="97"/>
      <c r="S272" s="89"/>
      <c r="T272" s="89"/>
      <c r="U272" s="89"/>
      <c r="V272" s="89"/>
      <c r="W272" s="89"/>
      <c r="X272" s="89"/>
      <c r="Y272" s="89"/>
      <c r="Z272" s="89"/>
      <c r="AA272" s="90"/>
      <c r="AB272" s="90"/>
      <c r="AC272" s="90"/>
    </row>
    <row r="273" spans="3:29" ht="14.1" customHeight="1">
      <c r="C273" s="91"/>
      <c r="D273" s="92"/>
      <c r="E273" s="228"/>
      <c r="F273" s="93"/>
      <c r="G273" s="93"/>
      <c r="I273" s="94"/>
      <c r="J273" s="95"/>
      <c r="K273" s="96"/>
      <c r="L273" s="96"/>
      <c r="M273" s="96"/>
      <c r="N273" s="96"/>
      <c r="O273" s="96"/>
      <c r="P273" s="96"/>
      <c r="Q273" s="97"/>
      <c r="R273" s="97"/>
      <c r="S273" s="89"/>
      <c r="T273" s="89"/>
      <c r="U273" s="89"/>
      <c r="V273" s="89"/>
      <c r="W273" s="89"/>
      <c r="X273" s="89"/>
      <c r="Y273" s="89"/>
      <c r="Z273" s="89"/>
      <c r="AA273" s="90"/>
      <c r="AB273" s="90"/>
      <c r="AC273" s="90"/>
    </row>
    <row r="274" spans="3:29" ht="14.1" customHeight="1">
      <c r="C274" s="91"/>
      <c r="D274" s="92"/>
      <c r="E274" s="228"/>
      <c r="F274" s="93"/>
      <c r="G274" s="93"/>
      <c r="I274" s="94"/>
      <c r="J274" s="95"/>
      <c r="K274" s="96"/>
      <c r="L274" s="96"/>
      <c r="M274" s="96"/>
      <c r="N274" s="96"/>
      <c r="O274" s="96"/>
      <c r="P274" s="96"/>
      <c r="Q274" s="97"/>
      <c r="R274" s="97"/>
      <c r="S274" s="89"/>
      <c r="T274" s="89"/>
      <c r="U274" s="89"/>
      <c r="V274" s="89"/>
      <c r="W274" s="89"/>
      <c r="X274" s="89"/>
      <c r="Y274" s="89"/>
      <c r="Z274" s="89"/>
      <c r="AA274" s="90"/>
      <c r="AB274" s="90"/>
      <c r="AC274" s="90"/>
    </row>
    <row r="275" spans="3:29" ht="14.1" customHeight="1">
      <c r="C275" s="91"/>
      <c r="D275" s="92"/>
      <c r="E275" s="228"/>
      <c r="F275" s="93"/>
      <c r="G275" s="93"/>
      <c r="I275" s="94"/>
      <c r="J275" s="95"/>
      <c r="K275" s="96"/>
      <c r="L275" s="96"/>
      <c r="M275" s="96"/>
      <c r="N275" s="96"/>
      <c r="O275" s="96"/>
      <c r="P275" s="96"/>
      <c r="Q275" s="97"/>
      <c r="R275" s="97"/>
      <c r="S275" s="89"/>
      <c r="T275" s="89"/>
      <c r="U275" s="89"/>
      <c r="V275" s="89"/>
      <c r="W275" s="89"/>
      <c r="X275" s="89"/>
      <c r="Y275" s="89"/>
      <c r="Z275" s="89"/>
      <c r="AA275" s="90"/>
      <c r="AB275" s="90"/>
      <c r="AC275" s="90"/>
    </row>
    <row r="276" spans="3:29" ht="14.1" customHeight="1">
      <c r="C276" s="91"/>
      <c r="D276" s="92"/>
      <c r="E276" s="228"/>
      <c r="F276" s="93"/>
      <c r="G276" s="93"/>
      <c r="I276" s="94"/>
      <c r="J276" s="95"/>
      <c r="K276" s="96"/>
      <c r="L276" s="96"/>
      <c r="M276" s="96"/>
      <c r="N276" s="96"/>
      <c r="O276" s="96"/>
      <c r="P276" s="96"/>
      <c r="Q276" s="97"/>
      <c r="R276" s="97"/>
      <c r="S276" s="89"/>
      <c r="T276" s="89"/>
      <c r="U276" s="89"/>
      <c r="V276" s="89"/>
      <c r="W276" s="89"/>
      <c r="X276" s="89"/>
      <c r="Y276" s="89"/>
      <c r="Z276" s="89"/>
      <c r="AA276" s="90"/>
      <c r="AB276" s="90"/>
      <c r="AC276" s="90"/>
    </row>
    <row r="277" spans="3:29" ht="14.1" customHeight="1">
      <c r="C277" s="91"/>
      <c r="D277" s="92"/>
      <c r="E277" s="228"/>
      <c r="F277" s="93"/>
      <c r="G277" s="93"/>
      <c r="I277" s="94"/>
      <c r="J277" s="95"/>
      <c r="K277" s="96"/>
      <c r="L277" s="96"/>
      <c r="M277" s="96"/>
      <c r="N277" s="96"/>
      <c r="O277" s="96"/>
      <c r="P277" s="96"/>
      <c r="Q277" s="97"/>
      <c r="R277" s="97"/>
      <c r="S277" s="89"/>
      <c r="T277" s="89"/>
      <c r="U277" s="89"/>
      <c r="V277" s="89"/>
      <c r="W277" s="89"/>
      <c r="X277" s="89"/>
      <c r="Y277" s="89"/>
      <c r="Z277" s="89"/>
      <c r="AA277" s="90"/>
      <c r="AB277" s="90"/>
      <c r="AC277" s="90"/>
    </row>
    <row r="278" spans="3:29" ht="14.1" customHeight="1">
      <c r="C278" s="91"/>
      <c r="D278" s="92"/>
      <c r="E278" s="228"/>
      <c r="F278" s="93"/>
      <c r="G278" s="93"/>
      <c r="I278" s="94"/>
      <c r="J278" s="95"/>
      <c r="K278" s="96"/>
      <c r="L278" s="96"/>
      <c r="M278" s="96"/>
      <c r="N278" s="96"/>
      <c r="O278" s="96"/>
      <c r="P278" s="96"/>
      <c r="Q278" s="97"/>
      <c r="R278" s="97"/>
      <c r="S278" s="89"/>
      <c r="T278" s="89"/>
      <c r="U278" s="89"/>
      <c r="V278" s="89"/>
      <c r="W278" s="89"/>
      <c r="X278" s="89"/>
      <c r="Y278" s="89"/>
      <c r="Z278" s="89"/>
      <c r="AA278" s="90"/>
      <c r="AB278" s="90"/>
      <c r="AC278" s="90"/>
    </row>
    <row r="279" spans="3:29" ht="14.1" customHeight="1">
      <c r="C279" s="91"/>
      <c r="D279" s="92"/>
      <c r="E279" s="228"/>
      <c r="F279" s="93"/>
      <c r="G279" s="93"/>
      <c r="I279" s="94"/>
      <c r="J279" s="95"/>
      <c r="K279" s="96"/>
      <c r="L279" s="96"/>
      <c r="M279" s="96"/>
      <c r="N279" s="96"/>
      <c r="O279" s="96"/>
      <c r="P279" s="96"/>
      <c r="Q279" s="97"/>
      <c r="R279" s="97"/>
      <c r="S279" s="89"/>
      <c r="T279" s="89"/>
      <c r="U279" s="89"/>
      <c r="V279" s="89"/>
      <c r="W279" s="89"/>
      <c r="X279" s="89"/>
      <c r="Y279" s="89"/>
      <c r="Z279" s="89"/>
      <c r="AA279" s="90"/>
      <c r="AB279" s="90"/>
      <c r="AC279" s="90"/>
    </row>
    <row r="280" spans="3:29" ht="14.1" customHeight="1">
      <c r="C280" s="91"/>
      <c r="D280" s="92"/>
      <c r="E280" s="228"/>
      <c r="F280" s="93"/>
      <c r="G280" s="93"/>
      <c r="I280" s="94"/>
      <c r="J280" s="95"/>
      <c r="K280" s="96"/>
      <c r="L280" s="96"/>
      <c r="M280" s="96"/>
      <c r="N280" s="96"/>
      <c r="O280" s="96"/>
      <c r="P280" s="96"/>
      <c r="Q280" s="97"/>
      <c r="R280" s="97"/>
      <c r="S280" s="89"/>
      <c r="T280" s="89"/>
      <c r="U280" s="89"/>
      <c r="V280" s="89"/>
      <c r="W280" s="89"/>
      <c r="X280" s="89"/>
      <c r="Y280" s="89"/>
      <c r="Z280" s="89"/>
      <c r="AA280" s="90"/>
      <c r="AB280" s="90"/>
      <c r="AC280" s="90"/>
    </row>
    <row r="281" spans="3:29" ht="14.1" customHeight="1">
      <c r="C281" s="91"/>
      <c r="D281" s="92"/>
      <c r="E281" s="228"/>
      <c r="F281" s="93"/>
      <c r="G281" s="93"/>
      <c r="I281" s="94"/>
      <c r="J281" s="95"/>
      <c r="K281" s="96"/>
      <c r="L281" s="96"/>
      <c r="M281" s="96"/>
      <c r="N281" s="96"/>
      <c r="O281" s="96"/>
      <c r="P281" s="96"/>
      <c r="Q281" s="97"/>
      <c r="R281" s="97"/>
      <c r="S281" s="89"/>
      <c r="T281" s="89"/>
      <c r="U281" s="89"/>
      <c r="V281" s="89"/>
      <c r="W281" s="89"/>
      <c r="X281" s="89"/>
      <c r="Y281" s="89"/>
      <c r="Z281" s="89"/>
      <c r="AA281" s="90"/>
      <c r="AB281" s="90"/>
      <c r="AC281" s="90"/>
    </row>
    <row r="282" spans="3:29" ht="14.1" customHeight="1">
      <c r="C282" s="91"/>
      <c r="D282" s="92"/>
      <c r="E282" s="228"/>
      <c r="F282" s="93"/>
      <c r="G282" s="93"/>
      <c r="I282" s="94"/>
      <c r="J282" s="95"/>
      <c r="K282" s="96"/>
      <c r="L282" s="96"/>
      <c r="M282" s="96"/>
      <c r="N282" s="96"/>
      <c r="O282" s="96"/>
      <c r="P282" s="96"/>
      <c r="Q282" s="97"/>
      <c r="R282" s="97"/>
      <c r="S282" s="89"/>
      <c r="T282" s="89"/>
      <c r="U282" s="89"/>
      <c r="V282" s="89"/>
      <c r="W282" s="89"/>
      <c r="X282" s="89"/>
      <c r="Y282" s="89"/>
      <c r="Z282" s="89"/>
      <c r="AA282" s="90"/>
      <c r="AB282" s="90"/>
      <c r="AC282" s="90"/>
    </row>
    <row r="283" spans="3:29" ht="14.1" customHeight="1">
      <c r="C283" s="91"/>
      <c r="D283" s="92"/>
      <c r="E283" s="228"/>
      <c r="F283" s="93"/>
      <c r="G283" s="93"/>
      <c r="I283" s="94"/>
      <c r="J283" s="95"/>
      <c r="K283" s="96"/>
      <c r="L283" s="96"/>
      <c r="M283" s="96"/>
      <c r="N283" s="96"/>
      <c r="O283" s="96"/>
      <c r="P283" s="96"/>
      <c r="Q283" s="97"/>
      <c r="R283" s="97"/>
      <c r="S283" s="89"/>
      <c r="T283" s="89"/>
      <c r="U283" s="89"/>
      <c r="V283" s="89"/>
      <c r="W283" s="89"/>
      <c r="X283" s="89"/>
      <c r="Y283" s="89"/>
      <c r="Z283" s="89"/>
      <c r="AA283" s="90"/>
      <c r="AB283" s="90"/>
      <c r="AC283" s="90"/>
    </row>
    <row r="284" spans="3:29" ht="14.1" customHeight="1">
      <c r="C284" s="91"/>
      <c r="D284" s="92"/>
      <c r="E284" s="228"/>
      <c r="F284" s="93"/>
      <c r="G284" s="93"/>
      <c r="I284" s="94"/>
      <c r="J284" s="95"/>
      <c r="K284" s="96"/>
      <c r="L284" s="96"/>
      <c r="M284" s="96"/>
      <c r="N284" s="96"/>
      <c r="O284" s="96"/>
      <c r="P284" s="96"/>
      <c r="Q284" s="97"/>
      <c r="R284" s="97"/>
      <c r="S284" s="89"/>
      <c r="T284" s="89"/>
      <c r="U284" s="89"/>
      <c r="V284" s="89"/>
      <c r="W284" s="89"/>
      <c r="X284" s="89"/>
      <c r="Y284" s="89"/>
      <c r="Z284" s="89"/>
      <c r="AA284" s="90"/>
      <c r="AB284" s="90"/>
      <c r="AC284" s="90"/>
    </row>
    <row r="285" spans="3:29" ht="14.1" customHeight="1">
      <c r="C285" s="91"/>
      <c r="D285" s="92"/>
      <c r="E285" s="228"/>
      <c r="F285" s="93"/>
      <c r="G285" s="93"/>
      <c r="I285" s="94"/>
      <c r="J285" s="95"/>
      <c r="K285" s="96"/>
      <c r="L285" s="96"/>
      <c r="M285" s="96"/>
      <c r="N285" s="96"/>
      <c r="O285" s="96"/>
      <c r="P285" s="96"/>
      <c r="Q285" s="97"/>
      <c r="R285" s="97"/>
      <c r="S285" s="89"/>
      <c r="T285" s="89"/>
      <c r="U285" s="89"/>
      <c r="V285" s="89"/>
      <c r="W285" s="89"/>
      <c r="X285" s="89"/>
      <c r="Y285" s="89"/>
      <c r="Z285" s="89"/>
      <c r="AA285" s="90"/>
      <c r="AB285" s="90"/>
      <c r="AC285" s="90"/>
    </row>
    <row r="286" spans="3:29" ht="14.1" customHeight="1">
      <c r="C286" s="91"/>
      <c r="D286" s="92"/>
      <c r="E286" s="228"/>
      <c r="F286" s="93"/>
      <c r="G286" s="93"/>
      <c r="I286" s="94"/>
      <c r="J286" s="95"/>
      <c r="K286" s="96"/>
      <c r="L286" s="96"/>
      <c r="M286" s="96"/>
      <c r="N286" s="96"/>
      <c r="O286" s="96"/>
      <c r="P286" s="96"/>
      <c r="Q286" s="97"/>
      <c r="R286" s="97"/>
      <c r="S286" s="89"/>
      <c r="T286" s="89"/>
      <c r="U286" s="89"/>
      <c r="V286" s="89"/>
      <c r="W286" s="89"/>
      <c r="X286" s="89"/>
      <c r="Y286" s="89"/>
      <c r="Z286" s="89"/>
      <c r="AA286" s="90"/>
      <c r="AB286" s="90"/>
      <c r="AC286" s="90"/>
    </row>
    <row r="287" spans="3:29" ht="14.1" customHeight="1">
      <c r="C287" s="91"/>
      <c r="D287" s="92"/>
      <c r="E287" s="228"/>
      <c r="F287" s="93"/>
      <c r="G287" s="93"/>
      <c r="I287" s="94"/>
      <c r="J287" s="95"/>
      <c r="K287" s="96"/>
      <c r="L287" s="96"/>
      <c r="M287" s="96"/>
      <c r="N287" s="96"/>
      <c r="O287" s="96"/>
      <c r="P287" s="96"/>
      <c r="Q287" s="97"/>
      <c r="R287" s="97"/>
      <c r="S287" s="89"/>
      <c r="T287" s="89"/>
      <c r="U287" s="89"/>
      <c r="V287" s="89"/>
      <c r="W287" s="89"/>
      <c r="X287" s="89"/>
      <c r="Y287" s="89"/>
      <c r="Z287" s="89"/>
      <c r="AA287" s="90"/>
      <c r="AB287" s="90"/>
      <c r="AC287" s="90"/>
    </row>
    <row r="288" spans="3:29" ht="14.1" customHeight="1">
      <c r="C288" s="91"/>
      <c r="D288" s="92"/>
      <c r="E288" s="228"/>
      <c r="F288" s="93"/>
      <c r="G288" s="93"/>
      <c r="I288" s="94"/>
      <c r="J288" s="95"/>
      <c r="K288" s="96"/>
      <c r="L288" s="96"/>
      <c r="M288" s="96"/>
      <c r="N288" s="96"/>
      <c r="O288" s="96"/>
      <c r="P288" s="96"/>
      <c r="Q288" s="97"/>
      <c r="R288" s="97"/>
      <c r="S288" s="89"/>
      <c r="T288" s="89"/>
      <c r="U288" s="89"/>
      <c r="V288" s="89"/>
      <c r="W288" s="89"/>
      <c r="X288" s="89"/>
      <c r="Y288" s="89"/>
      <c r="Z288" s="89"/>
      <c r="AA288" s="90"/>
      <c r="AB288" s="90"/>
      <c r="AC288" s="90"/>
    </row>
    <row r="289" spans="3:29" ht="14.1" customHeight="1">
      <c r="C289" s="91"/>
      <c r="D289" s="92"/>
      <c r="E289" s="228"/>
      <c r="F289" s="93"/>
      <c r="G289" s="93"/>
      <c r="I289" s="94"/>
      <c r="J289" s="95"/>
      <c r="K289" s="96"/>
      <c r="L289" s="96"/>
      <c r="M289" s="96"/>
      <c r="N289" s="96"/>
      <c r="O289" s="96"/>
      <c r="P289" s="96"/>
      <c r="Q289" s="97"/>
      <c r="R289" s="97"/>
      <c r="S289" s="89"/>
      <c r="T289" s="89"/>
      <c r="U289" s="89"/>
      <c r="V289" s="89"/>
      <c r="W289" s="89"/>
      <c r="X289" s="89"/>
      <c r="Y289" s="89"/>
      <c r="Z289" s="89"/>
      <c r="AA289" s="90"/>
      <c r="AB289" s="90"/>
      <c r="AC289" s="90"/>
    </row>
    <row r="290" spans="3:29" ht="14.1" customHeight="1">
      <c r="C290" s="91"/>
      <c r="D290" s="92"/>
      <c r="E290" s="228"/>
      <c r="F290" s="93"/>
      <c r="G290" s="93"/>
      <c r="I290" s="94"/>
      <c r="J290" s="95"/>
      <c r="K290" s="96"/>
      <c r="L290" s="96"/>
      <c r="M290" s="96"/>
      <c r="N290" s="96"/>
      <c r="O290" s="96"/>
      <c r="P290" s="96"/>
      <c r="Q290" s="97"/>
      <c r="R290" s="97"/>
      <c r="S290" s="89"/>
      <c r="T290" s="89"/>
      <c r="U290" s="89"/>
      <c r="V290" s="89"/>
      <c r="W290" s="89"/>
      <c r="X290" s="89"/>
      <c r="Y290" s="89"/>
      <c r="Z290" s="89"/>
      <c r="AA290" s="90"/>
      <c r="AB290" s="90"/>
      <c r="AC290" s="90"/>
    </row>
    <row r="291" spans="3:29" ht="14.1" customHeight="1">
      <c r="C291" s="91"/>
      <c r="D291" s="92"/>
      <c r="E291" s="228"/>
      <c r="F291" s="93"/>
      <c r="G291" s="93"/>
      <c r="I291" s="94"/>
      <c r="J291" s="95"/>
      <c r="K291" s="96"/>
      <c r="L291" s="96"/>
      <c r="M291" s="96"/>
      <c r="N291" s="96"/>
      <c r="O291" s="96"/>
      <c r="P291" s="96"/>
      <c r="Q291" s="97"/>
      <c r="R291" s="97"/>
      <c r="S291" s="89"/>
      <c r="T291" s="89"/>
      <c r="U291" s="89"/>
      <c r="V291" s="89"/>
      <c r="W291" s="89"/>
      <c r="X291" s="89"/>
      <c r="Y291" s="89"/>
      <c r="Z291" s="89"/>
      <c r="AA291" s="90"/>
      <c r="AB291" s="90"/>
      <c r="AC291" s="90"/>
    </row>
    <row r="292" spans="3:29" ht="14.1" customHeight="1">
      <c r="C292" s="91"/>
      <c r="D292" s="92"/>
      <c r="E292" s="228"/>
      <c r="F292" s="93"/>
      <c r="G292" s="93"/>
      <c r="I292" s="94"/>
      <c r="J292" s="95"/>
      <c r="K292" s="96"/>
      <c r="L292" s="96"/>
      <c r="M292" s="96"/>
      <c r="N292" s="96"/>
      <c r="O292" s="96"/>
      <c r="P292" s="96"/>
      <c r="Q292" s="97"/>
      <c r="R292" s="97"/>
      <c r="S292" s="89"/>
      <c r="T292" s="89"/>
      <c r="U292" s="89"/>
      <c r="V292" s="89"/>
      <c r="W292" s="89"/>
      <c r="X292" s="89"/>
      <c r="Y292" s="89"/>
      <c r="Z292" s="89"/>
      <c r="AA292" s="90"/>
      <c r="AB292" s="90"/>
      <c r="AC292" s="90"/>
    </row>
    <row r="293" spans="3:29" ht="14.1" customHeight="1">
      <c r="C293" s="91"/>
      <c r="D293" s="92"/>
      <c r="E293" s="228"/>
      <c r="F293" s="93"/>
      <c r="G293" s="93"/>
      <c r="I293" s="94"/>
      <c r="J293" s="95"/>
      <c r="K293" s="96"/>
      <c r="L293" s="96"/>
      <c r="M293" s="96"/>
      <c r="N293" s="96"/>
      <c r="O293" s="96"/>
      <c r="P293" s="96"/>
      <c r="Q293" s="97"/>
      <c r="R293" s="97"/>
      <c r="S293" s="89"/>
      <c r="T293" s="89"/>
      <c r="U293" s="89"/>
      <c r="V293" s="89"/>
      <c r="W293" s="89"/>
      <c r="X293" s="89"/>
      <c r="Y293" s="89"/>
      <c r="Z293" s="89"/>
      <c r="AA293" s="90"/>
      <c r="AB293" s="90"/>
      <c r="AC293" s="90"/>
    </row>
    <row r="294" spans="3:29" ht="14.1" customHeight="1">
      <c r="C294" s="91"/>
      <c r="D294" s="92"/>
      <c r="E294" s="228"/>
      <c r="F294" s="93"/>
      <c r="G294" s="93"/>
      <c r="I294" s="94"/>
      <c r="J294" s="95"/>
      <c r="K294" s="96"/>
      <c r="L294" s="96"/>
      <c r="M294" s="96"/>
      <c r="N294" s="96"/>
      <c r="O294" s="96"/>
      <c r="P294" s="96"/>
      <c r="Q294" s="97"/>
      <c r="R294" s="97"/>
      <c r="S294" s="89"/>
      <c r="T294" s="89"/>
      <c r="U294" s="89"/>
      <c r="V294" s="89"/>
      <c r="W294" s="89"/>
      <c r="X294" s="89"/>
      <c r="Y294" s="89"/>
      <c r="Z294" s="89"/>
      <c r="AA294" s="90"/>
      <c r="AB294" s="90"/>
      <c r="AC294" s="90"/>
    </row>
    <row r="295" spans="3:29" ht="14.1" customHeight="1">
      <c r="C295" s="91"/>
      <c r="D295" s="92"/>
      <c r="E295" s="228"/>
      <c r="F295" s="93"/>
      <c r="G295" s="93"/>
      <c r="I295" s="94"/>
      <c r="J295" s="95"/>
      <c r="K295" s="96"/>
      <c r="L295" s="96"/>
      <c r="M295" s="96"/>
      <c r="N295" s="96"/>
      <c r="O295" s="96"/>
      <c r="P295" s="96"/>
      <c r="Q295" s="97"/>
      <c r="R295" s="97"/>
      <c r="S295" s="89"/>
      <c r="T295" s="89"/>
      <c r="U295" s="89"/>
      <c r="V295" s="89"/>
      <c r="W295" s="89"/>
      <c r="X295" s="89"/>
      <c r="Y295" s="89"/>
      <c r="Z295" s="89"/>
      <c r="AA295" s="90"/>
      <c r="AB295" s="90"/>
      <c r="AC295" s="90"/>
    </row>
    <row r="296" spans="3:29" ht="14.1" customHeight="1">
      <c r="C296" s="91"/>
      <c r="D296" s="92"/>
      <c r="E296" s="228"/>
      <c r="F296" s="93"/>
      <c r="G296" s="93"/>
      <c r="I296" s="94"/>
      <c r="J296" s="95"/>
      <c r="K296" s="96"/>
      <c r="L296" s="96"/>
      <c r="M296" s="96"/>
      <c r="N296" s="96"/>
      <c r="O296" s="96"/>
      <c r="P296" s="96"/>
      <c r="Q296" s="97"/>
      <c r="R296" s="97"/>
      <c r="S296" s="89"/>
      <c r="T296" s="89"/>
      <c r="U296" s="89"/>
      <c r="V296" s="89"/>
      <c r="W296" s="89"/>
      <c r="X296" s="89"/>
      <c r="Y296" s="89"/>
      <c r="Z296" s="89"/>
      <c r="AA296" s="90"/>
      <c r="AB296" s="90"/>
      <c r="AC296" s="90"/>
    </row>
    <row r="297" spans="3:29" ht="14.1" customHeight="1">
      <c r="C297" s="91"/>
      <c r="D297" s="92"/>
      <c r="E297" s="228"/>
      <c r="F297" s="93"/>
      <c r="G297" s="93"/>
      <c r="I297" s="94"/>
      <c r="J297" s="95"/>
      <c r="K297" s="96"/>
      <c r="L297" s="96"/>
      <c r="M297" s="96"/>
      <c r="N297" s="96"/>
      <c r="O297" s="96"/>
      <c r="P297" s="96"/>
      <c r="Q297" s="97"/>
      <c r="R297" s="97"/>
      <c r="S297" s="89"/>
      <c r="T297" s="89"/>
      <c r="U297" s="89"/>
      <c r="V297" s="89"/>
      <c r="W297" s="89"/>
      <c r="X297" s="89"/>
      <c r="Y297" s="89"/>
      <c r="Z297" s="89"/>
      <c r="AA297" s="90"/>
      <c r="AB297" s="90"/>
      <c r="AC297" s="90"/>
    </row>
    <row r="298" spans="3:29" ht="14.1" customHeight="1">
      <c r="C298" s="91"/>
      <c r="D298" s="92"/>
      <c r="E298" s="228"/>
      <c r="F298" s="93"/>
      <c r="G298" s="93"/>
      <c r="I298" s="94"/>
      <c r="J298" s="95"/>
      <c r="K298" s="96"/>
      <c r="L298" s="96"/>
      <c r="M298" s="96"/>
      <c r="N298" s="96"/>
      <c r="O298" s="96"/>
      <c r="P298" s="96"/>
      <c r="Q298" s="97"/>
      <c r="R298" s="97"/>
      <c r="S298" s="89"/>
      <c r="T298" s="89"/>
      <c r="U298" s="89"/>
      <c r="V298" s="89"/>
      <c r="W298" s="89"/>
      <c r="X298" s="89"/>
      <c r="Y298" s="89"/>
      <c r="Z298" s="89"/>
      <c r="AA298" s="90"/>
      <c r="AB298" s="90"/>
      <c r="AC298" s="90"/>
    </row>
    <row r="299" spans="3:29" ht="14.1" customHeight="1">
      <c r="C299" s="91"/>
      <c r="D299" s="92"/>
      <c r="E299" s="228"/>
      <c r="F299" s="93"/>
      <c r="G299" s="93"/>
      <c r="I299" s="94"/>
      <c r="J299" s="95"/>
      <c r="K299" s="96"/>
      <c r="L299" s="96"/>
      <c r="M299" s="96"/>
      <c r="N299" s="96"/>
      <c r="O299" s="96"/>
      <c r="P299" s="96"/>
      <c r="Q299" s="97"/>
      <c r="R299" s="97"/>
      <c r="S299" s="89"/>
      <c r="T299" s="89"/>
      <c r="U299" s="89"/>
      <c r="V299" s="89"/>
      <c r="W299" s="89"/>
      <c r="X299" s="89"/>
      <c r="Y299" s="89"/>
      <c r="Z299" s="89"/>
      <c r="AA299" s="90"/>
      <c r="AB299" s="90"/>
      <c r="AC299" s="90"/>
    </row>
    <row r="300" spans="3:29" ht="14.1" customHeight="1">
      <c r="C300" s="91"/>
      <c r="D300" s="92"/>
      <c r="E300" s="228"/>
      <c r="F300" s="93"/>
      <c r="G300" s="93"/>
      <c r="I300" s="94"/>
      <c r="J300" s="95"/>
      <c r="K300" s="96"/>
      <c r="L300" s="96"/>
      <c r="M300" s="96"/>
      <c r="N300" s="96"/>
      <c r="O300" s="96"/>
      <c r="P300" s="96"/>
      <c r="Q300" s="97"/>
      <c r="R300" s="97"/>
      <c r="S300" s="89"/>
      <c r="T300" s="89"/>
      <c r="U300" s="89"/>
      <c r="V300" s="89"/>
      <c r="W300" s="89"/>
      <c r="X300" s="89"/>
      <c r="Y300" s="89"/>
      <c r="Z300" s="89"/>
      <c r="AA300" s="90"/>
      <c r="AB300" s="90"/>
      <c r="AC300" s="90"/>
    </row>
    <row r="301" spans="3:29" ht="14.1" customHeight="1">
      <c r="C301" s="91"/>
      <c r="D301" s="92"/>
      <c r="E301" s="228"/>
      <c r="F301" s="93"/>
      <c r="G301" s="93"/>
      <c r="I301" s="94"/>
      <c r="J301" s="95"/>
      <c r="K301" s="96"/>
      <c r="L301" s="96"/>
      <c r="M301" s="96"/>
      <c r="N301" s="96"/>
      <c r="O301" s="96"/>
      <c r="P301" s="96"/>
      <c r="Q301" s="97"/>
      <c r="R301" s="97"/>
      <c r="S301" s="89"/>
      <c r="T301" s="89"/>
      <c r="U301" s="89"/>
      <c r="V301" s="89"/>
      <c r="W301" s="89"/>
      <c r="X301" s="89"/>
      <c r="Y301" s="89"/>
      <c r="Z301" s="89"/>
      <c r="AA301" s="90"/>
      <c r="AB301" s="90"/>
      <c r="AC301" s="90"/>
    </row>
    <row r="302" spans="3:29" ht="14.1" customHeight="1">
      <c r="C302" s="91"/>
      <c r="D302" s="92"/>
      <c r="E302" s="228"/>
      <c r="F302" s="93"/>
      <c r="G302" s="93"/>
      <c r="I302" s="94"/>
      <c r="J302" s="95"/>
      <c r="K302" s="96"/>
      <c r="L302" s="96"/>
      <c r="M302" s="96"/>
      <c r="N302" s="96"/>
      <c r="O302" s="96"/>
      <c r="P302" s="96"/>
      <c r="Q302" s="97"/>
      <c r="R302" s="97"/>
      <c r="S302" s="89"/>
      <c r="T302" s="89"/>
      <c r="U302" s="89"/>
      <c r="V302" s="89"/>
      <c r="W302" s="89"/>
      <c r="X302" s="89"/>
      <c r="Y302" s="89"/>
      <c r="Z302" s="89"/>
      <c r="AA302" s="90"/>
      <c r="AB302" s="90"/>
      <c r="AC302" s="90"/>
    </row>
    <row r="303" spans="3:29" ht="14.1" customHeight="1">
      <c r="C303" s="91"/>
      <c r="D303" s="92"/>
      <c r="E303" s="228"/>
      <c r="F303" s="93"/>
      <c r="G303" s="93"/>
      <c r="I303" s="94"/>
      <c r="J303" s="95"/>
      <c r="K303" s="96"/>
      <c r="L303" s="96"/>
      <c r="M303" s="96"/>
      <c r="N303" s="96"/>
      <c r="O303" s="96"/>
      <c r="P303" s="96"/>
      <c r="Q303" s="97"/>
      <c r="R303" s="97"/>
      <c r="S303" s="89"/>
      <c r="T303" s="89"/>
      <c r="U303" s="89"/>
      <c r="V303" s="89"/>
      <c r="W303" s="89"/>
      <c r="X303" s="89"/>
      <c r="Y303" s="89"/>
      <c r="Z303" s="89"/>
      <c r="AA303" s="90"/>
      <c r="AB303" s="90"/>
      <c r="AC303" s="90"/>
    </row>
    <row r="304" spans="3:29" ht="14.1" customHeight="1">
      <c r="C304" s="91"/>
      <c r="D304" s="92"/>
      <c r="E304" s="228"/>
      <c r="F304" s="93"/>
      <c r="G304" s="93"/>
      <c r="I304" s="94"/>
      <c r="J304" s="95"/>
      <c r="K304" s="96"/>
      <c r="L304" s="96"/>
      <c r="M304" s="96"/>
      <c r="N304" s="96"/>
      <c r="O304" s="96"/>
      <c r="P304" s="96"/>
      <c r="Q304" s="97"/>
      <c r="R304" s="97"/>
      <c r="S304" s="89"/>
      <c r="T304" s="89"/>
      <c r="U304" s="89"/>
      <c r="V304" s="89"/>
      <c r="W304" s="89"/>
      <c r="X304" s="89"/>
      <c r="Y304" s="89"/>
      <c r="Z304" s="89"/>
      <c r="AA304" s="90"/>
      <c r="AB304" s="90"/>
      <c r="AC304" s="90"/>
    </row>
    <row r="305" spans="3:29" ht="14.1" customHeight="1">
      <c r="C305" s="91"/>
      <c r="D305" s="92"/>
      <c r="E305" s="228"/>
      <c r="F305" s="93"/>
      <c r="G305" s="93"/>
      <c r="I305" s="94"/>
      <c r="J305" s="95"/>
      <c r="K305" s="96"/>
      <c r="L305" s="96"/>
      <c r="M305" s="96"/>
      <c r="N305" s="96"/>
      <c r="O305" s="96"/>
      <c r="P305" s="96"/>
      <c r="Q305" s="97"/>
      <c r="R305" s="97"/>
      <c r="S305" s="89"/>
      <c r="T305" s="89"/>
      <c r="U305" s="89"/>
      <c r="V305" s="89"/>
      <c r="W305" s="89"/>
      <c r="X305" s="89"/>
      <c r="Y305" s="89"/>
      <c r="Z305" s="89"/>
      <c r="AA305" s="90"/>
      <c r="AB305" s="90"/>
      <c r="AC305" s="90"/>
    </row>
    <row r="306" spans="3:29" ht="14.1" customHeight="1">
      <c r="C306" s="91"/>
      <c r="D306" s="92"/>
      <c r="E306" s="228"/>
      <c r="F306" s="93"/>
      <c r="G306" s="93"/>
      <c r="I306" s="94"/>
      <c r="J306" s="95"/>
      <c r="K306" s="96"/>
      <c r="L306" s="96"/>
      <c r="M306" s="96"/>
      <c r="N306" s="96"/>
      <c r="O306" s="96"/>
      <c r="P306" s="96"/>
      <c r="Q306" s="97"/>
      <c r="R306" s="97"/>
      <c r="S306" s="89"/>
      <c r="T306" s="89"/>
      <c r="U306" s="89"/>
      <c r="V306" s="89"/>
      <c r="W306" s="89"/>
      <c r="X306" s="89"/>
      <c r="Y306" s="89"/>
      <c r="Z306" s="89"/>
      <c r="AA306" s="90"/>
      <c r="AB306" s="90"/>
      <c r="AC306" s="90"/>
    </row>
    <row r="307" spans="3:29" ht="14.1" customHeight="1">
      <c r="C307" s="91"/>
      <c r="D307" s="92"/>
      <c r="E307" s="228"/>
      <c r="F307" s="93"/>
      <c r="G307" s="93"/>
      <c r="I307" s="94"/>
      <c r="J307" s="95"/>
      <c r="K307" s="96"/>
      <c r="L307" s="96"/>
      <c r="M307" s="96"/>
      <c r="N307" s="96"/>
      <c r="O307" s="96"/>
      <c r="P307" s="96"/>
      <c r="Q307" s="97"/>
      <c r="R307" s="97"/>
      <c r="S307" s="89"/>
      <c r="T307" s="89"/>
      <c r="U307" s="89"/>
      <c r="V307" s="89"/>
      <c r="W307" s="89"/>
      <c r="X307" s="89"/>
      <c r="Y307" s="89"/>
      <c r="Z307" s="89"/>
      <c r="AA307" s="90"/>
      <c r="AB307" s="90"/>
      <c r="AC307" s="90"/>
    </row>
    <row r="308" spans="3:29" ht="14.1" customHeight="1">
      <c r="C308" s="91"/>
      <c r="D308" s="92"/>
      <c r="E308" s="228"/>
      <c r="F308" s="93"/>
      <c r="G308" s="93"/>
      <c r="I308" s="94"/>
      <c r="J308" s="95"/>
      <c r="K308" s="96"/>
      <c r="L308" s="96"/>
      <c r="M308" s="96"/>
      <c r="N308" s="96"/>
      <c r="O308" s="96"/>
      <c r="P308" s="96"/>
      <c r="Q308" s="97"/>
      <c r="R308" s="97"/>
      <c r="S308" s="89"/>
      <c r="T308" s="89"/>
      <c r="U308" s="89"/>
      <c r="V308" s="89"/>
      <c r="W308" s="89"/>
      <c r="X308" s="89"/>
      <c r="Y308" s="89"/>
      <c r="Z308" s="89"/>
      <c r="AA308" s="90"/>
      <c r="AB308" s="90"/>
      <c r="AC308" s="90"/>
    </row>
    <row r="309" spans="3:29" ht="14.1" customHeight="1">
      <c r="C309" s="91"/>
      <c r="D309" s="92"/>
      <c r="E309" s="228"/>
      <c r="F309" s="93"/>
      <c r="G309" s="93"/>
      <c r="I309" s="94"/>
      <c r="J309" s="95"/>
      <c r="K309" s="96"/>
      <c r="L309" s="96"/>
      <c r="M309" s="96"/>
      <c r="N309" s="96"/>
      <c r="O309" s="96"/>
      <c r="P309" s="96"/>
      <c r="Q309" s="97"/>
      <c r="R309" s="97"/>
      <c r="S309" s="89"/>
      <c r="T309" s="89"/>
      <c r="U309" s="89"/>
      <c r="V309" s="89"/>
      <c r="W309" s="89"/>
      <c r="X309" s="89"/>
      <c r="Y309" s="89"/>
      <c r="Z309" s="89"/>
      <c r="AA309" s="90"/>
      <c r="AB309" s="90"/>
      <c r="AC309" s="90"/>
    </row>
    <row r="310" spans="3:29" ht="14.1" customHeight="1">
      <c r="C310" s="91"/>
      <c r="D310" s="92"/>
      <c r="E310" s="228"/>
      <c r="F310" s="93"/>
      <c r="G310" s="93"/>
      <c r="I310" s="94"/>
      <c r="J310" s="95"/>
      <c r="K310" s="96"/>
      <c r="L310" s="96"/>
      <c r="M310" s="96"/>
      <c r="N310" s="96"/>
      <c r="O310" s="96"/>
      <c r="P310" s="96"/>
      <c r="Q310" s="97"/>
      <c r="R310" s="97"/>
      <c r="S310" s="89"/>
      <c r="T310" s="89"/>
      <c r="U310" s="89"/>
      <c r="V310" s="89"/>
      <c r="W310" s="89"/>
      <c r="X310" s="89"/>
      <c r="Y310" s="89"/>
      <c r="Z310" s="89"/>
      <c r="AA310" s="90"/>
      <c r="AB310" s="90"/>
      <c r="AC310" s="90"/>
    </row>
    <row r="311" spans="3:29" ht="14.1" customHeight="1">
      <c r="C311" s="91"/>
      <c r="D311" s="92"/>
      <c r="E311" s="228"/>
      <c r="F311" s="93"/>
      <c r="G311" s="93"/>
      <c r="I311" s="94"/>
      <c r="J311" s="95"/>
      <c r="K311" s="96"/>
      <c r="L311" s="96"/>
      <c r="M311" s="96"/>
      <c r="N311" s="96"/>
      <c r="O311" s="96"/>
      <c r="P311" s="96"/>
      <c r="Q311" s="97"/>
      <c r="R311" s="97"/>
      <c r="S311" s="89"/>
      <c r="T311" s="89"/>
      <c r="U311" s="89"/>
      <c r="V311" s="89"/>
      <c r="W311" s="89"/>
      <c r="X311" s="89"/>
      <c r="Y311" s="89"/>
      <c r="Z311" s="89"/>
      <c r="AA311" s="90"/>
      <c r="AB311" s="90"/>
      <c r="AC311" s="90"/>
    </row>
    <row r="312" spans="3:29" ht="14.1" customHeight="1">
      <c r="C312" s="91"/>
      <c r="D312" s="92"/>
      <c r="E312" s="228"/>
      <c r="F312" s="93"/>
      <c r="G312" s="93"/>
      <c r="I312" s="94"/>
      <c r="J312" s="95"/>
      <c r="K312" s="96"/>
      <c r="L312" s="96"/>
      <c r="M312" s="96"/>
      <c r="N312" s="96"/>
      <c r="O312" s="96"/>
      <c r="P312" s="96"/>
      <c r="Q312" s="97"/>
      <c r="R312" s="97"/>
      <c r="S312" s="89"/>
      <c r="T312" s="89"/>
      <c r="U312" s="89"/>
      <c r="V312" s="89"/>
      <c r="W312" s="89"/>
      <c r="X312" s="89"/>
      <c r="Y312" s="89"/>
      <c r="Z312" s="89"/>
      <c r="AA312" s="90"/>
      <c r="AB312" s="90"/>
      <c r="AC312" s="90"/>
    </row>
    <row r="313" spans="3:29" ht="14.1" customHeight="1">
      <c r="C313" s="91"/>
      <c r="D313" s="92"/>
      <c r="E313" s="228"/>
      <c r="F313" s="93"/>
      <c r="G313" s="93"/>
      <c r="I313" s="94"/>
      <c r="J313" s="95"/>
      <c r="K313" s="96"/>
      <c r="L313" s="96"/>
      <c r="M313" s="96"/>
      <c r="N313" s="96"/>
      <c r="O313" s="96"/>
      <c r="P313" s="96"/>
      <c r="Q313" s="97"/>
      <c r="R313" s="97"/>
      <c r="S313" s="89"/>
      <c r="T313" s="89"/>
      <c r="U313" s="89"/>
      <c r="V313" s="89"/>
      <c r="W313" s="89"/>
      <c r="X313" s="89"/>
      <c r="Y313" s="89"/>
      <c r="Z313" s="89"/>
      <c r="AA313" s="90"/>
      <c r="AB313" s="90"/>
      <c r="AC313" s="90"/>
    </row>
    <row r="314" spans="3:29" ht="14.1" customHeight="1">
      <c r="C314" s="91"/>
      <c r="D314" s="92"/>
      <c r="E314" s="228"/>
      <c r="F314" s="93"/>
      <c r="G314" s="93"/>
      <c r="I314" s="94"/>
      <c r="J314" s="95"/>
      <c r="K314" s="96"/>
      <c r="L314" s="96"/>
      <c r="M314" s="96"/>
      <c r="N314" s="96"/>
      <c r="O314" s="96"/>
      <c r="P314" s="96"/>
      <c r="Q314" s="97"/>
      <c r="R314" s="97"/>
      <c r="S314" s="89"/>
      <c r="T314" s="89"/>
      <c r="U314" s="89"/>
      <c r="V314" s="89"/>
      <c r="W314" s="89"/>
      <c r="X314" s="89"/>
      <c r="Y314" s="89"/>
      <c r="Z314" s="89"/>
      <c r="AA314" s="90"/>
      <c r="AB314" s="90"/>
      <c r="AC314" s="90"/>
    </row>
    <row r="315" spans="3:29" ht="14.1" customHeight="1">
      <c r="C315" s="91"/>
      <c r="D315" s="92"/>
      <c r="E315" s="228"/>
      <c r="F315" s="93"/>
      <c r="G315" s="93"/>
      <c r="I315" s="94"/>
      <c r="J315" s="95"/>
      <c r="K315" s="96"/>
      <c r="L315" s="96"/>
      <c r="M315" s="96"/>
      <c r="N315" s="96"/>
      <c r="O315" s="96"/>
      <c r="P315" s="96"/>
      <c r="Q315" s="97"/>
      <c r="R315" s="97"/>
      <c r="S315" s="89"/>
      <c r="T315" s="89"/>
      <c r="U315" s="89"/>
      <c r="V315" s="89"/>
      <c r="W315" s="89"/>
      <c r="X315" s="89"/>
      <c r="Y315" s="89"/>
      <c r="Z315" s="89"/>
      <c r="AA315" s="90"/>
      <c r="AB315" s="90"/>
      <c r="AC315" s="90"/>
    </row>
    <row r="316" spans="3:29" ht="14.1" customHeight="1">
      <c r="C316" s="91"/>
      <c r="D316" s="92"/>
      <c r="E316" s="228"/>
      <c r="F316" s="93"/>
      <c r="G316" s="93"/>
      <c r="I316" s="94"/>
      <c r="J316" s="95"/>
      <c r="K316" s="96"/>
      <c r="L316" s="96"/>
      <c r="M316" s="96"/>
      <c r="N316" s="96"/>
      <c r="O316" s="96"/>
      <c r="P316" s="96"/>
      <c r="Q316" s="97"/>
      <c r="R316" s="97"/>
      <c r="S316" s="89"/>
      <c r="T316" s="89"/>
      <c r="U316" s="89"/>
      <c r="V316" s="89"/>
      <c r="W316" s="89"/>
      <c r="X316" s="89"/>
      <c r="Y316" s="89"/>
      <c r="Z316" s="89"/>
      <c r="AA316" s="90"/>
      <c r="AB316" s="90"/>
      <c r="AC316" s="90"/>
    </row>
    <row r="317" spans="3:29" ht="14.1" customHeight="1">
      <c r="C317" s="91"/>
      <c r="D317" s="92"/>
      <c r="E317" s="228"/>
      <c r="F317" s="93"/>
      <c r="G317" s="93"/>
      <c r="I317" s="94"/>
      <c r="J317" s="95"/>
      <c r="K317" s="96"/>
      <c r="L317" s="96"/>
      <c r="M317" s="96"/>
      <c r="N317" s="96"/>
      <c r="O317" s="96"/>
      <c r="P317" s="96"/>
      <c r="Q317" s="97"/>
      <c r="R317" s="97"/>
      <c r="S317" s="89"/>
      <c r="T317" s="89"/>
      <c r="U317" s="89"/>
      <c r="V317" s="89"/>
      <c r="W317" s="89"/>
      <c r="X317" s="89"/>
      <c r="Y317" s="89"/>
      <c r="Z317" s="89"/>
      <c r="AA317" s="90"/>
      <c r="AB317" s="90"/>
      <c r="AC317" s="90"/>
    </row>
    <row r="318" spans="3:29" ht="14.1" customHeight="1">
      <c r="C318" s="91"/>
      <c r="D318" s="92"/>
      <c r="E318" s="228"/>
      <c r="F318" s="93"/>
      <c r="G318" s="93"/>
      <c r="I318" s="94"/>
      <c r="J318" s="95"/>
      <c r="K318" s="96"/>
      <c r="L318" s="96"/>
      <c r="M318" s="96"/>
      <c r="N318" s="96"/>
      <c r="O318" s="96"/>
      <c r="P318" s="96"/>
      <c r="Q318" s="97"/>
      <c r="R318" s="97"/>
      <c r="S318" s="89"/>
      <c r="T318" s="89"/>
      <c r="U318" s="89"/>
      <c r="V318" s="89"/>
      <c r="W318" s="89"/>
      <c r="X318" s="89"/>
      <c r="Y318" s="89"/>
      <c r="Z318" s="89"/>
      <c r="AA318" s="90"/>
      <c r="AB318" s="90"/>
      <c r="AC318" s="90"/>
    </row>
    <row r="319" spans="3:29" ht="14.1" customHeight="1">
      <c r="C319" s="91"/>
      <c r="D319" s="92"/>
      <c r="E319" s="228"/>
      <c r="F319" s="93"/>
      <c r="G319" s="93"/>
      <c r="I319" s="94"/>
      <c r="J319" s="95"/>
      <c r="K319" s="96"/>
      <c r="L319" s="96"/>
      <c r="M319" s="96"/>
      <c r="N319" s="96"/>
      <c r="O319" s="96"/>
      <c r="P319" s="96"/>
      <c r="Q319" s="97"/>
      <c r="R319" s="97"/>
      <c r="S319" s="89"/>
      <c r="T319" s="89"/>
      <c r="U319" s="89"/>
      <c r="V319" s="89"/>
      <c r="W319" s="89"/>
      <c r="X319" s="89"/>
      <c r="Y319" s="89"/>
      <c r="Z319" s="89"/>
      <c r="AA319" s="90"/>
      <c r="AB319" s="90"/>
      <c r="AC319" s="90"/>
    </row>
    <row r="320" spans="3:29" ht="14.1" customHeight="1">
      <c r="C320" s="91"/>
      <c r="D320" s="92"/>
      <c r="E320" s="228"/>
      <c r="F320" s="93"/>
      <c r="G320" s="93"/>
      <c r="I320" s="94"/>
      <c r="J320" s="95"/>
      <c r="K320" s="96"/>
      <c r="L320" s="96"/>
      <c r="M320" s="96"/>
      <c r="N320" s="96"/>
      <c r="O320" s="96"/>
      <c r="P320" s="96"/>
      <c r="Q320" s="97"/>
      <c r="R320" s="97"/>
      <c r="S320" s="89"/>
      <c r="T320" s="89"/>
      <c r="U320" s="89"/>
      <c r="V320" s="89"/>
      <c r="W320" s="89"/>
      <c r="X320" s="89"/>
      <c r="Y320" s="89"/>
      <c r="Z320" s="89"/>
      <c r="AA320" s="90"/>
      <c r="AB320" s="90"/>
      <c r="AC320" s="90"/>
    </row>
    <row r="321" spans="3:29" ht="14.1" customHeight="1">
      <c r="C321" s="91"/>
      <c r="D321" s="92"/>
      <c r="E321" s="228"/>
      <c r="F321" s="93"/>
      <c r="G321" s="93"/>
      <c r="I321" s="94"/>
      <c r="J321" s="95"/>
      <c r="K321" s="96"/>
      <c r="L321" s="96"/>
      <c r="M321" s="96"/>
      <c r="N321" s="96"/>
      <c r="O321" s="96"/>
      <c r="P321" s="96"/>
      <c r="Q321" s="97"/>
      <c r="R321" s="97"/>
      <c r="S321" s="89"/>
      <c r="T321" s="89"/>
      <c r="U321" s="89"/>
      <c r="V321" s="89"/>
      <c r="W321" s="89"/>
      <c r="X321" s="89"/>
      <c r="Y321" s="89"/>
      <c r="Z321" s="89"/>
      <c r="AA321" s="90"/>
      <c r="AB321" s="90"/>
      <c r="AC321" s="90"/>
    </row>
    <row r="322" spans="3:29" ht="14.1" customHeight="1">
      <c r="C322" s="91"/>
      <c r="D322" s="92"/>
      <c r="E322" s="228"/>
      <c r="F322" s="93"/>
      <c r="G322" s="93"/>
      <c r="I322" s="94"/>
      <c r="J322" s="95"/>
      <c r="K322" s="96"/>
      <c r="L322" s="96"/>
      <c r="M322" s="96"/>
      <c r="N322" s="96"/>
      <c r="O322" s="96"/>
      <c r="P322" s="96"/>
      <c r="Q322" s="97"/>
      <c r="R322" s="97"/>
      <c r="S322" s="89"/>
      <c r="T322" s="89"/>
      <c r="U322" s="89"/>
      <c r="V322" s="89"/>
      <c r="W322" s="89"/>
      <c r="X322" s="89"/>
      <c r="Y322" s="89"/>
      <c r="Z322" s="89"/>
      <c r="AA322" s="90"/>
      <c r="AB322" s="90"/>
      <c r="AC322" s="90"/>
    </row>
    <row r="323" spans="3:29" ht="14.1" customHeight="1">
      <c r="C323" s="91"/>
      <c r="D323" s="92"/>
      <c r="E323" s="228"/>
      <c r="F323" s="93"/>
      <c r="G323" s="93"/>
      <c r="I323" s="94"/>
      <c r="J323" s="95"/>
      <c r="K323" s="96"/>
      <c r="L323" s="96"/>
      <c r="M323" s="96"/>
      <c r="N323" s="96"/>
      <c r="O323" s="96"/>
      <c r="P323" s="96"/>
      <c r="Q323" s="97"/>
      <c r="R323" s="97"/>
      <c r="S323" s="89"/>
      <c r="T323" s="89"/>
      <c r="U323" s="89"/>
      <c r="V323" s="89"/>
      <c r="W323" s="89"/>
      <c r="X323" s="89"/>
      <c r="Y323" s="89"/>
      <c r="Z323" s="89"/>
      <c r="AA323" s="90"/>
      <c r="AB323" s="90"/>
      <c r="AC323" s="90"/>
    </row>
    <row r="324" spans="3:29" ht="14.1" customHeight="1">
      <c r="C324" s="91"/>
      <c r="D324" s="92"/>
      <c r="E324" s="228"/>
      <c r="F324" s="93"/>
      <c r="G324" s="93"/>
      <c r="I324" s="94"/>
      <c r="J324" s="95"/>
      <c r="K324" s="96"/>
      <c r="L324" s="96"/>
      <c r="M324" s="96"/>
      <c r="N324" s="96"/>
      <c r="O324" s="96"/>
      <c r="P324" s="96"/>
      <c r="Q324" s="97"/>
      <c r="R324" s="97"/>
      <c r="S324" s="89"/>
      <c r="T324" s="89"/>
      <c r="U324" s="89"/>
      <c r="V324" s="89"/>
      <c r="W324" s="89"/>
      <c r="X324" s="89"/>
      <c r="Y324" s="89"/>
      <c r="Z324" s="89"/>
      <c r="AA324" s="90"/>
      <c r="AB324" s="90"/>
      <c r="AC324" s="90"/>
    </row>
    <row r="325" spans="3:29" ht="14.1" customHeight="1">
      <c r="C325" s="91"/>
      <c r="D325" s="92"/>
      <c r="E325" s="228"/>
      <c r="F325" s="93"/>
      <c r="G325" s="93"/>
      <c r="I325" s="94"/>
      <c r="J325" s="95"/>
      <c r="K325" s="96"/>
      <c r="L325" s="96"/>
      <c r="M325" s="96"/>
      <c r="N325" s="96"/>
      <c r="O325" s="96"/>
      <c r="P325" s="96"/>
      <c r="Q325" s="97"/>
      <c r="R325" s="97"/>
      <c r="S325" s="89"/>
      <c r="T325" s="89"/>
      <c r="U325" s="89"/>
      <c r="V325" s="89"/>
      <c r="W325" s="89"/>
      <c r="X325" s="89"/>
      <c r="Y325" s="89"/>
      <c r="Z325" s="89"/>
      <c r="AA325" s="90"/>
      <c r="AB325" s="90"/>
      <c r="AC325" s="90"/>
    </row>
    <row r="326" spans="3:29" ht="14.1" customHeight="1">
      <c r="C326" s="91"/>
      <c r="D326" s="92"/>
      <c r="E326" s="228"/>
      <c r="F326" s="93"/>
      <c r="G326" s="93"/>
      <c r="I326" s="94"/>
      <c r="J326" s="95"/>
      <c r="K326" s="96"/>
      <c r="L326" s="96"/>
      <c r="M326" s="96"/>
      <c r="N326" s="96"/>
      <c r="O326" s="96"/>
      <c r="P326" s="96"/>
      <c r="Q326" s="97"/>
      <c r="R326" s="97"/>
      <c r="S326" s="89"/>
      <c r="T326" s="89"/>
      <c r="U326" s="89"/>
      <c r="V326" s="89"/>
      <c r="W326" s="89"/>
      <c r="X326" s="89"/>
      <c r="Y326" s="89"/>
      <c r="Z326" s="89"/>
      <c r="AA326" s="90"/>
      <c r="AB326" s="90"/>
      <c r="AC326" s="90"/>
    </row>
    <row r="327" spans="3:29" ht="14.1" customHeight="1">
      <c r="C327" s="91"/>
      <c r="D327" s="92"/>
      <c r="E327" s="228"/>
      <c r="F327" s="93"/>
      <c r="G327" s="93"/>
      <c r="I327" s="94"/>
      <c r="J327" s="95"/>
      <c r="K327" s="96"/>
      <c r="L327" s="96"/>
      <c r="M327" s="96"/>
      <c r="N327" s="96"/>
      <c r="O327" s="96"/>
      <c r="P327" s="96"/>
      <c r="Q327" s="97"/>
      <c r="R327" s="97"/>
      <c r="S327" s="89"/>
      <c r="T327" s="89"/>
      <c r="U327" s="89"/>
      <c r="V327" s="89"/>
      <c r="W327" s="89"/>
      <c r="X327" s="89"/>
      <c r="Y327" s="89"/>
      <c r="Z327" s="89"/>
      <c r="AA327" s="90"/>
      <c r="AB327" s="90"/>
      <c r="AC327" s="90"/>
    </row>
    <row r="328" spans="3:29" ht="14.1" customHeight="1">
      <c r="C328" s="91"/>
      <c r="D328" s="92"/>
      <c r="E328" s="228"/>
      <c r="F328" s="93"/>
      <c r="G328" s="93"/>
      <c r="I328" s="94"/>
      <c r="J328" s="95"/>
      <c r="K328" s="96"/>
      <c r="L328" s="96"/>
      <c r="M328" s="96"/>
      <c r="N328" s="96"/>
      <c r="O328" s="96"/>
      <c r="P328" s="96"/>
      <c r="Q328" s="97"/>
      <c r="R328" s="97"/>
      <c r="S328" s="89"/>
      <c r="T328" s="89"/>
      <c r="U328" s="89"/>
      <c r="V328" s="89"/>
      <c r="W328" s="89"/>
      <c r="X328" s="89"/>
      <c r="Y328" s="89"/>
      <c r="Z328" s="89"/>
      <c r="AA328" s="90"/>
      <c r="AB328" s="90"/>
      <c r="AC328" s="90"/>
    </row>
    <row r="329" spans="3:29" ht="14.1" customHeight="1">
      <c r="C329" s="91"/>
      <c r="D329" s="92"/>
      <c r="E329" s="228"/>
      <c r="F329" s="93"/>
      <c r="G329" s="93"/>
      <c r="I329" s="94"/>
      <c r="J329" s="95"/>
      <c r="K329" s="96"/>
      <c r="L329" s="96"/>
      <c r="M329" s="96"/>
      <c r="N329" s="96"/>
      <c r="O329" s="96"/>
      <c r="P329" s="96"/>
      <c r="Q329" s="97"/>
      <c r="R329" s="97"/>
      <c r="S329" s="89"/>
      <c r="T329" s="89"/>
      <c r="U329" s="89"/>
      <c r="V329" s="89"/>
      <c r="W329" s="89"/>
      <c r="X329" s="89"/>
      <c r="Y329" s="89"/>
      <c r="Z329" s="89"/>
      <c r="AA329" s="90"/>
      <c r="AB329" s="90"/>
      <c r="AC329" s="90"/>
    </row>
    <row r="330" spans="3:29" ht="14.1" customHeight="1">
      <c r="C330" s="91"/>
      <c r="D330" s="92"/>
      <c r="E330" s="228"/>
      <c r="F330" s="93"/>
      <c r="G330" s="93"/>
      <c r="I330" s="94"/>
      <c r="J330" s="95"/>
      <c r="K330" s="96"/>
      <c r="L330" s="96"/>
      <c r="M330" s="96"/>
      <c r="N330" s="96"/>
      <c r="O330" s="96"/>
      <c r="P330" s="96"/>
      <c r="Q330" s="97"/>
      <c r="R330" s="97"/>
      <c r="S330" s="89"/>
      <c r="T330" s="89"/>
      <c r="U330" s="89"/>
      <c r="V330" s="89"/>
      <c r="W330" s="89"/>
      <c r="X330" s="89"/>
      <c r="Y330" s="89"/>
      <c r="Z330" s="89"/>
      <c r="AA330" s="90"/>
      <c r="AB330" s="90"/>
      <c r="AC330" s="90"/>
    </row>
    <row r="331" spans="3:29" ht="14.1" customHeight="1">
      <c r="C331" s="91"/>
      <c r="D331" s="92"/>
      <c r="E331" s="228"/>
      <c r="F331" s="93"/>
      <c r="G331" s="93"/>
      <c r="I331" s="94"/>
      <c r="J331" s="95"/>
      <c r="K331" s="96"/>
      <c r="L331" s="96"/>
      <c r="M331" s="96"/>
      <c r="N331" s="96"/>
      <c r="O331" s="96"/>
      <c r="P331" s="96"/>
      <c r="Q331" s="97"/>
      <c r="R331" s="97"/>
      <c r="S331" s="89"/>
      <c r="T331" s="89"/>
      <c r="U331" s="89"/>
      <c r="V331" s="89"/>
      <c r="W331" s="89"/>
      <c r="X331" s="89"/>
      <c r="Y331" s="89"/>
      <c r="Z331" s="89"/>
      <c r="AA331" s="90"/>
      <c r="AB331" s="90"/>
      <c r="AC331" s="90"/>
    </row>
    <row r="332" spans="3:29" ht="14.1" customHeight="1">
      <c r="C332" s="91"/>
      <c r="D332" s="92"/>
      <c r="E332" s="228"/>
      <c r="F332" s="93"/>
      <c r="G332" s="93"/>
      <c r="I332" s="94"/>
      <c r="J332" s="95"/>
      <c r="K332" s="96"/>
      <c r="L332" s="96"/>
      <c r="M332" s="96"/>
      <c r="N332" s="96"/>
      <c r="O332" s="96"/>
      <c r="P332" s="96"/>
      <c r="Q332" s="97"/>
      <c r="R332" s="97"/>
      <c r="S332" s="89"/>
      <c r="T332" s="89"/>
      <c r="U332" s="89"/>
      <c r="V332" s="89"/>
      <c r="W332" s="89"/>
      <c r="X332" s="89"/>
      <c r="Y332" s="89"/>
      <c r="Z332" s="89"/>
      <c r="AA332" s="90"/>
      <c r="AB332" s="90"/>
      <c r="AC332" s="90"/>
    </row>
    <row r="333" spans="3:29" ht="14.1" customHeight="1">
      <c r="C333" s="91"/>
      <c r="D333" s="92"/>
      <c r="E333" s="228"/>
      <c r="F333" s="93"/>
      <c r="G333" s="93"/>
      <c r="I333" s="94"/>
      <c r="J333" s="95"/>
      <c r="K333" s="96"/>
      <c r="L333" s="96"/>
      <c r="M333" s="96"/>
      <c r="N333" s="96"/>
      <c r="O333" s="96"/>
      <c r="P333" s="96"/>
      <c r="Q333" s="97"/>
      <c r="R333" s="97"/>
      <c r="S333" s="89"/>
      <c r="T333" s="89"/>
      <c r="U333" s="89"/>
      <c r="V333" s="89"/>
      <c r="W333" s="89"/>
      <c r="X333" s="89"/>
      <c r="Y333" s="89"/>
      <c r="Z333" s="89"/>
      <c r="AA333" s="90"/>
      <c r="AB333" s="90"/>
      <c r="AC333" s="90"/>
    </row>
    <row r="334" spans="3:29" ht="14.1" customHeight="1">
      <c r="C334" s="91"/>
      <c r="D334" s="92"/>
      <c r="E334" s="228"/>
      <c r="F334" s="93"/>
      <c r="G334" s="93"/>
      <c r="I334" s="94"/>
      <c r="J334" s="95"/>
      <c r="K334" s="96"/>
      <c r="L334" s="96"/>
      <c r="M334" s="96"/>
      <c r="N334" s="96"/>
      <c r="O334" s="96"/>
      <c r="P334" s="96"/>
      <c r="Q334" s="97"/>
      <c r="R334" s="97"/>
      <c r="S334" s="89"/>
      <c r="T334" s="89"/>
      <c r="U334" s="89"/>
      <c r="V334" s="89"/>
      <c r="W334" s="89"/>
      <c r="X334" s="89"/>
      <c r="Y334" s="89"/>
      <c r="Z334" s="89"/>
      <c r="AA334" s="90"/>
      <c r="AB334" s="90"/>
      <c r="AC334" s="90"/>
    </row>
    <row r="335" spans="3:29" ht="14.1" customHeight="1">
      <c r="C335" s="91"/>
      <c r="D335" s="92"/>
      <c r="E335" s="228"/>
      <c r="F335" s="93"/>
      <c r="G335" s="93"/>
      <c r="I335" s="94"/>
      <c r="J335" s="95"/>
      <c r="K335" s="96"/>
      <c r="L335" s="96"/>
      <c r="M335" s="96"/>
      <c r="N335" s="96"/>
      <c r="O335" s="96"/>
      <c r="P335" s="96"/>
      <c r="Q335" s="97"/>
      <c r="R335" s="97"/>
      <c r="S335" s="89"/>
      <c r="T335" s="89"/>
      <c r="U335" s="89"/>
      <c r="V335" s="89"/>
      <c r="W335" s="89"/>
      <c r="X335" s="89"/>
      <c r="Y335" s="89"/>
      <c r="Z335" s="89"/>
      <c r="AA335" s="90"/>
      <c r="AB335" s="90"/>
      <c r="AC335" s="90"/>
    </row>
    <row r="336" spans="3:29" ht="14.1" customHeight="1">
      <c r="C336" s="91"/>
      <c r="D336" s="92"/>
      <c r="E336" s="228"/>
      <c r="F336" s="93"/>
      <c r="G336" s="93"/>
      <c r="I336" s="94"/>
      <c r="J336" s="95"/>
      <c r="K336" s="96"/>
      <c r="L336" s="96"/>
      <c r="M336" s="96"/>
      <c r="N336" s="96"/>
      <c r="O336" s="96"/>
      <c r="P336" s="96"/>
      <c r="Q336" s="97"/>
      <c r="R336" s="97"/>
      <c r="S336" s="89"/>
      <c r="T336" s="89"/>
      <c r="U336" s="89"/>
      <c r="V336" s="89"/>
      <c r="W336" s="89"/>
      <c r="X336" s="89"/>
      <c r="Y336" s="89"/>
      <c r="Z336" s="89"/>
      <c r="AA336" s="90"/>
      <c r="AB336" s="90"/>
      <c r="AC336" s="90"/>
    </row>
    <row r="337" spans="3:29" ht="14.1" customHeight="1">
      <c r="C337" s="91"/>
      <c r="D337" s="92"/>
      <c r="E337" s="228"/>
      <c r="F337" s="93"/>
      <c r="G337" s="93"/>
      <c r="I337" s="94"/>
      <c r="J337" s="95"/>
      <c r="K337" s="96"/>
      <c r="L337" s="96"/>
      <c r="M337" s="96"/>
      <c r="N337" s="96"/>
      <c r="O337" s="96"/>
      <c r="P337" s="96"/>
      <c r="Q337" s="97"/>
      <c r="R337" s="97"/>
      <c r="S337" s="89"/>
      <c r="T337" s="89"/>
      <c r="U337" s="89"/>
      <c r="V337" s="89"/>
      <c r="W337" s="89"/>
      <c r="X337" s="89"/>
      <c r="Y337" s="89"/>
      <c r="Z337" s="89"/>
      <c r="AA337" s="90"/>
      <c r="AB337" s="90"/>
      <c r="AC337" s="90"/>
    </row>
    <row r="338" spans="3:29" ht="14.1" customHeight="1">
      <c r="C338" s="91"/>
      <c r="D338" s="92"/>
      <c r="E338" s="228"/>
      <c r="F338" s="93"/>
      <c r="G338" s="93"/>
      <c r="I338" s="94"/>
      <c r="J338" s="95"/>
      <c r="K338" s="96"/>
      <c r="L338" s="96"/>
      <c r="M338" s="96"/>
      <c r="N338" s="96"/>
      <c r="O338" s="96"/>
      <c r="P338" s="96"/>
      <c r="Q338" s="97"/>
      <c r="R338" s="97"/>
      <c r="S338" s="89"/>
      <c r="T338" s="89"/>
      <c r="U338" s="89"/>
      <c r="V338" s="89"/>
      <c r="W338" s="89"/>
      <c r="X338" s="89"/>
      <c r="Y338" s="89"/>
      <c r="Z338" s="89"/>
      <c r="AA338" s="90"/>
      <c r="AB338" s="90"/>
      <c r="AC338" s="90"/>
    </row>
    <row r="339" spans="3:29" ht="14.1" customHeight="1">
      <c r="C339" s="91"/>
      <c r="D339" s="92"/>
      <c r="E339" s="228"/>
      <c r="F339" s="93"/>
      <c r="G339" s="93"/>
      <c r="I339" s="94"/>
      <c r="J339" s="95"/>
      <c r="K339" s="96"/>
      <c r="L339" s="96"/>
      <c r="M339" s="96"/>
      <c r="N339" s="96"/>
      <c r="O339" s="96"/>
      <c r="P339" s="96"/>
      <c r="Q339" s="97"/>
      <c r="R339" s="97"/>
      <c r="S339" s="89"/>
      <c r="T339" s="89"/>
      <c r="U339" s="89"/>
      <c r="V339" s="89"/>
      <c r="W339" s="89"/>
      <c r="X339" s="89"/>
      <c r="Y339" s="89"/>
      <c r="Z339" s="89"/>
      <c r="AA339" s="90"/>
      <c r="AB339" s="90"/>
      <c r="AC339" s="90"/>
    </row>
    <row r="340" spans="3:29" ht="14.1" customHeight="1">
      <c r="C340" s="91"/>
      <c r="D340" s="92"/>
      <c r="E340" s="228"/>
      <c r="F340" s="93"/>
      <c r="G340" s="93"/>
      <c r="I340" s="94"/>
      <c r="J340" s="95"/>
      <c r="K340" s="96"/>
      <c r="L340" s="96"/>
      <c r="M340" s="96"/>
      <c r="N340" s="96"/>
      <c r="O340" s="96"/>
      <c r="P340" s="96"/>
      <c r="Q340" s="97"/>
      <c r="R340" s="97"/>
      <c r="S340" s="89"/>
      <c r="T340" s="89"/>
      <c r="U340" s="89"/>
      <c r="V340" s="89"/>
      <c r="W340" s="89"/>
      <c r="X340" s="89"/>
      <c r="Y340" s="89"/>
      <c r="Z340" s="89"/>
      <c r="AA340" s="90"/>
      <c r="AB340" s="90"/>
      <c r="AC340" s="90"/>
    </row>
    <row r="341" spans="3:29" ht="14.1" customHeight="1">
      <c r="C341" s="91"/>
      <c r="D341" s="92"/>
      <c r="E341" s="228"/>
      <c r="F341" s="93"/>
      <c r="G341" s="93"/>
      <c r="I341" s="94"/>
      <c r="J341" s="95"/>
      <c r="K341" s="96"/>
      <c r="L341" s="96"/>
      <c r="M341" s="96"/>
      <c r="N341" s="96"/>
      <c r="O341" s="96"/>
      <c r="P341" s="96"/>
      <c r="Q341" s="97"/>
      <c r="R341" s="97"/>
      <c r="S341" s="89"/>
      <c r="T341" s="89"/>
      <c r="U341" s="89"/>
      <c r="V341" s="89"/>
      <c r="W341" s="89"/>
      <c r="X341" s="89"/>
      <c r="Y341" s="89"/>
      <c r="Z341" s="89"/>
      <c r="AA341" s="90"/>
      <c r="AB341" s="90"/>
      <c r="AC341" s="90"/>
    </row>
    <row r="342" spans="3:29" ht="14.1" customHeight="1">
      <c r="C342" s="91"/>
      <c r="D342" s="92"/>
      <c r="E342" s="228"/>
      <c r="F342" s="93"/>
      <c r="G342" s="93"/>
      <c r="I342" s="94"/>
      <c r="J342" s="95"/>
      <c r="K342" s="96"/>
      <c r="L342" s="96"/>
      <c r="M342" s="96"/>
      <c r="N342" s="96"/>
      <c r="O342" s="96"/>
      <c r="P342" s="96"/>
      <c r="Q342" s="97"/>
      <c r="R342" s="97"/>
      <c r="S342" s="89"/>
      <c r="T342" s="89"/>
      <c r="U342" s="89"/>
      <c r="V342" s="89"/>
      <c r="W342" s="89"/>
      <c r="X342" s="89"/>
      <c r="Y342" s="89"/>
      <c r="Z342" s="89"/>
      <c r="AA342" s="90"/>
      <c r="AB342" s="90"/>
      <c r="AC342" s="90"/>
    </row>
    <row r="343" spans="3:29" ht="14.1" customHeight="1">
      <c r="C343" s="91"/>
      <c r="D343" s="92"/>
      <c r="E343" s="228"/>
      <c r="F343" s="93"/>
      <c r="G343" s="93"/>
      <c r="I343" s="94"/>
      <c r="J343" s="95"/>
      <c r="K343" s="96"/>
      <c r="L343" s="96"/>
      <c r="M343" s="96"/>
      <c r="N343" s="96"/>
      <c r="O343" s="96"/>
      <c r="P343" s="96"/>
      <c r="Q343" s="97"/>
      <c r="R343" s="97"/>
      <c r="S343" s="89"/>
      <c r="T343" s="89"/>
      <c r="U343" s="89"/>
      <c r="V343" s="89"/>
      <c r="W343" s="89"/>
      <c r="X343" s="89"/>
      <c r="Y343" s="89"/>
      <c r="Z343" s="89"/>
      <c r="AA343" s="90"/>
      <c r="AB343" s="90"/>
      <c r="AC343" s="90"/>
    </row>
    <row r="344" spans="3:29" ht="14.1" customHeight="1">
      <c r="C344" s="91"/>
      <c r="D344" s="92"/>
      <c r="E344" s="228"/>
      <c r="F344" s="93"/>
      <c r="G344" s="93"/>
      <c r="I344" s="94"/>
      <c r="J344" s="95"/>
      <c r="K344" s="96"/>
      <c r="L344" s="96"/>
      <c r="M344" s="96"/>
      <c r="N344" s="96"/>
      <c r="O344" s="96"/>
      <c r="P344" s="96"/>
      <c r="Q344" s="97"/>
      <c r="R344" s="97"/>
      <c r="S344" s="89"/>
      <c r="T344" s="89"/>
      <c r="U344" s="89"/>
      <c r="V344" s="89"/>
      <c r="W344" s="89"/>
      <c r="X344" s="89"/>
      <c r="Y344" s="89"/>
      <c r="Z344" s="89"/>
      <c r="AA344" s="90"/>
      <c r="AB344" s="90"/>
      <c r="AC344" s="90"/>
    </row>
    <row r="345" spans="3:29" ht="14.1" customHeight="1">
      <c r="C345" s="91"/>
      <c r="D345" s="92"/>
      <c r="E345" s="228"/>
      <c r="F345" s="93"/>
      <c r="G345" s="93"/>
      <c r="I345" s="94"/>
      <c r="J345" s="95"/>
      <c r="K345" s="96"/>
      <c r="L345" s="96"/>
      <c r="M345" s="96"/>
      <c r="N345" s="96"/>
      <c r="O345" s="96"/>
      <c r="P345" s="96"/>
      <c r="Q345" s="97"/>
      <c r="R345" s="97"/>
      <c r="S345" s="89"/>
      <c r="T345" s="89"/>
      <c r="U345" s="89"/>
      <c r="V345" s="89"/>
      <c r="W345" s="89"/>
      <c r="X345" s="89"/>
      <c r="Y345" s="89"/>
      <c r="Z345" s="89"/>
      <c r="AA345" s="90"/>
      <c r="AB345" s="90"/>
      <c r="AC345" s="90"/>
    </row>
    <row r="346" spans="3:29" ht="14.1" customHeight="1">
      <c r="C346" s="91"/>
      <c r="D346" s="92"/>
      <c r="E346" s="228"/>
      <c r="F346" s="93"/>
      <c r="G346" s="93"/>
      <c r="I346" s="94"/>
      <c r="J346" s="95"/>
      <c r="K346" s="96"/>
      <c r="L346" s="96"/>
      <c r="M346" s="96"/>
      <c r="N346" s="96"/>
      <c r="O346" s="96"/>
      <c r="P346" s="96"/>
      <c r="Q346" s="97"/>
      <c r="R346" s="97"/>
      <c r="S346" s="89"/>
      <c r="T346" s="89"/>
      <c r="U346" s="89"/>
      <c r="V346" s="89"/>
      <c r="W346" s="89"/>
      <c r="X346" s="89"/>
      <c r="Y346" s="89"/>
      <c r="Z346" s="89"/>
      <c r="AA346" s="90"/>
      <c r="AB346" s="90"/>
      <c r="AC346" s="90"/>
    </row>
    <row r="347" spans="3:29" ht="14.1" customHeight="1">
      <c r="C347" s="91"/>
      <c r="D347" s="92"/>
      <c r="E347" s="228"/>
      <c r="F347" s="93"/>
      <c r="G347" s="93"/>
      <c r="I347" s="94"/>
      <c r="J347" s="95"/>
      <c r="K347" s="96"/>
      <c r="L347" s="96"/>
      <c r="M347" s="96"/>
      <c r="N347" s="96"/>
      <c r="O347" s="96"/>
      <c r="P347" s="96"/>
      <c r="Q347" s="97"/>
      <c r="R347" s="97"/>
      <c r="S347" s="89"/>
      <c r="T347" s="89"/>
      <c r="U347" s="89"/>
      <c r="V347" s="89"/>
      <c r="W347" s="89"/>
      <c r="X347" s="89"/>
      <c r="Y347" s="89"/>
      <c r="Z347" s="89"/>
      <c r="AA347" s="90"/>
      <c r="AB347" s="90"/>
      <c r="AC347" s="90"/>
    </row>
    <row r="348" spans="3:29" ht="14.1" customHeight="1">
      <c r="C348" s="91"/>
      <c r="D348" s="92"/>
      <c r="E348" s="228"/>
      <c r="F348" s="93"/>
      <c r="G348" s="93"/>
      <c r="I348" s="94"/>
      <c r="J348" s="95"/>
      <c r="K348" s="96"/>
      <c r="L348" s="96"/>
      <c r="M348" s="96"/>
      <c r="N348" s="96"/>
      <c r="O348" s="96"/>
      <c r="P348" s="96"/>
      <c r="Q348" s="97"/>
      <c r="R348" s="97"/>
      <c r="S348" s="89"/>
      <c r="T348" s="89"/>
      <c r="U348" s="89"/>
      <c r="V348" s="89"/>
      <c r="W348" s="89"/>
      <c r="X348" s="89"/>
      <c r="Y348" s="89"/>
      <c r="Z348" s="89"/>
      <c r="AA348" s="90"/>
      <c r="AB348" s="90"/>
      <c r="AC348" s="90"/>
    </row>
    <row r="349" spans="3:29" ht="14.1" customHeight="1">
      <c r="C349" s="91"/>
      <c r="D349" s="92"/>
      <c r="E349" s="228"/>
      <c r="F349" s="93"/>
      <c r="G349" s="93"/>
      <c r="I349" s="94"/>
      <c r="J349" s="95"/>
      <c r="K349" s="96"/>
      <c r="L349" s="96"/>
      <c r="M349" s="96"/>
      <c r="N349" s="96"/>
      <c r="O349" s="96"/>
      <c r="P349" s="96"/>
      <c r="Q349" s="97"/>
      <c r="R349" s="97"/>
      <c r="S349" s="89"/>
      <c r="T349" s="89"/>
      <c r="U349" s="89"/>
      <c r="V349" s="89"/>
      <c r="W349" s="89"/>
      <c r="X349" s="89"/>
      <c r="Y349" s="89"/>
      <c r="Z349" s="89"/>
      <c r="AA349" s="90"/>
      <c r="AB349" s="90"/>
      <c r="AC349" s="90"/>
    </row>
    <row r="350" spans="3:29" ht="14.1" customHeight="1">
      <c r="C350" s="91"/>
      <c r="D350" s="92"/>
      <c r="E350" s="228"/>
      <c r="F350" s="93"/>
      <c r="G350" s="93"/>
      <c r="I350" s="94"/>
      <c r="J350" s="95"/>
      <c r="K350" s="96"/>
      <c r="L350" s="96"/>
      <c r="M350" s="96"/>
      <c r="N350" s="96"/>
      <c r="O350" s="96"/>
      <c r="P350" s="96"/>
      <c r="Q350" s="97"/>
      <c r="R350" s="97"/>
      <c r="S350" s="89"/>
      <c r="T350" s="89"/>
      <c r="U350" s="89"/>
      <c r="V350" s="89"/>
      <c r="W350" s="89"/>
      <c r="X350" s="89"/>
      <c r="Y350" s="89"/>
      <c r="Z350" s="89"/>
      <c r="AA350" s="90"/>
      <c r="AB350" s="90"/>
      <c r="AC350" s="90"/>
    </row>
    <row r="351" spans="3:29" ht="14.1" customHeight="1">
      <c r="C351" s="91"/>
      <c r="D351" s="92"/>
      <c r="E351" s="228"/>
      <c r="F351" s="93"/>
      <c r="G351" s="93"/>
      <c r="I351" s="94"/>
      <c r="J351" s="95"/>
      <c r="K351" s="96"/>
      <c r="L351" s="96"/>
      <c r="M351" s="96"/>
      <c r="N351" s="96"/>
      <c r="O351" s="96"/>
      <c r="P351" s="96"/>
      <c r="Q351" s="97"/>
      <c r="R351" s="97"/>
      <c r="S351" s="89"/>
      <c r="T351" s="89"/>
      <c r="U351" s="89"/>
      <c r="V351" s="89"/>
      <c r="W351" s="89"/>
      <c r="X351" s="89"/>
      <c r="Y351" s="89"/>
      <c r="Z351" s="89"/>
      <c r="AA351" s="90"/>
      <c r="AB351" s="90"/>
      <c r="AC351" s="90"/>
    </row>
    <row r="352" spans="3:29" ht="14.1" customHeight="1">
      <c r="C352" s="91"/>
      <c r="D352" s="92"/>
      <c r="E352" s="228"/>
      <c r="F352" s="93"/>
      <c r="G352" s="93"/>
      <c r="I352" s="94"/>
      <c r="J352" s="95"/>
      <c r="K352" s="96"/>
      <c r="L352" s="96"/>
      <c r="M352" s="96"/>
      <c r="N352" s="96"/>
      <c r="O352" s="96"/>
      <c r="P352" s="96"/>
      <c r="Q352" s="97"/>
      <c r="R352" s="97"/>
      <c r="S352" s="89"/>
      <c r="T352" s="89"/>
      <c r="U352" s="89"/>
      <c r="V352" s="89"/>
      <c r="W352" s="89"/>
      <c r="X352" s="89"/>
      <c r="Y352" s="89"/>
      <c r="Z352" s="89"/>
      <c r="AA352" s="90"/>
      <c r="AB352" s="90"/>
      <c r="AC352" s="90"/>
    </row>
    <row r="353" spans="3:29" ht="14.1" customHeight="1">
      <c r="C353" s="91"/>
      <c r="D353" s="92"/>
      <c r="E353" s="228"/>
      <c r="F353" s="93"/>
      <c r="G353" s="93"/>
      <c r="I353" s="94"/>
      <c r="J353" s="95"/>
      <c r="K353" s="96"/>
      <c r="L353" s="96"/>
      <c r="M353" s="96"/>
      <c r="N353" s="96"/>
      <c r="O353" s="96"/>
      <c r="P353" s="96"/>
      <c r="Q353" s="97"/>
      <c r="R353" s="97"/>
      <c r="S353" s="89"/>
      <c r="T353" s="89"/>
      <c r="U353" s="89"/>
      <c r="V353" s="89"/>
      <c r="W353" s="89"/>
      <c r="X353" s="89"/>
      <c r="Y353" s="89"/>
      <c r="Z353" s="89"/>
      <c r="AA353" s="90"/>
      <c r="AB353" s="90"/>
      <c r="AC353" s="90"/>
    </row>
    <row r="354" spans="3:29" ht="14.1" customHeight="1">
      <c r="C354" s="91"/>
      <c r="D354" s="92"/>
      <c r="E354" s="228"/>
      <c r="F354" s="93"/>
      <c r="G354" s="93"/>
      <c r="I354" s="94"/>
      <c r="J354" s="95"/>
      <c r="K354" s="96"/>
      <c r="L354" s="96"/>
      <c r="M354" s="96"/>
      <c r="N354" s="96"/>
      <c r="O354" s="96"/>
      <c r="P354" s="96"/>
      <c r="Q354" s="97"/>
      <c r="R354" s="97"/>
      <c r="S354" s="89"/>
      <c r="T354" s="89"/>
      <c r="U354" s="89"/>
      <c r="V354" s="89"/>
      <c r="W354" s="89"/>
      <c r="X354" s="89"/>
      <c r="Y354" s="89"/>
      <c r="Z354" s="89"/>
      <c r="AA354" s="90"/>
      <c r="AB354" s="90"/>
      <c r="AC354" s="90"/>
    </row>
    <row r="355" spans="3:29" ht="14.1" customHeight="1">
      <c r="C355" s="91"/>
      <c r="D355" s="92"/>
      <c r="E355" s="228"/>
      <c r="F355" s="93"/>
      <c r="G355" s="93"/>
      <c r="I355" s="94"/>
      <c r="J355" s="95"/>
      <c r="K355" s="96"/>
      <c r="L355" s="96"/>
      <c r="M355" s="96"/>
      <c r="N355" s="96"/>
      <c r="O355" s="96"/>
      <c r="P355" s="96"/>
      <c r="Q355" s="97"/>
      <c r="R355" s="97"/>
      <c r="S355" s="89"/>
      <c r="T355" s="89"/>
      <c r="U355" s="89"/>
      <c r="V355" s="89"/>
      <c r="W355" s="89"/>
      <c r="X355" s="89"/>
      <c r="Y355" s="89"/>
      <c r="Z355" s="89"/>
      <c r="AA355" s="90"/>
      <c r="AB355" s="90"/>
      <c r="AC355" s="90"/>
    </row>
    <row r="356" spans="3:29" ht="14.1" customHeight="1">
      <c r="C356" s="91"/>
      <c r="D356" s="92"/>
      <c r="E356" s="228"/>
      <c r="F356" s="93"/>
      <c r="G356" s="93"/>
      <c r="I356" s="94"/>
      <c r="J356" s="95"/>
      <c r="K356" s="96"/>
      <c r="L356" s="96"/>
      <c r="M356" s="96"/>
      <c r="N356" s="96"/>
      <c r="O356" s="96"/>
      <c r="P356" s="96"/>
      <c r="Q356" s="97"/>
      <c r="R356" s="97"/>
      <c r="S356" s="89"/>
      <c r="T356" s="89"/>
      <c r="U356" s="89"/>
      <c r="V356" s="89"/>
      <c r="W356" s="89"/>
      <c r="X356" s="89"/>
      <c r="Y356" s="89"/>
      <c r="Z356" s="89"/>
      <c r="AA356" s="90"/>
      <c r="AB356" s="90"/>
      <c r="AC356" s="90"/>
    </row>
    <row r="357" spans="3:29" ht="14.1" customHeight="1">
      <c r="C357" s="91"/>
      <c r="D357" s="92"/>
      <c r="E357" s="228"/>
      <c r="F357" s="93"/>
      <c r="G357" s="93"/>
      <c r="I357" s="94"/>
      <c r="J357" s="95"/>
      <c r="K357" s="96"/>
      <c r="L357" s="96"/>
      <c r="M357" s="96"/>
      <c r="N357" s="96"/>
      <c r="O357" s="96"/>
      <c r="P357" s="96"/>
      <c r="Q357" s="97"/>
      <c r="R357" s="97"/>
      <c r="S357" s="89"/>
      <c r="T357" s="89"/>
      <c r="U357" s="89"/>
      <c r="V357" s="89"/>
      <c r="W357" s="89"/>
      <c r="X357" s="89"/>
      <c r="Y357" s="89"/>
      <c r="Z357" s="89"/>
      <c r="AA357" s="90"/>
      <c r="AB357" s="90"/>
      <c r="AC357" s="90"/>
    </row>
    <row r="358" spans="3:29" ht="14.1" customHeight="1">
      <c r="C358" s="91"/>
      <c r="D358" s="92"/>
      <c r="E358" s="228"/>
      <c r="F358" s="93"/>
      <c r="G358" s="93"/>
      <c r="I358" s="94"/>
      <c r="J358" s="95"/>
      <c r="K358" s="96"/>
      <c r="L358" s="96"/>
      <c r="M358" s="96"/>
      <c r="N358" s="96"/>
      <c r="O358" s="96"/>
      <c r="P358" s="96"/>
      <c r="Q358" s="97"/>
      <c r="R358" s="97"/>
      <c r="S358" s="89"/>
      <c r="T358" s="89"/>
      <c r="U358" s="89"/>
      <c r="V358" s="89"/>
      <c r="W358" s="89"/>
      <c r="X358" s="89"/>
      <c r="Y358" s="89"/>
      <c r="Z358" s="89"/>
      <c r="AA358" s="90"/>
      <c r="AB358" s="90"/>
      <c r="AC358" s="90"/>
    </row>
    <row r="359" spans="3:29" ht="14.1" customHeight="1">
      <c r="C359" s="91"/>
      <c r="D359" s="92"/>
      <c r="E359" s="228"/>
      <c r="F359" s="93"/>
      <c r="G359" s="93"/>
      <c r="I359" s="94"/>
      <c r="J359" s="95"/>
      <c r="K359" s="96"/>
      <c r="L359" s="96"/>
      <c r="M359" s="96"/>
      <c r="N359" s="96"/>
      <c r="O359" s="96"/>
      <c r="P359" s="96"/>
      <c r="Q359" s="97"/>
      <c r="R359" s="97"/>
      <c r="S359" s="89"/>
      <c r="T359" s="89"/>
      <c r="U359" s="89"/>
      <c r="V359" s="89"/>
      <c r="W359" s="89"/>
      <c r="X359" s="89"/>
      <c r="Y359" s="89"/>
      <c r="Z359" s="89"/>
      <c r="AA359" s="90"/>
      <c r="AB359" s="90"/>
      <c r="AC359" s="90"/>
    </row>
    <row r="360" spans="3:29" ht="14.1" customHeight="1">
      <c r="C360" s="91"/>
      <c r="D360" s="92"/>
      <c r="E360" s="228"/>
      <c r="F360" s="93"/>
      <c r="G360" s="93"/>
      <c r="I360" s="94"/>
      <c r="J360" s="95"/>
      <c r="K360" s="96"/>
      <c r="L360" s="96"/>
      <c r="M360" s="96"/>
      <c r="N360" s="96"/>
      <c r="O360" s="96"/>
      <c r="P360" s="96"/>
      <c r="Q360" s="97"/>
      <c r="R360" s="97"/>
      <c r="S360" s="89"/>
      <c r="T360" s="89"/>
      <c r="U360" s="89"/>
      <c r="V360" s="89"/>
      <c r="W360" s="89"/>
      <c r="X360" s="89"/>
      <c r="Y360" s="89"/>
      <c r="Z360" s="89"/>
      <c r="AA360" s="90"/>
      <c r="AB360" s="90"/>
      <c r="AC360" s="90"/>
    </row>
    <row r="361" spans="3:29" ht="14.1" customHeight="1">
      <c r="C361" s="91"/>
      <c r="D361" s="92"/>
      <c r="E361" s="228"/>
      <c r="F361" s="93"/>
      <c r="G361" s="93"/>
      <c r="I361" s="94"/>
      <c r="J361" s="95"/>
      <c r="K361" s="96"/>
      <c r="L361" s="96"/>
      <c r="M361" s="96"/>
      <c r="N361" s="96"/>
      <c r="O361" s="96"/>
      <c r="P361" s="96"/>
      <c r="Q361" s="97"/>
      <c r="R361" s="97"/>
      <c r="S361" s="89"/>
      <c r="T361" s="89"/>
      <c r="U361" s="89"/>
      <c r="V361" s="89"/>
      <c r="W361" s="89"/>
      <c r="X361" s="89"/>
      <c r="Y361" s="89"/>
      <c r="Z361" s="89"/>
      <c r="AA361" s="90"/>
      <c r="AB361" s="90"/>
      <c r="AC361" s="90"/>
    </row>
    <row r="362" spans="3:29" ht="14.1" customHeight="1">
      <c r="C362" s="91"/>
      <c r="D362" s="92"/>
      <c r="E362" s="228"/>
      <c r="F362" s="93"/>
      <c r="G362" s="93"/>
      <c r="I362" s="94"/>
      <c r="J362" s="95"/>
      <c r="K362" s="96"/>
      <c r="L362" s="96"/>
      <c r="M362" s="96"/>
      <c r="N362" s="96"/>
      <c r="O362" s="96"/>
      <c r="P362" s="96"/>
      <c r="Q362" s="97"/>
      <c r="R362" s="97"/>
      <c r="S362" s="89"/>
      <c r="T362" s="89"/>
      <c r="U362" s="89"/>
      <c r="V362" s="89"/>
      <c r="W362" s="89"/>
      <c r="X362" s="89"/>
      <c r="Y362" s="89"/>
      <c r="Z362" s="89"/>
      <c r="AA362" s="90"/>
      <c r="AB362" s="90"/>
      <c r="AC362" s="90"/>
    </row>
    <row r="363" spans="3:29" ht="14.1" customHeight="1">
      <c r="C363" s="91"/>
      <c r="D363" s="92"/>
      <c r="E363" s="228"/>
      <c r="F363" s="93"/>
      <c r="G363" s="93"/>
      <c r="I363" s="94"/>
      <c r="J363" s="95"/>
      <c r="K363" s="96"/>
      <c r="L363" s="96"/>
      <c r="M363" s="96"/>
      <c r="N363" s="96"/>
      <c r="O363" s="96"/>
      <c r="P363" s="96"/>
      <c r="Q363" s="97"/>
      <c r="R363" s="97"/>
      <c r="S363" s="89"/>
      <c r="T363" s="89"/>
      <c r="U363" s="89"/>
      <c r="V363" s="89"/>
      <c r="W363" s="89"/>
      <c r="X363" s="89"/>
      <c r="Y363" s="89"/>
      <c r="Z363" s="89"/>
      <c r="AA363" s="90"/>
      <c r="AB363" s="90"/>
      <c r="AC363" s="90"/>
    </row>
    <row r="364" spans="3:29" ht="14.1" customHeight="1">
      <c r="C364" s="91"/>
      <c r="D364" s="92"/>
      <c r="E364" s="228"/>
      <c r="F364" s="93"/>
      <c r="G364" s="93"/>
      <c r="I364" s="94"/>
      <c r="J364" s="95"/>
      <c r="K364" s="96"/>
      <c r="L364" s="96"/>
      <c r="M364" s="96"/>
      <c r="N364" s="96"/>
      <c r="O364" s="96"/>
      <c r="P364" s="96"/>
      <c r="Q364" s="97"/>
      <c r="R364" s="97"/>
      <c r="S364" s="89"/>
      <c r="T364" s="89"/>
      <c r="U364" s="89"/>
      <c r="V364" s="89"/>
      <c r="W364" s="89"/>
      <c r="X364" s="89"/>
      <c r="Y364" s="89"/>
      <c r="Z364" s="89"/>
      <c r="AA364" s="90"/>
      <c r="AB364" s="90"/>
      <c r="AC364" s="90"/>
    </row>
    <row r="365" spans="3:29" ht="14.1" customHeight="1">
      <c r="C365" s="91"/>
      <c r="D365" s="92"/>
      <c r="E365" s="228"/>
      <c r="F365" s="93"/>
      <c r="G365" s="93"/>
      <c r="I365" s="94"/>
      <c r="J365" s="95"/>
      <c r="K365" s="96"/>
      <c r="L365" s="96"/>
      <c r="M365" s="96"/>
      <c r="N365" s="96"/>
      <c r="O365" s="96"/>
      <c r="P365" s="96"/>
      <c r="Q365" s="97"/>
      <c r="R365" s="97"/>
      <c r="S365" s="89"/>
      <c r="T365" s="89"/>
      <c r="U365" s="89"/>
      <c r="V365" s="89"/>
      <c r="W365" s="89"/>
      <c r="X365" s="89"/>
      <c r="Y365" s="89"/>
      <c r="Z365" s="89"/>
      <c r="AA365" s="90"/>
      <c r="AB365" s="90"/>
      <c r="AC365" s="90"/>
    </row>
    <row r="366" spans="3:29" ht="14.1" customHeight="1">
      <c r="C366" s="91"/>
      <c r="D366" s="92"/>
      <c r="E366" s="228"/>
      <c r="F366" s="93"/>
      <c r="G366" s="93"/>
      <c r="I366" s="94"/>
      <c r="J366" s="95"/>
      <c r="K366" s="96"/>
      <c r="L366" s="96"/>
      <c r="M366" s="96"/>
      <c r="N366" s="96"/>
      <c r="O366" s="96"/>
      <c r="P366" s="96"/>
      <c r="Q366" s="97"/>
      <c r="R366" s="97"/>
      <c r="S366" s="89"/>
      <c r="T366" s="89"/>
      <c r="U366" s="89"/>
      <c r="V366" s="89"/>
      <c r="W366" s="89"/>
      <c r="X366" s="89"/>
      <c r="Y366" s="89"/>
      <c r="Z366" s="89"/>
      <c r="AA366" s="90"/>
      <c r="AB366" s="90"/>
      <c r="AC366" s="90"/>
    </row>
    <row r="367" spans="3:29" ht="14.1" customHeight="1">
      <c r="C367" s="91"/>
      <c r="D367" s="92"/>
      <c r="E367" s="228"/>
      <c r="F367" s="93"/>
      <c r="G367" s="93"/>
      <c r="I367" s="94"/>
      <c r="J367" s="95"/>
      <c r="K367" s="96"/>
      <c r="L367" s="96"/>
      <c r="M367" s="96"/>
      <c r="N367" s="96"/>
      <c r="O367" s="96"/>
      <c r="P367" s="96"/>
      <c r="Q367" s="97"/>
      <c r="R367" s="97"/>
      <c r="S367" s="89"/>
      <c r="T367" s="89"/>
      <c r="U367" s="89"/>
      <c r="V367" s="89"/>
      <c r="W367" s="89"/>
      <c r="X367" s="89"/>
      <c r="Y367" s="89"/>
      <c r="Z367" s="89"/>
      <c r="AA367" s="90"/>
      <c r="AB367" s="90"/>
      <c r="AC367" s="90"/>
    </row>
    <row r="368" spans="3:29" ht="14.1" customHeight="1">
      <c r="C368" s="91"/>
      <c r="D368" s="92"/>
      <c r="E368" s="228"/>
      <c r="F368" s="93"/>
      <c r="G368" s="93"/>
      <c r="I368" s="94"/>
      <c r="J368" s="95"/>
      <c r="K368" s="96"/>
      <c r="L368" s="96"/>
      <c r="M368" s="96"/>
      <c r="N368" s="96"/>
      <c r="O368" s="96"/>
      <c r="P368" s="96"/>
      <c r="Q368" s="97"/>
      <c r="R368" s="97"/>
      <c r="S368" s="89"/>
      <c r="T368" s="89"/>
      <c r="U368" s="89"/>
      <c r="V368" s="89"/>
      <c r="W368" s="89"/>
      <c r="X368" s="89"/>
      <c r="Y368" s="89"/>
      <c r="Z368" s="89"/>
      <c r="AA368" s="90"/>
      <c r="AB368" s="90"/>
      <c r="AC368" s="90"/>
    </row>
    <row r="369" spans="3:29" ht="14.1" customHeight="1">
      <c r="C369" s="91"/>
      <c r="D369" s="92"/>
      <c r="E369" s="228"/>
      <c r="F369" s="93"/>
      <c r="G369" s="93"/>
      <c r="I369" s="94"/>
      <c r="J369" s="95"/>
      <c r="K369" s="96"/>
      <c r="L369" s="96"/>
      <c r="M369" s="96"/>
      <c r="N369" s="96"/>
      <c r="O369" s="96"/>
      <c r="P369" s="96"/>
      <c r="Q369" s="97"/>
      <c r="R369" s="97"/>
      <c r="S369" s="89"/>
      <c r="T369" s="89"/>
      <c r="U369" s="89"/>
      <c r="V369" s="89"/>
      <c r="W369" s="89"/>
      <c r="X369" s="89"/>
      <c r="Y369" s="89"/>
      <c r="Z369" s="89"/>
      <c r="AA369" s="90"/>
      <c r="AB369" s="90"/>
      <c r="AC369" s="90"/>
    </row>
    <row r="370" spans="3:29" ht="14.1" customHeight="1">
      <c r="C370" s="91"/>
      <c r="D370" s="92"/>
      <c r="E370" s="228"/>
      <c r="F370" s="93"/>
      <c r="G370" s="93"/>
      <c r="I370" s="94"/>
      <c r="J370" s="95"/>
      <c r="K370" s="96"/>
      <c r="L370" s="96"/>
      <c r="M370" s="96"/>
      <c r="N370" s="96"/>
      <c r="O370" s="96"/>
      <c r="P370" s="96"/>
      <c r="Q370" s="97"/>
      <c r="R370" s="97"/>
      <c r="S370" s="89"/>
      <c r="T370" s="89"/>
      <c r="U370" s="89"/>
      <c r="V370" s="89"/>
      <c r="W370" s="89"/>
      <c r="X370" s="89"/>
      <c r="Y370" s="89"/>
      <c r="Z370" s="89"/>
      <c r="AA370" s="90"/>
      <c r="AB370" s="90"/>
      <c r="AC370" s="90"/>
    </row>
    <row r="371" spans="3:29" ht="14.1" customHeight="1">
      <c r="C371" s="91"/>
      <c r="D371" s="92"/>
      <c r="E371" s="228"/>
      <c r="F371" s="93"/>
      <c r="G371" s="93"/>
      <c r="I371" s="94"/>
      <c r="J371" s="95"/>
      <c r="K371" s="96"/>
      <c r="L371" s="96"/>
      <c r="M371" s="96"/>
      <c r="N371" s="96"/>
      <c r="O371" s="96"/>
      <c r="P371" s="96"/>
      <c r="Q371" s="97"/>
      <c r="R371" s="97"/>
      <c r="S371" s="89"/>
      <c r="T371" s="89"/>
      <c r="U371" s="89"/>
      <c r="V371" s="89"/>
      <c r="W371" s="89"/>
      <c r="X371" s="89"/>
      <c r="Y371" s="89"/>
      <c r="Z371" s="89"/>
      <c r="AA371" s="90"/>
      <c r="AB371" s="90"/>
      <c r="AC371" s="90"/>
    </row>
    <row r="372" spans="3:29" ht="14.1" customHeight="1">
      <c r="C372" s="91"/>
      <c r="D372" s="92"/>
      <c r="E372" s="228"/>
      <c r="F372" s="93"/>
      <c r="G372" s="93"/>
      <c r="I372" s="94"/>
      <c r="J372" s="95"/>
      <c r="K372" s="96"/>
      <c r="L372" s="96"/>
      <c r="M372" s="96"/>
      <c r="N372" s="96"/>
      <c r="O372" s="96"/>
      <c r="P372" s="96"/>
      <c r="Q372" s="97"/>
      <c r="R372" s="97"/>
      <c r="S372" s="89"/>
      <c r="T372" s="89"/>
      <c r="U372" s="89"/>
      <c r="V372" s="89"/>
      <c r="W372" s="89"/>
      <c r="X372" s="89"/>
      <c r="Y372" s="89"/>
      <c r="Z372" s="89"/>
      <c r="AA372" s="90"/>
      <c r="AB372" s="90"/>
      <c r="AC372" s="90"/>
    </row>
    <row r="373" spans="3:29" ht="14.1" customHeight="1">
      <c r="C373" s="91"/>
      <c r="D373" s="92"/>
      <c r="E373" s="228"/>
      <c r="F373" s="93"/>
      <c r="G373" s="93"/>
      <c r="I373" s="94"/>
      <c r="J373" s="95"/>
      <c r="K373" s="96"/>
      <c r="L373" s="96"/>
      <c r="M373" s="96"/>
      <c r="N373" s="96"/>
      <c r="O373" s="96"/>
      <c r="P373" s="96"/>
      <c r="Q373" s="97"/>
      <c r="R373" s="97"/>
      <c r="S373" s="89"/>
      <c r="T373" s="89"/>
      <c r="U373" s="89"/>
      <c r="V373" s="89"/>
      <c r="W373" s="89"/>
      <c r="X373" s="89"/>
      <c r="Y373" s="89"/>
      <c r="Z373" s="89"/>
      <c r="AA373" s="90"/>
      <c r="AB373" s="90"/>
      <c r="AC373" s="90"/>
    </row>
    <row r="374" spans="3:29" ht="14.1" customHeight="1">
      <c r="C374" s="91"/>
      <c r="D374" s="92"/>
      <c r="E374" s="228"/>
      <c r="F374" s="93"/>
      <c r="G374" s="93"/>
      <c r="I374" s="94"/>
      <c r="J374" s="95"/>
      <c r="K374" s="96"/>
      <c r="L374" s="96"/>
      <c r="M374" s="96"/>
      <c r="N374" s="96"/>
      <c r="O374" s="96"/>
      <c r="P374" s="96"/>
      <c r="Q374" s="97"/>
      <c r="R374" s="97"/>
      <c r="S374" s="89"/>
      <c r="T374" s="89"/>
      <c r="U374" s="89"/>
      <c r="V374" s="89"/>
      <c r="W374" s="89"/>
      <c r="X374" s="89"/>
      <c r="Y374" s="89"/>
      <c r="Z374" s="89"/>
      <c r="AA374" s="90"/>
      <c r="AB374" s="90"/>
      <c r="AC374" s="90"/>
    </row>
    <row r="375" spans="3:29" ht="14.1" customHeight="1">
      <c r="C375" s="91"/>
      <c r="D375" s="92"/>
      <c r="E375" s="228"/>
      <c r="F375" s="93"/>
      <c r="G375" s="93"/>
      <c r="I375" s="94"/>
      <c r="J375" s="95"/>
      <c r="K375" s="96"/>
      <c r="L375" s="96"/>
      <c r="M375" s="96"/>
      <c r="N375" s="96"/>
      <c r="O375" s="96"/>
      <c r="P375" s="96"/>
      <c r="Q375" s="97"/>
      <c r="R375" s="97"/>
      <c r="S375" s="89"/>
      <c r="T375" s="89"/>
      <c r="U375" s="89"/>
      <c r="V375" s="89"/>
      <c r="W375" s="89"/>
      <c r="X375" s="89"/>
      <c r="Y375" s="89"/>
      <c r="Z375" s="89"/>
      <c r="AA375" s="90"/>
      <c r="AB375" s="90"/>
      <c r="AC375" s="90"/>
    </row>
    <row r="376" spans="3:29" ht="14.1" customHeight="1">
      <c r="C376" s="91"/>
      <c r="D376" s="92"/>
      <c r="E376" s="228"/>
      <c r="F376" s="93"/>
      <c r="G376" s="93"/>
      <c r="I376" s="94"/>
      <c r="J376" s="95"/>
      <c r="K376" s="96"/>
      <c r="L376" s="96"/>
      <c r="M376" s="96"/>
      <c r="N376" s="96"/>
      <c r="O376" s="96"/>
      <c r="P376" s="96"/>
      <c r="Q376" s="97"/>
      <c r="R376" s="97"/>
      <c r="S376" s="89"/>
      <c r="T376" s="89"/>
      <c r="U376" s="89"/>
      <c r="V376" s="89"/>
      <c r="W376" s="89"/>
      <c r="X376" s="89"/>
      <c r="Y376" s="89"/>
      <c r="Z376" s="89"/>
      <c r="AA376" s="90"/>
      <c r="AB376" s="90"/>
      <c r="AC376" s="90"/>
    </row>
    <row r="377" spans="3:29" ht="14.1" customHeight="1">
      <c r="C377" s="91"/>
      <c r="D377" s="92"/>
      <c r="E377" s="228"/>
      <c r="F377" s="93"/>
      <c r="G377" s="93"/>
      <c r="I377" s="94"/>
      <c r="J377" s="95"/>
      <c r="K377" s="96"/>
      <c r="L377" s="96"/>
      <c r="M377" s="96"/>
      <c r="N377" s="96"/>
      <c r="O377" s="96"/>
      <c r="P377" s="96"/>
      <c r="Q377" s="97"/>
      <c r="R377" s="97"/>
      <c r="S377" s="89"/>
      <c r="T377" s="89"/>
      <c r="U377" s="89"/>
      <c r="V377" s="89"/>
      <c r="W377" s="89"/>
      <c r="X377" s="89"/>
      <c r="Y377" s="89"/>
      <c r="Z377" s="89"/>
      <c r="AA377" s="90"/>
      <c r="AB377" s="90"/>
      <c r="AC377" s="90"/>
    </row>
    <row r="378" spans="3:29" ht="14.1" customHeight="1">
      <c r="C378" s="91"/>
      <c r="D378" s="92"/>
      <c r="E378" s="228"/>
      <c r="F378" s="93"/>
      <c r="G378" s="93"/>
      <c r="I378" s="94"/>
      <c r="J378" s="95"/>
      <c r="K378" s="96"/>
      <c r="L378" s="96"/>
      <c r="M378" s="96"/>
      <c r="N378" s="96"/>
      <c r="O378" s="96"/>
      <c r="P378" s="96"/>
      <c r="Q378" s="97"/>
      <c r="R378" s="97"/>
      <c r="S378" s="89"/>
      <c r="T378" s="89"/>
      <c r="U378" s="89"/>
      <c r="V378" s="89"/>
      <c r="W378" s="89"/>
      <c r="X378" s="89"/>
      <c r="Y378" s="89"/>
      <c r="Z378" s="89"/>
      <c r="AA378" s="90"/>
      <c r="AB378" s="90"/>
      <c r="AC378" s="90"/>
    </row>
    <row r="379" spans="3:29" ht="14.1" customHeight="1">
      <c r="C379" s="91"/>
      <c r="D379" s="92"/>
      <c r="E379" s="228"/>
      <c r="F379" s="93"/>
      <c r="G379" s="93"/>
      <c r="I379" s="94"/>
      <c r="J379" s="95"/>
      <c r="K379" s="96"/>
      <c r="L379" s="96"/>
      <c r="M379" s="96"/>
      <c r="N379" s="96"/>
      <c r="O379" s="96"/>
      <c r="P379" s="96"/>
      <c r="Q379" s="97"/>
      <c r="R379" s="97"/>
      <c r="S379" s="89"/>
      <c r="T379" s="89"/>
      <c r="U379" s="89"/>
      <c r="V379" s="89"/>
      <c r="W379" s="89"/>
      <c r="X379" s="89"/>
      <c r="Y379" s="89"/>
      <c r="Z379" s="89"/>
      <c r="AA379" s="90"/>
      <c r="AB379" s="90"/>
      <c r="AC379" s="90"/>
    </row>
    <row r="380" spans="3:29" ht="14.1" customHeight="1">
      <c r="C380" s="91"/>
      <c r="D380" s="92"/>
      <c r="E380" s="228"/>
      <c r="F380" s="93"/>
      <c r="G380" s="93"/>
      <c r="I380" s="94"/>
      <c r="J380" s="95"/>
      <c r="K380" s="96"/>
      <c r="L380" s="96"/>
      <c r="M380" s="96"/>
      <c r="N380" s="96"/>
      <c r="O380" s="96"/>
      <c r="P380" s="96"/>
      <c r="Q380" s="97"/>
      <c r="R380" s="97"/>
      <c r="S380" s="89"/>
      <c r="T380" s="89"/>
      <c r="U380" s="89"/>
      <c r="V380" s="89"/>
      <c r="W380" s="89"/>
      <c r="X380" s="89"/>
      <c r="Y380" s="89"/>
      <c r="Z380" s="89"/>
      <c r="AA380" s="90"/>
      <c r="AB380" s="90"/>
      <c r="AC380" s="90"/>
    </row>
    <row r="381" spans="3:29" ht="14.1" customHeight="1">
      <c r="C381" s="91"/>
      <c r="D381" s="92"/>
      <c r="E381" s="228"/>
      <c r="F381" s="93"/>
      <c r="G381" s="93"/>
      <c r="I381" s="94"/>
      <c r="J381" s="95"/>
      <c r="K381" s="96"/>
      <c r="L381" s="96"/>
      <c r="M381" s="96"/>
      <c r="N381" s="96"/>
      <c r="O381" s="96"/>
      <c r="P381" s="96"/>
      <c r="Q381" s="97"/>
      <c r="R381" s="97"/>
      <c r="S381" s="89"/>
      <c r="T381" s="89"/>
      <c r="U381" s="89"/>
      <c r="V381" s="89"/>
      <c r="W381" s="89"/>
      <c r="X381" s="89"/>
      <c r="Y381" s="89"/>
      <c r="Z381" s="89"/>
      <c r="AA381" s="90"/>
      <c r="AB381" s="90"/>
      <c r="AC381" s="90"/>
    </row>
    <row r="382" spans="3:29" ht="14.1" customHeight="1">
      <c r="C382" s="91"/>
      <c r="D382" s="92"/>
      <c r="E382" s="228"/>
      <c r="F382" s="93"/>
      <c r="G382" s="93"/>
      <c r="I382" s="94"/>
      <c r="J382" s="95"/>
      <c r="K382" s="96"/>
      <c r="L382" s="96"/>
      <c r="M382" s="96"/>
      <c r="N382" s="96"/>
      <c r="O382" s="96"/>
      <c r="P382" s="96"/>
      <c r="Q382" s="97"/>
      <c r="R382" s="97"/>
      <c r="S382" s="89"/>
      <c r="T382" s="89"/>
      <c r="U382" s="89"/>
      <c r="V382" s="89"/>
      <c r="W382" s="89"/>
      <c r="X382" s="89"/>
      <c r="Y382" s="89"/>
      <c r="Z382" s="89"/>
      <c r="AA382" s="90"/>
      <c r="AB382" s="90"/>
      <c r="AC382" s="90"/>
    </row>
    <row r="383" spans="3:29" ht="14.1" customHeight="1">
      <c r="C383" s="91"/>
      <c r="D383" s="92"/>
      <c r="E383" s="228"/>
      <c r="F383" s="93"/>
      <c r="G383" s="93"/>
      <c r="I383" s="94"/>
      <c r="J383" s="95"/>
      <c r="K383" s="96"/>
      <c r="L383" s="96"/>
      <c r="M383" s="96"/>
      <c r="N383" s="96"/>
      <c r="O383" s="96"/>
      <c r="P383" s="96"/>
      <c r="Q383" s="97"/>
      <c r="R383" s="97"/>
      <c r="S383" s="89"/>
      <c r="T383" s="89"/>
      <c r="U383" s="89"/>
      <c r="V383" s="89"/>
      <c r="W383" s="89"/>
      <c r="X383" s="89"/>
      <c r="Y383" s="89"/>
      <c r="Z383" s="89"/>
      <c r="AA383" s="90"/>
      <c r="AB383" s="90"/>
      <c r="AC383" s="90"/>
    </row>
    <row r="384" spans="3:29" ht="14.1" customHeight="1">
      <c r="C384" s="91"/>
      <c r="D384" s="92"/>
      <c r="E384" s="228"/>
      <c r="F384" s="93"/>
      <c r="G384" s="93"/>
      <c r="I384" s="94"/>
      <c r="J384" s="95"/>
      <c r="K384" s="96"/>
      <c r="L384" s="96"/>
      <c r="M384" s="96"/>
      <c r="N384" s="96"/>
      <c r="O384" s="96"/>
      <c r="P384" s="96"/>
      <c r="Q384" s="97"/>
      <c r="R384" s="97"/>
      <c r="S384" s="89"/>
      <c r="T384" s="89"/>
      <c r="U384" s="89"/>
      <c r="V384" s="89"/>
      <c r="W384" s="89"/>
      <c r="X384" s="89"/>
      <c r="Y384" s="89"/>
      <c r="Z384" s="89"/>
      <c r="AA384" s="90"/>
      <c r="AB384" s="90"/>
      <c r="AC384" s="90"/>
    </row>
    <row r="385" spans="3:29" ht="14.1" customHeight="1">
      <c r="C385" s="91"/>
      <c r="D385" s="92"/>
      <c r="E385" s="228"/>
      <c r="F385" s="93"/>
      <c r="G385" s="93"/>
      <c r="I385" s="94"/>
      <c r="J385" s="95"/>
      <c r="K385" s="96"/>
      <c r="L385" s="96"/>
      <c r="M385" s="96"/>
      <c r="N385" s="96"/>
      <c r="O385" s="96"/>
      <c r="P385" s="96"/>
      <c r="Q385" s="97"/>
      <c r="R385" s="97"/>
      <c r="S385" s="89"/>
      <c r="T385" s="89"/>
      <c r="U385" s="89"/>
      <c r="V385" s="89"/>
      <c r="W385" s="89"/>
      <c r="X385" s="89"/>
      <c r="Y385" s="89"/>
      <c r="Z385" s="89"/>
      <c r="AA385" s="90"/>
      <c r="AB385" s="90"/>
      <c r="AC385" s="90"/>
    </row>
    <row r="386" spans="3:29" ht="14.1" customHeight="1">
      <c r="C386" s="91"/>
      <c r="D386" s="92"/>
      <c r="E386" s="228"/>
      <c r="F386" s="93"/>
      <c r="G386" s="93"/>
      <c r="I386" s="94"/>
      <c r="J386" s="95"/>
      <c r="K386" s="96"/>
      <c r="L386" s="96"/>
      <c r="M386" s="96"/>
      <c r="N386" s="96"/>
      <c r="O386" s="96"/>
      <c r="P386" s="96"/>
      <c r="Q386" s="97"/>
      <c r="R386" s="97"/>
      <c r="S386" s="89"/>
      <c r="T386" s="89"/>
      <c r="U386" s="89"/>
      <c r="V386" s="89"/>
      <c r="W386" s="89"/>
      <c r="X386" s="89"/>
      <c r="Y386" s="89"/>
      <c r="Z386" s="89"/>
      <c r="AA386" s="90"/>
      <c r="AB386" s="90"/>
      <c r="AC386" s="90"/>
    </row>
    <row r="387" spans="3:29" ht="14.1" customHeight="1">
      <c r="C387" s="91"/>
      <c r="D387" s="92"/>
      <c r="E387" s="228"/>
      <c r="F387" s="93"/>
      <c r="G387" s="93"/>
      <c r="I387" s="94"/>
      <c r="J387" s="95"/>
      <c r="K387" s="96"/>
      <c r="L387" s="96"/>
      <c r="M387" s="96"/>
      <c r="N387" s="96"/>
      <c r="O387" s="96"/>
      <c r="P387" s="96"/>
      <c r="Q387" s="97"/>
      <c r="R387" s="97"/>
      <c r="S387" s="89"/>
      <c r="T387" s="89"/>
      <c r="U387" s="89"/>
      <c r="V387" s="89"/>
      <c r="W387" s="89"/>
      <c r="X387" s="89"/>
      <c r="Y387" s="89"/>
      <c r="Z387" s="89"/>
      <c r="AA387" s="90"/>
      <c r="AB387" s="90"/>
      <c r="AC387" s="90"/>
    </row>
    <row r="388" spans="3:29" ht="14.1" customHeight="1">
      <c r="C388" s="91"/>
      <c r="D388" s="92"/>
      <c r="E388" s="228"/>
      <c r="F388" s="93"/>
      <c r="G388" s="93"/>
      <c r="I388" s="94"/>
      <c r="J388" s="95"/>
      <c r="K388" s="96"/>
      <c r="L388" s="96"/>
      <c r="M388" s="96"/>
      <c r="N388" s="96"/>
      <c r="O388" s="96"/>
      <c r="P388" s="96"/>
      <c r="Q388" s="97"/>
      <c r="R388" s="97"/>
      <c r="S388" s="89"/>
      <c r="T388" s="89"/>
      <c r="U388" s="89"/>
      <c r="V388" s="89"/>
      <c r="W388" s="89"/>
      <c r="X388" s="89"/>
      <c r="Y388" s="89"/>
      <c r="Z388" s="89"/>
      <c r="AA388" s="90"/>
      <c r="AB388" s="90"/>
      <c r="AC388" s="90"/>
    </row>
    <row r="389" spans="3:29" ht="14.1" customHeight="1">
      <c r="C389" s="91"/>
      <c r="D389" s="92"/>
      <c r="E389" s="228"/>
      <c r="F389" s="93"/>
      <c r="G389" s="93"/>
      <c r="I389" s="94"/>
      <c r="J389" s="95"/>
      <c r="K389" s="96"/>
      <c r="L389" s="96"/>
      <c r="M389" s="96"/>
      <c r="N389" s="96"/>
      <c r="O389" s="96"/>
      <c r="P389" s="96"/>
      <c r="Q389" s="97"/>
      <c r="R389" s="97"/>
      <c r="S389" s="89"/>
      <c r="T389" s="89"/>
      <c r="U389" s="89"/>
      <c r="V389" s="89"/>
      <c r="W389" s="89"/>
      <c r="X389" s="89"/>
      <c r="Y389" s="89"/>
      <c r="Z389" s="89"/>
      <c r="AA389" s="90"/>
      <c r="AB389" s="90"/>
      <c r="AC389" s="90"/>
    </row>
    <row r="390" spans="3:29" ht="14.1" customHeight="1">
      <c r="C390" s="91"/>
      <c r="D390" s="92"/>
      <c r="E390" s="228"/>
      <c r="F390" s="93"/>
      <c r="G390" s="93"/>
      <c r="I390" s="94"/>
      <c r="J390" s="95"/>
      <c r="K390" s="96"/>
      <c r="L390" s="96"/>
      <c r="M390" s="96"/>
      <c r="N390" s="96"/>
      <c r="O390" s="96"/>
      <c r="P390" s="96"/>
      <c r="Q390" s="97"/>
      <c r="R390" s="97"/>
      <c r="S390" s="89"/>
      <c r="T390" s="89"/>
      <c r="U390" s="89"/>
      <c r="V390" s="89"/>
      <c r="W390" s="89"/>
      <c r="X390" s="89"/>
      <c r="Y390" s="89"/>
      <c r="Z390" s="89"/>
      <c r="AA390" s="90"/>
      <c r="AB390" s="90"/>
      <c r="AC390" s="90"/>
    </row>
    <row r="391" spans="3:29" ht="14.1" customHeight="1">
      <c r="C391" s="91"/>
      <c r="D391" s="92"/>
      <c r="E391" s="228"/>
      <c r="F391" s="93"/>
      <c r="G391" s="93"/>
      <c r="I391" s="94"/>
      <c r="J391" s="95"/>
      <c r="K391" s="96"/>
      <c r="L391" s="96"/>
      <c r="M391" s="96"/>
      <c r="N391" s="96"/>
      <c r="O391" s="96"/>
      <c r="P391" s="96"/>
      <c r="Q391" s="97"/>
      <c r="R391" s="97"/>
      <c r="S391" s="89"/>
      <c r="T391" s="89"/>
      <c r="U391" s="89"/>
      <c r="V391" s="89"/>
      <c r="W391" s="89"/>
      <c r="X391" s="89"/>
      <c r="Y391" s="89"/>
      <c r="Z391" s="89"/>
      <c r="AA391" s="90"/>
      <c r="AB391" s="90"/>
      <c r="AC391" s="90"/>
    </row>
    <row r="392" spans="3:29" ht="14.1" customHeight="1">
      <c r="C392" s="91"/>
      <c r="D392" s="92"/>
      <c r="E392" s="228"/>
      <c r="F392" s="93"/>
      <c r="G392" s="93"/>
      <c r="I392" s="94"/>
      <c r="J392" s="95"/>
      <c r="K392" s="96"/>
      <c r="L392" s="96"/>
      <c r="M392" s="96"/>
      <c r="N392" s="96"/>
      <c r="O392" s="96"/>
      <c r="P392" s="96"/>
      <c r="Q392" s="97"/>
      <c r="R392" s="97"/>
      <c r="S392" s="89"/>
      <c r="T392" s="89"/>
      <c r="U392" s="89"/>
      <c r="V392" s="89"/>
      <c r="W392" s="89"/>
      <c r="X392" s="89"/>
      <c r="Y392" s="89"/>
      <c r="Z392" s="89"/>
      <c r="AA392" s="90"/>
      <c r="AB392" s="90"/>
      <c r="AC392" s="90"/>
    </row>
    <row r="393" spans="3:29" ht="14.1" customHeight="1">
      <c r="C393" s="91"/>
      <c r="D393" s="92"/>
      <c r="E393" s="228"/>
      <c r="F393" s="93"/>
      <c r="G393" s="93"/>
      <c r="I393" s="94"/>
      <c r="J393" s="95"/>
      <c r="K393" s="96"/>
      <c r="L393" s="96"/>
      <c r="M393" s="96"/>
      <c r="N393" s="96"/>
      <c r="O393" s="96"/>
      <c r="P393" s="96"/>
      <c r="Q393" s="97"/>
      <c r="R393" s="97"/>
      <c r="S393" s="89"/>
      <c r="T393" s="89"/>
      <c r="U393" s="89"/>
      <c r="V393" s="89"/>
      <c r="W393" s="89"/>
      <c r="X393" s="89"/>
      <c r="Y393" s="89"/>
      <c r="Z393" s="89"/>
      <c r="AA393" s="90"/>
      <c r="AB393" s="90"/>
      <c r="AC393" s="90"/>
    </row>
    <row r="394" spans="3:29" ht="14.1" customHeight="1">
      <c r="C394" s="91"/>
      <c r="D394" s="92"/>
      <c r="E394" s="228"/>
      <c r="F394" s="93"/>
      <c r="G394" s="93"/>
      <c r="I394" s="94"/>
      <c r="J394" s="95"/>
      <c r="K394" s="96"/>
      <c r="L394" s="96"/>
      <c r="M394" s="96"/>
      <c r="N394" s="96"/>
      <c r="O394" s="96"/>
      <c r="P394" s="96"/>
      <c r="Q394" s="97"/>
      <c r="R394" s="97"/>
      <c r="S394" s="89"/>
      <c r="T394" s="89"/>
      <c r="U394" s="89"/>
      <c r="V394" s="89"/>
      <c r="W394" s="89"/>
      <c r="X394" s="89"/>
      <c r="Y394" s="89"/>
      <c r="Z394" s="89"/>
      <c r="AA394" s="90"/>
      <c r="AB394" s="90"/>
      <c r="AC394" s="90"/>
    </row>
    <row r="395" spans="3:29" ht="14.1" customHeight="1">
      <c r="C395" s="91"/>
      <c r="D395" s="92"/>
      <c r="E395" s="228"/>
      <c r="F395" s="93"/>
      <c r="G395" s="93"/>
      <c r="I395" s="94"/>
      <c r="J395" s="95"/>
      <c r="K395" s="96"/>
      <c r="L395" s="96"/>
      <c r="M395" s="96"/>
      <c r="N395" s="96"/>
      <c r="O395" s="96"/>
      <c r="P395" s="96"/>
      <c r="Q395" s="97"/>
      <c r="R395" s="97"/>
      <c r="S395" s="89"/>
      <c r="T395" s="89"/>
      <c r="U395" s="89"/>
      <c r="V395" s="89"/>
      <c r="W395" s="89"/>
      <c r="X395" s="89"/>
      <c r="Y395" s="89"/>
      <c r="Z395" s="89"/>
      <c r="AA395" s="90"/>
      <c r="AB395" s="90"/>
      <c r="AC395" s="90"/>
    </row>
    <row r="396" spans="3:29" ht="14.1" customHeight="1">
      <c r="C396" s="91"/>
      <c r="D396" s="92"/>
      <c r="E396" s="228"/>
      <c r="F396" s="93"/>
      <c r="G396" s="93"/>
      <c r="I396" s="94"/>
      <c r="J396" s="95"/>
      <c r="K396" s="96"/>
      <c r="L396" s="96"/>
      <c r="M396" s="96"/>
      <c r="N396" s="96"/>
      <c r="O396" s="96"/>
      <c r="P396" s="96"/>
      <c r="Q396" s="97"/>
      <c r="R396" s="97"/>
      <c r="S396" s="89"/>
      <c r="T396" s="89"/>
      <c r="U396" s="89"/>
      <c r="V396" s="89"/>
      <c r="W396" s="89"/>
      <c r="X396" s="89"/>
      <c r="Y396" s="89"/>
      <c r="Z396" s="89"/>
      <c r="AA396" s="90"/>
      <c r="AB396" s="90"/>
      <c r="AC396" s="90"/>
    </row>
    <row r="397" spans="3:29" ht="14.1" customHeight="1">
      <c r="C397" s="91"/>
      <c r="D397" s="92"/>
      <c r="E397" s="228"/>
      <c r="F397" s="93"/>
      <c r="G397" s="93"/>
      <c r="I397" s="94"/>
      <c r="J397" s="95"/>
      <c r="K397" s="96"/>
      <c r="L397" s="96"/>
      <c r="M397" s="96"/>
      <c r="N397" s="96"/>
      <c r="O397" s="96"/>
      <c r="P397" s="96"/>
      <c r="Q397" s="97"/>
      <c r="R397" s="97"/>
      <c r="S397" s="89"/>
      <c r="T397" s="89"/>
      <c r="U397" s="89"/>
      <c r="V397" s="89"/>
      <c r="W397" s="89"/>
      <c r="X397" s="89"/>
      <c r="Y397" s="89"/>
      <c r="Z397" s="89"/>
      <c r="AA397" s="90"/>
      <c r="AB397" s="90"/>
      <c r="AC397" s="90"/>
    </row>
    <row r="398" spans="3:29" ht="14.1" customHeight="1">
      <c r="C398" s="91"/>
      <c r="D398" s="92"/>
      <c r="E398" s="228"/>
      <c r="F398" s="93"/>
      <c r="G398" s="93"/>
      <c r="I398" s="94"/>
      <c r="J398" s="95"/>
      <c r="K398" s="96"/>
      <c r="L398" s="96"/>
      <c r="M398" s="96"/>
      <c r="N398" s="96"/>
      <c r="O398" s="96"/>
      <c r="P398" s="96"/>
      <c r="Q398" s="97"/>
      <c r="R398" s="97"/>
      <c r="S398" s="89"/>
      <c r="T398" s="89"/>
      <c r="U398" s="89"/>
      <c r="V398" s="89"/>
      <c r="W398" s="89"/>
      <c r="X398" s="89"/>
      <c r="Y398" s="89"/>
      <c r="Z398" s="89"/>
      <c r="AA398" s="90"/>
      <c r="AB398" s="90"/>
      <c r="AC398" s="90"/>
    </row>
    <row r="399" spans="3:29" ht="14.1" customHeight="1">
      <c r="C399" s="91"/>
      <c r="D399" s="92"/>
      <c r="E399" s="228"/>
      <c r="F399" s="93"/>
      <c r="G399" s="93"/>
      <c r="I399" s="94"/>
      <c r="J399" s="95"/>
      <c r="K399" s="96"/>
      <c r="L399" s="96"/>
      <c r="M399" s="96"/>
      <c r="N399" s="96"/>
      <c r="O399" s="96"/>
      <c r="P399" s="96"/>
      <c r="Q399" s="97"/>
      <c r="R399" s="97"/>
      <c r="S399" s="89"/>
      <c r="T399" s="89"/>
      <c r="U399" s="89"/>
      <c r="V399" s="89"/>
      <c r="W399" s="89"/>
      <c r="X399" s="89"/>
      <c r="Y399" s="89"/>
      <c r="Z399" s="89"/>
      <c r="AA399" s="90"/>
      <c r="AB399" s="90"/>
      <c r="AC399" s="90"/>
    </row>
    <row r="400" spans="3:29" ht="14.1" customHeight="1">
      <c r="C400" s="91"/>
      <c r="D400" s="92"/>
      <c r="E400" s="228"/>
      <c r="F400" s="93"/>
      <c r="G400" s="93"/>
      <c r="I400" s="94"/>
      <c r="J400" s="95"/>
      <c r="K400" s="96"/>
      <c r="L400" s="96"/>
      <c r="M400" s="96"/>
      <c r="N400" s="96"/>
      <c r="O400" s="96"/>
      <c r="P400" s="96"/>
      <c r="Q400" s="97"/>
      <c r="R400" s="97"/>
      <c r="S400" s="89"/>
      <c r="T400" s="89"/>
      <c r="U400" s="89"/>
      <c r="V400" s="89"/>
      <c r="W400" s="89"/>
      <c r="X400" s="89"/>
      <c r="Y400" s="89"/>
      <c r="Z400" s="89"/>
      <c r="AA400" s="90"/>
      <c r="AB400" s="90"/>
      <c r="AC400" s="90"/>
    </row>
    <row r="401" spans="3:29" ht="14.1" customHeight="1">
      <c r="C401" s="91"/>
      <c r="D401" s="92"/>
      <c r="E401" s="228"/>
      <c r="F401" s="93"/>
      <c r="G401" s="93"/>
      <c r="I401" s="94"/>
      <c r="J401" s="95"/>
      <c r="K401" s="96"/>
      <c r="L401" s="96"/>
      <c r="M401" s="96"/>
      <c r="N401" s="96"/>
      <c r="O401" s="96"/>
      <c r="P401" s="96"/>
      <c r="Q401" s="97"/>
      <c r="R401" s="97"/>
      <c r="S401" s="89"/>
      <c r="T401" s="89"/>
      <c r="U401" s="89"/>
      <c r="V401" s="89"/>
      <c r="W401" s="89"/>
      <c r="X401" s="89"/>
      <c r="Y401" s="89"/>
      <c r="Z401" s="89"/>
      <c r="AA401" s="90"/>
      <c r="AB401" s="90"/>
      <c r="AC401" s="90"/>
    </row>
    <row r="402" spans="3:29" ht="14.1" customHeight="1">
      <c r="C402" s="91"/>
      <c r="D402" s="92"/>
      <c r="E402" s="228"/>
      <c r="F402" s="93"/>
      <c r="G402" s="93"/>
      <c r="I402" s="94"/>
      <c r="J402" s="95"/>
      <c r="K402" s="96"/>
      <c r="L402" s="96"/>
      <c r="M402" s="96"/>
      <c r="N402" s="96"/>
      <c r="O402" s="96"/>
      <c r="P402" s="96"/>
      <c r="Q402" s="97"/>
      <c r="R402" s="97"/>
      <c r="S402" s="89"/>
      <c r="T402" s="89"/>
      <c r="U402" s="89"/>
      <c r="V402" s="89"/>
      <c r="W402" s="89"/>
      <c r="X402" s="89"/>
      <c r="Y402" s="89"/>
      <c r="Z402" s="89"/>
      <c r="AA402" s="90"/>
      <c r="AB402" s="90"/>
      <c r="AC402" s="90"/>
    </row>
    <row r="403" spans="3:29" ht="14.1" customHeight="1">
      <c r="C403" s="91"/>
      <c r="D403" s="92"/>
      <c r="E403" s="228"/>
      <c r="F403" s="93"/>
      <c r="G403" s="93"/>
      <c r="I403" s="94"/>
      <c r="J403" s="95"/>
      <c r="K403" s="96"/>
      <c r="L403" s="96"/>
      <c r="M403" s="96"/>
      <c r="N403" s="96"/>
      <c r="O403" s="96"/>
      <c r="P403" s="96"/>
      <c r="Q403" s="97"/>
      <c r="R403" s="97"/>
      <c r="S403" s="89"/>
      <c r="T403" s="89"/>
      <c r="U403" s="89"/>
      <c r="V403" s="89"/>
      <c r="W403" s="89"/>
      <c r="X403" s="89"/>
      <c r="Y403" s="89"/>
      <c r="Z403" s="89"/>
      <c r="AA403" s="90"/>
      <c r="AB403" s="90"/>
      <c r="AC403" s="90"/>
    </row>
    <row r="404" spans="3:29" ht="14.1" customHeight="1">
      <c r="C404" s="91"/>
      <c r="D404" s="92"/>
      <c r="E404" s="228"/>
      <c r="F404" s="93"/>
      <c r="G404" s="93"/>
      <c r="I404" s="94"/>
      <c r="J404" s="95"/>
      <c r="K404" s="96"/>
      <c r="L404" s="96"/>
      <c r="M404" s="96"/>
      <c r="N404" s="96"/>
      <c r="O404" s="96"/>
      <c r="P404" s="96"/>
      <c r="Q404" s="97"/>
      <c r="R404" s="97"/>
      <c r="S404" s="89"/>
      <c r="T404" s="89"/>
      <c r="U404" s="89"/>
      <c r="V404" s="89"/>
      <c r="W404" s="89"/>
      <c r="X404" s="89"/>
      <c r="Y404" s="89"/>
      <c r="Z404" s="89"/>
      <c r="AA404" s="90"/>
      <c r="AB404" s="90"/>
      <c r="AC404" s="90"/>
    </row>
    <row r="405" spans="3:29" ht="14.1" customHeight="1">
      <c r="C405" s="91"/>
      <c r="D405" s="92"/>
      <c r="E405" s="228"/>
      <c r="F405" s="93"/>
      <c r="G405" s="93"/>
      <c r="I405" s="94"/>
      <c r="J405" s="95"/>
      <c r="K405" s="96"/>
      <c r="L405" s="96"/>
      <c r="M405" s="96"/>
      <c r="N405" s="96"/>
      <c r="O405" s="96"/>
      <c r="P405" s="96"/>
      <c r="Q405" s="97"/>
      <c r="R405" s="97"/>
      <c r="S405" s="89"/>
      <c r="T405" s="89"/>
      <c r="U405" s="89"/>
      <c r="V405" s="89"/>
      <c r="W405" s="89"/>
      <c r="X405" s="89"/>
      <c r="Y405" s="89"/>
      <c r="Z405" s="89"/>
      <c r="AA405" s="90"/>
      <c r="AB405" s="90"/>
      <c r="AC405" s="90"/>
    </row>
    <row r="406" spans="3:29" ht="14.1" customHeight="1">
      <c r="C406" s="91"/>
      <c r="D406" s="92"/>
      <c r="E406" s="228"/>
      <c r="F406" s="93"/>
      <c r="G406" s="93"/>
      <c r="I406" s="94"/>
      <c r="J406" s="95"/>
      <c r="K406" s="96"/>
      <c r="L406" s="96"/>
      <c r="M406" s="96"/>
      <c r="N406" s="96"/>
      <c r="O406" s="96"/>
      <c r="P406" s="96"/>
      <c r="Q406" s="97"/>
      <c r="R406" s="97"/>
      <c r="S406" s="89"/>
      <c r="T406" s="89"/>
      <c r="U406" s="89"/>
      <c r="V406" s="89"/>
      <c r="W406" s="89"/>
      <c r="X406" s="89"/>
      <c r="Y406" s="89"/>
      <c r="Z406" s="89"/>
      <c r="AA406" s="90"/>
      <c r="AB406" s="90"/>
      <c r="AC406" s="90"/>
    </row>
    <row r="407" spans="3:29" ht="14.1" customHeight="1">
      <c r="C407" s="91"/>
      <c r="D407" s="92"/>
      <c r="E407" s="228"/>
      <c r="F407" s="93"/>
      <c r="G407" s="93"/>
      <c r="I407" s="94"/>
      <c r="J407" s="95"/>
      <c r="K407" s="96"/>
      <c r="L407" s="96"/>
      <c r="M407" s="96"/>
      <c r="N407" s="96"/>
      <c r="O407" s="96"/>
      <c r="P407" s="96"/>
      <c r="Q407" s="97"/>
      <c r="R407" s="97"/>
      <c r="S407" s="89"/>
      <c r="T407" s="89"/>
      <c r="U407" s="89"/>
      <c r="V407" s="89"/>
      <c r="W407" s="89"/>
      <c r="X407" s="89"/>
      <c r="Y407" s="89"/>
      <c r="Z407" s="89"/>
      <c r="AA407" s="90"/>
      <c r="AB407" s="90"/>
      <c r="AC407" s="90"/>
    </row>
    <row r="408" spans="3:29" ht="14.1" customHeight="1">
      <c r="C408" s="91"/>
      <c r="D408" s="92"/>
      <c r="E408" s="228"/>
      <c r="F408" s="93"/>
      <c r="G408" s="93"/>
      <c r="I408" s="94"/>
      <c r="J408" s="95"/>
      <c r="K408" s="96"/>
      <c r="L408" s="96"/>
      <c r="M408" s="96"/>
      <c r="N408" s="96"/>
      <c r="O408" s="96"/>
      <c r="P408" s="96"/>
      <c r="Q408" s="97"/>
      <c r="R408" s="97"/>
      <c r="S408" s="89"/>
      <c r="T408" s="89"/>
      <c r="U408" s="89"/>
      <c r="V408" s="89"/>
      <c r="W408" s="89"/>
      <c r="X408" s="89"/>
      <c r="Y408" s="89"/>
      <c r="Z408" s="89"/>
      <c r="AA408" s="90"/>
      <c r="AB408" s="90"/>
      <c r="AC408" s="90"/>
    </row>
    <row r="409" spans="3:29" ht="14.1" customHeight="1">
      <c r="C409" s="91"/>
      <c r="D409" s="92"/>
      <c r="E409" s="228"/>
      <c r="F409" s="93"/>
      <c r="G409" s="93"/>
      <c r="I409" s="94"/>
      <c r="J409" s="95"/>
      <c r="K409" s="96"/>
      <c r="L409" s="96"/>
      <c r="M409" s="96"/>
      <c r="N409" s="96"/>
      <c r="O409" s="96"/>
      <c r="P409" s="96"/>
      <c r="Q409" s="97"/>
      <c r="R409" s="97"/>
      <c r="S409" s="89"/>
      <c r="T409" s="89"/>
      <c r="U409" s="89"/>
      <c r="V409" s="89"/>
      <c r="W409" s="89"/>
      <c r="X409" s="89"/>
      <c r="Y409" s="89"/>
      <c r="Z409" s="89"/>
      <c r="AA409" s="90"/>
      <c r="AB409" s="90"/>
      <c r="AC409" s="90"/>
    </row>
    <row r="410" spans="3:29" ht="14.1" customHeight="1">
      <c r="C410" s="91"/>
      <c r="D410" s="92"/>
      <c r="E410" s="228"/>
      <c r="F410" s="93"/>
      <c r="G410" s="93"/>
      <c r="I410" s="94"/>
      <c r="J410" s="95"/>
      <c r="K410" s="96"/>
      <c r="L410" s="96"/>
      <c r="M410" s="96"/>
      <c r="N410" s="96"/>
      <c r="O410" s="96"/>
      <c r="P410" s="96"/>
      <c r="Q410" s="97"/>
      <c r="R410" s="97"/>
      <c r="S410" s="89"/>
      <c r="T410" s="89"/>
      <c r="U410" s="89"/>
      <c r="V410" s="89"/>
      <c r="W410" s="89"/>
      <c r="X410" s="89"/>
      <c r="Y410" s="89"/>
      <c r="Z410" s="89"/>
      <c r="AA410" s="90"/>
      <c r="AB410" s="90"/>
      <c r="AC410" s="90"/>
    </row>
    <row r="411" spans="3:29" ht="14.1" customHeight="1">
      <c r="C411" s="91"/>
      <c r="D411" s="92"/>
      <c r="E411" s="228"/>
      <c r="F411" s="93"/>
      <c r="G411" s="93"/>
      <c r="I411" s="94"/>
      <c r="J411" s="95"/>
      <c r="K411" s="96"/>
      <c r="L411" s="96"/>
      <c r="M411" s="96"/>
      <c r="N411" s="96"/>
      <c r="O411" s="96"/>
      <c r="P411" s="96"/>
      <c r="Q411" s="97"/>
      <c r="R411" s="97"/>
      <c r="S411" s="89"/>
      <c r="T411" s="89"/>
      <c r="U411" s="89"/>
      <c r="V411" s="89"/>
      <c r="W411" s="89"/>
      <c r="X411" s="89"/>
      <c r="Y411" s="89"/>
      <c r="Z411" s="89"/>
      <c r="AA411" s="90"/>
      <c r="AB411" s="90"/>
      <c r="AC411" s="90"/>
    </row>
    <row r="412" spans="3:29" ht="14.1" customHeight="1">
      <c r="C412" s="91"/>
      <c r="D412" s="92"/>
      <c r="E412" s="228"/>
      <c r="F412" s="93"/>
      <c r="G412" s="93"/>
      <c r="I412" s="94"/>
      <c r="J412" s="95"/>
      <c r="K412" s="96"/>
      <c r="L412" s="96"/>
      <c r="M412" s="96"/>
      <c r="N412" s="96"/>
      <c r="O412" s="96"/>
      <c r="P412" s="96"/>
      <c r="Q412" s="97"/>
      <c r="R412" s="97"/>
      <c r="S412" s="89"/>
      <c r="T412" s="89"/>
      <c r="U412" s="89"/>
      <c r="V412" s="89"/>
      <c r="W412" s="89"/>
      <c r="X412" s="89"/>
      <c r="Y412" s="89"/>
      <c r="Z412" s="89"/>
      <c r="AA412" s="90"/>
      <c r="AB412" s="90"/>
      <c r="AC412" s="90"/>
    </row>
    <row r="413" spans="3:29" ht="14.1" customHeight="1">
      <c r="C413" s="91"/>
      <c r="D413" s="92"/>
      <c r="E413" s="228"/>
      <c r="F413" s="93"/>
      <c r="G413" s="93"/>
      <c r="I413" s="94"/>
      <c r="J413" s="95"/>
      <c r="K413" s="96"/>
      <c r="L413" s="96"/>
      <c r="M413" s="96"/>
      <c r="N413" s="96"/>
      <c r="O413" s="96"/>
      <c r="P413" s="96"/>
      <c r="Q413" s="97"/>
      <c r="R413" s="97"/>
      <c r="S413" s="89"/>
      <c r="T413" s="89"/>
      <c r="U413" s="89"/>
      <c r="V413" s="89"/>
      <c r="W413" s="89"/>
      <c r="X413" s="89"/>
      <c r="Y413" s="89"/>
      <c r="Z413" s="89"/>
      <c r="AA413" s="90"/>
      <c r="AB413" s="90"/>
      <c r="AC413" s="90"/>
    </row>
    <row r="414" spans="3:29" ht="14.1" customHeight="1">
      <c r="C414" s="91"/>
      <c r="D414" s="92"/>
      <c r="E414" s="228"/>
      <c r="F414" s="93"/>
      <c r="G414" s="93"/>
      <c r="I414" s="94"/>
      <c r="J414" s="95"/>
      <c r="K414" s="96"/>
      <c r="L414" s="96"/>
      <c r="M414" s="96"/>
      <c r="N414" s="96"/>
      <c r="O414" s="96"/>
      <c r="P414" s="96"/>
      <c r="Q414" s="97"/>
      <c r="R414" s="97"/>
      <c r="S414" s="89"/>
      <c r="T414" s="89"/>
      <c r="U414" s="89"/>
      <c r="V414" s="89"/>
      <c r="W414" s="89"/>
      <c r="X414" s="89"/>
      <c r="Y414" s="89"/>
      <c r="Z414" s="89"/>
      <c r="AA414" s="90"/>
      <c r="AB414" s="90"/>
      <c r="AC414" s="90"/>
    </row>
    <row r="415" spans="3:29" ht="14.1" customHeight="1">
      <c r="C415" s="91"/>
      <c r="D415" s="92"/>
      <c r="E415" s="228"/>
      <c r="F415" s="93"/>
      <c r="G415" s="93"/>
      <c r="I415" s="94"/>
      <c r="J415" s="95"/>
      <c r="K415" s="96"/>
      <c r="L415" s="96"/>
      <c r="M415" s="96"/>
      <c r="N415" s="96"/>
      <c r="O415" s="96"/>
      <c r="P415" s="96"/>
      <c r="Q415" s="97"/>
      <c r="R415" s="97"/>
      <c r="S415" s="89"/>
      <c r="T415" s="89"/>
      <c r="U415" s="89"/>
      <c r="V415" s="89"/>
      <c r="W415" s="89"/>
      <c r="X415" s="89"/>
      <c r="Y415" s="89"/>
      <c r="Z415" s="89"/>
      <c r="AA415" s="90"/>
      <c r="AB415" s="90"/>
      <c r="AC415" s="90"/>
    </row>
    <row r="416" spans="3:29" ht="14.1" customHeight="1">
      <c r="C416" s="91"/>
      <c r="D416" s="92"/>
      <c r="E416" s="228"/>
      <c r="F416" s="93"/>
      <c r="G416" s="93"/>
      <c r="I416" s="94"/>
      <c r="J416" s="95"/>
      <c r="K416" s="96"/>
      <c r="L416" s="96"/>
      <c r="M416" s="96"/>
      <c r="N416" s="96"/>
      <c r="O416" s="96"/>
      <c r="P416" s="96"/>
      <c r="Q416" s="97"/>
      <c r="R416" s="97"/>
      <c r="S416" s="89"/>
      <c r="T416" s="89"/>
      <c r="U416" s="89"/>
      <c r="V416" s="89"/>
      <c r="W416" s="89"/>
      <c r="X416" s="89"/>
      <c r="Y416" s="89"/>
      <c r="Z416" s="89"/>
      <c r="AA416" s="90"/>
      <c r="AB416" s="90"/>
      <c r="AC416" s="90"/>
    </row>
    <row r="417" spans="3:29" ht="14.1" customHeight="1">
      <c r="C417" s="91"/>
      <c r="D417" s="92"/>
      <c r="E417" s="228"/>
      <c r="F417" s="93"/>
      <c r="G417" s="93"/>
      <c r="I417" s="94"/>
      <c r="J417" s="95"/>
      <c r="K417" s="96"/>
      <c r="L417" s="96"/>
      <c r="M417" s="96"/>
      <c r="N417" s="96"/>
      <c r="O417" s="96"/>
      <c r="P417" s="96"/>
      <c r="Q417" s="97"/>
      <c r="R417" s="97"/>
      <c r="S417" s="89"/>
      <c r="T417" s="89"/>
      <c r="U417" s="89"/>
      <c r="V417" s="89"/>
      <c r="W417" s="89"/>
      <c r="X417" s="89"/>
      <c r="Y417" s="89"/>
      <c r="Z417" s="89"/>
      <c r="AA417" s="90"/>
      <c r="AB417" s="90"/>
      <c r="AC417" s="90"/>
    </row>
    <row r="418" spans="3:29" ht="14.1" customHeight="1">
      <c r="C418" s="91"/>
      <c r="D418" s="92"/>
      <c r="E418" s="228"/>
      <c r="F418" s="93"/>
      <c r="G418" s="93"/>
      <c r="I418" s="94"/>
      <c r="J418" s="95"/>
      <c r="K418" s="96"/>
      <c r="L418" s="96"/>
      <c r="M418" s="96"/>
      <c r="N418" s="96"/>
      <c r="O418" s="96"/>
      <c r="P418" s="96"/>
      <c r="Q418" s="97"/>
      <c r="R418" s="97"/>
      <c r="S418" s="89"/>
      <c r="T418" s="89"/>
      <c r="U418" s="89"/>
      <c r="V418" s="89"/>
      <c r="W418" s="89"/>
      <c r="X418" s="89"/>
      <c r="Y418" s="89"/>
      <c r="Z418" s="89"/>
      <c r="AA418" s="90"/>
      <c r="AB418" s="90"/>
      <c r="AC418" s="90"/>
    </row>
    <row r="419" spans="3:29" ht="14.1" customHeight="1">
      <c r="C419" s="91"/>
      <c r="D419" s="92"/>
      <c r="E419" s="228"/>
      <c r="F419" s="93"/>
      <c r="G419" s="93"/>
      <c r="I419" s="94"/>
      <c r="J419" s="95"/>
      <c r="K419" s="96"/>
      <c r="L419" s="96"/>
      <c r="M419" s="96"/>
      <c r="N419" s="96"/>
      <c r="O419" s="96"/>
      <c r="P419" s="96"/>
      <c r="Q419" s="97"/>
      <c r="R419" s="97"/>
      <c r="S419" s="89"/>
      <c r="T419" s="89"/>
      <c r="U419" s="89"/>
      <c r="V419" s="89"/>
      <c r="W419" s="89"/>
      <c r="X419" s="89"/>
      <c r="Y419" s="89"/>
      <c r="Z419" s="89"/>
      <c r="AA419" s="90"/>
      <c r="AB419" s="90"/>
      <c r="AC419" s="90"/>
    </row>
    <row r="420" spans="3:29" ht="14.1" customHeight="1">
      <c r="C420" s="91"/>
      <c r="D420" s="92"/>
      <c r="E420" s="228"/>
      <c r="F420" s="93"/>
      <c r="G420" s="93"/>
      <c r="I420" s="94"/>
      <c r="J420" s="95"/>
      <c r="K420" s="96"/>
      <c r="L420" s="96"/>
      <c r="M420" s="96"/>
      <c r="N420" s="96"/>
      <c r="O420" s="96"/>
      <c r="P420" s="96"/>
      <c r="Q420" s="97"/>
      <c r="R420" s="97"/>
      <c r="S420" s="89"/>
      <c r="T420" s="89"/>
      <c r="U420" s="89"/>
      <c r="V420" s="89"/>
      <c r="W420" s="89"/>
      <c r="X420" s="89"/>
      <c r="Y420" s="89"/>
      <c r="Z420" s="89"/>
      <c r="AA420" s="90"/>
      <c r="AB420" s="90"/>
      <c r="AC420" s="90"/>
    </row>
    <row r="421" spans="3:29" ht="14.1" customHeight="1">
      <c r="C421" s="91"/>
      <c r="D421" s="92"/>
      <c r="E421" s="228"/>
      <c r="F421" s="93"/>
      <c r="G421" s="93"/>
      <c r="I421" s="94"/>
      <c r="J421" s="95"/>
      <c r="K421" s="96"/>
      <c r="L421" s="96"/>
      <c r="M421" s="96"/>
      <c r="N421" s="96"/>
      <c r="O421" s="96"/>
      <c r="P421" s="96"/>
      <c r="Q421" s="97"/>
      <c r="R421" s="97"/>
      <c r="S421" s="89"/>
      <c r="T421" s="89"/>
      <c r="U421" s="89"/>
      <c r="V421" s="89"/>
      <c r="W421" s="89"/>
      <c r="X421" s="89"/>
      <c r="Y421" s="89"/>
      <c r="Z421" s="89"/>
      <c r="AA421" s="90"/>
      <c r="AB421" s="90"/>
      <c r="AC421" s="90"/>
    </row>
    <row r="422" spans="3:29" ht="14.1" customHeight="1">
      <c r="C422" s="91"/>
      <c r="D422" s="92"/>
      <c r="E422" s="228"/>
      <c r="F422" s="93"/>
      <c r="G422" s="93"/>
      <c r="I422" s="94"/>
      <c r="J422" s="95"/>
      <c r="K422" s="96"/>
      <c r="L422" s="96"/>
      <c r="M422" s="96"/>
      <c r="N422" s="96"/>
      <c r="O422" s="96"/>
      <c r="P422" s="96"/>
      <c r="Q422" s="97"/>
      <c r="R422" s="97"/>
      <c r="S422" s="89"/>
      <c r="T422" s="89"/>
      <c r="U422" s="89"/>
      <c r="V422" s="89"/>
      <c r="W422" s="89"/>
      <c r="X422" s="89"/>
      <c r="Y422" s="89"/>
      <c r="Z422" s="89"/>
      <c r="AA422" s="90"/>
      <c r="AB422" s="90"/>
      <c r="AC422" s="90"/>
    </row>
    <row r="423" spans="3:29" ht="14.1" customHeight="1">
      <c r="C423" s="91"/>
      <c r="D423" s="92"/>
      <c r="E423" s="228"/>
      <c r="F423" s="93"/>
      <c r="G423" s="93"/>
      <c r="I423" s="94"/>
      <c r="J423" s="95"/>
      <c r="K423" s="96"/>
      <c r="L423" s="96"/>
      <c r="M423" s="96"/>
      <c r="N423" s="96"/>
      <c r="O423" s="96"/>
      <c r="P423" s="96"/>
      <c r="Q423" s="97"/>
      <c r="R423" s="97"/>
      <c r="S423" s="89"/>
      <c r="T423" s="89"/>
      <c r="U423" s="89"/>
      <c r="V423" s="89"/>
      <c r="W423" s="89"/>
      <c r="X423" s="89"/>
      <c r="Y423" s="89"/>
      <c r="Z423" s="89"/>
      <c r="AA423" s="90"/>
      <c r="AB423" s="90"/>
      <c r="AC423" s="90"/>
    </row>
    <row r="424" spans="3:29" ht="14.1" customHeight="1">
      <c r="C424" s="91"/>
      <c r="D424" s="92"/>
      <c r="E424" s="228"/>
      <c r="F424" s="93"/>
      <c r="G424" s="93"/>
      <c r="I424" s="94"/>
      <c r="J424" s="95"/>
      <c r="K424" s="96"/>
      <c r="L424" s="96"/>
      <c r="M424" s="96"/>
      <c r="N424" s="96"/>
      <c r="O424" s="96"/>
      <c r="P424" s="96"/>
      <c r="Q424" s="97"/>
      <c r="R424" s="97"/>
      <c r="S424" s="89"/>
      <c r="T424" s="89"/>
      <c r="U424" s="89"/>
      <c r="V424" s="89"/>
      <c r="W424" s="89"/>
      <c r="X424" s="89"/>
      <c r="Y424" s="89"/>
      <c r="Z424" s="89"/>
      <c r="AA424" s="90"/>
      <c r="AB424" s="90"/>
      <c r="AC424" s="90"/>
    </row>
    <row r="425" spans="3:29" ht="14.1" customHeight="1">
      <c r="C425" s="91"/>
      <c r="D425" s="92"/>
      <c r="E425" s="228"/>
      <c r="F425" s="93"/>
      <c r="G425" s="93"/>
      <c r="I425" s="94"/>
      <c r="J425" s="95"/>
      <c r="K425" s="96"/>
      <c r="L425" s="96"/>
      <c r="M425" s="96"/>
      <c r="N425" s="96"/>
      <c r="O425" s="96"/>
      <c r="P425" s="96"/>
      <c r="Q425" s="97"/>
      <c r="R425" s="97"/>
      <c r="S425" s="89"/>
      <c r="T425" s="89"/>
      <c r="U425" s="89"/>
      <c r="V425" s="89"/>
      <c r="W425" s="89"/>
      <c r="X425" s="89"/>
      <c r="Y425" s="89"/>
      <c r="Z425" s="89"/>
      <c r="AA425" s="90"/>
      <c r="AB425" s="90"/>
      <c r="AC425" s="90"/>
    </row>
    <row r="426" spans="3:29" ht="14.1" customHeight="1">
      <c r="C426" s="91"/>
      <c r="D426" s="92"/>
      <c r="E426" s="228"/>
      <c r="F426" s="93"/>
      <c r="G426" s="93"/>
      <c r="I426" s="94"/>
      <c r="J426" s="95"/>
      <c r="K426" s="96"/>
      <c r="L426" s="96"/>
      <c r="M426" s="96"/>
      <c r="N426" s="96"/>
      <c r="O426" s="96"/>
      <c r="P426" s="96"/>
      <c r="Q426" s="97"/>
      <c r="R426" s="97"/>
      <c r="S426" s="89"/>
      <c r="T426" s="89"/>
      <c r="U426" s="89"/>
      <c r="V426" s="89"/>
      <c r="W426" s="89"/>
      <c r="X426" s="89"/>
      <c r="Y426" s="89"/>
      <c r="Z426" s="89"/>
      <c r="AA426" s="90"/>
      <c r="AB426" s="90"/>
      <c r="AC426" s="90"/>
    </row>
    <row r="427" spans="3:29" ht="14.1" customHeight="1">
      <c r="C427" s="91"/>
      <c r="D427" s="92"/>
      <c r="E427" s="228"/>
      <c r="F427" s="93"/>
      <c r="G427" s="93"/>
      <c r="I427" s="94"/>
      <c r="J427" s="95"/>
      <c r="K427" s="96"/>
      <c r="L427" s="96"/>
      <c r="M427" s="96"/>
      <c r="N427" s="96"/>
      <c r="O427" s="96"/>
      <c r="P427" s="96"/>
      <c r="Q427" s="97"/>
      <c r="R427" s="97"/>
      <c r="S427" s="89"/>
      <c r="T427" s="89"/>
      <c r="U427" s="89"/>
      <c r="V427" s="89"/>
      <c r="W427" s="89"/>
      <c r="X427" s="89"/>
      <c r="Y427" s="89"/>
      <c r="Z427" s="89"/>
      <c r="AA427" s="90"/>
      <c r="AB427" s="90"/>
      <c r="AC427" s="90"/>
    </row>
    <row r="428" spans="3:29" ht="14.1" customHeight="1">
      <c r="C428" s="91"/>
      <c r="D428" s="92"/>
      <c r="E428" s="228"/>
      <c r="F428" s="93"/>
      <c r="G428" s="93"/>
      <c r="I428" s="94"/>
      <c r="J428" s="95"/>
      <c r="K428" s="96"/>
      <c r="L428" s="96"/>
      <c r="M428" s="96"/>
      <c r="N428" s="96"/>
      <c r="O428" s="96"/>
      <c r="P428" s="96"/>
      <c r="Q428" s="97"/>
      <c r="R428" s="97"/>
      <c r="S428" s="89"/>
      <c r="T428" s="89"/>
      <c r="U428" s="89"/>
      <c r="V428" s="89"/>
      <c r="W428" s="89"/>
      <c r="X428" s="89"/>
      <c r="Y428" s="89"/>
      <c r="Z428" s="89"/>
      <c r="AA428" s="90"/>
      <c r="AB428" s="90"/>
      <c r="AC428" s="90"/>
    </row>
    <row r="429" spans="3:29" ht="14.1" customHeight="1">
      <c r="C429" s="91"/>
      <c r="D429" s="92"/>
      <c r="E429" s="228"/>
      <c r="F429" s="93"/>
      <c r="G429" s="93"/>
      <c r="I429" s="94"/>
      <c r="J429" s="95"/>
      <c r="K429" s="96"/>
      <c r="L429" s="96"/>
      <c r="M429" s="96"/>
      <c r="N429" s="96"/>
      <c r="O429" s="96"/>
      <c r="P429" s="96"/>
      <c r="Q429" s="97"/>
      <c r="R429" s="97"/>
      <c r="S429" s="89"/>
      <c r="T429" s="89"/>
      <c r="U429" s="89"/>
      <c r="V429" s="89"/>
      <c r="W429" s="89"/>
      <c r="X429" s="89"/>
      <c r="Y429" s="89"/>
      <c r="Z429" s="89"/>
      <c r="AA429" s="90"/>
      <c r="AB429" s="90"/>
      <c r="AC429" s="90"/>
    </row>
    <row r="430" spans="3:29" ht="14.1" customHeight="1">
      <c r="C430" s="91"/>
      <c r="D430" s="92"/>
      <c r="E430" s="228"/>
      <c r="F430" s="93"/>
      <c r="G430" s="93"/>
      <c r="I430" s="94"/>
      <c r="J430" s="95"/>
      <c r="K430" s="96"/>
      <c r="L430" s="96"/>
      <c r="M430" s="96"/>
      <c r="N430" s="96"/>
      <c r="O430" s="96"/>
      <c r="P430" s="96"/>
      <c r="Q430" s="97"/>
      <c r="R430" s="97"/>
      <c r="S430" s="89"/>
      <c r="T430" s="89"/>
      <c r="U430" s="89"/>
      <c r="V430" s="89"/>
      <c r="W430" s="89"/>
      <c r="X430" s="89"/>
      <c r="Y430" s="89"/>
      <c r="Z430" s="89"/>
      <c r="AA430" s="90"/>
      <c r="AB430" s="90"/>
      <c r="AC430" s="90"/>
    </row>
    <row r="431" spans="3:29" ht="14.1" customHeight="1">
      <c r="C431" s="91"/>
      <c r="D431" s="92"/>
      <c r="E431" s="228"/>
      <c r="F431" s="93"/>
      <c r="G431" s="93"/>
      <c r="I431" s="94"/>
      <c r="J431" s="95"/>
      <c r="K431" s="96"/>
      <c r="L431" s="96"/>
      <c r="M431" s="96"/>
      <c r="N431" s="96"/>
      <c r="O431" s="96"/>
      <c r="P431" s="96"/>
      <c r="Q431" s="97"/>
      <c r="R431" s="97"/>
      <c r="S431" s="89"/>
      <c r="T431" s="89"/>
      <c r="U431" s="89"/>
      <c r="V431" s="89"/>
      <c r="W431" s="89"/>
      <c r="X431" s="89"/>
      <c r="Y431" s="89"/>
      <c r="Z431" s="89"/>
      <c r="AA431" s="90"/>
      <c r="AB431" s="90"/>
      <c r="AC431" s="90"/>
    </row>
    <row r="432" spans="3:29" ht="14.1" customHeight="1">
      <c r="C432" s="91"/>
      <c r="D432" s="92"/>
      <c r="E432" s="228"/>
      <c r="F432" s="93"/>
      <c r="G432" s="93"/>
      <c r="I432" s="94"/>
      <c r="J432" s="95"/>
      <c r="K432" s="96"/>
      <c r="L432" s="96"/>
      <c r="M432" s="96"/>
      <c r="N432" s="96"/>
      <c r="O432" s="96"/>
      <c r="P432" s="96"/>
      <c r="Q432" s="97"/>
      <c r="R432" s="97"/>
      <c r="S432" s="89"/>
      <c r="T432" s="89"/>
      <c r="U432" s="89"/>
      <c r="V432" s="89"/>
      <c r="W432" s="89"/>
      <c r="X432" s="89"/>
      <c r="Y432" s="89"/>
      <c r="Z432" s="89"/>
      <c r="AA432" s="90"/>
      <c r="AB432" s="90"/>
      <c r="AC432" s="90"/>
    </row>
    <row r="433" spans="3:29" ht="14.1" customHeight="1">
      <c r="C433" s="91"/>
      <c r="D433" s="92"/>
      <c r="E433" s="228"/>
      <c r="F433" s="93"/>
      <c r="G433" s="93"/>
      <c r="I433" s="94"/>
      <c r="J433" s="95"/>
      <c r="K433" s="96"/>
      <c r="L433" s="96"/>
      <c r="M433" s="96"/>
      <c r="N433" s="96"/>
      <c r="O433" s="96"/>
      <c r="P433" s="96"/>
      <c r="Q433" s="97"/>
      <c r="R433" s="97"/>
      <c r="S433" s="89"/>
      <c r="T433" s="89"/>
      <c r="U433" s="89"/>
      <c r="V433" s="89"/>
      <c r="W433" s="89"/>
      <c r="X433" s="89"/>
      <c r="Y433" s="89"/>
      <c r="Z433" s="89"/>
      <c r="AA433" s="90"/>
      <c r="AB433" s="90"/>
      <c r="AC433" s="90"/>
    </row>
    <row r="434" spans="3:29" ht="14.1" customHeight="1">
      <c r="C434" s="91"/>
      <c r="D434" s="92"/>
      <c r="E434" s="228"/>
      <c r="F434" s="93"/>
      <c r="G434" s="93"/>
      <c r="I434" s="94"/>
      <c r="J434" s="95"/>
      <c r="K434" s="96"/>
      <c r="L434" s="96"/>
      <c r="M434" s="96"/>
      <c r="N434" s="96"/>
      <c r="O434" s="96"/>
      <c r="P434" s="96"/>
      <c r="Q434" s="97"/>
      <c r="R434" s="97"/>
      <c r="S434" s="89"/>
      <c r="T434" s="89"/>
      <c r="U434" s="89"/>
      <c r="V434" s="89"/>
      <c r="W434" s="89"/>
      <c r="X434" s="89"/>
      <c r="Y434" s="89"/>
      <c r="Z434" s="89"/>
      <c r="AA434" s="90"/>
      <c r="AB434" s="90"/>
      <c r="AC434" s="90"/>
    </row>
    <row r="435" spans="3:29" ht="14.1" customHeight="1">
      <c r="C435" s="91"/>
      <c r="D435" s="92"/>
      <c r="E435" s="228"/>
      <c r="F435" s="93"/>
      <c r="G435" s="93"/>
      <c r="I435" s="94"/>
      <c r="J435" s="95"/>
      <c r="K435" s="96"/>
      <c r="L435" s="96"/>
      <c r="M435" s="96"/>
      <c r="N435" s="96"/>
      <c r="O435" s="96"/>
      <c r="P435" s="96"/>
      <c r="Q435" s="97"/>
      <c r="R435" s="97"/>
      <c r="S435" s="89"/>
      <c r="T435" s="89"/>
      <c r="U435" s="89"/>
      <c r="V435" s="89"/>
      <c r="W435" s="89"/>
      <c r="X435" s="89"/>
      <c r="Y435" s="89"/>
      <c r="Z435" s="89"/>
      <c r="AA435" s="90"/>
      <c r="AB435" s="90"/>
      <c r="AC435" s="90"/>
    </row>
    <row r="436" spans="3:29" ht="14.1" customHeight="1">
      <c r="C436" s="91"/>
      <c r="D436" s="92"/>
      <c r="E436" s="228"/>
      <c r="F436" s="93"/>
      <c r="G436" s="93"/>
      <c r="I436" s="94"/>
      <c r="J436" s="95"/>
      <c r="K436" s="96"/>
      <c r="L436" s="96"/>
      <c r="M436" s="96"/>
      <c r="N436" s="96"/>
      <c r="O436" s="96"/>
      <c r="P436" s="96"/>
      <c r="Q436" s="97"/>
      <c r="R436" s="97"/>
      <c r="S436" s="89"/>
      <c r="T436" s="89"/>
      <c r="U436" s="89"/>
      <c r="V436" s="89"/>
      <c r="W436" s="89"/>
      <c r="X436" s="89"/>
      <c r="Y436" s="89"/>
      <c r="Z436" s="89"/>
      <c r="AA436" s="90"/>
      <c r="AB436" s="90"/>
      <c r="AC436" s="90"/>
    </row>
    <row r="437" spans="3:29" ht="14.1" customHeight="1">
      <c r="C437" s="91"/>
      <c r="D437" s="92"/>
      <c r="E437" s="228"/>
      <c r="F437" s="93"/>
      <c r="G437" s="93"/>
      <c r="I437" s="94"/>
      <c r="J437" s="95"/>
      <c r="K437" s="96"/>
      <c r="L437" s="96"/>
      <c r="M437" s="96"/>
      <c r="N437" s="96"/>
      <c r="O437" s="96"/>
      <c r="P437" s="96"/>
      <c r="Q437" s="97"/>
      <c r="R437" s="97"/>
      <c r="S437" s="89"/>
      <c r="T437" s="89"/>
      <c r="U437" s="89"/>
      <c r="V437" s="89"/>
      <c r="W437" s="89"/>
      <c r="X437" s="89"/>
      <c r="Y437" s="89"/>
      <c r="Z437" s="89"/>
      <c r="AA437" s="90"/>
      <c r="AB437" s="90"/>
      <c r="AC437" s="90"/>
    </row>
    <row r="438" spans="3:29" ht="14.1" customHeight="1">
      <c r="C438" s="91"/>
      <c r="D438" s="92"/>
      <c r="E438" s="228"/>
      <c r="F438" s="93"/>
      <c r="G438" s="93"/>
      <c r="I438" s="94"/>
      <c r="J438" s="95"/>
      <c r="K438" s="96"/>
      <c r="L438" s="96"/>
      <c r="M438" s="96"/>
      <c r="N438" s="96"/>
      <c r="O438" s="96"/>
      <c r="P438" s="96"/>
      <c r="Q438" s="97"/>
      <c r="R438" s="97"/>
      <c r="S438" s="89"/>
      <c r="T438" s="89"/>
      <c r="U438" s="89"/>
      <c r="V438" s="89"/>
      <c r="W438" s="89"/>
      <c r="X438" s="89"/>
      <c r="Y438" s="89"/>
      <c r="Z438" s="89"/>
      <c r="AA438" s="90"/>
      <c r="AB438" s="90"/>
      <c r="AC438" s="90"/>
    </row>
    <row r="439" spans="3:29" ht="14.1" customHeight="1">
      <c r="C439" s="91"/>
      <c r="D439" s="92"/>
      <c r="E439" s="228"/>
      <c r="F439" s="93"/>
      <c r="G439" s="93"/>
      <c r="I439" s="94"/>
      <c r="J439" s="95"/>
      <c r="K439" s="96"/>
      <c r="L439" s="96"/>
      <c r="M439" s="96"/>
      <c r="N439" s="96"/>
      <c r="O439" s="96"/>
      <c r="P439" s="96"/>
      <c r="Q439" s="97"/>
      <c r="R439" s="97"/>
      <c r="S439" s="89"/>
      <c r="T439" s="89"/>
      <c r="U439" s="89"/>
      <c r="V439" s="89"/>
      <c r="W439" s="89"/>
      <c r="X439" s="89"/>
      <c r="Y439" s="89"/>
      <c r="Z439" s="89"/>
      <c r="AA439" s="90"/>
      <c r="AB439" s="90"/>
      <c r="AC439" s="90"/>
    </row>
    <row r="440" spans="3:29" ht="14.1" customHeight="1">
      <c r="C440" s="91"/>
      <c r="D440" s="92"/>
      <c r="E440" s="228"/>
      <c r="F440" s="93"/>
      <c r="G440" s="93"/>
      <c r="I440" s="94"/>
      <c r="J440" s="95"/>
      <c r="K440" s="96"/>
      <c r="L440" s="96"/>
      <c r="M440" s="96"/>
      <c r="N440" s="96"/>
      <c r="O440" s="96"/>
      <c r="P440" s="96"/>
      <c r="Q440" s="97"/>
      <c r="R440" s="97"/>
      <c r="S440" s="89"/>
      <c r="T440" s="89"/>
      <c r="U440" s="89"/>
      <c r="V440" s="89"/>
      <c r="W440" s="89"/>
      <c r="X440" s="89"/>
      <c r="Y440" s="89"/>
      <c r="Z440" s="89"/>
      <c r="AA440" s="90"/>
      <c r="AB440" s="90"/>
      <c r="AC440" s="90"/>
    </row>
    <row r="441" spans="3:29" ht="14.1" customHeight="1">
      <c r="C441" s="91"/>
      <c r="D441" s="92"/>
      <c r="E441" s="228"/>
      <c r="F441" s="93"/>
      <c r="G441" s="93"/>
      <c r="I441" s="94"/>
      <c r="J441" s="95"/>
      <c r="K441" s="96"/>
      <c r="L441" s="96"/>
      <c r="M441" s="96"/>
      <c r="N441" s="96"/>
      <c r="O441" s="96"/>
      <c r="P441" s="96"/>
      <c r="Q441" s="97"/>
      <c r="R441" s="97"/>
      <c r="S441" s="89"/>
      <c r="T441" s="89"/>
      <c r="U441" s="89"/>
      <c r="V441" s="89"/>
      <c r="W441" s="89"/>
      <c r="X441" s="89"/>
      <c r="Y441" s="89"/>
      <c r="Z441" s="89"/>
      <c r="AA441" s="90"/>
      <c r="AB441" s="90"/>
      <c r="AC441" s="90"/>
    </row>
    <row r="442" spans="3:29" ht="14.1" customHeight="1">
      <c r="C442" s="91"/>
      <c r="D442" s="92"/>
      <c r="E442" s="228"/>
      <c r="F442" s="93"/>
      <c r="G442" s="93"/>
      <c r="I442" s="94"/>
      <c r="J442" s="95"/>
      <c r="K442" s="96"/>
      <c r="L442" s="96"/>
      <c r="M442" s="96"/>
      <c r="N442" s="96"/>
      <c r="O442" s="96"/>
      <c r="P442" s="96"/>
      <c r="Q442" s="97"/>
      <c r="R442" s="97"/>
      <c r="S442" s="89"/>
      <c r="T442" s="89"/>
      <c r="U442" s="89"/>
      <c r="V442" s="89"/>
      <c r="W442" s="89"/>
      <c r="X442" s="89"/>
      <c r="Y442" s="89"/>
      <c r="Z442" s="89"/>
      <c r="AA442" s="90"/>
      <c r="AB442" s="90"/>
      <c r="AC442" s="90"/>
    </row>
    <row r="443" spans="3:29" ht="14.1" customHeight="1">
      <c r="C443" s="91"/>
      <c r="D443" s="92"/>
      <c r="E443" s="228"/>
      <c r="F443" s="93"/>
      <c r="G443" s="93"/>
      <c r="I443" s="94"/>
      <c r="J443" s="95"/>
      <c r="K443" s="96"/>
      <c r="L443" s="96"/>
      <c r="M443" s="96"/>
      <c r="N443" s="96"/>
      <c r="O443" s="96"/>
      <c r="P443" s="96"/>
      <c r="Q443" s="97"/>
      <c r="R443" s="97"/>
      <c r="S443" s="89"/>
      <c r="T443" s="89"/>
      <c r="U443" s="89"/>
      <c r="V443" s="89"/>
      <c r="W443" s="89"/>
      <c r="X443" s="89"/>
      <c r="Y443" s="89"/>
      <c r="Z443" s="89"/>
      <c r="AA443" s="90"/>
      <c r="AB443" s="90"/>
      <c r="AC443" s="90"/>
    </row>
    <row r="444" spans="3:29" ht="14.1" customHeight="1">
      <c r="C444" s="91"/>
      <c r="D444" s="92"/>
      <c r="E444" s="228"/>
      <c r="F444" s="93"/>
      <c r="G444" s="93"/>
      <c r="I444" s="94"/>
      <c r="J444" s="95"/>
      <c r="K444" s="96"/>
      <c r="L444" s="96"/>
      <c r="M444" s="96"/>
      <c r="N444" s="96"/>
      <c r="O444" s="96"/>
      <c r="P444" s="96"/>
      <c r="Q444" s="97"/>
      <c r="R444" s="97"/>
      <c r="S444" s="89"/>
      <c r="T444" s="89"/>
      <c r="U444" s="89"/>
      <c r="V444" s="89"/>
      <c r="W444" s="89"/>
      <c r="X444" s="89"/>
      <c r="Y444" s="89"/>
      <c r="Z444" s="89"/>
      <c r="AA444" s="90"/>
      <c r="AB444" s="90"/>
      <c r="AC444" s="90"/>
    </row>
    <row r="445" spans="3:29" ht="14.1" customHeight="1">
      <c r="C445" s="91"/>
      <c r="D445" s="92"/>
      <c r="E445" s="228"/>
      <c r="F445" s="93"/>
      <c r="G445" s="93"/>
      <c r="I445" s="94"/>
      <c r="J445" s="95"/>
      <c r="K445" s="96"/>
      <c r="L445" s="96"/>
      <c r="M445" s="96"/>
      <c r="N445" s="96"/>
      <c r="O445" s="96"/>
      <c r="P445" s="96"/>
      <c r="Q445" s="97"/>
      <c r="R445" s="97"/>
      <c r="S445" s="89"/>
      <c r="T445" s="89"/>
      <c r="U445" s="89"/>
      <c r="V445" s="89"/>
      <c r="W445" s="89"/>
      <c r="X445" s="89"/>
      <c r="Y445" s="89"/>
      <c r="Z445" s="89"/>
      <c r="AA445" s="90"/>
      <c r="AB445" s="90"/>
      <c r="AC445" s="90"/>
    </row>
    <row r="446" spans="3:29" ht="14.1" customHeight="1">
      <c r="C446" s="91"/>
      <c r="D446" s="92"/>
      <c r="E446" s="228"/>
      <c r="F446" s="93"/>
      <c r="G446" s="93"/>
      <c r="I446" s="94"/>
      <c r="J446" s="95"/>
      <c r="K446" s="96"/>
      <c r="L446" s="96"/>
      <c r="M446" s="96"/>
      <c r="N446" s="96"/>
      <c r="O446" s="96"/>
      <c r="P446" s="96"/>
      <c r="Q446" s="97"/>
      <c r="R446" s="97"/>
      <c r="S446" s="89"/>
      <c r="T446" s="89"/>
      <c r="U446" s="89"/>
      <c r="V446" s="89"/>
      <c r="W446" s="89"/>
      <c r="X446" s="89"/>
      <c r="Y446" s="89"/>
      <c r="Z446" s="89"/>
      <c r="AA446" s="90"/>
      <c r="AB446" s="90"/>
      <c r="AC446" s="90"/>
    </row>
    <row r="447" spans="3:29" ht="14.1" customHeight="1">
      <c r="C447" s="91"/>
      <c r="D447" s="92"/>
      <c r="E447" s="228"/>
      <c r="F447" s="93"/>
      <c r="G447" s="93"/>
      <c r="I447" s="94"/>
      <c r="J447" s="95"/>
      <c r="K447" s="96"/>
      <c r="L447" s="96"/>
      <c r="M447" s="96"/>
      <c r="N447" s="96"/>
      <c r="O447" s="96"/>
      <c r="P447" s="96"/>
      <c r="Q447" s="97"/>
      <c r="R447" s="97"/>
      <c r="S447" s="89"/>
      <c r="T447" s="89"/>
      <c r="U447" s="89"/>
      <c r="V447" s="89"/>
      <c r="W447" s="89"/>
      <c r="X447" s="89"/>
      <c r="Y447" s="89"/>
      <c r="Z447" s="89"/>
      <c r="AA447" s="90"/>
      <c r="AB447" s="90"/>
      <c r="AC447" s="90"/>
    </row>
    <row r="448" spans="3:29" ht="14.1" customHeight="1">
      <c r="C448" s="91"/>
      <c r="D448" s="92"/>
      <c r="E448" s="228"/>
      <c r="F448" s="93"/>
      <c r="G448" s="93"/>
      <c r="I448" s="94"/>
      <c r="J448" s="95"/>
      <c r="K448" s="96"/>
      <c r="L448" s="96"/>
      <c r="M448" s="96"/>
      <c r="N448" s="96"/>
      <c r="O448" s="96"/>
      <c r="P448" s="96"/>
      <c r="Q448" s="97"/>
      <c r="R448" s="97"/>
      <c r="S448" s="89"/>
      <c r="T448" s="89"/>
      <c r="U448" s="89"/>
      <c r="V448" s="89"/>
      <c r="W448" s="89"/>
      <c r="X448" s="89"/>
      <c r="Y448" s="89"/>
      <c r="Z448" s="89"/>
      <c r="AA448" s="90"/>
      <c r="AB448" s="90"/>
      <c r="AC448" s="90"/>
    </row>
    <row r="449" spans="3:29" ht="14.1" customHeight="1">
      <c r="C449" s="91"/>
      <c r="D449" s="92"/>
      <c r="E449" s="228"/>
      <c r="F449" s="93"/>
      <c r="G449" s="93"/>
      <c r="I449" s="94"/>
      <c r="J449" s="95"/>
      <c r="K449" s="96"/>
      <c r="L449" s="96"/>
      <c r="M449" s="96"/>
      <c r="N449" s="96"/>
      <c r="O449" s="96"/>
      <c r="P449" s="96"/>
      <c r="Q449" s="97"/>
      <c r="R449" s="97"/>
      <c r="S449" s="89"/>
      <c r="T449" s="89"/>
      <c r="U449" s="89"/>
      <c r="V449" s="89"/>
      <c r="W449" s="89"/>
      <c r="X449" s="89"/>
      <c r="Y449" s="89"/>
      <c r="Z449" s="89"/>
      <c r="AA449" s="90"/>
      <c r="AB449" s="90"/>
      <c r="AC449" s="90"/>
    </row>
    <row r="450" spans="3:29" ht="14.1" customHeight="1">
      <c r="C450" s="91"/>
      <c r="D450" s="92"/>
      <c r="E450" s="228"/>
      <c r="F450" s="93"/>
      <c r="G450" s="93"/>
      <c r="I450" s="94"/>
      <c r="J450" s="95"/>
      <c r="K450" s="96"/>
      <c r="L450" s="96"/>
      <c r="M450" s="96"/>
      <c r="N450" s="96"/>
      <c r="O450" s="96"/>
      <c r="P450" s="96"/>
      <c r="Q450" s="97"/>
      <c r="R450" s="97"/>
      <c r="S450" s="89"/>
      <c r="T450" s="89"/>
      <c r="U450" s="89"/>
      <c r="V450" s="89"/>
      <c r="W450" s="89"/>
      <c r="X450" s="89"/>
      <c r="Y450" s="89"/>
      <c r="Z450" s="89"/>
      <c r="AA450" s="90"/>
      <c r="AB450" s="90"/>
      <c r="AC450" s="90"/>
    </row>
    <row r="451" spans="3:29" ht="14.1" customHeight="1">
      <c r="C451" s="91"/>
      <c r="D451" s="92"/>
      <c r="E451" s="228"/>
      <c r="F451" s="93"/>
      <c r="G451" s="93"/>
      <c r="I451" s="94"/>
      <c r="J451" s="95"/>
      <c r="K451" s="96"/>
      <c r="L451" s="96"/>
      <c r="M451" s="96"/>
      <c r="N451" s="96"/>
      <c r="O451" s="96"/>
      <c r="P451" s="96"/>
      <c r="Q451" s="97"/>
      <c r="R451" s="97"/>
      <c r="S451" s="89"/>
      <c r="T451" s="89"/>
      <c r="U451" s="89"/>
      <c r="V451" s="89"/>
      <c r="W451" s="89"/>
      <c r="X451" s="89"/>
      <c r="Y451" s="89"/>
      <c r="Z451" s="89"/>
      <c r="AA451" s="90"/>
      <c r="AB451" s="90"/>
      <c r="AC451" s="90"/>
    </row>
    <row r="452" spans="3:29" ht="14.1" customHeight="1">
      <c r="C452" s="91"/>
      <c r="D452" s="92"/>
      <c r="E452" s="228"/>
      <c r="F452" s="93"/>
      <c r="G452" s="93"/>
      <c r="I452" s="94"/>
      <c r="J452" s="95"/>
      <c r="K452" s="96"/>
      <c r="L452" s="96"/>
      <c r="M452" s="96"/>
      <c r="N452" s="96"/>
      <c r="O452" s="96"/>
      <c r="P452" s="96"/>
      <c r="Q452" s="97"/>
      <c r="R452" s="97"/>
      <c r="S452" s="89"/>
      <c r="T452" s="89"/>
      <c r="U452" s="89"/>
      <c r="V452" s="89"/>
      <c r="W452" s="89"/>
      <c r="X452" s="89"/>
      <c r="Y452" s="89"/>
      <c r="Z452" s="89"/>
      <c r="AA452" s="90"/>
      <c r="AB452" s="90"/>
      <c r="AC452" s="90"/>
    </row>
    <row r="453" spans="3:29" ht="14.1" customHeight="1">
      <c r="C453" s="91"/>
      <c r="D453" s="92"/>
      <c r="E453" s="228"/>
      <c r="F453" s="93"/>
      <c r="G453" s="93"/>
      <c r="I453" s="94"/>
      <c r="J453" s="95"/>
      <c r="K453" s="96"/>
      <c r="L453" s="96"/>
      <c r="M453" s="96"/>
      <c r="N453" s="96"/>
      <c r="O453" s="96"/>
      <c r="P453" s="96"/>
      <c r="Q453" s="97"/>
      <c r="R453" s="97"/>
      <c r="S453" s="89"/>
      <c r="T453" s="89"/>
      <c r="U453" s="89"/>
      <c r="V453" s="89"/>
      <c r="W453" s="89"/>
      <c r="X453" s="89"/>
      <c r="Y453" s="89"/>
      <c r="Z453" s="89"/>
      <c r="AA453" s="90"/>
      <c r="AB453" s="90"/>
      <c r="AC453" s="90"/>
    </row>
    <row r="454" spans="3:29" ht="14.1" customHeight="1">
      <c r="C454" s="91"/>
      <c r="D454" s="92"/>
      <c r="E454" s="228"/>
      <c r="F454" s="93"/>
      <c r="G454" s="93"/>
      <c r="I454" s="94"/>
      <c r="J454" s="95"/>
      <c r="K454" s="96"/>
      <c r="L454" s="96"/>
      <c r="M454" s="96"/>
      <c r="N454" s="96"/>
      <c r="O454" s="96"/>
      <c r="P454" s="96"/>
      <c r="Q454" s="97"/>
      <c r="R454" s="97"/>
      <c r="S454" s="89"/>
      <c r="T454" s="89"/>
      <c r="U454" s="89"/>
      <c r="V454" s="89"/>
      <c r="W454" s="89"/>
      <c r="X454" s="89"/>
      <c r="Y454" s="89"/>
      <c r="Z454" s="89"/>
      <c r="AA454" s="90"/>
      <c r="AB454" s="90"/>
      <c r="AC454" s="90"/>
    </row>
    <row r="455" spans="3:29" ht="14.1" customHeight="1">
      <c r="C455" s="91"/>
      <c r="D455" s="92"/>
      <c r="E455" s="228"/>
      <c r="F455" s="93"/>
      <c r="G455" s="93"/>
      <c r="I455" s="94"/>
      <c r="J455" s="95"/>
      <c r="K455" s="96"/>
      <c r="L455" s="96"/>
      <c r="M455" s="96"/>
      <c r="N455" s="96"/>
      <c r="O455" s="96"/>
      <c r="P455" s="96"/>
      <c r="Q455" s="97"/>
      <c r="R455" s="97"/>
      <c r="S455" s="89"/>
      <c r="T455" s="89"/>
      <c r="U455" s="89"/>
      <c r="V455" s="89"/>
      <c r="W455" s="89"/>
      <c r="X455" s="89"/>
      <c r="Y455" s="89"/>
      <c r="Z455" s="89"/>
      <c r="AA455" s="90"/>
      <c r="AB455" s="90"/>
      <c r="AC455" s="90"/>
    </row>
    <row r="456" spans="3:29" ht="14.1" customHeight="1">
      <c r="C456" s="91"/>
      <c r="D456" s="92"/>
      <c r="E456" s="228"/>
      <c r="F456" s="93"/>
      <c r="G456" s="93"/>
      <c r="I456" s="94"/>
      <c r="J456" s="95"/>
      <c r="K456" s="96"/>
      <c r="L456" s="96"/>
      <c r="M456" s="96"/>
      <c r="N456" s="96"/>
      <c r="O456" s="96"/>
      <c r="P456" s="96"/>
      <c r="Q456" s="97"/>
      <c r="R456" s="97"/>
      <c r="S456" s="89"/>
      <c r="T456" s="89"/>
      <c r="U456" s="89"/>
      <c r="V456" s="89"/>
      <c r="W456" s="89"/>
      <c r="X456" s="89"/>
      <c r="Y456" s="89"/>
      <c r="Z456" s="89"/>
      <c r="AA456" s="90"/>
      <c r="AB456" s="90"/>
      <c r="AC456" s="90"/>
    </row>
    <row r="457" spans="3:29" ht="14.1" customHeight="1">
      <c r="C457" s="91"/>
      <c r="D457" s="92"/>
      <c r="E457" s="228"/>
      <c r="F457" s="93"/>
      <c r="G457" s="93"/>
      <c r="I457" s="94"/>
      <c r="J457" s="95"/>
      <c r="K457" s="96"/>
      <c r="L457" s="96"/>
      <c r="M457" s="96"/>
      <c r="N457" s="96"/>
      <c r="O457" s="96"/>
      <c r="P457" s="96"/>
      <c r="Q457" s="97"/>
      <c r="R457" s="97"/>
      <c r="S457" s="89"/>
      <c r="T457" s="89"/>
      <c r="U457" s="89"/>
      <c r="V457" s="89"/>
      <c r="W457" s="89"/>
      <c r="X457" s="89"/>
      <c r="Y457" s="89"/>
      <c r="Z457" s="89"/>
      <c r="AA457" s="90"/>
      <c r="AB457" s="90"/>
      <c r="AC457" s="90"/>
    </row>
    <row r="458" spans="3:29" ht="14.1" customHeight="1">
      <c r="C458" s="91"/>
      <c r="D458" s="92"/>
      <c r="E458" s="228"/>
      <c r="F458" s="93"/>
      <c r="G458" s="93"/>
      <c r="I458" s="94"/>
      <c r="J458" s="95"/>
      <c r="K458" s="96"/>
      <c r="L458" s="96"/>
      <c r="M458" s="96"/>
      <c r="N458" s="96"/>
      <c r="O458" s="96"/>
      <c r="P458" s="96"/>
      <c r="Q458" s="97"/>
      <c r="R458" s="97"/>
      <c r="S458" s="89"/>
      <c r="T458" s="89"/>
      <c r="U458" s="89"/>
      <c r="V458" s="89"/>
      <c r="W458" s="89"/>
      <c r="X458" s="89"/>
      <c r="Y458" s="89"/>
      <c r="Z458" s="89"/>
      <c r="AA458" s="90"/>
      <c r="AB458" s="90"/>
      <c r="AC458" s="90"/>
    </row>
    <row r="459" spans="3:29" ht="14.1" customHeight="1">
      <c r="C459" s="91"/>
      <c r="D459" s="92"/>
      <c r="E459" s="228"/>
      <c r="F459" s="93"/>
      <c r="G459" s="93"/>
      <c r="I459" s="94"/>
      <c r="J459" s="95"/>
      <c r="K459" s="96"/>
      <c r="L459" s="96"/>
      <c r="M459" s="96"/>
      <c r="N459" s="96"/>
      <c r="O459" s="96"/>
      <c r="P459" s="96"/>
      <c r="Q459" s="97"/>
      <c r="R459" s="97"/>
      <c r="S459" s="89"/>
      <c r="T459" s="89"/>
      <c r="U459" s="89"/>
      <c r="V459" s="89"/>
      <c r="W459" s="89"/>
      <c r="X459" s="89"/>
      <c r="Y459" s="89"/>
      <c r="Z459" s="89"/>
      <c r="AA459" s="90"/>
      <c r="AB459" s="90"/>
      <c r="AC459" s="90"/>
    </row>
    <row r="460" spans="3:29" ht="14.1" customHeight="1">
      <c r="C460" s="91"/>
      <c r="D460" s="92"/>
      <c r="E460" s="228"/>
      <c r="F460" s="93"/>
      <c r="G460" s="93"/>
      <c r="I460" s="94"/>
      <c r="J460" s="95"/>
      <c r="K460" s="96"/>
      <c r="L460" s="96"/>
      <c r="M460" s="96"/>
      <c r="N460" s="96"/>
      <c r="O460" s="96"/>
      <c r="P460" s="96"/>
      <c r="Q460" s="97"/>
      <c r="R460" s="97"/>
      <c r="S460" s="89"/>
      <c r="T460" s="89"/>
      <c r="U460" s="89"/>
      <c r="V460" s="89"/>
      <c r="W460" s="89"/>
      <c r="X460" s="89"/>
      <c r="Y460" s="89"/>
      <c r="Z460" s="89"/>
      <c r="AA460" s="90"/>
      <c r="AB460" s="90"/>
      <c r="AC460" s="90"/>
    </row>
    <row r="461" spans="3:29" ht="14.1" customHeight="1">
      <c r="C461" s="91"/>
      <c r="D461" s="92"/>
      <c r="E461" s="228"/>
      <c r="F461" s="93"/>
      <c r="G461" s="93"/>
      <c r="I461" s="94"/>
      <c r="J461" s="95"/>
      <c r="K461" s="96"/>
      <c r="L461" s="96"/>
      <c r="M461" s="96"/>
      <c r="N461" s="96"/>
      <c r="O461" s="96"/>
      <c r="P461" s="96"/>
      <c r="Q461" s="97"/>
      <c r="R461" s="97"/>
      <c r="S461" s="89"/>
      <c r="T461" s="89"/>
      <c r="U461" s="89"/>
      <c r="V461" s="89"/>
      <c r="W461" s="89"/>
      <c r="X461" s="89"/>
      <c r="Y461" s="89"/>
      <c r="Z461" s="89"/>
      <c r="AA461" s="90"/>
      <c r="AB461" s="90"/>
      <c r="AC461" s="90"/>
    </row>
    <row r="462" spans="3:29" ht="14.1" customHeight="1">
      <c r="C462" s="91"/>
      <c r="D462" s="92"/>
      <c r="E462" s="228"/>
      <c r="F462" s="93"/>
      <c r="G462" s="93"/>
      <c r="I462" s="94"/>
      <c r="J462" s="95"/>
      <c r="K462" s="96"/>
      <c r="L462" s="96"/>
      <c r="M462" s="96"/>
      <c r="N462" s="96"/>
      <c r="O462" s="96"/>
      <c r="P462" s="96"/>
      <c r="Q462" s="97"/>
      <c r="R462" s="97"/>
      <c r="S462" s="89"/>
      <c r="T462" s="89"/>
      <c r="U462" s="89"/>
      <c r="V462" s="89"/>
      <c r="W462" s="89"/>
      <c r="X462" s="89"/>
      <c r="Y462" s="89"/>
      <c r="Z462" s="89"/>
      <c r="AA462" s="90"/>
      <c r="AB462" s="90"/>
      <c r="AC462" s="90"/>
    </row>
    <row r="463" spans="3:29" ht="14.1" customHeight="1">
      <c r="C463" s="91"/>
      <c r="D463" s="92"/>
      <c r="E463" s="228"/>
      <c r="F463" s="93"/>
      <c r="G463" s="93"/>
      <c r="I463" s="94"/>
      <c r="J463" s="95"/>
      <c r="K463" s="96"/>
      <c r="L463" s="96"/>
      <c r="M463" s="96"/>
      <c r="N463" s="96"/>
      <c r="O463" s="96"/>
      <c r="P463" s="96"/>
      <c r="Q463" s="97"/>
      <c r="R463" s="97"/>
      <c r="S463" s="89"/>
      <c r="T463" s="89"/>
      <c r="U463" s="89"/>
      <c r="V463" s="89"/>
      <c r="W463" s="89"/>
      <c r="X463" s="89"/>
      <c r="Y463" s="89"/>
      <c r="Z463" s="89"/>
      <c r="AA463" s="90"/>
      <c r="AB463" s="90"/>
      <c r="AC463" s="90"/>
    </row>
    <row r="464" spans="3:29" ht="14.1" customHeight="1">
      <c r="C464" s="91"/>
      <c r="D464" s="92"/>
      <c r="E464" s="228"/>
      <c r="F464" s="93"/>
      <c r="G464" s="93"/>
      <c r="I464" s="94"/>
      <c r="J464" s="95"/>
      <c r="K464" s="96"/>
      <c r="L464" s="96"/>
      <c r="M464" s="96"/>
      <c r="N464" s="96"/>
      <c r="O464" s="96"/>
      <c r="P464" s="96"/>
      <c r="Q464" s="97"/>
      <c r="R464" s="97"/>
      <c r="S464" s="89"/>
      <c r="T464" s="89"/>
      <c r="U464" s="89"/>
      <c r="V464" s="89"/>
      <c r="W464" s="89"/>
      <c r="X464" s="89"/>
      <c r="Y464" s="89"/>
      <c r="Z464" s="89"/>
      <c r="AA464" s="90"/>
      <c r="AB464" s="90"/>
      <c r="AC464" s="90"/>
    </row>
    <row r="465" spans="3:29" ht="14.1" customHeight="1">
      <c r="C465" s="91"/>
      <c r="D465" s="92"/>
      <c r="E465" s="228"/>
      <c r="F465" s="93"/>
      <c r="G465" s="93"/>
      <c r="I465" s="94"/>
      <c r="J465" s="95"/>
      <c r="K465" s="96"/>
      <c r="L465" s="96"/>
      <c r="M465" s="96"/>
      <c r="N465" s="96"/>
      <c r="O465" s="96"/>
      <c r="P465" s="96"/>
      <c r="Q465" s="97"/>
      <c r="R465" s="97"/>
      <c r="S465" s="89"/>
      <c r="T465" s="89"/>
      <c r="U465" s="89"/>
      <c r="V465" s="89"/>
      <c r="W465" s="89"/>
      <c r="X465" s="89"/>
      <c r="Y465" s="89"/>
      <c r="Z465" s="89"/>
      <c r="AA465" s="90"/>
      <c r="AB465" s="90"/>
      <c r="AC465" s="90"/>
    </row>
    <row r="466" spans="3:29" ht="14.1" customHeight="1">
      <c r="C466" s="91"/>
      <c r="D466" s="92"/>
      <c r="E466" s="228"/>
      <c r="F466" s="93"/>
      <c r="G466" s="93"/>
      <c r="I466" s="94"/>
      <c r="J466" s="95"/>
      <c r="K466" s="96"/>
      <c r="L466" s="96"/>
      <c r="M466" s="96"/>
      <c r="N466" s="96"/>
      <c r="O466" s="96"/>
      <c r="P466" s="96"/>
      <c r="Q466" s="97"/>
      <c r="R466" s="97"/>
      <c r="S466" s="89"/>
      <c r="T466" s="89"/>
      <c r="U466" s="89"/>
      <c r="V466" s="89"/>
      <c r="W466" s="89"/>
      <c r="X466" s="89"/>
      <c r="Y466" s="89"/>
      <c r="Z466" s="89"/>
      <c r="AA466" s="90"/>
      <c r="AB466" s="90"/>
      <c r="AC466" s="90"/>
    </row>
    <row r="467" spans="3:29" ht="14.1" customHeight="1">
      <c r="C467" s="91"/>
      <c r="D467" s="92"/>
      <c r="E467" s="228"/>
      <c r="F467" s="93"/>
      <c r="G467" s="93"/>
      <c r="I467" s="94"/>
      <c r="J467" s="95"/>
      <c r="K467" s="96"/>
      <c r="L467" s="96"/>
      <c r="M467" s="96"/>
      <c r="N467" s="96"/>
      <c r="O467" s="96"/>
      <c r="P467" s="96"/>
      <c r="Q467" s="97"/>
      <c r="R467" s="97"/>
      <c r="S467" s="89"/>
      <c r="T467" s="89"/>
      <c r="U467" s="89"/>
      <c r="V467" s="89"/>
      <c r="W467" s="89"/>
      <c r="X467" s="89"/>
      <c r="Y467" s="89"/>
      <c r="Z467" s="89"/>
      <c r="AA467" s="90"/>
      <c r="AB467" s="90"/>
      <c r="AC467" s="90"/>
    </row>
    <row r="468" spans="3:29" ht="14.1" customHeight="1">
      <c r="C468" s="91"/>
      <c r="D468" s="92"/>
      <c r="E468" s="228"/>
      <c r="F468" s="93"/>
      <c r="G468" s="93"/>
      <c r="I468" s="94"/>
      <c r="J468" s="95"/>
      <c r="K468" s="96"/>
      <c r="L468" s="96"/>
      <c r="M468" s="96"/>
      <c r="N468" s="96"/>
      <c r="O468" s="96"/>
      <c r="P468" s="96"/>
      <c r="Q468" s="97"/>
      <c r="R468" s="97"/>
      <c r="S468" s="89"/>
      <c r="T468" s="89"/>
      <c r="U468" s="89"/>
      <c r="V468" s="89"/>
      <c r="W468" s="89"/>
      <c r="X468" s="89"/>
      <c r="Y468" s="89"/>
      <c r="Z468" s="89"/>
      <c r="AA468" s="90"/>
      <c r="AB468" s="90"/>
      <c r="AC468" s="90"/>
    </row>
    <row r="469" spans="3:29" ht="14.1" customHeight="1">
      <c r="C469" s="91"/>
      <c r="D469" s="92"/>
      <c r="E469" s="228"/>
      <c r="F469" s="93"/>
      <c r="G469" s="93"/>
      <c r="I469" s="94"/>
      <c r="J469" s="95"/>
      <c r="K469" s="96"/>
      <c r="L469" s="96"/>
      <c r="M469" s="96"/>
      <c r="N469" s="96"/>
      <c r="O469" s="96"/>
      <c r="P469" s="96"/>
      <c r="Q469" s="97"/>
      <c r="R469" s="97"/>
      <c r="S469" s="89"/>
      <c r="T469" s="89"/>
      <c r="U469" s="89"/>
      <c r="V469" s="89"/>
      <c r="W469" s="89"/>
      <c r="X469" s="89"/>
      <c r="Y469" s="89"/>
      <c r="Z469" s="89"/>
      <c r="AA469" s="90"/>
      <c r="AB469" s="90"/>
      <c r="AC469" s="90"/>
    </row>
    <row r="470" spans="3:29" ht="14.1" customHeight="1">
      <c r="C470" s="91"/>
      <c r="D470" s="92"/>
      <c r="E470" s="228"/>
      <c r="F470" s="93"/>
      <c r="G470" s="93"/>
      <c r="I470" s="94"/>
      <c r="J470" s="95"/>
      <c r="K470" s="96"/>
      <c r="L470" s="96"/>
      <c r="M470" s="96"/>
      <c r="N470" s="96"/>
      <c r="O470" s="96"/>
      <c r="P470" s="96"/>
      <c r="Q470" s="97"/>
      <c r="R470" s="97"/>
      <c r="S470" s="89"/>
      <c r="T470" s="89"/>
      <c r="U470" s="89"/>
      <c r="V470" s="89"/>
      <c r="W470" s="89"/>
      <c r="X470" s="89"/>
      <c r="Y470" s="89"/>
      <c r="Z470" s="89"/>
      <c r="AA470" s="90"/>
      <c r="AB470" s="90"/>
      <c r="AC470" s="90"/>
    </row>
    <row r="471" spans="3:29" ht="14.1" customHeight="1">
      <c r="C471" s="91"/>
      <c r="D471" s="92"/>
      <c r="E471" s="228"/>
      <c r="F471" s="93"/>
      <c r="G471" s="93"/>
      <c r="I471" s="94"/>
      <c r="J471" s="95"/>
      <c r="K471" s="96"/>
      <c r="L471" s="96"/>
      <c r="M471" s="96"/>
      <c r="N471" s="96"/>
      <c r="O471" s="96"/>
      <c r="P471" s="96"/>
      <c r="Q471" s="97"/>
      <c r="R471" s="97"/>
      <c r="S471" s="89"/>
      <c r="T471" s="89"/>
      <c r="U471" s="89"/>
      <c r="V471" s="89"/>
      <c r="W471" s="89"/>
      <c r="X471" s="89"/>
      <c r="Y471" s="89"/>
      <c r="Z471" s="89"/>
      <c r="AA471" s="90"/>
      <c r="AB471" s="90"/>
      <c r="AC471" s="90"/>
    </row>
    <row r="472" spans="3:29" ht="14.1" customHeight="1">
      <c r="C472" s="91"/>
      <c r="D472" s="92"/>
      <c r="E472" s="228"/>
      <c r="F472" s="93"/>
      <c r="G472" s="93"/>
      <c r="I472" s="94"/>
      <c r="J472" s="95"/>
      <c r="K472" s="96"/>
      <c r="L472" s="96"/>
      <c r="M472" s="96"/>
      <c r="N472" s="96"/>
      <c r="O472" s="96"/>
      <c r="P472" s="96"/>
      <c r="Q472" s="97"/>
      <c r="R472" s="97"/>
      <c r="S472" s="89"/>
      <c r="T472" s="89"/>
      <c r="U472" s="89"/>
      <c r="V472" s="89"/>
      <c r="W472" s="89"/>
      <c r="X472" s="89"/>
      <c r="Y472" s="89"/>
      <c r="Z472" s="89"/>
      <c r="AA472" s="90"/>
      <c r="AB472" s="90"/>
      <c r="AC472" s="90"/>
    </row>
    <row r="473" spans="3:29" ht="14.1" customHeight="1">
      <c r="C473" s="91"/>
      <c r="D473" s="92"/>
      <c r="E473" s="228"/>
      <c r="F473" s="93"/>
      <c r="G473" s="93"/>
      <c r="I473" s="94"/>
      <c r="J473" s="95"/>
      <c r="K473" s="96"/>
      <c r="L473" s="96"/>
      <c r="M473" s="96"/>
      <c r="N473" s="96"/>
      <c r="O473" s="96"/>
      <c r="P473" s="96"/>
      <c r="Q473" s="97"/>
      <c r="R473" s="97"/>
      <c r="S473" s="89"/>
      <c r="T473" s="89"/>
      <c r="U473" s="89"/>
      <c r="V473" s="89"/>
      <c r="W473" s="89"/>
      <c r="X473" s="89"/>
      <c r="Y473" s="89"/>
      <c r="Z473" s="89"/>
      <c r="AA473" s="90"/>
      <c r="AB473" s="90"/>
      <c r="AC473" s="90"/>
    </row>
    <row r="474" spans="3:29" ht="14.1" customHeight="1">
      <c r="C474" s="91"/>
      <c r="D474" s="92"/>
      <c r="E474" s="228"/>
      <c r="F474" s="93"/>
      <c r="G474" s="93"/>
      <c r="I474" s="94"/>
      <c r="J474" s="95"/>
      <c r="K474" s="96"/>
      <c r="L474" s="96"/>
      <c r="M474" s="96"/>
      <c r="N474" s="96"/>
      <c r="O474" s="96"/>
      <c r="P474" s="96"/>
      <c r="Q474" s="97"/>
      <c r="R474" s="97"/>
      <c r="S474" s="89"/>
      <c r="T474" s="89"/>
      <c r="U474" s="89"/>
      <c r="V474" s="89"/>
      <c r="W474" s="89"/>
      <c r="X474" s="89"/>
      <c r="Y474" s="89"/>
      <c r="Z474" s="89"/>
      <c r="AA474" s="90"/>
      <c r="AB474" s="90"/>
      <c r="AC474" s="90"/>
    </row>
    <row r="475" spans="3:29" ht="14.1" customHeight="1">
      <c r="C475" s="91"/>
      <c r="D475" s="92"/>
      <c r="E475" s="228"/>
      <c r="F475" s="93"/>
      <c r="G475" s="93"/>
      <c r="I475" s="94"/>
      <c r="J475" s="95"/>
      <c r="K475" s="96"/>
      <c r="L475" s="96"/>
      <c r="M475" s="96"/>
      <c r="N475" s="96"/>
      <c r="O475" s="96"/>
      <c r="P475" s="96"/>
      <c r="Q475" s="97"/>
      <c r="R475" s="97"/>
      <c r="S475" s="89"/>
      <c r="T475" s="89"/>
      <c r="U475" s="89"/>
      <c r="V475" s="89"/>
      <c r="W475" s="89"/>
      <c r="X475" s="89"/>
      <c r="Y475" s="89"/>
      <c r="Z475" s="89"/>
      <c r="AA475" s="90"/>
      <c r="AB475" s="90"/>
      <c r="AC475" s="90"/>
    </row>
    <row r="476" spans="3:29" ht="14.1" customHeight="1">
      <c r="C476" s="91"/>
      <c r="D476" s="92"/>
      <c r="E476" s="228"/>
      <c r="F476" s="93"/>
      <c r="G476" s="93"/>
      <c r="I476" s="94"/>
      <c r="J476" s="95"/>
      <c r="K476" s="96"/>
      <c r="L476" s="96"/>
      <c r="M476" s="96"/>
      <c r="N476" s="96"/>
      <c r="O476" s="96"/>
      <c r="P476" s="96"/>
      <c r="Q476" s="97"/>
      <c r="R476" s="97"/>
      <c r="S476" s="89"/>
      <c r="T476" s="89"/>
      <c r="U476" s="89"/>
      <c r="V476" s="89"/>
      <c r="W476" s="89"/>
      <c r="X476" s="89"/>
      <c r="Y476" s="89"/>
      <c r="Z476" s="89"/>
      <c r="AA476" s="90"/>
      <c r="AB476" s="90"/>
      <c r="AC476" s="90"/>
    </row>
    <row r="477" spans="3:29" ht="14.1" customHeight="1">
      <c r="C477" s="91"/>
      <c r="D477" s="92"/>
      <c r="E477" s="228"/>
      <c r="F477" s="93"/>
      <c r="G477" s="93"/>
      <c r="I477" s="94"/>
      <c r="J477" s="95"/>
      <c r="K477" s="96"/>
      <c r="L477" s="96"/>
      <c r="M477" s="96"/>
      <c r="N477" s="96"/>
      <c r="O477" s="96"/>
      <c r="P477" s="96"/>
      <c r="Q477" s="97"/>
      <c r="R477" s="97"/>
      <c r="S477" s="89"/>
      <c r="T477" s="89"/>
      <c r="U477" s="89"/>
      <c r="V477" s="89"/>
      <c r="W477" s="89"/>
      <c r="X477" s="89"/>
      <c r="Y477" s="89"/>
      <c r="Z477" s="89"/>
      <c r="AA477" s="90"/>
      <c r="AB477" s="90"/>
      <c r="AC477" s="90"/>
    </row>
    <row r="478" spans="3:29" ht="14.1" customHeight="1">
      <c r="C478" s="91"/>
      <c r="D478" s="92"/>
      <c r="E478" s="228"/>
      <c r="F478" s="93"/>
      <c r="G478" s="93"/>
      <c r="I478" s="94"/>
      <c r="J478" s="95"/>
      <c r="K478" s="96"/>
      <c r="L478" s="96"/>
      <c r="M478" s="96"/>
      <c r="N478" s="96"/>
      <c r="O478" s="96"/>
      <c r="P478" s="96"/>
      <c r="Q478" s="97"/>
      <c r="R478" s="97"/>
      <c r="S478" s="89"/>
      <c r="T478" s="89"/>
      <c r="U478" s="89"/>
      <c r="V478" s="89"/>
      <c r="W478" s="89"/>
      <c r="X478" s="89"/>
      <c r="Y478" s="89"/>
      <c r="Z478" s="89"/>
      <c r="AA478" s="90"/>
      <c r="AB478" s="90"/>
      <c r="AC478" s="90"/>
    </row>
    <row r="479" spans="3:29" ht="14.1" customHeight="1">
      <c r="C479" s="91"/>
      <c r="D479" s="92"/>
      <c r="E479" s="228"/>
      <c r="F479" s="93"/>
      <c r="G479" s="93"/>
      <c r="I479" s="94"/>
      <c r="J479" s="95"/>
      <c r="K479" s="96"/>
      <c r="L479" s="96"/>
      <c r="M479" s="96"/>
      <c r="N479" s="96"/>
      <c r="O479" s="96"/>
      <c r="P479" s="96"/>
      <c r="Q479" s="97"/>
      <c r="R479" s="97"/>
      <c r="S479" s="89"/>
      <c r="T479" s="89"/>
      <c r="U479" s="89"/>
      <c r="V479" s="89"/>
      <c r="W479" s="89"/>
      <c r="X479" s="89"/>
      <c r="Y479" s="89"/>
      <c r="Z479" s="89"/>
      <c r="AA479" s="90"/>
      <c r="AB479" s="90"/>
      <c r="AC479" s="90"/>
    </row>
    <row r="480" spans="3:29" ht="14.1" customHeight="1">
      <c r="C480" s="91"/>
      <c r="D480" s="92"/>
      <c r="E480" s="228"/>
      <c r="F480" s="93"/>
      <c r="G480" s="93"/>
      <c r="I480" s="94"/>
      <c r="J480" s="95"/>
      <c r="K480" s="96"/>
      <c r="L480" s="96"/>
      <c r="M480" s="96"/>
      <c r="N480" s="96"/>
      <c r="O480" s="96"/>
      <c r="P480" s="96"/>
      <c r="Q480" s="97"/>
      <c r="R480" s="97"/>
      <c r="S480" s="89"/>
      <c r="T480" s="89"/>
      <c r="U480" s="89"/>
      <c r="V480" s="89"/>
      <c r="W480" s="89"/>
      <c r="X480" s="89"/>
      <c r="Y480" s="89"/>
      <c r="Z480" s="89"/>
      <c r="AA480" s="90"/>
      <c r="AB480" s="90"/>
      <c r="AC480" s="90"/>
    </row>
    <row r="481" spans="3:29" ht="14.1" customHeight="1">
      <c r="C481" s="91"/>
      <c r="D481" s="92"/>
      <c r="E481" s="228"/>
      <c r="F481" s="93"/>
      <c r="G481" s="93"/>
      <c r="I481" s="94"/>
      <c r="J481" s="95"/>
      <c r="K481" s="96"/>
      <c r="L481" s="96"/>
      <c r="M481" s="96"/>
      <c r="N481" s="96"/>
      <c r="O481" s="96"/>
      <c r="P481" s="96"/>
      <c r="Q481" s="97"/>
      <c r="R481" s="97"/>
      <c r="S481" s="89"/>
      <c r="T481" s="89"/>
      <c r="U481" s="89"/>
      <c r="V481" s="89"/>
      <c r="W481" s="89"/>
      <c r="X481" s="89"/>
      <c r="Y481" s="89"/>
      <c r="Z481" s="89"/>
      <c r="AA481" s="90"/>
      <c r="AB481" s="90"/>
      <c r="AC481" s="90"/>
    </row>
    <row r="482" spans="3:29" ht="14.1" customHeight="1">
      <c r="C482" s="91"/>
      <c r="D482" s="92"/>
      <c r="E482" s="228"/>
      <c r="F482" s="93"/>
      <c r="G482" s="93"/>
      <c r="I482" s="94"/>
      <c r="J482" s="95"/>
      <c r="K482" s="96"/>
      <c r="L482" s="96"/>
      <c r="M482" s="96"/>
      <c r="N482" s="96"/>
      <c r="O482" s="96"/>
      <c r="P482" s="96"/>
      <c r="Q482" s="97"/>
      <c r="R482" s="97"/>
      <c r="S482" s="89"/>
      <c r="T482" s="89"/>
      <c r="U482" s="89"/>
      <c r="V482" s="89"/>
      <c r="W482" s="89"/>
      <c r="X482" s="89"/>
      <c r="Y482" s="89"/>
      <c r="Z482" s="89"/>
      <c r="AA482" s="90"/>
      <c r="AB482" s="90"/>
      <c r="AC482" s="90"/>
    </row>
    <row r="483" spans="3:29" ht="14.1" customHeight="1">
      <c r="C483" s="91"/>
      <c r="D483" s="92"/>
      <c r="E483" s="228"/>
      <c r="F483" s="93"/>
      <c r="G483" s="93"/>
      <c r="I483" s="94"/>
      <c r="J483" s="95"/>
      <c r="K483" s="96"/>
      <c r="L483" s="96"/>
      <c r="M483" s="96"/>
      <c r="N483" s="96"/>
      <c r="O483" s="96"/>
      <c r="P483" s="96"/>
      <c r="Q483" s="97"/>
      <c r="R483" s="97"/>
      <c r="S483" s="89"/>
      <c r="T483" s="89"/>
      <c r="U483" s="89"/>
      <c r="V483" s="89"/>
      <c r="W483" s="89"/>
      <c r="X483" s="89"/>
      <c r="Y483" s="89"/>
      <c r="Z483" s="89"/>
      <c r="AA483" s="90"/>
      <c r="AB483" s="90"/>
      <c r="AC483" s="90"/>
    </row>
    <row r="484" spans="3:29" ht="14.1" customHeight="1">
      <c r="C484" s="91"/>
      <c r="D484" s="92"/>
      <c r="E484" s="228"/>
      <c r="F484" s="93"/>
      <c r="G484" s="93"/>
      <c r="I484" s="94"/>
      <c r="J484" s="95"/>
      <c r="K484" s="96"/>
      <c r="L484" s="96"/>
      <c r="M484" s="96"/>
      <c r="N484" s="96"/>
      <c r="O484" s="96"/>
      <c r="P484" s="96"/>
      <c r="Q484" s="97"/>
      <c r="R484" s="97"/>
      <c r="S484" s="89"/>
      <c r="T484" s="89"/>
      <c r="U484" s="89"/>
      <c r="V484" s="89"/>
      <c r="W484" s="89"/>
      <c r="X484" s="89"/>
      <c r="Y484" s="89"/>
      <c r="Z484" s="89"/>
      <c r="AA484" s="90"/>
      <c r="AB484" s="90"/>
      <c r="AC484" s="90"/>
    </row>
    <row r="485" spans="3:29" ht="14.1" customHeight="1">
      <c r="C485" s="91"/>
      <c r="D485" s="92"/>
      <c r="E485" s="228"/>
      <c r="F485" s="93"/>
      <c r="G485" s="93"/>
      <c r="I485" s="94"/>
      <c r="J485" s="95"/>
      <c r="K485" s="96"/>
      <c r="L485" s="96"/>
      <c r="M485" s="96"/>
      <c r="N485" s="96"/>
      <c r="O485" s="96"/>
      <c r="P485" s="96"/>
      <c r="Q485" s="97"/>
      <c r="R485" s="97"/>
      <c r="S485" s="89"/>
      <c r="T485" s="89"/>
      <c r="U485" s="89"/>
      <c r="V485" s="89"/>
      <c r="W485" s="89"/>
      <c r="X485" s="89"/>
      <c r="Y485" s="89"/>
      <c r="Z485" s="89"/>
      <c r="AA485" s="90"/>
      <c r="AB485" s="90"/>
      <c r="AC485" s="90"/>
    </row>
    <row r="486" spans="3:29" ht="14.1" customHeight="1">
      <c r="C486" s="91"/>
      <c r="D486" s="92"/>
      <c r="E486" s="228"/>
      <c r="F486" s="93"/>
      <c r="G486" s="93"/>
      <c r="I486" s="94"/>
      <c r="J486" s="95"/>
      <c r="K486" s="96"/>
      <c r="L486" s="96"/>
      <c r="M486" s="96"/>
      <c r="N486" s="96"/>
      <c r="O486" s="96"/>
      <c r="P486" s="96"/>
      <c r="Q486" s="97"/>
      <c r="R486" s="97"/>
      <c r="S486" s="89"/>
      <c r="T486" s="89"/>
      <c r="U486" s="89"/>
      <c r="V486" s="89"/>
      <c r="W486" s="89"/>
      <c r="X486" s="89"/>
      <c r="Y486" s="89"/>
      <c r="Z486" s="89"/>
      <c r="AA486" s="90"/>
      <c r="AB486" s="90"/>
      <c r="AC486" s="90"/>
    </row>
    <row r="487" spans="3:29" ht="14.1" customHeight="1">
      <c r="C487" s="91"/>
      <c r="D487" s="92"/>
      <c r="E487" s="228"/>
      <c r="F487" s="93"/>
      <c r="G487" s="93"/>
      <c r="I487" s="94"/>
      <c r="J487" s="95"/>
      <c r="K487" s="96"/>
      <c r="L487" s="96"/>
      <c r="M487" s="96"/>
      <c r="N487" s="96"/>
      <c r="O487" s="96"/>
      <c r="P487" s="96"/>
      <c r="Q487" s="97"/>
      <c r="R487" s="97"/>
      <c r="S487" s="89"/>
      <c r="T487" s="89"/>
      <c r="U487" s="89"/>
      <c r="V487" s="89"/>
      <c r="W487" s="89"/>
      <c r="X487" s="89"/>
      <c r="Y487" s="89"/>
      <c r="Z487" s="89"/>
      <c r="AA487" s="90"/>
      <c r="AB487" s="90"/>
      <c r="AC487" s="90"/>
    </row>
    <row r="488" spans="3:29" ht="14.1" customHeight="1">
      <c r="C488" s="91"/>
      <c r="D488" s="92"/>
      <c r="E488" s="228"/>
      <c r="F488" s="93"/>
      <c r="G488" s="93"/>
      <c r="I488" s="94"/>
      <c r="J488" s="95"/>
      <c r="K488" s="96"/>
      <c r="L488" s="96"/>
      <c r="M488" s="96"/>
      <c r="N488" s="96"/>
      <c r="O488" s="96"/>
      <c r="P488" s="96"/>
      <c r="Q488" s="97"/>
      <c r="R488" s="97"/>
      <c r="S488" s="89"/>
      <c r="T488" s="89"/>
      <c r="U488" s="89"/>
      <c r="V488" s="89"/>
      <c r="W488" s="89"/>
      <c r="X488" s="89"/>
      <c r="Y488" s="89"/>
      <c r="Z488" s="89"/>
      <c r="AA488" s="90"/>
      <c r="AB488" s="90"/>
      <c r="AC488" s="90"/>
    </row>
    <row r="489" spans="3:29" ht="14.1" customHeight="1">
      <c r="C489" s="91"/>
      <c r="D489" s="92"/>
      <c r="E489" s="228"/>
      <c r="F489" s="93"/>
      <c r="G489" s="93"/>
      <c r="I489" s="94"/>
      <c r="J489" s="95"/>
      <c r="K489" s="96"/>
      <c r="L489" s="96"/>
      <c r="M489" s="96"/>
      <c r="N489" s="96"/>
      <c r="O489" s="96"/>
      <c r="P489" s="96"/>
      <c r="Q489" s="97"/>
      <c r="R489" s="97"/>
      <c r="S489" s="89"/>
      <c r="T489" s="89"/>
      <c r="U489" s="89"/>
      <c r="V489" s="89"/>
      <c r="W489" s="89"/>
      <c r="X489" s="89"/>
      <c r="Y489" s="89"/>
      <c r="Z489" s="89"/>
      <c r="AA489" s="90"/>
      <c r="AB489" s="90"/>
      <c r="AC489" s="90"/>
    </row>
    <row r="490" spans="3:29" ht="14.1" customHeight="1">
      <c r="C490" s="91"/>
      <c r="D490" s="92"/>
      <c r="E490" s="228"/>
      <c r="F490" s="93"/>
      <c r="G490" s="93"/>
      <c r="I490" s="94"/>
      <c r="J490" s="95"/>
      <c r="K490" s="96"/>
      <c r="L490" s="96"/>
      <c r="M490" s="96"/>
      <c r="N490" s="96"/>
      <c r="O490" s="96"/>
      <c r="P490" s="96"/>
      <c r="Q490" s="97"/>
      <c r="R490" s="97"/>
      <c r="S490" s="89"/>
      <c r="T490" s="89"/>
      <c r="U490" s="89"/>
      <c r="V490" s="89"/>
      <c r="W490" s="89"/>
      <c r="X490" s="89"/>
      <c r="Y490" s="89"/>
      <c r="Z490" s="89"/>
      <c r="AA490" s="90"/>
      <c r="AB490" s="90"/>
      <c r="AC490" s="90"/>
    </row>
    <row r="491" spans="3:29" ht="14.1" customHeight="1">
      <c r="C491" s="91"/>
      <c r="D491" s="92"/>
      <c r="E491" s="228"/>
      <c r="F491" s="93"/>
      <c r="G491" s="93"/>
      <c r="I491" s="94"/>
      <c r="J491" s="95"/>
      <c r="K491" s="96"/>
      <c r="L491" s="96"/>
      <c r="M491" s="96"/>
      <c r="N491" s="96"/>
      <c r="O491" s="96"/>
      <c r="P491" s="96"/>
      <c r="Q491" s="97"/>
      <c r="R491" s="97"/>
      <c r="S491" s="89"/>
      <c r="T491" s="89"/>
      <c r="U491" s="89"/>
      <c r="V491" s="89"/>
      <c r="W491" s="89"/>
      <c r="X491" s="89"/>
      <c r="Y491" s="89"/>
      <c r="Z491" s="89"/>
      <c r="AA491" s="90"/>
      <c r="AB491" s="90"/>
      <c r="AC491" s="90"/>
    </row>
    <row r="492" spans="3:29" ht="14.1" customHeight="1">
      <c r="C492" s="91"/>
      <c r="D492" s="92"/>
      <c r="E492" s="228"/>
      <c r="F492" s="93"/>
      <c r="G492" s="93"/>
      <c r="I492" s="94"/>
      <c r="J492" s="95"/>
      <c r="K492" s="96"/>
      <c r="L492" s="96"/>
      <c r="M492" s="96"/>
      <c r="N492" s="96"/>
      <c r="O492" s="96"/>
      <c r="P492" s="96"/>
      <c r="Q492" s="97"/>
      <c r="R492" s="97"/>
      <c r="S492" s="89"/>
      <c r="T492" s="89"/>
      <c r="U492" s="89"/>
      <c r="V492" s="89"/>
      <c r="W492" s="89"/>
      <c r="X492" s="89"/>
      <c r="Y492" s="89"/>
      <c r="Z492" s="89"/>
      <c r="AA492" s="90"/>
      <c r="AB492" s="90"/>
      <c r="AC492" s="90"/>
    </row>
    <row r="493" spans="3:29" ht="14.1" customHeight="1">
      <c r="C493" s="91"/>
      <c r="D493" s="92"/>
      <c r="E493" s="228"/>
      <c r="F493" s="93"/>
      <c r="G493" s="93"/>
      <c r="I493" s="94"/>
      <c r="J493" s="95"/>
      <c r="K493" s="96"/>
      <c r="L493" s="96"/>
      <c r="M493" s="96"/>
      <c r="N493" s="96"/>
      <c r="O493" s="96"/>
      <c r="P493" s="96"/>
      <c r="Q493" s="97"/>
      <c r="R493" s="97"/>
      <c r="S493" s="89"/>
      <c r="T493" s="89"/>
      <c r="U493" s="89"/>
      <c r="V493" s="89"/>
      <c r="W493" s="89"/>
      <c r="X493" s="89"/>
      <c r="Y493" s="89"/>
      <c r="Z493" s="89"/>
      <c r="AA493" s="90"/>
      <c r="AB493" s="90"/>
      <c r="AC493" s="90"/>
    </row>
    <row r="494" spans="3:29" ht="14.1" customHeight="1">
      <c r="C494" s="91"/>
      <c r="D494" s="92"/>
      <c r="E494" s="228"/>
      <c r="F494" s="93"/>
      <c r="G494" s="93"/>
      <c r="I494" s="94"/>
      <c r="J494" s="95"/>
      <c r="K494" s="96"/>
      <c r="L494" s="96"/>
      <c r="M494" s="96"/>
      <c r="N494" s="96"/>
      <c r="O494" s="96"/>
      <c r="P494" s="96"/>
      <c r="Q494" s="97"/>
      <c r="R494" s="97"/>
      <c r="S494" s="89"/>
      <c r="T494" s="89"/>
      <c r="U494" s="89"/>
      <c r="V494" s="89"/>
      <c r="W494" s="89"/>
      <c r="X494" s="89"/>
      <c r="Y494" s="89"/>
      <c r="Z494" s="89"/>
      <c r="AA494" s="90"/>
      <c r="AB494" s="90"/>
      <c r="AC494" s="90"/>
    </row>
    <row r="495" spans="3:29" ht="14.1" customHeight="1">
      <c r="C495" s="91"/>
      <c r="D495" s="92"/>
      <c r="E495" s="228"/>
      <c r="F495" s="93"/>
      <c r="G495" s="93"/>
      <c r="I495" s="94"/>
      <c r="J495" s="95"/>
      <c r="K495" s="96"/>
      <c r="L495" s="96"/>
      <c r="M495" s="96"/>
      <c r="N495" s="96"/>
      <c r="O495" s="96"/>
      <c r="P495" s="96"/>
      <c r="Q495" s="97"/>
      <c r="R495" s="97"/>
      <c r="S495" s="89"/>
      <c r="T495" s="89"/>
      <c r="U495" s="89"/>
      <c r="V495" s="89"/>
      <c r="W495" s="89"/>
      <c r="X495" s="89"/>
      <c r="Y495" s="89"/>
      <c r="Z495" s="89"/>
      <c r="AA495" s="90"/>
      <c r="AB495" s="90"/>
      <c r="AC495" s="90"/>
    </row>
    <row r="496" spans="3:29" ht="14.1" customHeight="1">
      <c r="C496" s="91"/>
      <c r="D496" s="92"/>
      <c r="E496" s="228"/>
      <c r="F496" s="93"/>
      <c r="G496" s="93"/>
      <c r="I496" s="94"/>
      <c r="J496" s="95"/>
      <c r="K496" s="96"/>
      <c r="L496" s="96"/>
      <c r="M496" s="96"/>
      <c r="N496" s="96"/>
      <c r="O496" s="96"/>
      <c r="P496" s="96"/>
      <c r="Q496" s="97"/>
      <c r="R496" s="97"/>
      <c r="S496" s="89"/>
      <c r="T496" s="89"/>
      <c r="U496" s="89"/>
      <c r="V496" s="89"/>
      <c r="W496" s="89"/>
      <c r="X496" s="89"/>
      <c r="Y496" s="89"/>
      <c r="Z496" s="89"/>
      <c r="AA496" s="90"/>
      <c r="AB496" s="90"/>
      <c r="AC496" s="90"/>
    </row>
    <row r="497" spans="3:29" ht="14.1" customHeight="1">
      <c r="C497" s="91"/>
      <c r="D497" s="92"/>
      <c r="E497" s="228"/>
      <c r="F497" s="93"/>
      <c r="G497" s="93"/>
      <c r="I497" s="94"/>
      <c r="J497" s="95"/>
      <c r="K497" s="96"/>
      <c r="L497" s="96"/>
      <c r="M497" s="96"/>
      <c r="N497" s="96"/>
      <c r="O497" s="96"/>
      <c r="P497" s="96"/>
      <c r="Q497" s="97"/>
      <c r="R497" s="97"/>
      <c r="S497" s="89"/>
      <c r="T497" s="89"/>
      <c r="U497" s="89"/>
      <c r="V497" s="89"/>
      <c r="W497" s="89"/>
      <c r="X497" s="89"/>
      <c r="Y497" s="89"/>
      <c r="Z497" s="89"/>
      <c r="AA497" s="90"/>
      <c r="AB497" s="90"/>
      <c r="AC497" s="90"/>
    </row>
    <row r="498" spans="3:29" ht="14.1" customHeight="1">
      <c r="C498" s="91"/>
      <c r="D498" s="92"/>
      <c r="E498" s="228"/>
      <c r="F498" s="93"/>
      <c r="G498" s="93"/>
      <c r="I498" s="94"/>
      <c r="J498" s="95"/>
      <c r="K498" s="96"/>
      <c r="L498" s="96"/>
      <c r="M498" s="96"/>
      <c r="N498" s="96"/>
      <c r="O498" s="96"/>
      <c r="P498" s="96"/>
      <c r="Q498" s="97"/>
      <c r="R498" s="97"/>
      <c r="S498" s="89"/>
      <c r="T498" s="89"/>
      <c r="U498" s="89"/>
      <c r="V498" s="89"/>
      <c r="W498" s="89"/>
      <c r="X498" s="89"/>
      <c r="Y498" s="89"/>
      <c r="Z498" s="89"/>
      <c r="AA498" s="90"/>
      <c r="AB498" s="90"/>
      <c r="AC498" s="90"/>
    </row>
    <row r="499" spans="3:29" ht="14.1" customHeight="1">
      <c r="C499" s="91"/>
      <c r="D499" s="92"/>
      <c r="E499" s="228"/>
      <c r="F499" s="93"/>
      <c r="G499" s="93"/>
      <c r="I499" s="94"/>
      <c r="J499" s="95"/>
      <c r="K499" s="96"/>
      <c r="L499" s="96"/>
      <c r="M499" s="96"/>
      <c r="N499" s="96"/>
      <c r="O499" s="96"/>
      <c r="P499" s="96"/>
      <c r="Q499" s="97"/>
      <c r="R499" s="97"/>
      <c r="S499" s="89"/>
      <c r="T499" s="89"/>
      <c r="U499" s="89"/>
      <c r="V499" s="89"/>
      <c r="W499" s="89"/>
      <c r="X499" s="89"/>
      <c r="Y499" s="89"/>
      <c r="Z499" s="89"/>
      <c r="AA499" s="90"/>
      <c r="AB499" s="90"/>
      <c r="AC499" s="90"/>
    </row>
    <row r="500" spans="3:29" ht="14.1" customHeight="1">
      <c r="C500" s="91"/>
      <c r="D500" s="92"/>
      <c r="E500" s="228"/>
      <c r="F500" s="93"/>
      <c r="G500" s="93"/>
      <c r="I500" s="94"/>
      <c r="J500" s="95"/>
      <c r="K500" s="96"/>
      <c r="L500" s="96"/>
      <c r="M500" s="96"/>
      <c r="N500" s="96"/>
      <c r="O500" s="96"/>
      <c r="P500" s="96"/>
      <c r="Q500" s="97"/>
      <c r="R500" s="97"/>
      <c r="S500" s="89"/>
      <c r="T500" s="89"/>
      <c r="U500" s="89"/>
      <c r="V500" s="89"/>
      <c r="W500" s="89"/>
      <c r="X500" s="89"/>
      <c r="Y500" s="89"/>
      <c r="Z500" s="89"/>
      <c r="AA500" s="90"/>
      <c r="AB500" s="90"/>
      <c r="AC500" s="90"/>
    </row>
    <row r="501" spans="3:29" ht="14.1" customHeight="1">
      <c r="C501" s="91"/>
      <c r="D501" s="92"/>
      <c r="E501" s="228"/>
      <c r="F501" s="93"/>
      <c r="G501" s="93"/>
      <c r="I501" s="94"/>
      <c r="J501" s="95"/>
      <c r="K501" s="96"/>
      <c r="L501" s="96"/>
      <c r="M501" s="96"/>
      <c r="N501" s="96"/>
      <c r="O501" s="96"/>
      <c r="P501" s="96"/>
      <c r="Q501" s="97"/>
      <c r="R501" s="97"/>
      <c r="S501" s="89"/>
      <c r="T501" s="89"/>
      <c r="U501" s="89"/>
      <c r="V501" s="89"/>
      <c r="W501" s="89"/>
      <c r="X501" s="89"/>
      <c r="Y501" s="89"/>
      <c r="Z501" s="89"/>
      <c r="AA501" s="90"/>
      <c r="AB501" s="90"/>
      <c r="AC501" s="90"/>
    </row>
    <row r="502" spans="3:29" ht="14.1" customHeight="1">
      <c r="C502" s="91"/>
      <c r="D502" s="92"/>
      <c r="E502" s="228"/>
      <c r="F502" s="93"/>
      <c r="G502" s="93"/>
      <c r="I502" s="94"/>
      <c r="J502" s="95"/>
      <c r="K502" s="96"/>
      <c r="L502" s="96"/>
      <c r="M502" s="96"/>
      <c r="N502" s="96"/>
      <c r="O502" s="96"/>
      <c r="P502" s="96"/>
      <c r="Q502" s="97"/>
      <c r="R502" s="97"/>
      <c r="S502" s="89"/>
      <c r="T502" s="89"/>
      <c r="U502" s="89"/>
      <c r="V502" s="89"/>
      <c r="W502" s="89"/>
      <c r="X502" s="89"/>
      <c r="Y502" s="89"/>
      <c r="Z502" s="89"/>
      <c r="AA502" s="90"/>
      <c r="AB502" s="90"/>
      <c r="AC502" s="90"/>
    </row>
    <row r="503" spans="3:29" ht="14.1" customHeight="1">
      <c r="C503" s="91"/>
      <c r="D503" s="92"/>
      <c r="E503" s="228"/>
      <c r="F503" s="93"/>
      <c r="G503" s="93"/>
      <c r="I503" s="94"/>
      <c r="J503" s="95"/>
      <c r="K503" s="96"/>
      <c r="L503" s="96"/>
      <c r="M503" s="96"/>
      <c r="N503" s="96"/>
      <c r="O503" s="96"/>
      <c r="P503" s="96"/>
      <c r="Q503" s="97"/>
      <c r="R503" s="97"/>
      <c r="S503" s="89"/>
      <c r="T503" s="89"/>
      <c r="U503" s="89"/>
      <c r="V503" s="89"/>
      <c r="W503" s="89"/>
      <c r="X503" s="89"/>
      <c r="Y503" s="89"/>
      <c r="Z503" s="89"/>
      <c r="AA503" s="90"/>
      <c r="AB503" s="90"/>
      <c r="AC503" s="90"/>
    </row>
    <row r="504" spans="3:29" ht="14.1" customHeight="1">
      <c r="C504" s="91"/>
      <c r="D504" s="92"/>
      <c r="E504" s="228"/>
      <c r="F504" s="93"/>
      <c r="G504" s="93"/>
      <c r="I504" s="94"/>
      <c r="J504" s="95"/>
      <c r="K504" s="96"/>
      <c r="L504" s="96"/>
      <c r="M504" s="96"/>
      <c r="N504" s="96"/>
      <c r="O504" s="96"/>
      <c r="P504" s="96"/>
      <c r="Q504" s="97"/>
      <c r="R504" s="97"/>
      <c r="S504" s="89"/>
      <c r="T504" s="89"/>
      <c r="U504" s="89"/>
      <c r="V504" s="89"/>
      <c r="W504" s="89"/>
      <c r="X504" s="89"/>
      <c r="Y504" s="89"/>
      <c r="Z504" s="89"/>
      <c r="AA504" s="90"/>
      <c r="AB504" s="90"/>
      <c r="AC504" s="90"/>
    </row>
    <row r="505" spans="3:29" ht="14.1" customHeight="1">
      <c r="C505" s="91"/>
      <c r="D505" s="92"/>
      <c r="E505" s="228"/>
      <c r="F505" s="93"/>
      <c r="G505" s="93"/>
      <c r="I505" s="94"/>
      <c r="J505" s="95"/>
      <c r="K505" s="96"/>
      <c r="L505" s="96"/>
      <c r="M505" s="96"/>
      <c r="N505" s="96"/>
      <c r="O505" s="96"/>
      <c r="P505" s="96"/>
      <c r="Q505" s="97"/>
      <c r="R505" s="97"/>
      <c r="S505" s="89"/>
      <c r="T505" s="89"/>
      <c r="U505" s="89"/>
      <c r="V505" s="89"/>
      <c r="W505" s="89"/>
      <c r="X505" s="89"/>
      <c r="Y505" s="89"/>
      <c r="Z505" s="89"/>
      <c r="AA505" s="90"/>
      <c r="AB505" s="90"/>
      <c r="AC505" s="90"/>
    </row>
    <row r="506" spans="3:29" ht="14.1" customHeight="1">
      <c r="C506" s="91"/>
      <c r="D506" s="92"/>
      <c r="E506" s="228"/>
      <c r="F506" s="93"/>
      <c r="G506" s="93"/>
      <c r="I506" s="94"/>
      <c r="J506" s="95"/>
      <c r="K506" s="96"/>
      <c r="L506" s="96"/>
      <c r="M506" s="96"/>
      <c r="N506" s="96"/>
      <c r="O506" s="96"/>
      <c r="P506" s="96"/>
      <c r="Q506" s="97"/>
      <c r="R506" s="97"/>
      <c r="S506" s="89"/>
      <c r="T506" s="89"/>
      <c r="U506" s="89"/>
      <c r="V506" s="89"/>
      <c r="W506" s="89"/>
      <c r="X506" s="89"/>
      <c r="Y506" s="89"/>
      <c r="Z506" s="89"/>
      <c r="AA506" s="90"/>
      <c r="AB506" s="90"/>
      <c r="AC506" s="90"/>
    </row>
    <row r="507" spans="3:29" ht="14.1" customHeight="1">
      <c r="C507" s="91"/>
      <c r="D507" s="92"/>
      <c r="E507" s="228"/>
      <c r="F507" s="93"/>
      <c r="G507" s="93"/>
      <c r="I507" s="94"/>
      <c r="J507" s="95"/>
      <c r="K507" s="96"/>
      <c r="L507" s="96"/>
      <c r="M507" s="96"/>
      <c r="N507" s="96"/>
      <c r="O507" s="96"/>
      <c r="P507" s="96"/>
      <c r="Q507" s="97"/>
      <c r="R507" s="97"/>
      <c r="S507" s="89"/>
      <c r="T507" s="89"/>
      <c r="U507" s="89"/>
      <c r="V507" s="89"/>
      <c r="W507" s="89"/>
      <c r="X507" s="89"/>
      <c r="Y507" s="89"/>
      <c r="Z507" s="89"/>
      <c r="AA507" s="90"/>
      <c r="AB507" s="90"/>
      <c r="AC507" s="90"/>
    </row>
    <row r="508" spans="3:29" ht="14.1" customHeight="1">
      <c r="C508" s="91"/>
      <c r="D508" s="92"/>
      <c r="E508" s="228"/>
      <c r="F508" s="93"/>
      <c r="G508" s="93"/>
      <c r="I508" s="94"/>
      <c r="J508" s="95"/>
      <c r="K508" s="96"/>
      <c r="L508" s="96"/>
      <c r="M508" s="96"/>
      <c r="N508" s="96"/>
      <c r="O508" s="96"/>
      <c r="P508" s="96"/>
      <c r="Q508" s="97"/>
      <c r="R508" s="97"/>
      <c r="S508" s="89"/>
      <c r="T508" s="89"/>
      <c r="U508" s="89"/>
      <c r="V508" s="89"/>
      <c r="W508" s="89"/>
      <c r="X508" s="89"/>
      <c r="Y508" s="89"/>
      <c r="Z508" s="89"/>
      <c r="AA508" s="90"/>
      <c r="AB508" s="90"/>
      <c r="AC508" s="90"/>
    </row>
    <row r="509" spans="3:29" ht="14.1" customHeight="1">
      <c r="C509" s="91"/>
      <c r="D509" s="92"/>
      <c r="E509" s="228"/>
      <c r="F509" s="93"/>
      <c r="G509" s="93"/>
      <c r="I509" s="94"/>
      <c r="J509" s="95"/>
      <c r="K509" s="96"/>
      <c r="L509" s="96"/>
      <c r="M509" s="96"/>
      <c r="N509" s="96"/>
      <c r="O509" s="96"/>
      <c r="P509" s="96"/>
      <c r="Q509" s="97"/>
      <c r="R509" s="97"/>
      <c r="S509" s="89"/>
      <c r="T509" s="89"/>
      <c r="U509" s="89"/>
      <c r="V509" s="89"/>
      <c r="W509" s="89"/>
      <c r="X509" s="89"/>
      <c r="Y509" s="89"/>
      <c r="Z509" s="89"/>
      <c r="AA509" s="90"/>
      <c r="AB509" s="90"/>
      <c r="AC509" s="90"/>
    </row>
    <row r="510" spans="3:29" ht="14.1" customHeight="1">
      <c r="C510" s="91"/>
      <c r="D510" s="92"/>
      <c r="E510" s="228"/>
      <c r="F510" s="93"/>
      <c r="G510" s="93"/>
      <c r="I510" s="94"/>
      <c r="J510" s="95"/>
      <c r="K510" s="96"/>
      <c r="L510" s="96"/>
      <c r="M510" s="96"/>
      <c r="N510" s="96"/>
      <c r="O510" s="96"/>
      <c r="P510" s="96"/>
      <c r="Q510" s="97"/>
      <c r="R510" s="97"/>
      <c r="S510" s="89"/>
      <c r="T510" s="89"/>
      <c r="U510" s="89"/>
      <c r="V510" s="89"/>
      <c r="W510" s="89"/>
      <c r="X510" s="89"/>
      <c r="Y510" s="89"/>
      <c r="Z510" s="89"/>
      <c r="AA510" s="90"/>
      <c r="AB510" s="90"/>
      <c r="AC510" s="90"/>
    </row>
    <row r="511" spans="3:29" ht="14.1" customHeight="1">
      <c r="C511" s="91"/>
      <c r="D511" s="92"/>
      <c r="E511" s="228"/>
      <c r="F511" s="93"/>
      <c r="G511" s="93"/>
      <c r="I511" s="94"/>
      <c r="J511" s="95"/>
      <c r="K511" s="96"/>
      <c r="L511" s="96"/>
      <c r="M511" s="96"/>
      <c r="N511" s="96"/>
      <c r="O511" s="96"/>
      <c r="P511" s="96"/>
      <c r="Q511" s="97"/>
      <c r="R511" s="97"/>
      <c r="S511" s="89"/>
      <c r="T511" s="89"/>
      <c r="U511" s="89"/>
      <c r="V511" s="89"/>
      <c r="W511" s="89"/>
      <c r="X511" s="89"/>
      <c r="Y511" s="89"/>
      <c r="Z511" s="89"/>
      <c r="AA511" s="90"/>
      <c r="AB511" s="90"/>
      <c r="AC511" s="90"/>
    </row>
    <row r="512" spans="3:29" ht="14.1" customHeight="1">
      <c r="C512" s="91"/>
      <c r="D512" s="92"/>
      <c r="E512" s="228"/>
      <c r="F512" s="93"/>
      <c r="G512" s="93"/>
      <c r="I512" s="94"/>
      <c r="J512" s="95"/>
      <c r="K512" s="96"/>
      <c r="L512" s="96"/>
      <c r="M512" s="96"/>
      <c r="N512" s="96"/>
      <c r="O512" s="96"/>
      <c r="P512" s="96"/>
      <c r="Q512" s="97"/>
      <c r="R512" s="97"/>
      <c r="S512" s="89"/>
      <c r="T512" s="89"/>
      <c r="U512" s="89"/>
      <c r="V512" s="89"/>
      <c r="W512" s="89"/>
      <c r="X512" s="89"/>
      <c r="Y512" s="89"/>
      <c r="Z512" s="89"/>
      <c r="AA512" s="90"/>
      <c r="AB512" s="90"/>
      <c r="AC512" s="90"/>
    </row>
    <row r="513" spans="3:29" ht="14.1" customHeight="1">
      <c r="C513" s="91"/>
      <c r="D513" s="92"/>
      <c r="E513" s="228"/>
      <c r="F513" s="93"/>
      <c r="G513" s="93"/>
      <c r="I513" s="94"/>
      <c r="J513" s="95"/>
      <c r="K513" s="96"/>
      <c r="L513" s="96"/>
      <c r="M513" s="96"/>
      <c r="N513" s="96"/>
      <c r="O513" s="96"/>
      <c r="P513" s="96"/>
      <c r="Q513" s="97"/>
      <c r="R513" s="97"/>
      <c r="S513" s="89"/>
      <c r="T513" s="89"/>
      <c r="U513" s="89"/>
      <c r="V513" s="89"/>
      <c r="W513" s="89"/>
      <c r="X513" s="89"/>
      <c r="Y513" s="89"/>
      <c r="Z513" s="89"/>
      <c r="AA513" s="90"/>
      <c r="AB513" s="90"/>
      <c r="AC513" s="90"/>
    </row>
    <row r="514" spans="3:29" ht="14.1" customHeight="1">
      <c r="C514" s="91"/>
      <c r="D514" s="92"/>
      <c r="E514" s="228"/>
      <c r="F514" s="93"/>
      <c r="G514" s="93"/>
      <c r="I514" s="94"/>
      <c r="J514" s="95"/>
      <c r="K514" s="96"/>
      <c r="L514" s="96"/>
      <c r="M514" s="96"/>
      <c r="N514" s="96"/>
      <c r="O514" s="96"/>
      <c r="P514" s="96"/>
      <c r="Q514" s="97"/>
      <c r="R514" s="97"/>
      <c r="S514" s="89"/>
      <c r="T514" s="89"/>
      <c r="U514" s="89"/>
      <c r="V514" s="89"/>
      <c r="W514" s="89"/>
      <c r="X514" s="89"/>
      <c r="Y514" s="89"/>
      <c r="Z514" s="89"/>
      <c r="AA514" s="90"/>
      <c r="AB514" s="90"/>
      <c r="AC514" s="90"/>
    </row>
    <row r="515" spans="3:29" ht="14.1" customHeight="1">
      <c r="C515" s="91"/>
      <c r="D515" s="92"/>
      <c r="E515" s="228"/>
      <c r="F515" s="93"/>
      <c r="G515" s="93"/>
      <c r="I515" s="94"/>
      <c r="J515" s="95"/>
      <c r="K515" s="96"/>
      <c r="L515" s="96"/>
      <c r="M515" s="96"/>
      <c r="N515" s="96"/>
      <c r="O515" s="96"/>
      <c r="P515" s="96"/>
      <c r="Q515" s="97"/>
      <c r="R515" s="97"/>
      <c r="S515" s="89"/>
      <c r="T515" s="89"/>
      <c r="U515" s="89"/>
      <c r="V515" s="89"/>
      <c r="W515" s="89"/>
      <c r="X515" s="89"/>
      <c r="Y515" s="89"/>
      <c r="Z515" s="89"/>
      <c r="AA515" s="90"/>
      <c r="AB515" s="90"/>
      <c r="AC515" s="90"/>
    </row>
    <row r="516" spans="3:29" ht="14.1" customHeight="1">
      <c r="C516" s="91"/>
      <c r="D516" s="92"/>
      <c r="E516" s="228"/>
      <c r="F516" s="93"/>
      <c r="G516" s="93"/>
      <c r="I516" s="94"/>
      <c r="J516" s="95"/>
      <c r="K516" s="96"/>
      <c r="L516" s="96"/>
      <c r="M516" s="96"/>
      <c r="N516" s="96"/>
      <c r="O516" s="96"/>
      <c r="P516" s="96"/>
      <c r="Q516" s="97"/>
      <c r="R516" s="97"/>
      <c r="S516" s="89"/>
      <c r="T516" s="89"/>
      <c r="U516" s="89"/>
      <c r="V516" s="89"/>
      <c r="W516" s="89"/>
      <c r="X516" s="89"/>
      <c r="Y516" s="89"/>
      <c r="Z516" s="89"/>
      <c r="AA516" s="90"/>
      <c r="AB516" s="90"/>
      <c r="AC516" s="90"/>
    </row>
    <row r="517" spans="3:29" ht="14.1" customHeight="1">
      <c r="C517" s="91"/>
      <c r="D517" s="92"/>
      <c r="E517" s="228"/>
      <c r="F517" s="93"/>
      <c r="G517" s="93"/>
      <c r="I517" s="94"/>
      <c r="J517" s="95"/>
      <c r="K517" s="96"/>
      <c r="L517" s="96"/>
      <c r="M517" s="96"/>
      <c r="N517" s="96"/>
      <c r="O517" s="96"/>
      <c r="P517" s="96"/>
      <c r="Q517" s="97"/>
      <c r="R517" s="97"/>
      <c r="S517" s="89"/>
      <c r="T517" s="89"/>
      <c r="U517" s="89"/>
      <c r="V517" s="89"/>
      <c r="W517" s="89"/>
      <c r="X517" s="89"/>
      <c r="Y517" s="89"/>
      <c r="Z517" s="89"/>
      <c r="AA517" s="90"/>
      <c r="AB517" s="90"/>
      <c r="AC517" s="90"/>
    </row>
    <row r="518" spans="3:29" ht="14.1" customHeight="1">
      <c r="C518" s="91"/>
      <c r="D518" s="92"/>
      <c r="E518" s="228"/>
      <c r="F518" s="93"/>
      <c r="G518" s="93"/>
      <c r="I518" s="94"/>
      <c r="J518" s="95"/>
      <c r="K518" s="96"/>
      <c r="L518" s="96"/>
      <c r="M518" s="96"/>
      <c r="N518" s="96"/>
      <c r="O518" s="96"/>
      <c r="P518" s="96"/>
      <c r="Q518" s="97"/>
      <c r="R518" s="97"/>
      <c r="S518" s="89"/>
      <c r="T518" s="89"/>
      <c r="U518" s="89"/>
      <c r="V518" s="89"/>
      <c r="W518" s="89"/>
      <c r="X518" s="89"/>
      <c r="Y518" s="89"/>
      <c r="Z518" s="89"/>
      <c r="AA518" s="90"/>
      <c r="AB518" s="90"/>
      <c r="AC518" s="90"/>
    </row>
    <row r="519" spans="3:29" ht="14.1" customHeight="1">
      <c r="C519" s="91"/>
      <c r="D519" s="92"/>
      <c r="E519" s="228"/>
      <c r="F519" s="93"/>
      <c r="G519" s="93"/>
      <c r="I519" s="94"/>
      <c r="J519" s="95"/>
      <c r="K519" s="96"/>
      <c r="L519" s="96"/>
      <c r="M519" s="96"/>
      <c r="N519" s="96"/>
      <c r="O519" s="96"/>
      <c r="P519" s="96"/>
      <c r="Q519" s="97"/>
      <c r="R519" s="97"/>
      <c r="S519" s="89"/>
      <c r="T519" s="89"/>
      <c r="U519" s="89"/>
      <c r="V519" s="89"/>
      <c r="W519" s="89"/>
      <c r="X519" s="89"/>
      <c r="Y519" s="89"/>
      <c r="Z519" s="89"/>
      <c r="AA519" s="90"/>
      <c r="AB519" s="90"/>
      <c r="AC519" s="90"/>
    </row>
    <row r="520" spans="3:29" ht="14.1" customHeight="1">
      <c r="C520" s="91"/>
      <c r="D520" s="92"/>
      <c r="E520" s="228"/>
      <c r="F520" s="93"/>
      <c r="G520" s="93"/>
      <c r="I520" s="94"/>
      <c r="J520" s="95"/>
      <c r="K520" s="96"/>
      <c r="L520" s="96"/>
      <c r="M520" s="96"/>
      <c r="N520" s="96"/>
      <c r="O520" s="96"/>
      <c r="P520" s="96"/>
      <c r="Q520" s="97"/>
      <c r="R520" s="97"/>
      <c r="S520" s="89"/>
      <c r="T520" s="89"/>
      <c r="U520" s="89"/>
      <c r="V520" s="89"/>
      <c r="W520" s="89"/>
      <c r="X520" s="89"/>
      <c r="Y520" s="89"/>
      <c r="Z520" s="89"/>
      <c r="AA520" s="90"/>
      <c r="AB520" s="90"/>
      <c r="AC520" s="90"/>
    </row>
    <row r="521" spans="3:29" ht="14.1" customHeight="1">
      <c r="C521" s="91"/>
      <c r="D521" s="92"/>
      <c r="E521" s="228"/>
      <c r="F521" s="93"/>
      <c r="G521" s="93"/>
      <c r="I521" s="94"/>
      <c r="J521" s="95"/>
      <c r="K521" s="96"/>
      <c r="L521" s="96"/>
      <c r="M521" s="96"/>
      <c r="N521" s="96"/>
      <c r="O521" s="96"/>
      <c r="P521" s="96"/>
      <c r="Q521" s="97"/>
      <c r="R521" s="97"/>
      <c r="S521" s="89"/>
      <c r="T521" s="89"/>
      <c r="U521" s="89"/>
      <c r="V521" s="89"/>
      <c r="W521" s="89"/>
      <c r="X521" s="89"/>
      <c r="Y521" s="89"/>
      <c r="Z521" s="89"/>
      <c r="AA521" s="90"/>
      <c r="AB521" s="90"/>
      <c r="AC521" s="90"/>
    </row>
    <row r="522" spans="3:29" ht="14.1" customHeight="1">
      <c r="C522" s="91"/>
      <c r="D522" s="92"/>
      <c r="E522" s="228"/>
      <c r="F522" s="93"/>
      <c r="G522" s="93"/>
      <c r="I522" s="94"/>
      <c r="J522" s="95"/>
      <c r="K522" s="96"/>
      <c r="L522" s="96"/>
      <c r="M522" s="96"/>
      <c r="N522" s="96"/>
      <c r="O522" s="96"/>
      <c r="P522" s="96"/>
      <c r="Q522" s="97"/>
      <c r="R522" s="97"/>
      <c r="S522" s="89"/>
      <c r="T522" s="89"/>
      <c r="U522" s="89"/>
      <c r="V522" s="89"/>
      <c r="W522" s="89"/>
      <c r="X522" s="89"/>
      <c r="Y522" s="89"/>
      <c r="Z522" s="89"/>
      <c r="AA522" s="90"/>
      <c r="AB522" s="90"/>
      <c r="AC522" s="90"/>
    </row>
    <row r="523" spans="3:29" ht="14.1" customHeight="1">
      <c r="C523" s="91"/>
      <c r="D523" s="92"/>
      <c r="E523" s="228"/>
      <c r="F523" s="93"/>
      <c r="G523" s="93"/>
      <c r="I523" s="94"/>
      <c r="J523" s="95"/>
      <c r="K523" s="96"/>
      <c r="L523" s="96"/>
      <c r="M523" s="96"/>
      <c r="N523" s="96"/>
      <c r="O523" s="96"/>
      <c r="P523" s="96"/>
      <c r="Q523" s="97"/>
      <c r="R523" s="97"/>
      <c r="S523" s="89"/>
      <c r="T523" s="89"/>
      <c r="U523" s="89"/>
      <c r="V523" s="89"/>
      <c r="W523" s="89"/>
      <c r="X523" s="89"/>
      <c r="Y523" s="89"/>
      <c r="Z523" s="89"/>
      <c r="AA523" s="90"/>
      <c r="AB523" s="90"/>
      <c r="AC523" s="90"/>
    </row>
  </sheetData>
  <autoFilter ref="B9:AE270" xr:uid="{00000000-0009-0000-0000-000004000000}"/>
  <mergeCells count="1">
    <mergeCell ref="X6:Z7"/>
  </mergeCells>
  <phoneticPr fontId="9"/>
  <printOptions horizontalCentered="1" gridLinesSet="0"/>
  <pageMargins left="0.19685039370078741" right="0.19685039370078741" top="0.59055118110236227" bottom="0.78740157480314965" header="0.39370078740157483" footer="0.19685039370078741"/>
  <pageSetup paperSize="9" scale="50" fitToHeight="0" orientation="landscape" r:id="rId1"/>
  <headerFooter alignWithMargins="0">
    <oddFooter>&amp;L&amp;"Verdana,Standaard"&amp;F-&amp;A
Atir b.v. ©&amp;R&amp;"Verdana,Standaard"printversie &amp;D</oddFooter>
  </headerFooter>
  <rowBreaks count="4" manualBreakCount="4">
    <brk id="59" min="1" max="21" man="1"/>
    <brk id="109" min="1" max="21" man="1"/>
    <brk id="170" min="1" max="21" man="1"/>
    <brk id="219" min="1" max="21"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tint="-0.14999847407452621"/>
  </sheetPr>
  <dimension ref="A1:H83"/>
  <sheetViews>
    <sheetView showGridLines="0" showZeros="0" showOutlineSymbols="0" zoomScaleNormal="100" zoomScaleSheetLayoutView="100" workbookViewId="0">
      <pane ySplit="9" topLeftCell="A38" activePane="bottomLeft" state="frozen"/>
      <selection activeCell="B1" sqref="B1"/>
      <selection pane="bottomLeft" activeCell="H46" sqref="H46"/>
    </sheetView>
  </sheetViews>
  <sheetFormatPr defaultColWidth="9.33203125" defaultRowHeight="13.2"/>
  <cols>
    <col min="1" max="1" width="45.5546875" style="57" customWidth="1"/>
    <col min="2" max="2" width="18.33203125" style="57" customWidth="1"/>
    <col min="3" max="3" width="18.44140625" style="57" customWidth="1"/>
    <col min="4" max="4" width="10.6640625" style="2" customWidth="1"/>
    <col min="5" max="5" width="11.109375" style="2" customWidth="1"/>
    <col min="6" max="6" width="2.109375" style="2" customWidth="1"/>
    <col min="7" max="7" width="7.88671875" style="2" customWidth="1"/>
    <col min="8" max="8" width="27" style="2" bestFit="1" customWidth="1"/>
    <col min="9" max="16384" width="9.33203125" style="2"/>
  </cols>
  <sheetData>
    <row r="1" spans="1:8">
      <c r="A1" s="371" t="s">
        <v>5</v>
      </c>
      <c r="B1" s="99"/>
      <c r="C1" s="100"/>
      <c r="D1" s="1"/>
      <c r="E1" s="1"/>
      <c r="F1" s="1"/>
      <c r="G1" s="1"/>
    </row>
    <row r="2" spans="1:8">
      <c r="A2" s="100"/>
      <c r="B2" s="100"/>
      <c r="C2" s="100"/>
      <c r="D2" s="1"/>
      <c r="E2" s="1"/>
      <c r="F2" s="1"/>
      <c r="G2" s="1"/>
    </row>
    <row r="3" spans="1:8" ht="15.6">
      <c r="A3" s="37" t="str">
        <f>'2-Kosten per locatie'!A3</f>
        <v>Naam opdrachtgever</v>
      </c>
      <c r="B3" s="45" t="str">
        <f>'2-Kosten per locatie'!B3</f>
        <v>SED organisatie</v>
      </c>
      <c r="C3" s="100"/>
      <c r="D3" s="1"/>
      <c r="E3" s="30"/>
      <c r="F3" s="1"/>
      <c r="G3" s="1"/>
    </row>
    <row r="4" spans="1:8" ht="15.6">
      <c r="A4" s="37" t="str">
        <f>'2-Kosten per locatie'!A4</f>
        <v>Calculatie onderdeel</v>
      </c>
      <c r="B4" s="45" t="str">
        <f ca="1">MID(CELL("bestandsnaam",$C$9),SEARCH("]",CELL("bestandsnaam",$C$9),1)+1,256)</f>
        <v>5-Premies en opslagen</v>
      </c>
      <c r="C4" s="101"/>
      <c r="D4" s="15"/>
      <c r="E4" s="4"/>
      <c r="F4" s="4"/>
      <c r="G4" s="4"/>
    </row>
    <row r="5" spans="1:8" ht="15.6">
      <c r="A5" s="37" t="str">
        <f>'2-Kosten per locatie'!A5</f>
        <v>Gebouw/plaats</v>
      </c>
      <c r="B5" s="45" t="str">
        <f>'2-Kosten per locatie'!B5</f>
        <v>Perceel 1</v>
      </c>
      <c r="C5" s="37"/>
      <c r="D5" s="8"/>
      <c r="E5" s="16"/>
      <c r="F5" s="5"/>
      <c r="G5" s="4"/>
    </row>
    <row r="6" spans="1:8" ht="15.6">
      <c r="A6" s="37" t="str">
        <f>'2-Kosten per locatie'!A6</f>
        <v>Referentie nummer</v>
      </c>
      <c r="B6" s="45">
        <f>'2-Kosten per locatie'!B6</f>
        <v>0</v>
      </c>
      <c r="C6" s="77"/>
      <c r="D6" s="8"/>
      <c r="E6" s="32"/>
      <c r="F6" s="31"/>
      <c r="G6" s="33"/>
      <c r="H6" s="34"/>
    </row>
    <row r="7" spans="1:8" ht="15.6">
      <c r="A7" s="37" t="str">
        <f>'2-Kosten per locatie'!A7</f>
        <v>Naam dienstverlener</v>
      </c>
      <c r="B7" s="45">
        <f>'2-Kosten per locatie'!B7</f>
        <v>0</v>
      </c>
      <c r="C7" s="77"/>
      <c r="D7" s="8"/>
      <c r="E7" s="16"/>
      <c r="F7" s="5"/>
      <c r="G7" s="4"/>
    </row>
    <row r="8" spans="1:8" ht="15.6">
      <c r="A8" s="37" t="str">
        <f>'2-Kosten per locatie'!A8</f>
        <v>Prijspeil</v>
      </c>
      <c r="B8" s="231">
        <f>'2-Kosten per locatie'!B8</f>
        <v>46023</v>
      </c>
      <c r="C8" s="102"/>
      <c r="D8" s="16"/>
      <c r="E8" s="16"/>
      <c r="F8" s="5"/>
      <c r="G8" s="4"/>
    </row>
    <row r="9" spans="1:8" ht="18.600000000000001">
      <c r="A9" s="196"/>
      <c r="B9" s="102"/>
      <c r="C9" s="102"/>
      <c r="D9" s="16"/>
      <c r="E9" s="16"/>
      <c r="F9" s="5"/>
      <c r="G9" s="4"/>
    </row>
    <row r="10" spans="1:8" ht="21">
      <c r="A10" s="431" t="s">
        <v>514</v>
      </c>
      <c r="B10" s="432"/>
      <c r="C10" s="433"/>
      <c r="D10" s="16"/>
      <c r="E10" s="16"/>
      <c r="F10" s="5"/>
      <c r="G10" s="4"/>
    </row>
    <row r="11" spans="1:8">
      <c r="A11" s="103"/>
      <c r="B11" s="104"/>
      <c r="C11" s="104"/>
      <c r="D11" s="16"/>
      <c r="E11" s="16"/>
      <c r="F11" s="4"/>
      <c r="G11" s="4"/>
    </row>
    <row r="12" spans="1:8">
      <c r="A12" s="434"/>
      <c r="B12" s="429"/>
      <c r="C12" s="435" t="s">
        <v>515</v>
      </c>
      <c r="D12" s="16"/>
      <c r="E12" s="16"/>
      <c r="F12" s="5"/>
      <c r="G12" s="4"/>
    </row>
    <row r="13" spans="1:8">
      <c r="A13" s="436" t="s">
        <v>516</v>
      </c>
      <c r="B13" s="429"/>
      <c r="C13" s="232"/>
      <c r="D13" s="16"/>
      <c r="E13" s="16"/>
      <c r="F13" s="17"/>
      <c r="G13" s="4"/>
    </row>
    <row r="14" spans="1:8">
      <c r="A14" s="436" t="s">
        <v>517</v>
      </c>
      <c r="B14" s="429"/>
      <c r="C14" s="232"/>
      <c r="D14" s="16"/>
      <c r="E14" s="16"/>
      <c r="F14" s="17"/>
      <c r="G14" s="4"/>
    </row>
    <row r="15" spans="1:8">
      <c r="A15" s="436" t="s">
        <v>518</v>
      </c>
      <c r="B15" s="429"/>
      <c r="C15" s="232"/>
      <c r="D15" s="16"/>
      <c r="E15" s="16"/>
      <c r="F15" s="17"/>
      <c r="G15" s="4"/>
    </row>
    <row r="16" spans="1:8">
      <c r="A16" s="437" t="s">
        <v>64</v>
      </c>
      <c r="B16" s="438"/>
      <c r="C16" s="312">
        <f>SUM(C13:C15)</f>
        <v>0</v>
      </c>
      <c r="D16" s="16"/>
      <c r="E16" s="16"/>
      <c r="F16" s="4"/>
    </row>
    <row r="17" spans="1:7">
      <c r="A17" s="437"/>
      <c r="B17" s="438"/>
      <c r="C17" s="312"/>
      <c r="D17" s="16"/>
      <c r="E17" s="16"/>
      <c r="F17" s="4"/>
    </row>
    <row r="18" spans="1:7">
      <c r="A18" s="537" t="s">
        <v>519</v>
      </c>
      <c r="B18" s="538"/>
      <c r="C18" s="232"/>
      <c r="D18" s="16"/>
      <c r="E18" s="16"/>
      <c r="F18" s="4"/>
    </row>
    <row r="19" spans="1:7">
      <c r="A19" s="436" t="s">
        <v>520</v>
      </c>
      <c r="B19" s="439"/>
      <c r="C19" s="232"/>
      <c r="D19" s="16"/>
      <c r="E19" s="16"/>
      <c r="F19" s="4"/>
    </row>
    <row r="20" spans="1:7">
      <c r="A20" s="537" t="s">
        <v>521</v>
      </c>
      <c r="B20" s="538"/>
      <c r="C20" s="232"/>
      <c r="D20" s="16"/>
      <c r="E20" s="16"/>
      <c r="F20" s="4"/>
    </row>
    <row r="21" spans="1:7">
      <c r="A21" s="537" t="s">
        <v>522</v>
      </c>
      <c r="B21" s="538"/>
      <c r="C21" s="313" t="e">
        <f>C34</f>
        <v>#DIV/0!</v>
      </c>
      <c r="D21" s="16"/>
      <c r="E21" s="16"/>
      <c r="F21" s="4"/>
    </row>
    <row r="22" spans="1:7">
      <c r="A22" s="537" t="s">
        <v>523</v>
      </c>
      <c r="B22" s="538"/>
      <c r="C22" s="232"/>
      <c r="D22" s="16"/>
      <c r="E22" s="16"/>
      <c r="F22" s="4"/>
    </row>
    <row r="23" spans="1:7">
      <c r="A23" s="537" t="s">
        <v>524</v>
      </c>
      <c r="B23" s="538"/>
      <c r="C23" s="232"/>
      <c r="D23" s="16"/>
      <c r="E23" s="16"/>
      <c r="F23" s="4"/>
    </row>
    <row r="24" spans="1:7">
      <c r="A24" s="539" t="s">
        <v>525</v>
      </c>
      <c r="B24" s="540"/>
      <c r="C24" s="440" t="e">
        <f>SUM(C16:C23)</f>
        <v>#DIV/0!</v>
      </c>
      <c r="D24" s="16"/>
      <c r="E24" s="16"/>
      <c r="F24" s="4"/>
    </row>
    <row r="25" spans="1:7">
      <c r="A25" s="105"/>
      <c r="B25" s="106"/>
      <c r="C25" s="107"/>
      <c r="D25" s="16"/>
      <c r="E25" s="16"/>
      <c r="F25" s="7"/>
      <c r="G25" s="4"/>
    </row>
    <row r="26" spans="1:7" ht="21">
      <c r="A26" s="431" t="s">
        <v>526</v>
      </c>
      <c r="B26" s="432"/>
      <c r="C26" s="433"/>
      <c r="D26" s="16"/>
      <c r="E26" s="16"/>
      <c r="F26" s="5"/>
      <c r="G26" s="4"/>
    </row>
    <row r="27" spans="1:7">
      <c r="A27" s="103"/>
      <c r="B27" s="104"/>
      <c r="C27" s="104"/>
      <c r="D27" s="16"/>
      <c r="E27" s="16"/>
      <c r="F27" s="4"/>
      <c r="G27" s="4"/>
    </row>
    <row r="28" spans="1:7">
      <c r="A28" s="104"/>
      <c r="B28" s="104"/>
      <c r="C28" s="314" t="s">
        <v>527</v>
      </c>
      <c r="D28" s="16"/>
      <c r="E28" s="16"/>
      <c r="F28" s="4"/>
      <c r="G28" s="4"/>
    </row>
    <row r="29" spans="1:7">
      <c r="A29" s="436" t="s">
        <v>528</v>
      </c>
      <c r="B29" s="429"/>
      <c r="C29" s="315">
        <f>'6-Opbouw uurtarief productie'!E20</f>
        <v>0</v>
      </c>
      <c r="D29" s="16"/>
      <c r="E29" s="16"/>
      <c r="G29" s="4"/>
    </row>
    <row r="30" spans="1:7">
      <c r="A30" s="436" t="s">
        <v>529</v>
      </c>
      <c r="B30" s="441" t="s">
        <v>530</v>
      </c>
      <c r="C30" s="316"/>
      <c r="D30" s="16"/>
      <c r="E30" s="16"/>
      <c r="F30" s="5"/>
      <c r="G30" s="4"/>
    </row>
    <row r="31" spans="1:7">
      <c r="A31" s="436" t="s">
        <v>531</v>
      </c>
      <c r="B31" s="429"/>
      <c r="C31" s="233">
        <f>C29+C30</f>
        <v>0</v>
      </c>
      <c r="D31" s="16"/>
      <c r="E31" s="16"/>
      <c r="F31" s="5"/>
      <c r="G31" s="4"/>
    </row>
    <row r="32" spans="1:7">
      <c r="A32" s="442" t="s">
        <v>532</v>
      </c>
      <c r="B32" s="108"/>
      <c r="C32" s="317"/>
      <c r="E32" s="18"/>
      <c r="F32" s="5"/>
      <c r="G32" s="4"/>
    </row>
    <row r="33" spans="1:7">
      <c r="A33" s="103"/>
      <c r="B33" s="443"/>
      <c r="C33" s="234"/>
      <c r="E33" s="3"/>
      <c r="F33" s="4"/>
      <c r="G33" s="4"/>
    </row>
    <row r="34" spans="1:7">
      <c r="A34" s="444" t="s">
        <v>533</v>
      </c>
      <c r="B34" s="445"/>
      <c r="C34" s="318" t="e">
        <f>(C31/C29)*C32</f>
        <v>#DIV/0!</v>
      </c>
      <c r="E34" s="19"/>
      <c r="F34" s="5"/>
      <c r="G34" s="20"/>
    </row>
    <row r="35" spans="1:7">
      <c r="A35" s="103"/>
      <c r="B35" s="104"/>
      <c r="C35" s="104"/>
      <c r="E35" s="19"/>
      <c r="F35" s="5"/>
      <c r="G35" s="4"/>
    </row>
    <row r="36" spans="1:7" ht="21">
      <c r="A36" s="446" t="s">
        <v>534</v>
      </c>
      <c r="B36" s="447"/>
      <c r="C36" s="448"/>
      <c r="E36" s="19"/>
      <c r="F36" s="5"/>
      <c r="G36" s="4"/>
    </row>
    <row r="37" spans="1:7">
      <c r="A37" s="105"/>
      <c r="B37" s="106"/>
      <c r="C37" s="107"/>
      <c r="E37" s="19"/>
      <c r="F37" s="5"/>
      <c r="G37" s="4"/>
    </row>
    <row r="38" spans="1:7" ht="16.2">
      <c r="A38" s="105"/>
      <c r="B38" s="319" t="s">
        <v>535</v>
      </c>
      <c r="C38" s="107"/>
      <c r="E38" s="19"/>
      <c r="F38" s="5"/>
      <c r="G38" s="4"/>
    </row>
    <row r="39" spans="1:7">
      <c r="A39" s="320" t="s">
        <v>536</v>
      </c>
      <c r="B39" s="321">
        <v>365</v>
      </c>
      <c r="C39" s="107"/>
      <c r="E39" s="19"/>
      <c r="F39" s="5"/>
      <c r="G39" s="9"/>
    </row>
    <row r="40" spans="1:7">
      <c r="A40" s="320" t="s">
        <v>537</v>
      </c>
      <c r="B40" s="321">
        <v>104</v>
      </c>
      <c r="C40" s="107"/>
      <c r="E40" s="19"/>
      <c r="F40" s="5"/>
      <c r="G40" s="9"/>
    </row>
    <row r="41" spans="1:7">
      <c r="A41" s="322" t="s">
        <v>538</v>
      </c>
      <c r="B41" s="323">
        <f>B39-B40</f>
        <v>261</v>
      </c>
      <c r="C41" s="107"/>
      <c r="E41" s="19"/>
      <c r="F41" s="5"/>
      <c r="G41" s="6"/>
    </row>
    <row r="42" spans="1:7">
      <c r="A42" s="324"/>
      <c r="B42" s="325"/>
      <c r="C42" s="107"/>
      <c r="E42" s="19"/>
      <c r="F42" s="5"/>
      <c r="G42" s="6"/>
    </row>
    <row r="43" spans="1:7">
      <c r="A43" s="320" t="s">
        <v>539</v>
      </c>
      <c r="B43" s="326"/>
      <c r="C43" s="107"/>
      <c r="E43" s="19"/>
      <c r="F43" s="5"/>
      <c r="G43" s="6"/>
    </row>
    <row r="44" spans="1:7">
      <c r="A44" s="320" t="s">
        <v>540</v>
      </c>
      <c r="B44" s="326"/>
      <c r="C44" s="107"/>
      <c r="E44" s="19"/>
      <c r="F44" s="5"/>
      <c r="G44" s="6"/>
    </row>
    <row r="45" spans="1:7">
      <c r="A45" s="320" t="s">
        <v>541</v>
      </c>
      <c r="B45" s="326"/>
      <c r="C45" s="107"/>
      <c r="E45" s="19"/>
      <c r="F45" s="5"/>
      <c r="G45" s="6"/>
    </row>
    <row r="46" spans="1:7">
      <c r="A46" s="320" t="s">
        <v>542</v>
      </c>
      <c r="B46" s="326"/>
      <c r="C46" s="107"/>
      <c r="E46" s="19"/>
      <c r="F46" s="5"/>
      <c r="G46" s="6"/>
    </row>
    <row r="47" spans="1:7">
      <c r="A47" s="322" t="s">
        <v>543</v>
      </c>
      <c r="B47" s="323">
        <f>B41-SUM(B43:B46)</f>
        <v>261</v>
      </c>
      <c r="C47" s="107"/>
      <c r="E47" s="19"/>
      <c r="F47" s="5"/>
      <c r="G47" s="6"/>
    </row>
    <row r="48" spans="1:7">
      <c r="A48" s="327"/>
      <c r="B48" s="325"/>
      <c r="C48" s="107"/>
      <c r="E48" s="19"/>
      <c r="F48" s="5"/>
      <c r="G48" s="6"/>
    </row>
    <row r="49" spans="1:7">
      <c r="A49" s="328" t="s">
        <v>544</v>
      </c>
      <c r="B49" s="329">
        <f>IF(B43=0,0,B43/$B$47)</f>
        <v>0</v>
      </c>
      <c r="C49" s="107"/>
      <c r="E49" s="19"/>
      <c r="F49" s="5"/>
      <c r="G49" s="6"/>
    </row>
    <row r="50" spans="1:7">
      <c r="A50" s="328" t="s">
        <v>540</v>
      </c>
      <c r="B50" s="329">
        <f>IF(B44=0,0,B44/$B$47)</f>
        <v>0</v>
      </c>
      <c r="C50" s="107"/>
      <c r="E50" s="19"/>
      <c r="F50" s="5"/>
      <c r="G50" s="6"/>
    </row>
    <row r="51" spans="1:7">
      <c r="A51" s="320" t="s">
        <v>541</v>
      </c>
      <c r="B51" s="329">
        <f>IF(B45=0,0,B45/$B$47)</f>
        <v>0</v>
      </c>
      <c r="C51" s="107"/>
      <c r="E51" s="19"/>
      <c r="F51" s="5"/>
      <c r="G51" s="6"/>
    </row>
    <row r="52" spans="1:7">
      <c r="A52" s="328" t="s">
        <v>542</v>
      </c>
      <c r="B52" s="329">
        <f>IF(B46=0,0,B46/$B$47)</f>
        <v>0</v>
      </c>
      <c r="C52" s="107"/>
      <c r="E52" s="19"/>
      <c r="F52" s="5"/>
      <c r="G52" s="10"/>
    </row>
    <row r="53" spans="1:7">
      <c r="A53" s="322" t="s">
        <v>545</v>
      </c>
      <c r="B53" s="330">
        <f>SUM(B49:B52)</f>
        <v>0</v>
      </c>
      <c r="C53" s="107"/>
      <c r="E53" s="19"/>
      <c r="F53" s="5"/>
      <c r="G53" s="11"/>
    </row>
    <row r="54" spans="1:7">
      <c r="A54" s="109"/>
      <c r="B54" s="109"/>
      <c r="C54" s="109"/>
      <c r="E54" s="19"/>
      <c r="F54" s="5"/>
      <c r="G54" s="1"/>
    </row>
    <row r="55" spans="1:7" ht="31.2" customHeight="1">
      <c r="A55" s="534" t="s">
        <v>546</v>
      </c>
      <c r="B55" s="535"/>
      <c r="C55" s="536"/>
      <c r="E55" s="19"/>
      <c r="F55" s="5"/>
      <c r="G55" s="1"/>
    </row>
    <row r="58" spans="1:7" ht="13.8">
      <c r="A58" s="110"/>
      <c r="B58" s="111"/>
    </row>
    <row r="59" spans="1:7" ht="13.8">
      <c r="A59" s="110"/>
      <c r="B59" s="111"/>
    </row>
    <row r="60" spans="1:7" ht="13.8">
      <c r="A60" s="110"/>
      <c r="B60" s="111"/>
    </row>
    <row r="61" spans="1:7" ht="13.8">
      <c r="A61" s="110"/>
      <c r="B61" s="111"/>
    </row>
    <row r="62" spans="1:7" ht="13.8">
      <c r="A62" s="112"/>
      <c r="B62" s="111"/>
    </row>
    <row r="63" spans="1:7" ht="13.8">
      <c r="A63" s="111"/>
      <c r="B63" s="111"/>
    </row>
    <row r="64" spans="1:7" ht="13.8">
      <c r="A64" s="111"/>
      <c r="B64" s="111"/>
    </row>
    <row r="65" spans="1:3" ht="13.8">
      <c r="A65" s="111"/>
      <c r="B65" s="111"/>
    </row>
    <row r="66" spans="1:3" ht="13.8">
      <c r="A66" s="111"/>
      <c r="B66" s="111"/>
    </row>
    <row r="67" spans="1:3" ht="13.8">
      <c r="A67" s="111"/>
      <c r="B67" s="111"/>
    </row>
    <row r="68" spans="1:3" ht="13.8">
      <c r="A68" s="111"/>
      <c r="B68" s="111"/>
    </row>
    <row r="69" spans="1:3" ht="13.8">
      <c r="A69" s="111"/>
      <c r="B69" s="111"/>
    </row>
    <row r="70" spans="1:3" ht="13.8">
      <c r="A70" s="111"/>
      <c r="B70" s="113"/>
    </row>
    <row r="71" spans="1:3" ht="13.8">
      <c r="A71" s="111"/>
      <c r="B71" s="111"/>
    </row>
    <row r="72" spans="1:3" ht="13.8">
      <c r="B72" s="111"/>
    </row>
    <row r="73" spans="1:3" ht="13.8">
      <c r="A73" s="111"/>
      <c r="B73" s="111"/>
      <c r="C73" s="111"/>
    </row>
    <row r="74" spans="1:3" ht="13.8">
      <c r="A74" s="114"/>
      <c r="B74" s="111"/>
      <c r="C74" s="114"/>
    </row>
    <row r="75" spans="1:3" ht="13.8">
      <c r="A75" s="111"/>
      <c r="B75" s="111"/>
      <c r="C75" s="111"/>
    </row>
    <row r="76" spans="1:3" ht="13.8">
      <c r="A76" s="111"/>
      <c r="B76" s="111"/>
      <c r="C76" s="111"/>
    </row>
    <row r="77" spans="1:3" ht="13.8">
      <c r="A77" s="111"/>
      <c r="B77" s="111"/>
      <c r="C77" s="111"/>
    </row>
    <row r="78" spans="1:3" ht="13.8">
      <c r="A78" s="114"/>
      <c r="B78" s="111"/>
      <c r="C78" s="114"/>
    </row>
    <row r="79" spans="1:3" ht="13.8">
      <c r="A79" s="114"/>
      <c r="B79" s="111"/>
      <c r="C79" s="114"/>
    </row>
    <row r="80" spans="1:3" ht="13.8">
      <c r="A80" s="114"/>
      <c r="B80" s="111"/>
      <c r="C80" s="114"/>
    </row>
    <row r="81" spans="1:2" ht="13.8">
      <c r="A81" s="111"/>
      <c r="B81" s="111"/>
    </row>
    <row r="82" spans="1:2" ht="13.8">
      <c r="A82" s="111"/>
      <c r="B82" s="111"/>
    </row>
    <row r="83" spans="1:2" ht="13.8">
      <c r="A83" s="111"/>
      <c r="B83" s="111"/>
    </row>
  </sheetData>
  <dataConsolidate/>
  <mergeCells count="7">
    <mergeCell ref="A55:C55"/>
    <mergeCell ref="A18:B18"/>
    <mergeCell ref="A24:B24"/>
    <mergeCell ref="A21:B21"/>
    <mergeCell ref="A20:B20"/>
    <mergeCell ref="A23:B23"/>
    <mergeCell ref="A22:B22"/>
  </mergeCells>
  <phoneticPr fontId="9"/>
  <pageMargins left="0.59055118110236227" right="0.59055118110236227" top="0.59055118110236227" bottom="0.78740157480314965" header="0.39370078740157483" footer="0.19685039370078741"/>
  <pageSetup paperSize="9" scale="88" orientation="portrait" r:id="rId1"/>
  <headerFooter alignWithMargins="0">
    <oddFooter>&amp;L&amp;"Verdana,Standaard"&amp;F-&amp;A
Atir b.v. ©&amp;R&amp;"Verdana,Standaard"printversie &amp;D</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tint="-0.14999847407452621"/>
    <pageSetUpPr fitToPage="1"/>
  </sheetPr>
  <dimension ref="A1:AD74"/>
  <sheetViews>
    <sheetView showGridLines="0" showZeros="0" showOutlineSymbols="0" zoomScale="93" zoomScaleNormal="90" zoomScalePageLayoutView="50" workbookViewId="0">
      <pane ySplit="10" topLeftCell="A34" activePane="bottomLeft" state="frozen"/>
      <selection activeCell="B1" sqref="B1"/>
      <selection pane="bottomLeft" activeCell="N47" sqref="N47"/>
    </sheetView>
  </sheetViews>
  <sheetFormatPr defaultColWidth="11.44140625" defaultRowHeight="13.2"/>
  <cols>
    <col min="1" max="1" width="35.88671875" style="57" customWidth="1"/>
    <col min="2" max="2" width="21.6640625" style="57" customWidth="1"/>
    <col min="3" max="3" width="19.33203125" style="57" bestFit="1" customWidth="1"/>
    <col min="4" max="4" width="2" style="57" customWidth="1"/>
    <col min="5" max="5" width="14.44140625" style="57" customWidth="1"/>
    <col min="6" max="6" width="12.33203125" style="57" customWidth="1"/>
    <col min="7" max="7" width="9.88671875" style="57" customWidth="1"/>
    <col min="8" max="8" width="27.5546875" style="57" customWidth="1"/>
    <col min="9" max="15" width="11.44140625" style="57"/>
    <col min="16" max="16" width="14" style="57" customWidth="1"/>
    <col min="17" max="17" width="11.44140625" style="57"/>
    <col min="18" max="18" width="13.44140625" style="57" customWidth="1"/>
    <col min="19" max="21" width="11.44140625" style="57"/>
    <col min="22" max="16384" width="11.44140625" style="2"/>
  </cols>
  <sheetData>
    <row r="1" spans="1:30" ht="12.75" customHeight="1">
      <c r="A1" s="371" t="s">
        <v>5</v>
      </c>
      <c r="B1" s="99"/>
      <c r="C1" s="100"/>
      <c r="D1" s="100"/>
      <c r="E1" s="100"/>
      <c r="F1" s="100"/>
      <c r="H1" s="549"/>
      <c r="I1" s="549"/>
      <c r="J1" s="549"/>
      <c r="K1" s="549"/>
      <c r="L1" s="549"/>
      <c r="M1" s="549"/>
      <c r="N1" s="549"/>
      <c r="P1" s="366"/>
    </row>
    <row r="2" spans="1:30">
      <c r="A2" s="100"/>
      <c r="B2" s="115"/>
      <c r="C2" s="116"/>
      <c r="D2" s="115"/>
      <c r="E2" s="117"/>
      <c r="F2" s="118"/>
      <c r="H2" s="549"/>
      <c r="I2" s="549"/>
      <c r="J2" s="549"/>
      <c r="K2" s="549"/>
      <c r="L2" s="549"/>
      <c r="M2" s="549"/>
      <c r="N2" s="549"/>
      <c r="P2" s="366"/>
    </row>
    <row r="3" spans="1:30" ht="14.25" customHeight="1">
      <c r="A3" s="37" t="str">
        <f>'2-Kosten per locatie'!A3</f>
        <v>Naam opdrachtgever</v>
      </c>
      <c r="B3" s="119" t="str">
        <f>'2-Kosten per locatie'!B3</f>
        <v>SED organisatie</v>
      </c>
      <c r="C3" s="120"/>
      <c r="D3" s="115"/>
      <c r="E3" s="121"/>
      <c r="F3" s="122"/>
      <c r="H3" s="549"/>
      <c r="I3" s="549"/>
      <c r="J3" s="549"/>
      <c r="K3" s="549"/>
      <c r="L3" s="549"/>
      <c r="M3" s="549"/>
      <c r="N3" s="549"/>
      <c r="P3" s="366"/>
    </row>
    <row r="4" spans="1:30" ht="15.75" customHeight="1">
      <c r="A4" s="37" t="str">
        <f>'2-Kosten per locatie'!A4</f>
        <v>Calculatie onderdeel</v>
      </c>
      <c r="B4" s="123" t="str">
        <f ca="1">MID(CELL("bestandsnaam",$C$9),SEARCH("]",CELL("bestandsnaam",$C$9),1)+1,256)</f>
        <v>6-Opbouw uurtarief productie</v>
      </c>
      <c r="C4" s="124"/>
      <c r="D4" s="125"/>
      <c r="H4" s="549"/>
      <c r="I4" s="549"/>
      <c r="J4" s="549"/>
      <c r="K4" s="549"/>
      <c r="L4" s="549"/>
      <c r="M4" s="549"/>
      <c r="N4" s="549"/>
      <c r="P4" s="366"/>
    </row>
    <row r="5" spans="1:30" ht="15.6">
      <c r="A5" s="37" t="str">
        <f>'2-Kosten per locatie'!A5</f>
        <v>Gebouw/plaats</v>
      </c>
      <c r="B5" s="119" t="str">
        <f>'2-Kosten per locatie'!B5</f>
        <v>Perceel 1</v>
      </c>
      <c r="C5" s="124"/>
      <c r="D5" s="125"/>
      <c r="H5" s="549"/>
      <c r="I5" s="549"/>
      <c r="J5" s="549"/>
      <c r="K5" s="549"/>
      <c r="L5" s="549"/>
      <c r="M5" s="549"/>
      <c r="N5" s="549"/>
      <c r="P5" s="366"/>
    </row>
    <row r="6" spans="1:30" ht="15.6">
      <c r="A6" s="37" t="str">
        <f>'2-Kosten per locatie'!A6</f>
        <v>Referentie nummer</v>
      </c>
      <c r="B6" s="119">
        <f>'2-Kosten per locatie'!B6</f>
        <v>0</v>
      </c>
      <c r="C6" s="124"/>
      <c r="D6" s="125"/>
      <c r="H6" s="126"/>
      <c r="I6" s="126"/>
      <c r="J6" s="126"/>
      <c r="K6" s="126"/>
      <c r="L6" s="126"/>
      <c r="M6" s="126"/>
      <c r="N6" s="126"/>
      <c r="P6" s="366"/>
    </row>
    <row r="7" spans="1:30" ht="15.6">
      <c r="A7" s="37" t="str">
        <f>'2-Kosten per locatie'!A7</f>
        <v>Naam dienstverlener</v>
      </c>
      <c r="B7" s="119">
        <f>'2-Kosten per locatie'!B7</f>
        <v>0</v>
      </c>
      <c r="C7" s="124"/>
      <c r="D7" s="125"/>
      <c r="H7" s="126"/>
      <c r="I7" s="126"/>
      <c r="J7" s="126"/>
      <c r="K7" s="126"/>
      <c r="L7" s="126"/>
      <c r="M7" s="126"/>
      <c r="N7" s="126"/>
      <c r="P7" s="366"/>
    </row>
    <row r="8" spans="1:30" ht="15.6">
      <c r="A8" s="37" t="str">
        <f>'2-Kosten per locatie'!A8</f>
        <v>Prijspeil</v>
      </c>
      <c r="B8" s="253">
        <f>'2-Kosten per locatie'!B8</f>
        <v>46023</v>
      </c>
      <c r="C8" s="124"/>
      <c r="D8" s="125"/>
      <c r="J8" s="126"/>
      <c r="K8" s="126"/>
      <c r="L8" s="126"/>
      <c r="M8" s="126"/>
      <c r="N8" s="126"/>
      <c r="O8" s="127"/>
      <c r="P8" s="366"/>
    </row>
    <row r="9" spans="1:30" ht="15.6">
      <c r="A9" s="128"/>
      <c r="B9" s="129"/>
      <c r="C9" s="130"/>
      <c r="D9" s="125"/>
      <c r="E9" s="131"/>
      <c r="F9" s="132"/>
      <c r="P9" s="366"/>
    </row>
    <row r="10" spans="1:30" s="21" customFormat="1" ht="30.75" customHeight="1">
      <c r="A10" s="449" t="s">
        <v>547</v>
      </c>
      <c r="B10" s="450"/>
      <c r="C10" s="451"/>
      <c r="D10" s="197"/>
      <c r="E10" s="547" t="s">
        <v>548</v>
      </c>
      <c r="F10" s="548"/>
      <c r="G10" s="198"/>
      <c r="H10" s="449" t="s">
        <v>549</v>
      </c>
      <c r="I10" s="550" t="s">
        <v>550</v>
      </c>
      <c r="J10" s="551"/>
      <c r="K10" s="551"/>
      <c r="L10" s="551"/>
      <c r="M10" s="551"/>
      <c r="N10" s="551"/>
      <c r="O10" s="127"/>
      <c r="P10" s="366"/>
      <c r="Q10" s="57"/>
      <c r="R10" s="57"/>
      <c r="S10" s="57"/>
      <c r="T10" s="57"/>
      <c r="U10" s="57"/>
      <c r="V10" s="2"/>
    </row>
    <row r="11" spans="1:30" ht="30" customHeight="1">
      <c r="A11" s="452"/>
      <c r="B11" s="453" t="s">
        <v>551</v>
      </c>
      <c r="C11" s="454" t="s">
        <v>551</v>
      </c>
      <c r="D11" s="125"/>
      <c r="E11" s="235"/>
      <c r="F11" s="331"/>
      <c r="H11" s="452"/>
      <c r="I11" s="255">
        <v>1</v>
      </c>
      <c r="J11" s="255">
        <v>2</v>
      </c>
      <c r="K11" s="255">
        <v>3</v>
      </c>
      <c r="L11" s="255">
        <v>4</v>
      </c>
      <c r="M11" s="255">
        <v>5</v>
      </c>
      <c r="N11" s="255">
        <v>6</v>
      </c>
      <c r="P11" s="367"/>
    </row>
    <row r="12" spans="1:30">
      <c r="A12" s="452" t="s">
        <v>552</v>
      </c>
      <c r="B12" s="455" t="s">
        <v>553</v>
      </c>
      <c r="C12" s="456"/>
      <c r="D12" s="125"/>
      <c r="E12" s="414"/>
      <c r="F12" s="237"/>
      <c r="H12" s="452" t="s">
        <v>554</v>
      </c>
      <c r="I12" s="412">
        <v>12</v>
      </c>
      <c r="J12" s="412">
        <v>12.43</v>
      </c>
      <c r="K12" s="412">
        <v>12.91</v>
      </c>
      <c r="L12" s="412">
        <v>13.55</v>
      </c>
      <c r="M12" s="412">
        <v>14.07</v>
      </c>
      <c r="N12" s="412">
        <v>14.78</v>
      </c>
      <c r="P12" s="368"/>
      <c r="W12" s="365"/>
      <c r="X12" s="365"/>
      <c r="Y12" s="365"/>
      <c r="Z12" s="365"/>
      <c r="AA12" s="365"/>
      <c r="AB12" s="365"/>
      <c r="AC12" s="365"/>
      <c r="AD12" s="365"/>
    </row>
    <row r="13" spans="1:30">
      <c r="A13" s="452" t="s">
        <v>555</v>
      </c>
      <c r="B13" s="455" t="s">
        <v>553</v>
      </c>
      <c r="C13" s="457"/>
      <c r="D13" s="125"/>
      <c r="E13" s="238">
        <v>0</v>
      </c>
      <c r="F13" s="237"/>
      <c r="H13" s="452" t="s">
        <v>556</v>
      </c>
      <c r="I13" s="412">
        <v>12.74</v>
      </c>
      <c r="J13" s="412">
        <v>13.2</v>
      </c>
      <c r="K13" s="412">
        <v>13.71</v>
      </c>
      <c r="L13" s="412">
        <v>14.39</v>
      </c>
      <c r="M13" s="412">
        <v>14.94</v>
      </c>
      <c r="N13" s="412">
        <v>15.7</v>
      </c>
      <c r="P13" s="369"/>
      <c r="W13" s="365"/>
      <c r="X13" s="365"/>
      <c r="Y13" s="365"/>
      <c r="Z13" s="365"/>
      <c r="AA13" s="365"/>
      <c r="AB13" s="365"/>
      <c r="AC13" s="365"/>
      <c r="AD13" s="365"/>
    </row>
    <row r="14" spans="1:30">
      <c r="A14" s="458" t="s">
        <v>557</v>
      </c>
      <c r="B14" s="459"/>
      <c r="C14" s="460"/>
      <c r="D14" s="135"/>
      <c r="E14" s="239">
        <f>SUM(E12:E13)</f>
        <v>0</v>
      </c>
      <c r="F14" s="237"/>
      <c r="H14" s="452" t="s">
        <v>558</v>
      </c>
      <c r="I14" s="412">
        <v>13.49</v>
      </c>
      <c r="J14" s="412">
        <v>13.97</v>
      </c>
      <c r="K14" s="412">
        <v>14.51</v>
      </c>
      <c r="L14" s="412">
        <v>15.23</v>
      </c>
      <c r="M14" s="412">
        <v>15.82</v>
      </c>
      <c r="N14" s="412">
        <v>16.62</v>
      </c>
      <c r="W14" s="365"/>
      <c r="X14" s="365"/>
      <c r="Y14" s="365"/>
      <c r="Z14" s="365"/>
      <c r="AA14" s="365"/>
      <c r="AB14" s="365"/>
      <c r="AC14" s="365"/>
      <c r="AD14" s="365"/>
    </row>
    <row r="15" spans="1:30">
      <c r="A15" s="461"/>
      <c r="B15" s="462"/>
      <c r="C15" s="463"/>
      <c r="D15" s="125"/>
      <c r="E15" s="240"/>
      <c r="F15" s="237"/>
      <c r="H15" s="452" t="s">
        <v>559</v>
      </c>
      <c r="I15" s="412">
        <v>15.52</v>
      </c>
      <c r="J15" s="412">
        <v>16.079999999999998</v>
      </c>
      <c r="K15" s="412">
        <v>16.7</v>
      </c>
      <c r="L15" s="412">
        <v>17.53</v>
      </c>
      <c r="M15" s="412">
        <v>18.2</v>
      </c>
      <c r="N15" s="412">
        <v>19.12</v>
      </c>
      <c r="W15" s="365"/>
      <c r="X15" s="365"/>
      <c r="Y15" s="365"/>
      <c r="Z15" s="365"/>
      <c r="AA15" s="365"/>
      <c r="AB15" s="365"/>
      <c r="AC15" s="365"/>
      <c r="AD15" s="365"/>
    </row>
    <row r="16" spans="1:30">
      <c r="A16" s="464" t="s">
        <v>560</v>
      </c>
      <c r="B16" s="455" t="s">
        <v>553</v>
      </c>
      <c r="C16" s="413">
        <v>0.08</v>
      </c>
      <c r="D16" s="125"/>
      <c r="E16" s="241">
        <f>$C16*E14</f>
        <v>0</v>
      </c>
      <c r="F16" s="237"/>
      <c r="H16" s="452" t="s">
        <v>561</v>
      </c>
      <c r="I16" s="412">
        <v>16.079999999999998</v>
      </c>
      <c r="J16" s="412">
        <v>16.63</v>
      </c>
      <c r="K16" s="412">
        <v>17.3</v>
      </c>
      <c r="L16" s="412">
        <v>18.14</v>
      </c>
      <c r="M16" s="412">
        <v>18.82</v>
      </c>
      <c r="N16" s="412">
        <v>19.77</v>
      </c>
      <c r="W16" s="365"/>
      <c r="X16" s="365"/>
      <c r="Y16" s="365"/>
      <c r="Z16" s="365"/>
      <c r="AA16" s="365"/>
      <c r="AB16" s="365"/>
      <c r="AC16" s="365"/>
      <c r="AD16" s="365"/>
    </row>
    <row r="17" spans="1:30">
      <c r="A17" s="464" t="s">
        <v>562</v>
      </c>
      <c r="B17" s="455" t="s">
        <v>553</v>
      </c>
      <c r="C17" s="413">
        <v>0.05</v>
      </c>
      <c r="D17" s="125"/>
      <c r="E17" s="242">
        <f>$C17*E14</f>
        <v>0</v>
      </c>
      <c r="F17" s="237"/>
      <c r="H17" s="452" t="s">
        <v>563</v>
      </c>
      <c r="I17" s="412">
        <v>16.55</v>
      </c>
      <c r="J17" s="412">
        <v>17.07</v>
      </c>
      <c r="K17" s="412">
        <v>17.84</v>
      </c>
      <c r="L17" s="412">
        <v>18.73</v>
      </c>
      <c r="M17" s="412">
        <v>19.45</v>
      </c>
      <c r="N17" s="412">
        <v>20.420000000000002</v>
      </c>
      <c r="W17" s="365"/>
      <c r="X17" s="365"/>
      <c r="Y17" s="365"/>
      <c r="Z17" s="365"/>
      <c r="AA17" s="365"/>
      <c r="AB17" s="365"/>
      <c r="AC17" s="365"/>
      <c r="AD17" s="365"/>
    </row>
    <row r="18" spans="1:30">
      <c r="A18" s="458" t="s">
        <v>564</v>
      </c>
      <c r="B18" s="465"/>
      <c r="C18" s="466"/>
      <c r="D18" s="125"/>
      <c r="E18" s="239">
        <f>SUM(E14:E17)</f>
        <v>0</v>
      </c>
      <c r="F18" s="332">
        <f>IF(E18=0,0,E18/E$47)</f>
        <v>0</v>
      </c>
      <c r="H18" s="452" t="s">
        <v>565</v>
      </c>
      <c r="I18" s="412">
        <v>17.05</v>
      </c>
      <c r="J18" s="412">
        <v>17.7</v>
      </c>
      <c r="K18" s="412">
        <v>18.440000000000001</v>
      </c>
      <c r="L18" s="412">
        <v>19.309999999999999</v>
      </c>
      <c r="M18" s="412">
        <v>20.059999999999999</v>
      </c>
      <c r="N18" s="412">
        <v>21.07</v>
      </c>
      <c r="W18" s="365"/>
      <c r="X18" s="365"/>
      <c r="Y18" s="365"/>
      <c r="Z18" s="365"/>
      <c r="AA18" s="365"/>
      <c r="AB18" s="365"/>
      <c r="AC18" s="365"/>
      <c r="AD18" s="365"/>
    </row>
    <row r="19" spans="1:30">
      <c r="A19" s="461"/>
      <c r="B19" s="462"/>
      <c r="C19" s="463"/>
      <c r="D19" s="125"/>
      <c r="E19" s="240"/>
      <c r="F19" s="237"/>
      <c r="H19" s="2"/>
      <c r="I19" s="2"/>
      <c r="J19" s="2"/>
      <c r="K19" s="2"/>
      <c r="L19" s="2"/>
      <c r="M19" s="2"/>
      <c r="N19" s="2"/>
      <c r="W19" s="365"/>
      <c r="X19" s="365"/>
      <c r="Y19" s="365"/>
      <c r="Z19" s="365"/>
      <c r="AA19" s="365"/>
      <c r="AB19" s="365"/>
      <c r="AC19" s="365"/>
      <c r="AD19" s="365"/>
    </row>
    <row r="20" spans="1:30" ht="15">
      <c r="A20" s="467" t="s">
        <v>566</v>
      </c>
      <c r="B20" s="468"/>
      <c r="C20" s="463"/>
      <c r="D20" s="136"/>
      <c r="E20" s="243">
        <f>E18*0.96</f>
        <v>0</v>
      </c>
      <c r="F20" s="244"/>
      <c r="H20" s="449" t="s">
        <v>549</v>
      </c>
      <c r="I20" s="541" t="s">
        <v>567</v>
      </c>
      <c r="J20" s="542"/>
      <c r="K20" s="542"/>
      <c r="L20" s="542"/>
      <c r="M20" s="542"/>
      <c r="N20" s="543"/>
      <c r="W20" s="365"/>
      <c r="X20" s="365"/>
      <c r="Y20" s="365"/>
      <c r="Z20" s="365"/>
      <c r="AA20" s="365"/>
      <c r="AB20" s="365"/>
      <c r="AC20" s="365"/>
      <c r="AD20" s="365"/>
    </row>
    <row r="21" spans="1:30" ht="15" customHeight="1">
      <c r="A21" s="464" t="s">
        <v>568</v>
      </c>
      <c r="B21" s="468"/>
      <c r="C21" s="469" t="s">
        <v>569</v>
      </c>
      <c r="D21" s="125"/>
      <c r="E21" s="241" t="e">
        <f>E20*'5-Premies en opslagen'!$C24</f>
        <v>#DIV/0!</v>
      </c>
      <c r="F21" s="237"/>
      <c r="H21" s="452"/>
      <c r="I21" s="255">
        <v>1</v>
      </c>
      <c r="J21" s="255">
        <v>2</v>
      </c>
      <c r="K21" s="255">
        <v>3</v>
      </c>
      <c r="L21" s="255">
        <v>4</v>
      </c>
      <c r="M21" s="255">
        <v>5</v>
      </c>
      <c r="N21" s="255">
        <v>6</v>
      </c>
      <c r="O21" s="252"/>
      <c r="W21" s="365"/>
      <c r="X21" s="365"/>
      <c r="Y21" s="365"/>
      <c r="Z21" s="365"/>
      <c r="AA21" s="365"/>
      <c r="AB21" s="365"/>
      <c r="AC21" s="365"/>
      <c r="AD21" s="365"/>
    </row>
    <row r="22" spans="1:30">
      <c r="A22" s="458" t="s">
        <v>570</v>
      </c>
      <c r="B22" s="470"/>
      <c r="C22" s="466"/>
      <c r="D22" s="125"/>
      <c r="E22" s="239" t="e">
        <f>E21+E18</f>
        <v>#DIV/0!</v>
      </c>
      <c r="F22" s="332" t="e">
        <f>IF(E22=0,0,E22/E$47)</f>
        <v>#DIV/0!</v>
      </c>
      <c r="G22" s="137"/>
      <c r="H22" s="452" t="s">
        <v>554</v>
      </c>
      <c r="I22" s="374"/>
      <c r="J22" s="374"/>
      <c r="K22" s="374"/>
      <c r="L22" s="374"/>
      <c r="M22" s="374"/>
      <c r="N22" s="374"/>
      <c r="O22" s="221"/>
      <c r="W22" s="365"/>
      <c r="X22" s="365"/>
      <c r="Y22" s="365"/>
      <c r="Z22" s="365"/>
      <c r="AA22" s="365"/>
      <c r="AB22" s="365"/>
      <c r="AC22" s="365"/>
      <c r="AD22" s="365"/>
    </row>
    <row r="23" spans="1:30" s="13" customFormat="1">
      <c r="A23" s="461"/>
      <c r="B23" s="465"/>
      <c r="C23" s="466"/>
      <c r="D23" s="125"/>
      <c r="E23" s="235"/>
      <c r="F23" s="237"/>
      <c r="G23" s="57"/>
      <c r="H23" s="452" t="s">
        <v>556</v>
      </c>
      <c r="I23" s="375"/>
      <c r="J23" s="375"/>
      <c r="K23" s="375"/>
      <c r="L23" s="374"/>
      <c r="M23" s="374"/>
      <c r="N23" s="374"/>
      <c r="O23" s="221"/>
      <c r="P23" s="57"/>
      <c r="Q23" s="57"/>
      <c r="R23" s="57"/>
      <c r="S23" s="57"/>
      <c r="T23" s="57"/>
      <c r="U23" s="57"/>
      <c r="V23" s="2"/>
      <c r="W23" s="365"/>
      <c r="X23" s="365"/>
      <c r="Y23" s="365"/>
      <c r="Z23" s="365"/>
      <c r="AA23" s="365"/>
      <c r="AB23" s="365"/>
      <c r="AC23" s="365"/>
      <c r="AD23" s="365"/>
    </row>
    <row r="24" spans="1:30" ht="14.25" customHeight="1">
      <c r="A24" s="464" t="s">
        <v>571</v>
      </c>
      <c r="B24" s="468"/>
      <c r="C24" s="469" t="s">
        <v>569</v>
      </c>
      <c r="D24" s="125"/>
      <c r="E24" s="241" t="e">
        <f>E22*'5-Premies en opslagen'!$B53</f>
        <v>#DIV/0!</v>
      </c>
      <c r="F24" s="237"/>
      <c r="H24" s="452" t="s">
        <v>558</v>
      </c>
      <c r="I24" s="379"/>
      <c r="J24" s="375"/>
      <c r="K24" s="375"/>
      <c r="L24" s="374"/>
      <c r="M24" s="374"/>
      <c r="N24" s="374"/>
      <c r="O24" s="221"/>
      <c r="W24" s="365"/>
      <c r="X24" s="365"/>
      <c r="Y24" s="365"/>
      <c r="Z24" s="365"/>
      <c r="AA24" s="365"/>
      <c r="AB24" s="365"/>
      <c r="AC24" s="365"/>
      <c r="AD24" s="365"/>
    </row>
    <row r="25" spans="1:30" ht="12.75" customHeight="1">
      <c r="A25" s="458" t="s">
        <v>572</v>
      </c>
      <c r="B25" s="465"/>
      <c r="C25" s="466"/>
      <c r="D25" s="125"/>
      <c r="E25" s="239" t="e">
        <f>SUM(E22:E24)</f>
        <v>#DIV/0!</v>
      </c>
      <c r="F25" s="332" t="e">
        <f>IF(E25=0,0,E25/E$47)</f>
        <v>#DIV/0!</v>
      </c>
      <c r="H25" s="452" t="s">
        <v>559</v>
      </c>
      <c r="I25" s="379"/>
      <c r="J25" s="375"/>
      <c r="K25" s="375"/>
      <c r="L25" s="374"/>
      <c r="M25" s="374"/>
      <c r="N25" s="374"/>
      <c r="O25" s="221"/>
      <c r="W25" s="365"/>
      <c r="X25" s="365"/>
      <c r="Y25" s="365"/>
      <c r="Z25" s="365"/>
      <c r="AA25" s="365"/>
      <c r="AB25" s="365"/>
      <c r="AC25" s="365"/>
      <c r="AD25" s="365"/>
    </row>
    <row r="26" spans="1:30" ht="12.75" customHeight="1">
      <c r="A26" s="461"/>
      <c r="B26" s="465"/>
      <c r="C26" s="466"/>
      <c r="D26" s="125"/>
      <c r="E26" s="235"/>
      <c r="F26" s="237"/>
      <c r="H26" s="452" t="s">
        <v>561</v>
      </c>
      <c r="I26" s="379"/>
      <c r="J26" s="375"/>
      <c r="K26" s="375"/>
      <c r="L26" s="374"/>
      <c r="M26" s="374"/>
      <c r="N26" s="374"/>
      <c r="O26" s="221"/>
    </row>
    <row r="27" spans="1:30">
      <c r="A27" s="461" t="s">
        <v>573</v>
      </c>
      <c r="B27" s="471"/>
      <c r="C27" s="457" t="s">
        <v>574</v>
      </c>
      <c r="D27" s="125"/>
      <c r="E27" s="238">
        <v>0</v>
      </c>
      <c r="F27" s="237">
        <v>0</v>
      </c>
      <c r="H27" s="452" t="s">
        <v>563</v>
      </c>
      <c r="I27" s="379"/>
      <c r="J27" s="375"/>
      <c r="K27" s="375"/>
      <c r="L27" s="374"/>
      <c r="M27" s="374"/>
      <c r="N27" s="374"/>
      <c r="O27" s="221"/>
    </row>
    <row r="28" spans="1:30">
      <c r="A28" s="461" t="s">
        <v>575</v>
      </c>
      <c r="B28" s="472"/>
      <c r="C28" s="457" t="s">
        <v>574</v>
      </c>
      <c r="D28" s="125"/>
      <c r="E28" s="238">
        <v>0</v>
      </c>
      <c r="F28" s="237">
        <v>0</v>
      </c>
      <c r="H28" s="452" t="s">
        <v>565</v>
      </c>
      <c r="I28" s="379"/>
      <c r="J28" s="375"/>
      <c r="K28" s="375"/>
      <c r="L28" s="374"/>
      <c r="M28" s="374"/>
      <c r="N28" s="374"/>
      <c r="O28" s="221"/>
    </row>
    <row r="29" spans="1:30">
      <c r="A29" s="461" t="s">
        <v>576</v>
      </c>
      <c r="B29" s="465"/>
      <c r="C29" s="466" t="s">
        <v>551</v>
      </c>
      <c r="D29" s="125"/>
      <c r="E29" s="238">
        <v>0</v>
      </c>
      <c r="F29" s="237"/>
      <c r="H29" s="138" t="s">
        <v>577</v>
      </c>
      <c r="I29" s="334">
        <f t="shared" ref="I29:N29" si="0">SUM(I22:I28)</f>
        <v>0</v>
      </c>
      <c r="J29" s="334">
        <f t="shared" si="0"/>
        <v>0</v>
      </c>
      <c r="K29" s="334">
        <f t="shared" si="0"/>
        <v>0</v>
      </c>
      <c r="L29" s="334">
        <f t="shared" si="0"/>
        <v>0</v>
      </c>
      <c r="M29" s="334">
        <f t="shared" si="0"/>
        <v>0</v>
      </c>
      <c r="N29" s="334">
        <f t="shared" si="0"/>
        <v>0</v>
      </c>
      <c r="O29" s="335">
        <f>SUM(I29:N29)</f>
        <v>0</v>
      </c>
    </row>
    <row r="30" spans="1:30">
      <c r="A30" s="464" t="s">
        <v>578</v>
      </c>
      <c r="B30" s="455"/>
      <c r="C30" s="457" t="s">
        <v>574</v>
      </c>
      <c r="D30" s="125"/>
      <c r="E30" s="238">
        <v>0</v>
      </c>
      <c r="F30" s="237"/>
    </row>
    <row r="31" spans="1:30">
      <c r="A31" s="473"/>
      <c r="B31" s="474"/>
      <c r="C31" s="475" t="s">
        <v>551</v>
      </c>
      <c r="D31" s="125"/>
      <c r="E31" s="238"/>
      <c r="F31" s="237"/>
      <c r="H31" s="79"/>
      <c r="I31" s="383"/>
      <c r="J31" s="383"/>
      <c r="K31" s="383"/>
      <c r="L31" s="383"/>
      <c r="M31" s="383"/>
      <c r="N31" s="383"/>
      <c r="O31" s="383"/>
    </row>
    <row r="32" spans="1:30" ht="15">
      <c r="A32" s="458" t="s">
        <v>579</v>
      </c>
      <c r="B32" s="465"/>
      <c r="C32" s="466"/>
      <c r="D32" s="125"/>
      <c r="E32" s="239" t="e">
        <f>SUM(E25:E31)</f>
        <v>#DIV/0!</v>
      </c>
      <c r="F32" s="332" t="e">
        <f>IF(E32=0,0,E32/E$47)</f>
        <v>#DIV/0!</v>
      </c>
      <c r="H32" s="449" t="s">
        <v>549</v>
      </c>
      <c r="I32" s="541" t="s">
        <v>580</v>
      </c>
      <c r="J32" s="542"/>
      <c r="K32" s="542"/>
      <c r="L32" s="542"/>
      <c r="M32" s="542"/>
      <c r="N32" s="543"/>
    </row>
    <row r="33" spans="1:15" ht="12.75" customHeight="1">
      <c r="A33" s="461"/>
      <c r="B33" s="465"/>
      <c r="C33" s="466"/>
      <c r="D33" s="125"/>
      <c r="E33" s="235"/>
      <c r="F33" s="237"/>
      <c r="H33" s="452"/>
      <c r="I33" s="134">
        <v>1</v>
      </c>
      <c r="J33" s="134">
        <v>2</v>
      </c>
      <c r="K33" s="134">
        <v>3</v>
      </c>
      <c r="L33" s="134">
        <v>4</v>
      </c>
      <c r="M33" s="134">
        <v>5</v>
      </c>
      <c r="N33" s="134">
        <v>6</v>
      </c>
    </row>
    <row r="34" spans="1:15" ht="12.75" customHeight="1">
      <c r="A34" s="461" t="s">
        <v>581</v>
      </c>
      <c r="B34" s="465"/>
      <c r="C34" s="476"/>
      <c r="D34" s="125"/>
      <c r="E34" s="238">
        <v>0</v>
      </c>
      <c r="F34" s="245" t="e">
        <f t="shared" ref="F34:F41" si="1">E34/$E$47</f>
        <v>#DIV/0!</v>
      </c>
      <c r="H34" s="452" t="s">
        <v>554</v>
      </c>
      <c r="I34" s="477">
        <f t="shared" ref="I34:N40" si="2">I22*I12</f>
        <v>0</v>
      </c>
      <c r="J34" s="477">
        <f t="shared" si="2"/>
        <v>0</v>
      </c>
      <c r="K34" s="477">
        <f t="shared" si="2"/>
        <v>0</v>
      </c>
      <c r="L34" s="477">
        <f t="shared" si="2"/>
        <v>0</v>
      </c>
      <c r="M34" s="477">
        <f t="shared" si="2"/>
        <v>0</v>
      </c>
      <c r="N34" s="372">
        <f t="shared" si="2"/>
        <v>0</v>
      </c>
    </row>
    <row r="35" spans="1:15" ht="12.75" customHeight="1">
      <c r="A35" s="461" t="s">
        <v>582</v>
      </c>
      <c r="B35" s="465"/>
      <c r="C35" s="476"/>
      <c r="D35" s="125"/>
      <c r="E35" s="238">
        <v>0</v>
      </c>
      <c r="F35" s="245" t="e">
        <f t="shared" si="1"/>
        <v>#DIV/0!</v>
      </c>
      <c r="H35" s="452" t="s">
        <v>556</v>
      </c>
      <c r="I35" s="477">
        <f t="shared" si="2"/>
        <v>0</v>
      </c>
      <c r="J35" s="477">
        <f t="shared" si="2"/>
        <v>0</v>
      </c>
      <c r="K35" s="477">
        <f t="shared" si="2"/>
        <v>0</v>
      </c>
      <c r="L35" s="477">
        <f t="shared" si="2"/>
        <v>0</v>
      </c>
      <c r="M35" s="477">
        <f t="shared" si="2"/>
        <v>0</v>
      </c>
      <c r="N35" s="372">
        <f t="shared" si="2"/>
        <v>0</v>
      </c>
    </row>
    <row r="36" spans="1:15" ht="12.75" customHeight="1">
      <c r="A36" s="461" t="s">
        <v>583</v>
      </c>
      <c r="B36" s="465"/>
      <c r="C36" s="476"/>
      <c r="D36" s="125"/>
      <c r="E36" s="238">
        <v>0</v>
      </c>
      <c r="F36" s="245" t="e">
        <f t="shared" si="1"/>
        <v>#DIV/0!</v>
      </c>
      <c r="H36" s="452" t="s">
        <v>558</v>
      </c>
      <c r="I36" s="477">
        <f t="shared" si="2"/>
        <v>0</v>
      </c>
      <c r="J36" s="477">
        <f t="shared" si="2"/>
        <v>0</v>
      </c>
      <c r="K36" s="477">
        <f t="shared" si="2"/>
        <v>0</v>
      </c>
      <c r="L36" s="477">
        <f t="shared" si="2"/>
        <v>0</v>
      </c>
      <c r="M36" s="477">
        <f t="shared" si="2"/>
        <v>0</v>
      </c>
      <c r="N36" s="372">
        <f t="shared" si="2"/>
        <v>0</v>
      </c>
    </row>
    <row r="37" spans="1:15" ht="12.75" customHeight="1">
      <c r="A37" s="461" t="s">
        <v>584</v>
      </c>
      <c r="B37" s="465"/>
      <c r="C37" s="478"/>
      <c r="D37" s="125"/>
      <c r="E37" s="238">
        <v>0</v>
      </c>
      <c r="F37" s="245" t="e">
        <f t="shared" si="1"/>
        <v>#DIV/0!</v>
      </c>
      <c r="H37" s="452" t="s">
        <v>559</v>
      </c>
      <c r="I37" s="477">
        <f t="shared" si="2"/>
        <v>0</v>
      </c>
      <c r="J37" s="477">
        <f t="shared" si="2"/>
        <v>0</v>
      </c>
      <c r="K37" s="477">
        <f t="shared" si="2"/>
        <v>0</v>
      </c>
      <c r="L37" s="477">
        <f t="shared" si="2"/>
        <v>0</v>
      </c>
      <c r="M37" s="477">
        <f t="shared" si="2"/>
        <v>0</v>
      </c>
      <c r="N37" s="372">
        <f t="shared" si="2"/>
        <v>0</v>
      </c>
      <c r="O37" s="137"/>
    </row>
    <row r="38" spans="1:15" ht="14.25" customHeight="1">
      <c r="A38" s="461" t="s">
        <v>585</v>
      </c>
      <c r="B38" s="465"/>
      <c r="C38" s="476"/>
      <c r="D38" s="125"/>
      <c r="E38" s="238">
        <v>0</v>
      </c>
      <c r="F38" s="245" t="e">
        <f t="shared" si="1"/>
        <v>#DIV/0!</v>
      </c>
      <c r="H38" s="452" t="s">
        <v>561</v>
      </c>
      <c r="I38" s="477">
        <f t="shared" si="2"/>
        <v>0</v>
      </c>
      <c r="J38" s="477">
        <f t="shared" si="2"/>
        <v>0</v>
      </c>
      <c r="K38" s="477">
        <f t="shared" si="2"/>
        <v>0</v>
      </c>
      <c r="L38" s="477">
        <f t="shared" si="2"/>
        <v>0</v>
      </c>
      <c r="M38" s="477">
        <f t="shared" si="2"/>
        <v>0</v>
      </c>
      <c r="N38" s="372">
        <f t="shared" si="2"/>
        <v>0</v>
      </c>
      <c r="O38" s="137"/>
    </row>
    <row r="39" spans="1:15">
      <c r="A39" s="461" t="s">
        <v>586</v>
      </c>
      <c r="B39" s="465"/>
      <c r="C39" s="478"/>
      <c r="D39" s="125"/>
      <c r="E39" s="238">
        <v>0</v>
      </c>
      <c r="F39" s="245" t="e">
        <f t="shared" si="1"/>
        <v>#DIV/0!</v>
      </c>
      <c r="H39" s="452" t="s">
        <v>563</v>
      </c>
      <c r="I39" s="477">
        <f t="shared" si="2"/>
        <v>0</v>
      </c>
      <c r="J39" s="477">
        <f t="shared" si="2"/>
        <v>0</v>
      </c>
      <c r="K39" s="477">
        <f t="shared" si="2"/>
        <v>0</v>
      </c>
      <c r="L39" s="477">
        <f t="shared" si="2"/>
        <v>0</v>
      </c>
      <c r="M39" s="477">
        <f t="shared" si="2"/>
        <v>0</v>
      </c>
      <c r="N39" s="372">
        <f t="shared" si="2"/>
        <v>0</v>
      </c>
      <c r="O39" s="137"/>
    </row>
    <row r="40" spans="1:15">
      <c r="A40" s="461" t="s">
        <v>587</v>
      </c>
      <c r="B40" s="465"/>
      <c r="C40" s="457" t="s">
        <v>574</v>
      </c>
      <c r="D40" s="125"/>
      <c r="E40" s="238">
        <v>0</v>
      </c>
      <c r="F40" s="245" t="e">
        <f t="shared" si="1"/>
        <v>#DIV/0!</v>
      </c>
      <c r="H40" s="452" t="s">
        <v>565</v>
      </c>
      <c r="I40" s="477">
        <f t="shared" si="2"/>
        <v>0</v>
      </c>
      <c r="J40" s="477">
        <f t="shared" si="2"/>
        <v>0</v>
      </c>
      <c r="K40" s="477">
        <f t="shared" si="2"/>
        <v>0</v>
      </c>
      <c r="L40" s="477">
        <f t="shared" si="2"/>
        <v>0</v>
      </c>
      <c r="M40" s="477">
        <f t="shared" si="2"/>
        <v>0</v>
      </c>
      <c r="N40" s="372">
        <f t="shared" si="2"/>
        <v>0</v>
      </c>
      <c r="O40" s="137"/>
    </row>
    <row r="41" spans="1:15">
      <c r="A41" s="461" t="s">
        <v>588</v>
      </c>
      <c r="B41" s="465"/>
      <c r="C41" s="457"/>
      <c r="D41" s="125"/>
      <c r="E41" s="238">
        <v>0</v>
      </c>
      <c r="F41" s="245" t="e">
        <f t="shared" si="1"/>
        <v>#DIV/0!</v>
      </c>
      <c r="H41" s="138" t="s">
        <v>577</v>
      </c>
      <c r="I41" s="254">
        <f t="shared" ref="I41:N41" si="3">SUM(I34:I40)</f>
        <v>0</v>
      </c>
      <c r="J41" s="254">
        <f t="shared" si="3"/>
        <v>0</v>
      </c>
      <c r="K41" s="254">
        <f t="shared" si="3"/>
        <v>0</v>
      </c>
      <c r="L41" s="254">
        <f t="shared" si="3"/>
        <v>0</v>
      </c>
      <c r="M41" s="254">
        <f t="shared" si="3"/>
        <v>0</v>
      </c>
      <c r="N41" s="254">
        <f t="shared" si="3"/>
        <v>0</v>
      </c>
      <c r="O41" s="137"/>
    </row>
    <row r="42" spans="1:15">
      <c r="A42" s="473"/>
      <c r="B42" s="474"/>
      <c r="C42" s="479"/>
      <c r="D42" s="125"/>
      <c r="E42" s="238">
        <v>0</v>
      </c>
      <c r="F42" s="237"/>
      <c r="H42" s="137"/>
      <c r="I42" s="137"/>
      <c r="J42" s="137"/>
      <c r="K42" s="137"/>
      <c r="L42" s="137"/>
      <c r="M42" s="137"/>
      <c r="N42" s="137"/>
      <c r="O42" s="137"/>
    </row>
    <row r="43" spans="1:15">
      <c r="A43" s="458" t="s">
        <v>589</v>
      </c>
      <c r="B43" s="465"/>
      <c r="C43" s="466"/>
      <c r="D43" s="125"/>
      <c r="E43" s="239" t="e">
        <f>SUM(E32:E42)</f>
        <v>#DIV/0!</v>
      </c>
      <c r="F43" s="332" t="e">
        <f>IF(E43=0,0,E43/E$47)</f>
        <v>#DIV/0!</v>
      </c>
      <c r="H43" s="137"/>
      <c r="I43" s="137"/>
      <c r="J43" s="137"/>
      <c r="K43" s="137"/>
      <c r="L43" s="137"/>
      <c r="M43" s="137"/>
      <c r="N43" s="137"/>
      <c r="O43" s="137"/>
    </row>
    <row r="44" spans="1:15" ht="45">
      <c r="A44" s="461"/>
      <c r="B44" s="465"/>
      <c r="C44" s="466"/>
      <c r="D44" s="125"/>
      <c r="E44" s="235"/>
      <c r="F44" s="246"/>
      <c r="G44" s="382"/>
      <c r="H44" s="544" t="s">
        <v>590</v>
      </c>
      <c r="I44" s="545"/>
      <c r="J44" s="546"/>
      <c r="K44" s="199" t="s">
        <v>548</v>
      </c>
      <c r="L44" s="137"/>
      <c r="M44" s="137"/>
      <c r="N44" s="137"/>
      <c r="O44" s="137"/>
    </row>
    <row r="45" spans="1:15">
      <c r="A45" s="461" t="s">
        <v>591</v>
      </c>
      <c r="B45" s="465"/>
      <c r="C45" s="478"/>
      <c r="D45" s="125"/>
      <c r="E45" s="238">
        <v>0</v>
      </c>
      <c r="F45" s="332">
        <f>(IF(E45=0,0,E45/E$47))</f>
        <v>0</v>
      </c>
      <c r="H45" s="452"/>
      <c r="I45" s="453" t="s">
        <v>551</v>
      </c>
      <c r="J45" s="454" t="s">
        <v>551</v>
      </c>
      <c r="K45" s="235"/>
      <c r="L45" s="137"/>
      <c r="M45" s="137"/>
      <c r="N45" s="137"/>
    </row>
    <row r="46" spans="1:15">
      <c r="A46" s="461"/>
      <c r="B46" s="480"/>
      <c r="C46" s="466"/>
      <c r="D46" s="125"/>
      <c r="E46" s="235"/>
      <c r="F46" s="237"/>
      <c r="H46" s="481" t="s">
        <v>557</v>
      </c>
      <c r="I46" s="482"/>
      <c r="J46" s="483"/>
      <c r="K46" s="239">
        <f>E14</f>
        <v>0</v>
      </c>
      <c r="L46" s="137"/>
      <c r="M46" s="137"/>
      <c r="N46" s="137"/>
    </row>
    <row r="47" spans="1:15">
      <c r="A47" s="458" t="s">
        <v>592</v>
      </c>
      <c r="B47" s="484"/>
      <c r="C47" s="485"/>
      <c r="D47" s="125"/>
      <c r="E47" s="247" t="e">
        <f>SUM(E43:E46)</f>
        <v>#DIV/0!</v>
      </c>
      <c r="F47" s="248" t="e">
        <f>SUM(F43:F46)</f>
        <v>#DIV/0!</v>
      </c>
      <c r="H47" s="140" t="s">
        <v>560</v>
      </c>
      <c r="I47" s="141"/>
      <c r="J47" s="142"/>
      <c r="K47" s="241">
        <f>E16</f>
        <v>0</v>
      </c>
      <c r="L47" s="137"/>
      <c r="M47" s="137"/>
      <c r="N47" s="137"/>
    </row>
    <row r="48" spans="1:15">
      <c r="B48" s="139"/>
      <c r="C48" s="336"/>
      <c r="D48" s="125"/>
      <c r="E48" s="221"/>
      <c r="F48" s="249"/>
      <c r="H48" s="464" t="s">
        <v>562</v>
      </c>
      <c r="I48" s="141"/>
      <c r="J48" s="142"/>
      <c r="K48" s="242">
        <f>E17</f>
        <v>0</v>
      </c>
      <c r="L48" s="137"/>
      <c r="M48" s="137"/>
      <c r="N48" s="137"/>
    </row>
    <row r="49" spans="1:26">
      <c r="A49" s="486" t="s">
        <v>593</v>
      </c>
      <c r="B49" s="487"/>
      <c r="C49" s="488"/>
      <c r="D49" s="137"/>
      <c r="E49" s="250" t="e">
        <f>(E$25*1.3)+($E$47-$E$25)</f>
        <v>#DIV/0!</v>
      </c>
      <c r="F49" s="251"/>
      <c r="H49" s="464" t="s">
        <v>568</v>
      </c>
      <c r="I49" s="141"/>
      <c r="J49" s="142"/>
      <c r="K49" s="241" t="e">
        <f>E21</f>
        <v>#DIV/0!</v>
      </c>
      <c r="L49" s="137"/>
      <c r="M49" s="137"/>
      <c r="N49" s="137"/>
      <c r="O49" s="137"/>
    </row>
    <row r="50" spans="1:26">
      <c r="A50" s="137"/>
      <c r="B50" s="143"/>
      <c r="C50" s="144"/>
      <c r="D50" s="137"/>
      <c r="E50" s="252"/>
      <c r="F50" s="252"/>
      <c r="H50" s="464" t="s">
        <v>571</v>
      </c>
      <c r="I50" s="468"/>
      <c r="J50" s="469"/>
      <c r="K50" s="241" t="e">
        <f>E24</f>
        <v>#DIV/0!</v>
      </c>
      <c r="L50" s="137"/>
      <c r="M50" s="137"/>
      <c r="N50" s="137"/>
      <c r="O50" s="137"/>
    </row>
    <row r="51" spans="1:26">
      <c r="A51" s="486" t="s">
        <v>594</v>
      </c>
      <c r="B51" s="487"/>
      <c r="C51" s="488"/>
      <c r="D51" s="137"/>
      <c r="E51" s="250" t="e">
        <f>(E$25*1.5)+($E$47-$E$25)</f>
        <v>#DIV/0!</v>
      </c>
      <c r="F51" s="251"/>
      <c r="G51" s="137"/>
      <c r="H51" s="461" t="s">
        <v>573</v>
      </c>
      <c r="I51" s="471"/>
      <c r="J51" s="457"/>
      <c r="K51" s="236">
        <f>E27</f>
        <v>0</v>
      </c>
      <c r="L51" s="137"/>
      <c r="M51" s="137"/>
      <c r="N51" s="137"/>
      <c r="O51" s="137"/>
    </row>
    <row r="52" spans="1:26" s="13" customFormat="1">
      <c r="A52" s="137"/>
      <c r="B52" s="143"/>
      <c r="C52" s="144"/>
      <c r="D52" s="137"/>
      <c r="E52" s="252"/>
      <c r="F52" s="252"/>
      <c r="G52" s="137"/>
      <c r="H52" s="461" t="s">
        <v>575</v>
      </c>
      <c r="I52" s="472"/>
      <c r="J52" s="457"/>
      <c r="K52" s="236">
        <f>E28</f>
        <v>0</v>
      </c>
      <c r="L52" s="137"/>
      <c r="M52" s="57"/>
      <c r="N52" s="137"/>
      <c r="O52" s="137"/>
      <c r="P52" s="57"/>
      <c r="Q52" s="57"/>
      <c r="R52" s="57"/>
      <c r="S52" s="57"/>
      <c r="T52" s="57"/>
      <c r="U52" s="57"/>
      <c r="V52" s="2"/>
      <c r="W52" s="2"/>
      <c r="X52" s="2"/>
      <c r="Y52" s="2"/>
      <c r="Z52" s="2"/>
    </row>
    <row r="53" spans="1:26" s="13" customFormat="1">
      <c r="A53" s="486" t="s">
        <v>595</v>
      </c>
      <c r="B53" s="487"/>
      <c r="C53" s="488"/>
      <c r="D53" s="137"/>
      <c r="E53" s="250" t="e">
        <f>(E$25*2.5)+($E$47-$E$25)</f>
        <v>#DIV/0!</v>
      </c>
      <c r="F53" s="252"/>
      <c r="G53" s="137"/>
      <c r="H53" s="461" t="s">
        <v>576</v>
      </c>
      <c r="I53" s="465"/>
      <c r="J53" s="466" t="s">
        <v>551</v>
      </c>
      <c r="K53" s="236">
        <f>E29</f>
        <v>0</v>
      </c>
      <c r="L53" s="137"/>
      <c r="M53" s="57"/>
      <c r="N53" s="137"/>
      <c r="O53" s="137"/>
      <c r="P53" s="137"/>
      <c r="Q53" s="137"/>
      <c r="R53" s="137"/>
      <c r="S53" s="137"/>
      <c r="T53" s="137"/>
      <c r="U53" s="137"/>
    </row>
    <row r="54" spans="1:26" s="13" customFormat="1">
      <c r="A54" s="137"/>
      <c r="B54" s="143"/>
      <c r="C54" s="145"/>
      <c r="D54" s="137"/>
      <c r="E54" s="137"/>
      <c r="F54" s="146"/>
      <c r="G54" s="137"/>
      <c r="H54" s="461" t="s">
        <v>581</v>
      </c>
      <c r="I54" s="465"/>
      <c r="J54" s="476"/>
      <c r="K54" s="236">
        <f t="shared" ref="K54:K61" si="4">E34</f>
        <v>0</v>
      </c>
      <c r="L54" s="137"/>
      <c r="M54" s="57"/>
      <c r="N54" s="137"/>
      <c r="O54" s="137"/>
      <c r="P54" s="137"/>
      <c r="Q54" s="137"/>
      <c r="R54" s="137"/>
      <c r="S54" s="137"/>
      <c r="T54" s="137"/>
      <c r="U54" s="137"/>
    </row>
    <row r="55" spans="1:26" s="13" customFormat="1">
      <c r="A55" s="137"/>
      <c r="B55" s="143"/>
      <c r="C55" s="145"/>
      <c r="D55" s="137"/>
      <c r="E55" s="137"/>
      <c r="F55" s="146"/>
      <c r="G55" s="137"/>
      <c r="H55" s="461" t="s">
        <v>582</v>
      </c>
      <c r="I55" s="465"/>
      <c r="J55" s="476"/>
      <c r="K55" s="236">
        <f t="shared" si="4"/>
        <v>0</v>
      </c>
      <c r="L55" s="137"/>
      <c r="M55" s="57"/>
      <c r="N55" s="137"/>
      <c r="O55" s="137"/>
      <c r="P55" s="137"/>
      <c r="Q55" s="137"/>
      <c r="R55" s="137"/>
      <c r="S55" s="137"/>
      <c r="T55" s="137"/>
      <c r="U55" s="137"/>
    </row>
    <row r="56" spans="1:26" s="13" customFormat="1">
      <c r="A56" s="137"/>
      <c r="B56" s="137"/>
      <c r="C56" s="147"/>
      <c r="D56" s="137"/>
      <c r="E56" s="137"/>
      <c r="F56" s="146"/>
      <c r="G56" s="137"/>
      <c r="H56" s="461" t="s">
        <v>583</v>
      </c>
      <c r="I56" s="465"/>
      <c r="J56" s="476"/>
      <c r="K56" s="236">
        <f t="shared" si="4"/>
        <v>0</v>
      </c>
      <c r="L56" s="137"/>
      <c r="M56" s="57"/>
      <c r="N56" s="137"/>
      <c r="O56" s="137"/>
      <c r="P56" s="137"/>
      <c r="Q56" s="137"/>
      <c r="R56" s="137"/>
      <c r="S56" s="137"/>
      <c r="T56" s="137"/>
      <c r="U56" s="137"/>
    </row>
    <row r="57" spans="1:26" s="13" customFormat="1">
      <c r="A57" s="137"/>
      <c r="B57" s="137"/>
      <c r="C57" s="147"/>
      <c r="D57" s="137"/>
      <c r="E57" s="137"/>
      <c r="F57" s="146"/>
      <c r="G57" s="137"/>
      <c r="H57" s="461" t="s">
        <v>584</v>
      </c>
      <c r="I57" s="465"/>
      <c r="J57" s="478"/>
      <c r="K57" s="236">
        <f t="shared" si="4"/>
        <v>0</v>
      </c>
      <c r="L57" s="137"/>
      <c r="M57" s="57"/>
      <c r="N57" s="137"/>
      <c r="O57" s="137"/>
      <c r="P57" s="137"/>
      <c r="Q57" s="137"/>
      <c r="R57" s="137"/>
      <c r="S57" s="137"/>
      <c r="T57" s="137"/>
      <c r="U57" s="137"/>
    </row>
    <row r="58" spans="1:26" s="13" customFormat="1">
      <c r="A58" s="57"/>
      <c r="B58" s="137"/>
      <c r="C58" s="147"/>
      <c r="D58" s="137"/>
      <c r="E58" s="137"/>
      <c r="F58" s="146"/>
      <c r="G58" s="137"/>
      <c r="H58" s="461" t="s">
        <v>585</v>
      </c>
      <c r="I58" s="465"/>
      <c r="J58" s="476"/>
      <c r="K58" s="236">
        <f t="shared" si="4"/>
        <v>0</v>
      </c>
      <c r="L58" s="137"/>
      <c r="M58" s="57"/>
      <c r="N58" s="137"/>
      <c r="O58" s="137"/>
      <c r="P58" s="137"/>
      <c r="Q58" s="137"/>
      <c r="R58" s="137"/>
      <c r="S58" s="137"/>
      <c r="T58" s="137"/>
      <c r="U58" s="137"/>
    </row>
    <row r="59" spans="1:26" s="13" customFormat="1">
      <c r="A59" s="137"/>
      <c r="B59" s="137"/>
      <c r="C59" s="147"/>
      <c r="D59" s="147"/>
      <c r="E59" s="147"/>
      <c r="F59" s="147"/>
      <c r="G59" s="137"/>
      <c r="H59" s="461" t="s">
        <v>586</v>
      </c>
      <c r="I59" s="465"/>
      <c r="J59" s="478"/>
      <c r="K59" s="236">
        <f t="shared" si="4"/>
        <v>0</v>
      </c>
      <c r="L59" s="137"/>
      <c r="M59" s="57"/>
      <c r="N59" s="57"/>
      <c r="O59" s="137"/>
      <c r="P59" s="137"/>
      <c r="Q59" s="137"/>
      <c r="R59" s="137"/>
      <c r="S59" s="137"/>
      <c r="T59" s="137"/>
      <c r="U59" s="137"/>
    </row>
    <row r="60" spans="1:26" s="13" customFormat="1">
      <c r="A60" s="137"/>
      <c r="B60" s="137"/>
      <c r="C60" s="147"/>
      <c r="D60" s="137"/>
      <c r="E60" s="137"/>
      <c r="F60" s="146"/>
      <c r="G60" s="137"/>
      <c r="H60" s="461" t="s">
        <v>587</v>
      </c>
      <c r="I60" s="465"/>
      <c r="J60" s="457"/>
      <c r="K60" s="236">
        <f t="shared" si="4"/>
        <v>0</v>
      </c>
      <c r="L60" s="137"/>
      <c r="M60" s="57"/>
      <c r="N60" s="57"/>
      <c r="O60" s="137"/>
      <c r="P60" s="137"/>
      <c r="Q60" s="137"/>
      <c r="R60" s="137"/>
      <c r="S60" s="137"/>
      <c r="T60" s="137"/>
      <c r="U60" s="137"/>
    </row>
    <row r="61" spans="1:26" s="13" customFormat="1">
      <c r="A61" s="137"/>
      <c r="B61" s="137"/>
      <c r="C61" s="147"/>
      <c r="D61" s="137"/>
      <c r="E61" s="137"/>
      <c r="F61" s="146"/>
      <c r="G61" s="137"/>
      <c r="H61" s="461" t="s">
        <v>596</v>
      </c>
      <c r="I61" s="465"/>
      <c r="J61" s="457"/>
      <c r="K61" s="236">
        <f t="shared" si="4"/>
        <v>0</v>
      </c>
      <c r="L61" s="137"/>
      <c r="M61" s="57"/>
      <c r="N61" s="57"/>
      <c r="O61" s="137"/>
      <c r="P61" s="137"/>
      <c r="Q61" s="137"/>
      <c r="R61" s="137"/>
      <c r="S61" s="137"/>
      <c r="T61" s="137"/>
      <c r="U61" s="137"/>
    </row>
    <row r="62" spans="1:26" s="13" customFormat="1">
      <c r="A62" s="137"/>
      <c r="B62" s="137"/>
      <c r="C62" s="147"/>
      <c r="D62" s="137"/>
      <c r="E62" s="137"/>
      <c r="F62" s="146"/>
      <c r="G62" s="137"/>
      <c r="H62" s="461" t="s">
        <v>591</v>
      </c>
      <c r="I62" s="465"/>
      <c r="J62" s="478"/>
      <c r="K62" s="236">
        <f>E45</f>
        <v>0</v>
      </c>
      <c r="L62" s="137"/>
      <c r="M62" s="57"/>
      <c r="N62" s="57"/>
      <c r="O62" s="137"/>
      <c r="P62" s="137"/>
      <c r="Q62" s="137"/>
      <c r="R62" s="137"/>
      <c r="S62" s="137"/>
      <c r="T62" s="137"/>
      <c r="U62" s="137"/>
    </row>
    <row r="63" spans="1:26" s="13" customFormat="1">
      <c r="A63" s="137"/>
      <c r="B63" s="137"/>
      <c r="C63" s="147"/>
      <c r="D63" s="137"/>
      <c r="E63" s="137"/>
      <c r="F63" s="146"/>
      <c r="G63" s="137"/>
      <c r="H63" s="461"/>
      <c r="I63" s="480"/>
      <c r="J63" s="466"/>
      <c r="K63" s="235"/>
      <c r="L63" s="137"/>
      <c r="M63" s="57"/>
      <c r="N63" s="57"/>
      <c r="O63" s="137"/>
      <c r="P63" s="137"/>
      <c r="Q63" s="137"/>
      <c r="R63" s="137"/>
      <c r="S63" s="137"/>
      <c r="T63" s="137"/>
      <c r="U63" s="137"/>
    </row>
    <row r="64" spans="1:26" s="13" customFormat="1">
      <c r="A64" s="137"/>
      <c r="B64" s="137"/>
      <c r="C64" s="147"/>
      <c r="D64" s="137"/>
      <c r="E64" s="137"/>
      <c r="F64" s="146"/>
      <c r="G64" s="137"/>
      <c r="H64" s="458" t="s">
        <v>592</v>
      </c>
      <c r="I64" s="484"/>
      <c r="J64" s="485"/>
      <c r="K64" s="247" t="e">
        <f>SUM(K46:K63)</f>
        <v>#DIV/0!</v>
      </c>
      <c r="L64" s="137"/>
      <c r="M64" s="57"/>
      <c r="N64" s="57"/>
      <c r="O64" s="137"/>
      <c r="P64" s="137"/>
      <c r="Q64" s="137"/>
      <c r="R64" s="137"/>
      <c r="S64" s="137"/>
      <c r="T64" s="137"/>
      <c r="U64" s="137"/>
    </row>
    <row r="65" spans="1:22" s="13" customFormat="1">
      <c r="A65" s="137"/>
      <c r="B65" s="137"/>
      <c r="C65" s="147"/>
      <c r="D65" s="137"/>
      <c r="E65" s="57"/>
      <c r="F65" s="146"/>
      <c r="G65" s="137"/>
      <c r="H65" s="57"/>
      <c r="I65" s="139"/>
      <c r="J65" s="336"/>
      <c r="K65" s="221"/>
      <c r="L65" s="137"/>
      <c r="M65" s="57"/>
      <c r="N65" s="57"/>
      <c r="O65" s="137"/>
      <c r="P65" s="137"/>
      <c r="Q65" s="137"/>
      <c r="R65" s="137"/>
      <c r="S65" s="137"/>
      <c r="T65" s="137"/>
      <c r="U65" s="137"/>
    </row>
    <row r="66" spans="1:22" s="13" customFormat="1">
      <c r="A66" s="57"/>
      <c r="B66" s="57"/>
      <c r="C66" s="57"/>
      <c r="D66" s="57"/>
      <c r="E66" s="57"/>
      <c r="F66" s="57"/>
      <c r="G66" s="137"/>
      <c r="H66" s="486" t="s">
        <v>593</v>
      </c>
      <c r="I66" s="487"/>
      <c r="J66" s="488"/>
      <c r="K66" s="250" t="e">
        <f>E49</f>
        <v>#DIV/0!</v>
      </c>
      <c r="L66" s="137"/>
      <c r="M66" s="57"/>
      <c r="N66" s="57"/>
      <c r="O66" s="57"/>
      <c r="P66" s="137"/>
      <c r="Q66" s="137"/>
      <c r="R66" s="137"/>
      <c r="S66" s="137"/>
      <c r="T66" s="137"/>
      <c r="U66" s="137"/>
    </row>
    <row r="67" spans="1:22" s="13" customFormat="1">
      <c r="A67" s="57"/>
      <c r="B67" s="57"/>
      <c r="C67" s="57"/>
      <c r="D67" s="57"/>
      <c r="E67" s="57"/>
      <c r="F67" s="57"/>
      <c r="G67" s="137"/>
      <c r="H67" s="137"/>
      <c r="I67" s="143"/>
      <c r="J67" s="144"/>
      <c r="K67" s="252"/>
      <c r="L67" s="137"/>
      <c r="M67" s="57"/>
      <c r="N67" s="57"/>
      <c r="O67" s="57"/>
      <c r="P67" s="57"/>
      <c r="Q67" s="137"/>
      <c r="R67" s="137"/>
      <c r="S67" s="137"/>
      <c r="T67" s="137"/>
      <c r="U67" s="137"/>
    </row>
    <row r="68" spans="1:22" s="13" customFormat="1">
      <c r="A68" s="57"/>
      <c r="B68" s="57"/>
      <c r="C68" s="57"/>
      <c r="D68" s="57"/>
      <c r="E68" s="57"/>
      <c r="F68" s="57"/>
      <c r="G68" s="57"/>
      <c r="H68" s="486" t="s">
        <v>594</v>
      </c>
      <c r="I68" s="487"/>
      <c r="J68" s="488"/>
      <c r="K68" s="250" t="e">
        <f>E51</f>
        <v>#DIV/0!</v>
      </c>
      <c r="L68" s="137"/>
      <c r="M68" s="57"/>
      <c r="N68" s="57"/>
      <c r="O68" s="57"/>
      <c r="P68" s="57"/>
      <c r="Q68" s="57"/>
      <c r="R68" s="57"/>
      <c r="S68" s="57"/>
      <c r="T68" s="57"/>
      <c r="U68" s="57"/>
      <c r="V68" s="2"/>
    </row>
    <row r="69" spans="1:22">
      <c r="H69" s="137"/>
      <c r="I69" s="143"/>
      <c r="J69" s="144"/>
      <c r="K69" s="252"/>
      <c r="L69" s="137"/>
    </row>
    <row r="70" spans="1:22">
      <c r="H70" s="486" t="s">
        <v>595</v>
      </c>
      <c r="I70" s="487"/>
      <c r="J70" s="488"/>
      <c r="K70" s="250" t="e">
        <f>E53</f>
        <v>#DIV/0!</v>
      </c>
      <c r="L70" s="137"/>
    </row>
    <row r="72" spans="1:22">
      <c r="L72" s="137"/>
    </row>
    <row r="73" spans="1:22">
      <c r="L73" s="137"/>
    </row>
    <row r="74" spans="1:22">
      <c r="L74" s="137"/>
    </row>
  </sheetData>
  <dataConsolidate/>
  <mergeCells count="8">
    <mergeCell ref="I32:N32"/>
    <mergeCell ref="H44:J44"/>
    <mergeCell ref="E10:F10"/>
    <mergeCell ref="H1:N2"/>
    <mergeCell ref="H3:N3"/>
    <mergeCell ref="H4:N5"/>
    <mergeCell ref="I10:N10"/>
    <mergeCell ref="I20:N20"/>
  </mergeCells>
  <phoneticPr fontId="9"/>
  <conditionalFormatting sqref="O29">
    <cfRule type="cellIs" dxfId="7" priority="1" operator="greaterThan">
      <formula>1</formula>
    </cfRule>
    <cfRule type="cellIs" dxfId="6" priority="2" operator="between">
      <formula>0.999999</formula>
      <formula>0</formula>
    </cfRule>
    <cfRule type="cellIs" dxfId="5" priority="3" operator="equal">
      <formula>1</formula>
    </cfRule>
  </conditionalFormatting>
  <pageMargins left="0.19685039370078741" right="0.19685039370078741" top="0.59055118110236227" bottom="0.78740157480314965" header="0.39370078740157483" footer="0.19685039370078741"/>
  <pageSetup paperSize="9" scale="55" fitToWidth="0" orientation="landscape" horizontalDpi="4294967292" verticalDpi="4294967292" r:id="rId1"/>
  <headerFooter alignWithMargins="0">
    <oddFooter>&amp;L&amp;"Verdana,Standaard"&amp;F-&amp;A
Atir b.v. ©&amp;R&amp;"Verdana,Standaard"printversie &amp;D</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tint="-0.14999847407452621"/>
    <pageSetUpPr fitToPage="1"/>
  </sheetPr>
  <dimension ref="A1:O76"/>
  <sheetViews>
    <sheetView showGridLines="0" zoomScale="89" zoomScaleNormal="89" zoomScalePageLayoutView="50" workbookViewId="0">
      <pane ySplit="9" topLeftCell="A36" activePane="bottomLeft" state="frozen"/>
      <selection activeCell="B1" sqref="B1"/>
      <selection pane="bottomLeft" activeCell="K48" sqref="K48"/>
    </sheetView>
  </sheetViews>
  <sheetFormatPr defaultColWidth="11.44140625" defaultRowHeight="13.2"/>
  <cols>
    <col min="1" max="1" width="35.88671875" style="57" customWidth="1"/>
    <col min="2" max="2" width="21.33203125" style="57" customWidth="1"/>
    <col min="3" max="3" width="19.33203125" style="57" bestFit="1" customWidth="1"/>
    <col min="4" max="4" width="2" style="57" customWidth="1"/>
    <col min="5" max="5" width="14.44140625" style="57" customWidth="1"/>
    <col min="6" max="6" width="11.6640625" style="57" customWidth="1"/>
    <col min="7" max="7" width="6" style="57" customWidth="1"/>
    <col min="8" max="8" width="27.88671875" style="57" customWidth="1"/>
    <col min="9" max="15" width="11.44140625" style="57"/>
    <col min="16" max="16384" width="11.44140625" style="2"/>
  </cols>
  <sheetData>
    <row r="1" spans="1:15" ht="12.75" customHeight="1">
      <c r="A1" s="371" t="s">
        <v>5</v>
      </c>
      <c r="B1" s="99"/>
      <c r="C1" s="100"/>
      <c r="D1" s="100"/>
      <c r="E1" s="100"/>
      <c r="F1" s="100"/>
      <c r="H1" s="549"/>
      <c r="I1" s="549"/>
      <c r="J1" s="549"/>
      <c r="K1" s="549"/>
      <c r="L1" s="549"/>
      <c r="M1" s="549"/>
      <c r="N1" s="549"/>
    </row>
    <row r="2" spans="1:15">
      <c r="A2" s="100"/>
      <c r="B2" s="115"/>
      <c r="C2" s="116"/>
      <c r="D2" s="115"/>
      <c r="E2" s="117"/>
      <c r="F2" s="118"/>
      <c r="H2" s="549"/>
      <c r="I2" s="549"/>
      <c r="J2" s="549"/>
      <c r="K2" s="549"/>
      <c r="L2" s="549"/>
      <c r="M2" s="549"/>
      <c r="N2" s="549"/>
    </row>
    <row r="3" spans="1:15" ht="14.25" customHeight="1">
      <c r="A3" s="37" t="str">
        <f>'2-Kosten per locatie'!A3</f>
        <v>Naam opdrachtgever</v>
      </c>
      <c r="B3" s="119" t="str">
        <f>'2-Kosten per locatie'!B3</f>
        <v>SED organisatie</v>
      </c>
      <c r="C3" s="120"/>
      <c r="D3" s="115"/>
      <c r="E3" s="121"/>
      <c r="F3" s="122"/>
      <c r="H3" s="549"/>
      <c r="I3" s="549"/>
      <c r="J3" s="549"/>
      <c r="K3" s="549"/>
      <c r="L3" s="549"/>
      <c r="M3" s="549"/>
      <c r="N3" s="549"/>
    </row>
    <row r="4" spans="1:15" ht="15.75" customHeight="1">
      <c r="A4" s="37" t="str">
        <f>'2-Kosten per locatie'!A4</f>
        <v>Calculatie onderdeel</v>
      </c>
      <c r="B4" s="123" t="str">
        <f ca="1">MID(CELL("bestandsnaam",$C$9),SEARCH("]",CELL("bestandsnaam",$C$9),1)+1,256)</f>
        <v>7-Opbouw uurtarief toezicht</v>
      </c>
      <c r="C4" s="124"/>
      <c r="D4" s="125"/>
      <c r="H4" s="549"/>
      <c r="I4" s="549"/>
      <c r="J4" s="549"/>
      <c r="K4" s="549"/>
      <c r="L4" s="549"/>
      <c r="M4" s="549"/>
      <c r="N4" s="549"/>
    </row>
    <row r="5" spans="1:15" ht="15.6">
      <c r="A5" s="37" t="str">
        <f>'2-Kosten per locatie'!A5</f>
        <v>Gebouw/plaats</v>
      </c>
      <c r="B5" s="119" t="str">
        <f>'2-Kosten per locatie'!B5</f>
        <v>Perceel 1</v>
      </c>
      <c r="C5" s="124"/>
      <c r="D5" s="125"/>
      <c r="H5" s="549"/>
      <c r="I5" s="549"/>
      <c r="J5" s="549"/>
      <c r="K5" s="549"/>
      <c r="L5" s="549"/>
      <c r="M5" s="549"/>
      <c r="N5" s="549"/>
    </row>
    <row r="6" spans="1:15" ht="15.6">
      <c r="A6" s="37" t="str">
        <f>'2-Kosten per locatie'!A6</f>
        <v>Referentie nummer</v>
      </c>
      <c r="B6" s="119">
        <f>'2-Kosten per locatie'!B6</f>
        <v>0</v>
      </c>
      <c r="C6" s="124"/>
      <c r="D6" s="125"/>
      <c r="H6" s="126"/>
      <c r="I6" s="126"/>
      <c r="J6" s="126"/>
      <c r="K6" s="126"/>
      <c r="L6" s="126"/>
      <c r="M6" s="126"/>
      <c r="N6" s="126"/>
    </row>
    <row r="7" spans="1:15" ht="15.6">
      <c r="A7" s="37" t="str">
        <f>'2-Kosten per locatie'!A7</f>
        <v>Naam dienstverlener</v>
      </c>
      <c r="B7" s="119">
        <f>'2-Kosten per locatie'!B7</f>
        <v>0</v>
      </c>
      <c r="C7" s="124"/>
      <c r="D7" s="125"/>
      <c r="H7" s="126"/>
      <c r="I7" s="126"/>
      <c r="J7" s="126"/>
      <c r="K7" s="126"/>
      <c r="L7" s="126"/>
      <c r="M7" s="126"/>
      <c r="N7" s="126"/>
    </row>
    <row r="8" spans="1:15" ht="15.6">
      <c r="A8" s="37" t="str">
        <f>'2-Kosten per locatie'!A8</f>
        <v>Prijspeil</v>
      </c>
      <c r="B8" s="253">
        <f>'2-Kosten per locatie'!B8</f>
        <v>46023</v>
      </c>
      <c r="C8" s="124"/>
      <c r="D8" s="125"/>
      <c r="J8" s="126"/>
      <c r="K8" s="126"/>
      <c r="L8" s="126"/>
      <c r="M8" s="126"/>
      <c r="N8" s="126"/>
      <c r="O8" s="127"/>
    </row>
    <row r="9" spans="1:15" ht="15.6">
      <c r="A9" s="128"/>
      <c r="B9" s="129"/>
      <c r="C9" s="130"/>
      <c r="D9" s="125"/>
      <c r="E9" s="131"/>
      <c r="F9" s="132"/>
    </row>
    <row r="10" spans="1:15" s="21" customFormat="1" ht="30.75" customHeight="1">
      <c r="A10" s="489" t="s">
        <v>597</v>
      </c>
      <c r="B10" s="450"/>
      <c r="C10" s="451"/>
      <c r="D10" s="197"/>
      <c r="E10" s="547" t="s">
        <v>598</v>
      </c>
      <c r="F10" s="548"/>
      <c r="G10" s="127"/>
      <c r="H10" s="449" t="s">
        <v>549</v>
      </c>
      <c r="I10" s="550" t="s">
        <v>550</v>
      </c>
      <c r="J10" s="551"/>
      <c r="K10" s="551"/>
      <c r="L10" s="551"/>
      <c r="M10" s="551"/>
      <c r="N10" s="551"/>
      <c r="O10" s="127"/>
    </row>
    <row r="11" spans="1:15" ht="14.4" customHeight="1">
      <c r="A11" s="452"/>
      <c r="B11" s="453" t="s">
        <v>551</v>
      </c>
      <c r="C11" s="454" t="s">
        <v>551</v>
      </c>
      <c r="D11" s="125"/>
      <c r="E11" s="133"/>
      <c r="F11" s="337"/>
      <c r="H11" s="452"/>
      <c r="I11" s="255">
        <v>1</v>
      </c>
      <c r="J11" s="255">
        <v>2</v>
      </c>
      <c r="K11" s="255">
        <v>3</v>
      </c>
      <c r="L11" s="255">
        <v>4</v>
      </c>
      <c r="M11" s="255">
        <v>5</v>
      </c>
      <c r="N11" s="255">
        <v>6</v>
      </c>
    </row>
    <row r="12" spans="1:15" ht="12.75" customHeight="1">
      <c r="A12" s="452" t="s">
        <v>552</v>
      </c>
      <c r="B12" s="455" t="s">
        <v>553</v>
      </c>
      <c r="C12" s="456"/>
      <c r="D12" s="125"/>
      <c r="E12" s="236">
        <f>SUM(I31:N31)</f>
        <v>0</v>
      </c>
      <c r="F12" s="237"/>
      <c r="H12" s="452" t="s">
        <v>559</v>
      </c>
      <c r="I12" s="412">
        <v>15.52</v>
      </c>
      <c r="J12" s="412">
        <v>16.079999999999998</v>
      </c>
      <c r="K12" s="412">
        <v>16.7</v>
      </c>
      <c r="L12" s="412">
        <v>17.53</v>
      </c>
      <c r="M12" s="412">
        <v>18.2</v>
      </c>
      <c r="N12" s="412">
        <v>19.12</v>
      </c>
    </row>
    <row r="13" spans="1:15">
      <c r="A13" s="452" t="s">
        <v>555</v>
      </c>
      <c r="B13" s="455" t="s">
        <v>553</v>
      </c>
      <c r="C13" s="457"/>
      <c r="D13" s="125"/>
      <c r="E13" s="238">
        <v>0</v>
      </c>
      <c r="F13" s="237"/>
      <c r="H13" s="452" t="s">
        <v>561</v>
      </c>
      <c r="I13" s="412">
        <v>16.079999999999998</v>
      </c>
      <c r="J13" s="412">
        <v>16.63</v>
      </c>
      <c r="K13" s="412">
        <v>17.3</v>
      </c>
      <c r="L13" s="412">
        <v>18.14</v>
      </c>
      <c r="M13" s="412">
        <v>18.82</v>
      </c>
      <c r="N13" s="412">
        <v>19.77</v>
      </c>
    </row>
    <row r="14" spans="1:15">
      <c r="A14" s="458" t="s">
        <v>557</v>
      </c>
      <c r="B14" s="459"/>
      <c r="C14" s="460"/>
      <c r="D14" s="135"/>
      <c r="E14" s="239">
        <f>SUM(E12:E13)</f>
        <v>0</v>
      </c>
      <c r="F14" s="237"/>
      <c r="H14" s="452" t="s">
        <v>563</v>
      </c>
      <c r="I14" s="412">
        <v>16.55</v>
      </c>
      <c r="J14" s="412">
        <v>17.07</v>
      </c>
      <c r="K14" s="412">
        <v>17.84</v>
      </c>
      <c r="L14" s="412">
        <v>18.73</v>
      </c>
      <c r="M14" s="412">
        <v>19.45</v>
      </c>
      <c r="N14" s="412">
        <v>20.420000000000002</v>
      </c>
    </row>
    <row r="15" spans="1:15">
      <c r="A15" s="461"/>
      <c r="B15" s="462"/>
      <c r="C15" s="463"/>
      <c r="D15" s="125"/>
      <c r="E15" s="240"/>
      <c r="F15" s="237"/>
      <c r="H15" s="452" t="s">
        <v>565</v>
      </c>
      <c r="I15" s="412">
        <v>17.05</v>
      </c>
      <c r="J15" s="412">
        <v>17.7</v>
      </c>
      <c r="K15" s="412">
        <v>18.440000000000001</v>
      </c>
      <c r="L15" s="412">
        <v>19.309999999999999</v>
      </c>
      <c r="M15" s="412">
        <v>20.059999999999999</v>
      </c>
      <c r="N15" s="412">
        <v>21.07</v>
      </c>
    </row>
    <row r="16" spans="1:15">
      <c r="A16" s="464" t="s">
        <v>560</v>
      </c>
      <c r="B16" s="455" t="s">
        <v>553</v>
      </c>
      <c r="C16" s="413">
        <v>0.08</v>
      </c>
      <c r="D16" s="125"/>
      <c r="E16" s="241">
        <f>$C16*E14</f>
        <v>0</v>
      </c>
      <c r="F16" s="237"/>
    </row>
    <row r="17" spans="1:15" ht="14.4" customHeight="1">
      <c r="A17" s="464" t="s">
        <v>562</v>
      </c>
      <c r="B17" s="455" t="s">
        <v>553</v>
      </c>
      <c r="C17" s="413">
        <v>0.05</v>
      </c>
      <c r="D17" s="125"/>
      <c r="E17" s="242">
        <f>$C17*E14</f>
        <v>0</v>
      </c>
      <c r="F17" s="237"/>
      <c r="H17" s="449" t="s">
        <v>549</v>
      </c>
      <c r="I17" s="541" t="s">
        <v>567</v>
      </c>
      <c r="J17" s="542"/>
      <c r="K17" s="542"/>
      <c r="L17" s="542"/>
      <c r="M17" s="542"/>
      <c r="N17" s="543"/>
    </row>
    <row r="18" spans="1:15" ht="13.2" customHeight="1">
      <c r="A18" s="458" t="s">
        <v>564</v>
      </c>
      <c r="B18" s="465"/>
      <c r="C18" s="466"/>
      <c r="D18" s="125"/>
      <c r="E18" s="239">
        <f>SUM(E14:E17)</f>
        <v>0</v>
      </c>
      <c r="F18" s="332">
        <f>IF(E18=0,0,E18/E$46)</f>
        <v>0</v>
      </c>
      <c r="H18" s="452"/>
      <c r="I18" s="255">
        <v>1</v>
      </c>
      <c r="J18" s="255">
        <v>2</v>
      </c>
      <c r="K18" s="255">
        <v>3</v>
      </c>
      <c r="L18" s="255">
        <v>4</v>
      </c>
      <c r="M18" s="255">
        <v>5</v>
      </c>
      <c r="N18" s="255">
        <v>6</v>
      </c>
      <c r="O18" s="221"/>
    </row>
    <row r="19" spans="1:15">
      <c r="A19" s="461"/>
      <c r="B19" s="462"/>
      <c r="C19" s="463"/>
      <c r="D19" s="125"/>
      <c r="E19" s="240"/>
      <c r="F19" s="237"/>
      <c r="H19" s="452" t="s">
        <v>559</v>
      </c>
      <c r="I19" s="333"/>
      <c r="J19" s="333"/>
      <c r="K19" s="333"/>
      <c r="L19" s="333"/>
      <c r="M19" s="333"/>
      <c r="N19" s="333"/>
      <c r="O19" s="221"/>
    </row>
    <row r="20" spans="1:15">
      <c r="A20" s="467" t="s">
        <v>566</v>
      </c>
      <c r="B20" s="468"/>
      <c r="C20" s="463"/>
      <c r="D20" s="136"/>
      <c r="E20" s="243">
        <f>E18*0.96</f>
        <v>0</v>
      </c>
      <c r="F20" s="244"/>
      <c r="H20" s="452" t="s">
        <v>561</v>
      </c>
      <c r="I20" s="333"/>
      <c r="J20" s="333"/>
      <c r="K20" s="333"/>
      <c r="L20" s="333"/>
      <c r="M20" s="333"/>
      <c r="N20" s="333"/>
      <c r="O20" s="252"/>
    </row>
    <row r="21" spans="1:15">
      <c r="A21" s="464" t="s">
        <v>568</v>
      </c>
      <c r="B21" s="468"/>
      <c r="C21" s="469" t="s">
        <v>569</v>
      </c>
      <c r="D21" s="125"/>
      <c r="E21" s="241" t="e">
        <f>E20*'5-Premies en opslagen'!$C24</f>
        <v>#DIV/0!</v>
      </c>
      <c r="F21" s="237"/>
      <c r="G21" s="137"/>
      <c r="H21" s="452" t="s">
        <v>563</v>
      </c>
      <c r="I21" s="333"/>
      <c r="J21" s="333"/>
      <c r="K21" s="333"/>
      <c r="L21" s="333"/>
      <c r="M21" s="333"/>
      <c r="N21" s="333"/>
      <c r="O21" s="221"/>
    </row>
    <row r="22" spans="1:15" s="13" customFormat="1">
      <c r="A22" s="458" t="s">
        <v>570</v>
      </c>
      <c r="B22" s="470"/>
      <c r="C22" s="466"/>
      <c r="D22" s="125"/>
      <c r="E22" s="239" t="e">
        <f>E21+E18</f>
        <v>#DIV/0!</v>
      </c>
      <c r="F22" s="332" t="e">
        <f>IF(E22=0,0,E22/E$46)</f>
        <v>#DIV/0!</v>
      </c>
      <c r="G22" s="57"/>
      <c r="H22" s="452" t="s">
        <v>565</v>
      </c>
      <c r="I22" s="333"/>
      <c r="J22" s="333"/>
      <c r="K22" s="333"/>
      <c r="L22" s="333"/>
      <c r="M22" s="333"/>
      <c r="N22" s="333"/>
      <c r="O22" s="221"/>
    </row>
    <row r="23" spans="1:15" ht="14.25" customHeight="1">
      <c r="A23" s="461"/>
      <c r="B23" s="465"/>
      <c r="C23" s="466"/>
      <c r="D23" s="125"/>
      <c r="E23" s="235"/>
      <c r="F23" s="237"/>
      <c r="H23" s="138" t="s">
        <v>577</v>
      </c>
      <c r="I23" s="334">
        <f t="shared" ref="I23:N23" si="0">SUM(I19:I22)</f>
        <v>0</v>
      </c>
      <c r="J23" s="334">
        <f t="shared" si="0"/>
        <v>0</v>
      </c>
      <c r="K23" s="334">
        <f t="shared" si="0"/>
        <v>0</v>
      </c>
      <c r="L23" s="334">
        <f t="shared" si="0"/>
        <v>0</v>
      </c>
      <c r="M23" s="334">
        <f t="shared" si="0"/>
        <v>0</v>
      </c>
      <c r="N23" s="334">
        <f t="shared" si="0"/>
        <v>0</v>
      </c>
      <c r="O23" s="335">
        <f>SUM(I23:N23)</f>
        <v>0</v>
      </c>
    </row>
    <row r="24" spans="1:15" ht="12.75" customHeight="1">
      <c r="A24" s="464" t="s">
        <v>571</v>
      </c>
      <c r="B24" s="468"/>
      <c r="C24" s="469" t="s">
        <v>569</v>
      </c>
      <c r="D24" s="125"/>
      <c r="E24" s="241" t="e">
        <f>E22*'5-Premies en opslagen'!$B53</f>
        <v>#DIV/0!</v>
      </c>
      <c r="F24" s="237"/>
    </row>
    <row r="25" spans="1:15" ht="12.75" customHeight="1">
      <c r="A25" s="458" t="s">
        <v>572</v>
      </c>
      <c r="B25" s="465"/>
      <c r="C25" s="466"/>
      <c r="D25" s="125"/>
      <c r="E25" s="239" t="e">
        <f>SUM(E22:E24)</f>
        <v>#DIV/0!</v>
      </c>
      <c r="F25" s="332" t="e">
        <f>IF(E25=0,0,E25/E$46)</f>
        <v>#DIV/0!</v>
      </c>
      <c r="H25" s="449" t="s">
        <v>549</v>
      </c>
      <c r="I25" s="550" t="s">
        <v>580</v>
      </c>
      <c r="J25" s="551"/>
      <c r="K25" s="551"/>
      <c r="L25" s="551"/>
      <c r="M25" s="551"/>
      <c r="N25" s="551"/>
    </row>
    <row r="26" spans="1:15">
      <c r="A26" s="461"/>
      <c r="B26" s="465"/>
      <c r="C26" s="466"/>
      <c r="D26" s="125"/>
      <c r="E26" s="235"/>
      <c r="F26" s="237"/>
      <c r="H26" s="490"/>
      <c r="I26" s="255">
        <v>1</v>
      </c>
      <c r="J26" s="255">
        <v>2</v>
      </c>
      <c r="K26" s="255">
        <v>3</v>
      </c>
      <c r="L26" s="255">
        <v>4</v>
      </c>
      <c r="M26" s="255">
        <v>5</v>
      </c>
      <c r="N26" s="255">
        <v>6</v>
      </c>
    </row>
    <row r="27" spans="1:15" ht="13.2" customHeight="1">
      <c r="A27" s="461" t="s">
        <v>573</v>
      </c>
      <c r="B27" s="471"/>
      <c r="C27" s="457" t="s">
        <v>574</v>
      </c>
      <c r="D27" s="125"/>
      <c r="E27" s="238">
        <v>0</v>
      </c>
      <c r="F27" s="237">
        <v>0</v>
      </c>
      <c r="H27" s="452" t="s">
        <v>559</v>
      </c>
      <c r="I27" s="373">
        <f t="shared" ref="I27:N30" si="1">I19*I12</f>
        <v>0</v>
      </c>
      <c r="J27" s="373">
        <f t="shared" si="1"/>
        <v>0</v>
      </c>
      <c r="K27" s="373">
        <f t="shared" si="1"/>
        <v>0</v>
      </c>
      <c r="L27" s="373">
        <f t="shared" si="1"/>
        <v>0</v>
      </c>
      <c r="M27" s="373">
        <f t="shared" si="1"/>
        <v>0</v>
      </c>
      <c r="N27" s="373">
        <f t="shared" si="1"/>
        <v>0</v>
      </c>
    </row>
    <row r="28" spans="1:15">
      <c r="A28" s="461" t="s">
        <v>575</v>
      </c>
      <c r="B28" s="472"/>
      <c r="C28" s="457" t="s">
        <v>574</v>
      </c>
      <c r="D28" s="125"/>
      <c r="E28" s="238">
        <v>0</v>
      </c>
      <c r="F28" s="237">
        <v>0</v>
      </c>
      <c r="H28" s="452" t="s">
        <v>561</v>
      </c>
      <c r="I28" s="373">
        <f t="shared" si="1"/>
        <v>0</v>
      </c>
      <c r="J28" s="373">
        <f t="shared" si="1"/>
        <v>0</v>
      </c>
      <c r="K28" s="373">
        <f t="shared" si="1"/>
        <v>0</v>
      </c>
      <c r="L28" s="373">
        <f t="shared" si="1"/>
        <v>0</v>
      </c>
      <c r="M28" s="373">
        <f t="shared" si="1"/>
        <v>0</v>
      </c>
      <c r="N28" s="373">
        <f t="shared" si="1"/>
        <v>0</v>
      </c>
    </row>
    <row r="29" spans="1:15">
      <c r="A29" s="461" t="s">
        <v>599</v>
      </c>
      <c r="B29" s="465"/>
      <c r="C29" s="466"/>
      <c r="D29" s="125"/>
      <c r="E29" s="238">
        <v>0</v>
      </c>
      <c r="F29" s="237"/>
      <c r="H29" s="452" t="s">
        <v>563</v>
      </c>
      <c r="I29" s="373">
        <f t="shared" si="1"/>
        <v>0</v>
      </c>
      <c r="J29" s="373">
        <f t="shared" si="1"/>
        <v>0</v>
      </c>
      <c r="K29" s="373">
        <f t="shared" si="1"/>
        <v>0</v>
      </c>
      <c r="L29" s="373">
        <f t="shared" si="1"/>
        <v>0</v>
      </c>
      <c r="M29" s="373">
        <f t="shared" si="1"/>
        <v>0</v>
      </c>
      <c r="N29" s="373">
        <f t="shared" si="1"/>
        <v>0</v>
      </c>
    </row>
    <row r="30" spans="1:15">
      <c r="A30" s="473"/>
      <c r="B30" s="474"/>
      <c r="C30" s="475" t="s">
        <v>551</v>
      </c>
      <c r="D30" s="125"/>
      <c r="E30" s="238"/>
      <c r="F30" s="237"/>
      <c r="H30" s="452" t="s">
        <v>565</v>
      </c>
      <c r="I30" s="373">
        <f t="shared" si="1"/>
        <v>0</v>
      </c>
      <c r="J30" s="373">
        <f t="shared" si="1"/>
        <v>0</v>
      </c>
      <c r="K30" s="373">
        <f t="shared" si="1"/>
        <v>0</v>
      </c>
      <c r="L30" s="373">
        <f t="shared" si="1"/>
        <v>0</v>
      </c>
      <c r="M30" s="373">
        <f t="shared" si="1"/>
        <v>0</v>
      </c>
      <c r="N30" s="373">
        <f t="shared" si="1"/>
        <v>0</v>
      </c>
    </row>
    <row r="31" spans="1:15" ht="12.75" customHeight="1">
      <c r="A31" s="458" t="s">
        <v>579</v>
      </c>
      <c r="B31" s="465"/>
      <c r="C31" s="466"/>
      <c r="D31" s="125"/>
      <c r="E31" s="239" t="e">
        <f>SUM(E25:E30)</f>
        <v>#DIV/0!</v>
      </c>
      <c r="F31" s="332" t="e">
        <f>IF(E31=0,0,E31/E$46)</f>
        <v>#DIV/0!</v>
      </c>
      <c r="H31" s="138" t="s">
        <v>577</v>
      </c>
      <c r="I31" s="338">
        <f t="shared" ref="I31:N31" si="2">SUM(I27:I30)</f>
        <v>0</v>
      </c>
      <c r="J31" s="338">
        <f t="shared" si="2"/>
        <v>0</v>
      </c>
      <c r="K31" s="338">
        <f t="shared" si="2"/>
        <v>0</v>
      </c>
      <c r="L31" s="338">
        <f t="shared" si="2"/>
        <v>0</v>
      </c>
      <c r="M31" s="338">
        <f t="shared" si="2"/>
        <v>0</v>
      </c>
      <c r="N31" s="338">
        <f t="shared" si="2"/>
        <v>0</v>
      </c>
    </row>
    <row r="32" spans="1:15" ht="12.75" customHeight="1">
      <c r="A32" s="461"/>
      <c r="B32" s="465"/>
      <c r="C32" s="466"/>
      <c r="D32" s="125"/>
      <c r="E32" s="235"/>
      <c r="F32" s="237"/>
    </row>
    <row r="33" spans="1:15" ht="12.75" customHeight="1">
      <c r="A33" s="461" t="s">
        <v>581</v>
      </c>
      <c r="B33" s="465"/>
      <c r="C33" s="476"/>
      <c r="D33" s="125"/>
      <c r="E33" s="238">
        <v>0</v>
      </c>
      <c r="F33" s="245" t="e">
        <f>E33/$E$46</f>
        <v>#DIV/0!</v>
      </c>
    </row>
    <row r="34" spans="1:15" ht="12.75" customHeight="1">
      <c r="A34" s="461" t="s">
        <v>582</v>
      </c>
      <c r="B34" s="465"/>
      <c r="C34" s="476"/>
      <c r="D34" s="125"/>
      <c r="E34" s="238">
        <v>0</v>
      </c>
      <c r="F34" s="245" t="e">
        <f t="shared" ref="F34:F40" si="3">E34/$E$46</f>
        <v>#DIV/0!</v>
      </c>
    </row>
    <row r="35" spans="1:15" ht="12.75" customHeight="1">
      <c r="A35" s="461" t="s">
        <v>583</v>
      </c>
      <c r="B35" s="465"/>
      <c r="C35" s="476"/>
      <c r="D35" s="125"/>
      <c r="E35" s="238">
        <v>0</v>
      </c>
      <c r="F35" s="245" t="e">
        <f t="shared" si="3"/>
        <v>#DIV/0!</v>
      </c>
    </row>
    <row r="36" spans="1:15" ht="14.25" customHeight="1">
      <c r="A36" s="461" t="s">
        <v>584</v>
      </c>
      <c r="B36" s="465"/>
      <c r="C36" s="478"/>
      <c r="D36" s="125"/>
      <c r="E36" s="238">
        <v>0</v>
      </c>
      <c r="F36" s="245" t="e">
        <f t="shared" si="3"/>
        <v>#DIV/0!</v>
      </c>
    </row>
    <row r="37" spans="1:15">
      <c r="A37" s="461" t="s">
        <v>585</v>
      </c>
      <c r="B37" s="465"/>
      <c r="C37" s="476"/>
      <c r="D37" s="125"/>
      <c r="E37" s="238">
        <v>0</v>
      </c>
      <c r="F37" s="245" t="e">
        <f t="shared" si="3"/>
        <v>#DIV/0!</v>
      </c>
    </row>
    <row r="38" spans="1:15">
      <c r="A38" s="461" t="s">
        <v>586</v>
      </c>
      <c r="B38" s="465"/>
      <c r="C38" s="478"/>
      <c r="D38" s="125"/>
      <c r="E38" s="238">
        <v>0</v>
      </c>
      <c r="F38" s="245" t="e">
        <f t="shared" si="3"/>
        <v>#DIV/0!</v>
      </c>
    </row>
    <row r="39" spans="1:15">
      <c r="A39" s="461" t="s">
        <v>587</v>
      </c>
      <c r="B39" s="465"/>
      <c r="C39" s="457" t="s">
        <v>574</v>
      </c>
      <c r="D39" s="125"/>
      <c r="E39" s="238">
        <v>0</v>
      </c>
      <c r="F39" s="245" t="e">
        <f t="shared" si="3"/>
        <v>#DIV/0!</v>
      </c>
    </row>
    <row r="40" spans="1:15">
      <c r="A40" s="461" t="s">
        <v>596</v>
      </c>
      <c r="B40" s="465"/>
      <c r="C40" s="457"/>
      <c r="D40" s="125"/>
      <c r="E40" s="238">
        <v>0</v>
      </c>
      <c r="F40" s="245" t="e">
        <f t="shared" si="3"/>
        <v>#DIV/0!</v>
      </c>
    </row>
    <row r="41" spans="1:15">
      <c r="A41" s="473"/>
      <c r="B41" s="474"/>
      <c r="C41" s="479"/>
      <c r="D41" s="125"/>
      <c r="E41" s="238">
        <v>0</v>
      </c>
      <c r="F41" s="237"/>
      <c r="H41" s="137"/>
      <c r="I41" s="137"/>
      <c r="J41" s="137"/>
      <c r="K41" s="137"/>
      <c r="L41" s="137"/>
      <c r="M41" s="137"/>
      <c r="N41" s="137"/>
      <c r="O41" s="137"/>
    </row>
    <row r="42" spans="1:15">
      <c r="A42" s="458" t="s">
        <v>589</v>
      </c>
      <c r="B42" s="465"/>
      <c r="C42" s="466"/>
      <c r="D42" s="125"/>
      <c r="E42" s="239" t="e">
        <f>SUM(E31:E41)</f>
        <v>#DIV/0!</v>
      </c>
      <c r="F42" s="332" t="e">
        <f>IF(E42=0,0,E42/E$46)</f>
        <v>#DIV/0!</v>
      </c>
      <c r="H42" s="137"/>
      <c r="I42" s="137"/>
      <c r="J42" s="137"/>
      <c r="K42" s="137"/>
      <c r="L42" s="137"/>
      <c r="M42" s="137"/>
      <c r="N42" s="137"/>
      <c r="O42" s="137"/>
    </row>
    <row r="43" spans="1:15" ht="45">
      <c r="A43" s="461"/>
      <c r="B43" s="465"/>
      <c r="C43" s="466"/>
      <c r="D43" s="125"/>
      <c r="E43" s="235"/>
      <c r="F43" s="246"/>
      <c r="H43" s="489" t="s">
        <v>590</v>
      </c>
      <c r="I43" s="450"/>
      <c r="J43" s="451"/>
      <c r="K43" s="199" t="s">
        <v>548</v>
      </c>
      <c r="L43" s="137"/>
      <c r="M43" s="137"/>
      <c r="N43" s="137"/>
    </row>
    <row r="44" spans="1:15">
      <c r="A44" s="461" t="s">
        <v>591</v>
      </c>
      <c r="B44" s="465"/>
      <c r="C44" s="478"/>
      <c r="D44" s="125"/>
      <c r="E44" s="238">
        <v>0</v>
      </c>
      <c r="F44" s="332">
        <f>(IF(E44=0,0,E44/E$46))</f>
        <v>0</v>
      </c>
      <c r="H44" s="452"/>
      <c r="I44" s="453" t="s">
        <v>551</v>
      </c>
      <c r="J44" s="454" t="s">
        <v>551</v>
      </c>
      <c r="K44" s="235"/>
      <c r="L44" s="137"/>
      <c r="M44" s="137"/>
      <c r="N44" s="137"/>
    </row>
    <row r="45" spans="1:15">
      <c r="A45" s="461"/>
      <c r="B45" s="480"/>
      <c r="C45" s="466"/>
      <c r="D45" s="125"/>
      <c r="E45" s="235"/>
      <c r="F45" s="237"/>
      <c r="H45" s="481" t="s">
        <v>557</v>
      </c>
      <c r="I45" s="482"/>
      <c r="J45" s="483"/>
      <c r="K45" s="239">
        <f>E14</f>
        <v>0</v>
      </c>
      <c r="L45" s="137"/>
      <c r="M45" s="137"/>
      <c r="N45" s="137"/>
    </row>
    <row r="46" spans="1:15">
      <c r="A46" s="458" t="s">
        <v>592</v>
      </c>
      <c r="B46" s="484"/>
      <c r="C46" s="485"/>
      <c r="D46" s="125"/>
      <c r="E46" s="247" t="e">
        <f>SUM(E42:E45)</f>
        <v>#DIV/0!</v>
      </c>
      <c r="F46" s="248" t="e">
        <f>SUM(F42:F45)</f>
        <v>#DIV/0!</v>
      </c>
      <c r="H46" s="140" t="s">
        <v>560</v>
      </c>
      <c r="I46" s="141"/>
      <c r="J46" s="142"/>
      <c r="K46" s="241">
        <f>E16</f>
        <v>0</v>
      </c>
      <c r="L46" s="137"/>
      <c r="M46" s="137"/>
      <c r="N46" s="137"/>
    </row>
    <row r="47" spans="1:15">
      <c r="B47" s="139"/>
      <c r="C47" s="336"/>
      <c r="D47" s="125"/>
      <c r="E47" s="221"/>
      <c r="F47" s="249"/>
      <c r="H47" s="464" t="s">
        <v>562</v>
      </c>
      <c r="I47" s="141"/>
      <c r="J47" s="142"/>
      <c r="K47" s="242">
        <f>E17</f>
        <v>0</v>
      </c>
      <c r="L47" s="137"/>
      <c r="M47" s="137"/>
      <c r="N47" s="137"/>
      <c r="O47" s="137"/>
    </row>
    <row r="48" spans="1:15">
      <c r="A48" s="486" t="s">
        <v>593</v>
      </c>
      <c r="B48" s="487"/>
      <c r="C48" s="488"/>
      <c r="D48" s="137"/>
      <c r="E48" s="250" t="e">
        <f>(E$25*1.3)+($E$46-$E$25)</f>
        <v>#DIV/0!</v>
      </c>
      <c r="F48" s="251"/>
      <c r="H48" s="464" t="s">
        <v>568</v>
      </c>
      <c r="I48" s="141"/>
      <c r="J48" s="142"/>
      <c r="K48" s="241" t="e">
        <f>E21</f>
        <v>#DIV/0!</v>
      </c>
      <c r="L48" s="137"/>
      <c r="M48" s="137"/>
      <c r="N48" s="137"/>
      <c r="O48" s="137"/>
    </row>
    <row r="49" spans="1:15">
      <c r="A49" s="137"/>
      <c r="B49" s="143"/>
      <c r="C49" s="144"/>
      <c r="D49" s="137"/>
      <c r="E49" s="252"/>
      <c r="F49" s="252"/>
      <c r="G49" s="137"/>
      <c r="H49" s="464" t="s">
        <v>571</v>
      </c>
      <c r="I49" s="468"/>
      <c r="J49" s="469"/>
      <c r="K49" s="241" t="e">
        <f>E24</f>
        <v>#DIV/0!</v>
      </c>
      <c r="L49" s="137"/>
      <c r="M49" s="137"/>
      <c r="N49" s="137"/>
      <c r="O49" s="137"/>
    </row>
    <row r="50" spans="1:15" s="13" customFormat="1">
      <c r="A50" s="486" t="s">
        <v>594</v>
      </c>
      <c r="B50" s="487"/>
      <c r="C50" s="488"/>
      <c r="D50" s="137"/>
      <c r="E50" s="250" t="e">
        <f>(E$25*1.5)+($E$46-$E$25)</f>
        <v>#DIV/0!</v>
      </c>
      <c r="F50" s="251"/>
      <c r="G50" s="137"/>
      <c r="H50" s="461" t="s">
        <v>573</v>
      </c>
      <c r="I50" s="471"/>
      <c r="J50" s="457"/>
      <c r="K50" s="236">
        <f>E27</f>
        <v>0</v>
      </c>
      <c r="L50" s="137"/>
      <c r="M50" s="137"/>
      <c r="N50" s="137"/>
      <c r="O50" s="137"/>
    </row>
    <row r="51" spans="1:15" s="13" customFormat="1">
      <c r="A51" s="137"/>
      <c r="B51" s="143"/>
      <c r="C51" s="144"/>
      <c r="D51" s="137"/>
      <c r="E51" s="252"/>
      <c r="F51" s="252"/>
      <c r="G51" s="137"/>
      <c r="H51" s="461" t="s">
        <v>575</v>
      </c>
      <c r="I51" s="472"/>
      <c r="J51" s="457"/>
      <c r="K51" s="236">
        <f t="shared" ref="K51:K52" si="4">E28</f>
        <v>0</v>
      </c>
      <c r="L51" s="137"/>
      <c r="M51" s="57"/>
      <c r="N51" s="137"/>
      <c r="O51" s="137"/>
    </row>
    <row r="52" spans="1:15" s="13" customFormat="1">
      <c r="A52" s="486" t="s">
        <v>595</v>
      </c>
      <c r="B52" s="487"/>
      <c r="C52" s="488"/>
      <c r="D52" s="137"/>
      <c r="E52" s="250" t="e">
        <f>(E$25*2.5)+($E$46-$E$25)</f>
        <v>#DIV/0!</v>
      </c>
      <c r="F52" s="252"/>
      <c r="G52" s="137"/>
      <c r="H52" s="461" t="s">
        <v>576</v>
      </c>
      <c r="I52" s="465"/>
      <c r="J52" s="466" t="s">
        <v>551</v>
      </c>
      <c r="K52" s="236">
        <f t="shared" si="4"/>
        <v>0</v>
      </c>
      <c r="L52" s="137"/>
      <c r="M52" s="57"/>
      <c r="N52" s="137"/>
      <c r="O52" s="137"/>
    </row>
    <row r="53" spans="1:15" s="13" customFormat="1">
      <c r="A53" s="137"/>
      <c r="B53" s="143"/>
      <c r="C53" s="145"/>
      <c r="D53" s="137"/>
      <c r="E53" s="137"/>
      <c r="F53" s="146"/>
      <c r="G53" s="137"/>
      <c r="H53" s="461" t="s">
        <v>581</v>
      </c>
      <c r="I53" s="465"/>
      <c r="J53" s="476"/>
      <c r="K53" s="236">
        <f>E33</f>
        <v>0</v>
      </c>
      <c r="L53" s="137"/>
      <c r="M53" s="57"/>
      <c r="N53" s="137"/>
      <c r="O53" s="137"/>
    </row>
    <row r="54" spans="1:15" s="13" customFormat="1">
      <c r="A54" s="137"/>
      <c r="B54" s="143"/>
      <c r="C54" s="145"/>
      <c r="D54" s="137"/>
      <c r="E54" s="137"/>
      <c r="F54" s="146"/>
      <c r="G54" s="137"/>
      <c r="H54" s="461" t="s">
        <v>582</v>
      </c>
      <c r="I54" s="465"/>
      <c r="J54" s="476"/>
      <c r="K54" s="236">
        <f t="shared" ref="K54:K60" si="5">E34</f>
        <v>0</v>
      </c>
      <c r="L54" s="137"/>
      <c r="M54" s="57"/>
      <c r="N54" s="137"/>
      <c r="O54" s="137"/>
    </row>
    <row r="55" spans="1:15" s="13" customFormat="1">
      <c r="A55" s="137"/>
      <c r="B55" s="137"/>
      <c r="C55" s="147"/>
      <c r="D55" s="137"/>
      <c r="E55" s="137"/>
      <c r="F55" s="146"/>
      <c r="G55" s="137"/>
      <c r="H55" s="461" t="s">
        <v>583</v>
      </c>
      <c r="I55" s="465"/>
      <c r="J55" s="476"/>
      <c r="K55" s="236">
        <f t="shared" si="5"/>
        <v>0</v>
      </c>
      <c r="L55" s="137"/>
      <c r="M55" s="57"/>
      <c r="N55" s="137"/>
      <c r="O55" s="137"/>
    </row>
    <row r="56" spans="1:15" s="13" customFormat="1">
      <c r="A56" s="137"/>
      <c r="B56" s="137"/>
      <c r="C56" s="147"/>
      <c r="D56" s="137"/>
      <c r="E56" s="137"/>
      <c r="F56" s="146"/>
      <c r="G56" s="137"/>
      <c r="H56" s="461" t="s">
        <v>584</v>
      </c>
      <c r="I56" s="465"/>
      <c r="J56" s="478"/>
      <c r="K56" s="236">
        <f t="shared" si="5"/>
        <v>0</v>
      </c>
      <c r="L56" s="137"/>
      <c r="M56" s="57"/>
      <c r="N56" s="137"/>
      <c r="O56" s="137"/>
    </row>
    <row r="57" spans="1:15" s="13" customFormat="1">
      <c r="A57" s="57"/>
      <c r="B57" s="137"/>
      <c r="C57" s="147"/>
      <c r="D57" s="137"/>
      <c r="E57" s="137"/>
      <c r="F57" s="146"/>
      <c r="G57" s="137"/>
      <c r="H57" s="461" t="s">
        <v>585</v>
      </c>
      <c r="I57" s="465"/>
      <c r="J57" s="476"/>
      <c r="K57" s="236">
        <f t="shared" si="5"/>
        <v>0</v>
      </c>
      <c r="L57" s="137"/>
      <c r="M57" s="57"/>
      <c r="N57" s="137"/>
      <c r="O57" s="137"/>
    </row>
    <row r="58" spans="1:15" s="13" customFormat="1">
      <c r="A58" s="137"/>
      <c r="B58" s="137"/>
      <c r="C58" s="147"/>
      <c r="D58" s="137"/>
      <c r="E58" s="137"/>
      <c r="F58" s="146"/>
      <c r="G58" s="137"/>
      <c r="H58" s="461" t="s">
        <v>586</v>
      </c>
      <c r="I58" s="465"/>
      <c r="J58" s="478"/>
      <c r="K58" s="236">
        <f t="shared" si="5"/>
        <v>0</v>
      </c>
      <c r="L58" s="137"/>
      <c r="M58" s="57"/>
      <c r="N58" s="57"/>
      <c r="O58" s="137"/>
    </row>
    <row r="59" spans="1:15" s="13" customFormat="1">
      <c r="A59" s="137"/>
      <c r="B59" s="137"/>
      <c r="C59" s="147"/>
      <c r="D59" s="137"/>
      <c r="E59" s="137"/>
      <c r="F59" s="146"/>
      <c r="G59" s="137"/>
      <c r="H59" s="461" t="s">
        <v>587</v>
      </c>
      <c r="I59" s="465"/>
      <c r="J59" s="457"/>
      <c r="K59" s="236">
        <f t="shared" si="5"/>
        <v>0</v>
      </c>
      <c r="L59" s="137"/>
      <c r="M59" s="57"/>
      <c r="N59" s="57"/>
      <c r="O59" s="137"/>
    </row>
    <row r="60" spans="1:15" s="13" customFormat="1">
      <c r="A60" s="137"/>
      <c r="B60" s="137"/>
      <c r="C60" s="147"/>
      <c r="D60" s="137"/>
      <c r="E60" s="137"/>
      <c r="F60" s="146"/>
      <c r="G60" s="137"/>
      <c r="H60" s="461" t="s">
        <v>596</v>
      </c>
      <c r="I60" s="465"/>
      <c r="J60" s="457"/>
      <c r="K60" s="236">
        <f t="shared" si="5"/>
        <v>0</v>
      </c>
      <c r="L60" s="137"/>
      <c r="M60" s="57"/>
      <c r="N60" s="57"/>
      <c r="O60" s="137"/>
    </row>
    <row r="61" spans="1:15" s="13" customFormat="1">
      <c r="A61" s="137"/>
      <c r="B61" s="137"/>
      <c r="C61" s="147"/>
      <c r="D61" s="137"/>
      <c r="E61" s="137"/>
      <c r="F61" s="146"/>
      <c r="G61" s="137"/>
      <c r="H61" s="461" t="s">
        <v>591</v>
      </c>
      <c r="I61" s="465"/>
      <c r="J61" s="478"/>
      <c r="K61" s="236">
        <f>E44</f>
        <v>0</v>
      </c>
      <c r="L61" s="137"/>
      <c r="M61" s="57"/>
      <c r="N61" s="57"/>
      <c r="O61" s="137"/>
    </row>
    <row r="62" spans="1:15" s="13" customFormat="1">
      <c r="A62" s="137"/>
      <c r="B62" s="137"/>
      <c r="C62" s="147"/>
      <c r="D62" s="137"/>
      <c r="E62" s="137"/>
      <c r="F62" s="146"/>
      <c r="G62" s="137"/>
      <c r="H62" s="461"/>
      <c r="I62" s="480"/>
      <c r="J62" s="466"/>
      <c r="K62" s="235"/>
      <c r="L62" s="137"/>
      <c r="M62" s="57"/>
      <c r="N62" s="57"/>
      <c r="O62" s="137"/>
    </row>
    <row r="63" spans="1:15" s="13" customFormat="1">
      <c r="A63" s="137"/>
      <c r="B63" s="137"/>
      <c r="C63" s="147"/>
      <c r="D63" s="137"/>
      <c r="E63" s="137"/>
      <c r="F63" s="146"/>
      <c r="G63" s="137"/>
      <c r="H63" s="458" t="s">
        <v>592</v>
      </c>
      <c r="I63" s="484"/>
      <c r="J63" s="485"/>
      <c r="K63" s="247" t="e">
        <f>SUM(K45:K62)</f>
        <v>#DIV/0!</v>
      </c>
      <c r="L63" s="137"/>
      <c r="M63" s="57"/>
      <c r="N63" s="57"/>
      <c r="O63" s="137"/>
    </row>
    <row r="64" spans="1:15" s="13" customFormat="1">
      <c r="A64" s="137"/>
      <c r="B64" s="137"/>
      <c r="C64" s="147"/>
      <c r="D64" s="137"/>
      <c r="E64" s="57"/>
      <c r="F64" s="146"/>
      <c r="G64" s="137"/>
      <c r="H64" s="57"/>
      <c r="I64" s="139"/>
      <c r="J64" s="336"/>
      <c r="K64" s="221"/>
      <c r="L64" s="137"/>
      <c r="M64" s="57"/>
      <c r="N64" s="57"/>
      <c r="O64" s="57"/>
    </row>
    <row r="65" spans="1:15" s="13" customFormat="1">
      <c r="A65" s="57"/>
      <c r="B65" s="57"/>
      <c r="C65" s="57"/>
      <c r="D65" s="57"/>
      <c r="E65" s="57"/>
      <c r="F65" s="57"/>
      <c r="G65" s="137"/>
      <c r="H65" s="486" t="s">
        <v>593</v>
      </c>
      <c r="I65" s="487"/>
      <c r="J65" s="488"/>
      <c r="K65" s="250" t="e">
        <f>E48</f>
        <v>#DIV/0!</v>
      </c>
      <c r="L65" s="137"/>
      <c r="M65" s="57"/>
      <c r="N65" s="57"/>
      <c r="O65" s="57"/>
    </row>
    <row r="66" spans="1:15">
      <c r="H66" s="137"/>
      <c r="I66" s="143"/>
      <c r="J66" s="144"/>
      <c r="K66" s="252"/>
      <c r="L66" s="137"/>
    </row>
    <row r="67" spans="1:15">
      <c r="H67" s="486" t="s">
        <v>594</v>
      </c>
      <c r="I67" s="487"/>
      <c r="J67" s="488"/>
      <c r="K67" s="250" t="e">
        <f>E50</f>
        <v>#DIV/0!</v>
      </c>
      <c r="L67" s="137"/>
    </row>
    <row r="68" spans="1:15">
      <c r="H68" s="137"/>
      <c r="I68" s="143"/>
      <c r="J68" s="144"/>
      <c r="K68" s="252"/>
      <c r="L68" s="137"/>
    </row>
    <row r="69" spans="1:15">
      <c r="H69" s="486" t="s">
        <v>595</v>
      </c>
      <c r="I69" s="487"/>
      <c r="J69" s="488"/>
      <c r="K69" s="250" t="e">
        <f>E52</f>
        <v>#DIV/0!</v>
      </c>
      <c r="L69" s="137"/>
    </row>
    <row r="70" spans="1:15">
      <c r="L70" s="137"/>
      <c r="O70" s="137"/>
    </row>
    <row r="71" spans="1:15">
      <c r="O71" s="137"/>
    </row>
    <row r="72" spans="1:15">
      <c r="O72" s="137"/>
    </row>
    <row r="73" spans="1:15">
      <c r="O73" s="137"/>
    </row>
    <row r="74" spans="1:15">
      <c r="O74" s="137"/>
    </row>
    <row r="75" spans="1:15">
      <c r="O75" s="137"/>
    </row>
    <row r="76" spans="1:15">
      <c r="O76" s="137"/>
    </row>
  </sheetData>
  <mergeCells count="7">
    <mergeCell ref="I25:N25"/>
    <mergeCell ref="I17:N17"/>
    <mergeCell ref="E10:F10"/>
    <mergeCell ref="I10:N10"/>
    <mergeCell ref="H1:N2"/>
    <mergeCell ref="H3:N3"/>
    <mergeCell ref="H4:N5"/>
  </mergeCells>
  <conditionalFormatting sqref="O23">
    <cfRule type="cellIs" dxfId="4" priority="1" operator="greaterThan">
      <formula>1</formula>
    </cfRule>
    <cfRule type="cellIs" dxfId="3" priority="2" operator="between">
      <formula>0.999999</formula>
      <formula>0</formula>
    </cfRule>
    <cfRule type="cellIs" dxfId="2" priority="3" operator="equal">
      <formula>1</formula>
    </cfRule>
  </conditionalFormatting>
  <pageMargins left="0.7" right="0.7" top="0.75" bottom="0.75" header="0.3" footer="0.3"/>
  <pageSetup paperSize="9" scale="47" fitToHeight="0" orientation="landscape" r:id="rId1"/>
  <headerFooter>
    <oddFooter>&amp;L&amp;F-&amp;A
Atir b.v. ©&amp;Rprintversie &amp;D</oddFooter>
  </headerFooter>
  <colBreaks count="1" manualBreakCount="1">
    <brk id="7" max="61"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I21"/>
  <sheetViews>
    <sheetView showGridLines="0" topLeftCell="B1" zoomScaleNormal="100" workbookViewId="0">
      <pane ySplit="10" topLeftCell="A11" activePane="bottomLeft" state="frozen"/>
      <selection activeCell="B1" sqref="B1"/>
      <selection pane="bottomLeft" activeCell="H21" sqref="H21"/>
    </sheetView>
  </sheetViews>
  <sheetFormatPr defaultColWidth="9.109375" defaultRowHeight="13.2"/>
  <cols>
    <col min="1" max="1" width="37.6640625" style="57" customWidth="1"/>
    <col min="2" max="2" width="65.109375" style="57" customWidth="1"/>
    <col min="3" max="3" width="12.88671875" style="57" customWidth="1"/>
    <col min="4" max="4" width="43.88671875" style="57" bestFit="1" customWidth="1"/>
    <col min="5" max="5" width="15.33203125" style="57" customWidth="1"/>
    <col min="6" max="6" width="12.88671875" style="57" customWidth="1"/>
    <col min="7" max="7" width="12.33203125" style="57" bestFit="1" customWidth="1"/>
    <col min="8" max="8" width="13.6640625" style="57" bestFit="1" customWidth="1"/>
    <col min="9" max="9" width="19.88671875" style="2" customWidth="1"/>
    <col min="10" max="16384" width="9.109375" style="2"/>
  </cols>
  <sheetData>
    <row r="1" spans="1:9">
      <c r="A1" s="371" t="s">
        <v>5</v>
      </c>
      <c r="I1" s="57"/>
    </row>
    <row r="2" spans="1:9">
      <c r="A2" s="100"/>
      <c r="I2" s="57"/>
    </row>
    <row r="3" spans="1:9" ht="15.6">
      <c r="A3" s="37" t="str">
        <f>'2-Kosten per locatie'!A3</f>
        <v>Naam opdrachtgever</v>
      </c>
      <c r="B3" s="149" t="str">
        <f>'2-Kosten per locatie'!B3</f>
        <v>SED organisatie</v>
      </c>
      <c r="I3" s="57"/>
    </row>
    <row r="4" spans="1:9" ht="15.6">
      <c r="A4" s="37" t="str">
        <f>'2-Kosten per locatie'!A4</f>
        <v>Calculatie onderdeel</v>
      </c>
      <c r="B4" s="45" t="str">
        <f ca="1">MID(CELL("bestandsnaam",$C$9),SEARCH("]",CELL("bestandsnaam",$C$9),1)+1,256)</f>
        <v>8-Additionele kosten</v>
      </c>
      <c r="D4" s="396"/>
      <c r="E4" s="397"/>
      <c r="I4" s="57"/>
    </row>
    <row r="5" spans="1:9" ht="15.6">
      <c r="A5" s="37" t="str">
        <f>'2-Kosten per locatie'!A5</f>
        <v>Gebouw/plaats</v>
      </c>
      <c r="B5" s="149" t="str">
        <f>'2-Kosten per locatie'!B5</f>
        <v>Perceel 1</v>
      </c>
      <c r="I5" s="57"/>
    </row>
    <row r="6" spans="1:9" ht="15.6">
      <c r="A6" s="37" t="str">
        <f>'2-Kosten per locatie'!A6</f>
        <v>Referentie nummer</v>
      </c>
      <c r="B6" s="149">
        <f>'2-Kosten per locatie'!B6</f>
        <v>0</v>
      </c>
      <c r="I6" s="57"/>
    </row>
    <row r="7" spans="1:9" ht="15" customHeight="1">
      <c r="A7" s="37" t="str">
        <f>'2-Kosten per locatie'!A7</f>
        <v>Naam dienstverlener</v>
      </c>
      <c r="B7" s="149">
        <f>'2-Kosten per locatie'!B7</f>
        <v>0</v>
      </c>
      <c r="I7" s="57"/>
    </row>
    <row r="8" spans="1:9" ht="15.6">
      <c r="A8" s="37" t="str">
        <f>'2-Kosten per locatie'!A8</f>
        <v>Prijspeil</v>
      </c>
      <c r="B8" s="256">
        <f>'2-Kosten per locatie'!B8</f>
        <v>46023</v>
      </c>
      <c r="I8" s="57"/>
    </row>
    <row r="10" spans="1:9" ht="48.6">
      <c r="A10" s="339" t="s">
        <v>26</v>
      </c>
      <c r="B10" s="339" t="s">
        <v>600</v>
      </c>
      <c r="C10" s="339" t="s">
        <v>601</v>
      </c>
      <c r="D10" s="339" t="s">
        <v>602</v>
      </c>
      <c r="E10" s="339" t="s">
        <v>603</v>
      </c>
      <c r="F10" s="339" t="s">
        <v>604</v>
      </c>
      <c r="G10" s="339" t="s">
        <v>605</v>
      </c>
      <c r="H10" s="339" t="s">
        <v>606</v>
      </c>
    </row>
    <row r="11" spans="1:9">
      <c r="A11" s="278" t="s">
        <v>58</v>
      </c>
      <c r="B11" s="71" t="s">
        <v>607</v>
      </c>
      <c r="C11" s="340"/>
      <c r="D11" s="340">
        <v>1</v>
      </c>
      <c r="E11" s="267"/>
      <c r="F11" s="341">
        <f t="shared" ref="F11:F16" si="0">E11*D11</f>
        <v>0</v>
      </c>
      <c r="G11" s="395">
        <v>0</v>
      </c>
      <c r="H11" s="212">
        <f t="shared" ref="H11:H16" si="1">G11*F11</f>
        <v>0</v>
      </c>
    </row>
    <row r="12" spans="1:9">
      <c r="A12" s="278" t="s">
        <v>58</v>
      </c>
      <c r="B12" s="71" t="s">
        <v>608</v>
      </c>
      <c r="C12" s="340"/>
      <c r="D12" s="340">
        <v>1</v>
      </c>
      <c r="E12" s="267"/>
      <c r="F12" s="341">
        <f t="shared" si="0"/>
        <v>0</v>
      </c>
      <c r="G12" s="395">
        <v>0</v>
      </c>
      <c r="H12" s="212">
        <f>G12*F12</f>
        <v>0</v>
      </c>
    </row>
    <row r="13" spans="1:9">
      <c r="A13" s="278" t="s">
        <v>58</v>
      </c>
      <c r="B13" s="71" t="s">
        <v>609</v>
      </c>
      <c r="C13" s="340"/>
      <c r="D13" s="340">
        <v>1</v>
      </c>
      <c r="E13" s="267"/>
      <c r="F13" s="341">
        <f t="shared" si="0"/>
        <v>0</v>
      </c>
      <c r="G13" s="395">
        <v>0</v>
      </c>
      <c r="H13" s="212">
        <f>G13*F13</f>
        <v>0</v>
      </c>
    </row>
    <row r="14" spans="1:9">
      <c r="A14" s="278" t="s">
        <v>62</v>
      </c>
      <c r="B14" s="71" t="s">
        <v>607</v>
      </c>
      <c r="C14" s="340"/>
      <c r="D14" s="340">
        <v>1</v>
      </c>
      <c r="E14" s="267"/>
      <c r="F14" s="341">
        <f t="shared" si="0"/>
        <v>0</v>
      </c>
      <c r="G14" s="395">
        <v>0</v>
      </c>
      <c r="H14" s="212">
        <f>G14*F14</f>
        <v>0</v>
      </c>
    </row>
    <row r="15" spans="1:9">
      <c r="A15" s="278" t="s">
        <v>62</v>
      </c>
      <c r="B15" s="71" t="s">
        <v>610</v>
      </c>
      <c r="C15" s="340"/>
      <c r="D15" s="340">
        <v>1</v>
      </c>
      <c r="E15" s="267"/>
      <c r="F15" s="341">
        <f t="shared" si="0"/>
        <v>0</v>
      </c>
      <c r="G15" s="395">
        <v>0</v>
      </c>
      <c r="H15" s="212">
        <f t="shared" si="1"/>
        <v>0</v>
      </c>
    </row>
    <row r="16" spans="1:9">
      <c r="A16" s="278" t="s">
        <v>62</v>
      </c>
      <c r="B16" s="71" t="s">
        <v>611</v>
      </c>
      <c r="C16" s="340"/>
      <c r="D16" s="340">
        <v>1</v>
      </c>
      <c r="E16" s="267"/>
      <c r="F16" s="341">
        <f t="shared" si="0"/>
        <v>0</v>
      </c>
      <c r="G16" s="395">
        <v>0</v>
      </c>
      <c r="H16" s="212">
        <f t="shared" si="1"/>
        <v>0</v>
      </c>
    </row>
    <row r="17" spans="1:8">
      <c r="A17" s="98"/>
      <c r="C17" s="84"/>
      <c r="D17" s="84"/>
      <c r="E17" s="84"/>
      <c r="F17" s="84"/>
      <c r="G17" s="84"/>
      <c r="H17" s="84"/>
    </row>
    <row r="18" spans="1:8" ht="32.4">
      <c r="A18" s="339" t="s">
        <v>26</v>
      </c>
      <c r="B18" s="491" t="s">
        <v>612</v>
      </c>
      <c r="C18" s="491"/>
      <c r="D18" s="492"/>
      <c r="E18" s="492"/>
      <c r="F18" s="492"/>
      <c r="G18" s="493"/>
      <c r="H18" s="493" t="s">
        <v>613</v>
      </c>
    </row>
    <row r="19" spans="1:8">
      <c r="A19" s="278" t="s">
        <v>63</v>
      </c>
      <c r="B19" s="71" t="s">
        <v>576</v>
      </c>
      <c r="C19" s="150"/>
      <c r="D19" s="151"/>
      <c r="E19" s="151"/>
      <c r="F19" s="151"/>
      <c r="G19" s="152"/>
      <c r="H19" s="342">
        <f>'11-Machinekosten'!Q30</f>
        <v>0</v>
      </c>
    </row>
    <row r="20" spans="1:8">
      <c r="H20" s="221"/>
    </row>
    <row r="21" spans="1:8" s="12" customFormat="1">
      <c r="A21" s="437" t="s">
        <v>64</v>
      </c>
      <c r="B21" s="445"/>
      <c r="C21" s="445"/>
      <c r="D21" s="445"/>
      <c r="E21" s="445"/>
      <c r="F21" s="343">
        <f>SUM(F11:F16)</f>
        <v>0</v>
      </c>
      <c r="G21" s="445"/>
      <c r="H21" s="254">
        <f>SUM(H11:H19)</f>
        <v>0</v>
      </c>
    </row>
  </sheetData>
  <pageMargins left="0.59375" right="0.7" top="0.75" bottom="0.75" header="0.3" footer="0.3"/>
  <pageSetup paperSize="9" fitToHeight="0" orientation="landscape" r:id="rId1"/>
  <headerFooter>
    <oddFooter>&amp;L&amp;F-&amp;A
Atir b.v. ©&amp;Rprintversie &amp;D</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tint="-0.14999847407452621"/>
  </sheetPr>
  <dimension ref="A1:F47"/>
  <sheetViews>
    <sheetView showGridLines="0" showZeros="0" zoomScaleNormal="100" zoomScaleSheetLayoutView="75" zoomScalePageLayoutView="50" workbookViewId="0">
      <pane ySplit="10" topLeftCell="A28" activePane="bottomLeft" state="frozen"/>
      <selection activeCell="B1" sqref="B1"/>
      <selection pane="bottomLeft" activeCell="H23" sqref="H23"/>
    </sheetView>
  </sheetViews>
  <sheetFormatPr defaultColWidth="11.44140625" defaultRowHeight="13.2"/>
  <cols>
    <col min="1" max="1" width="39" style="57" customWidth="1"/>
    <col min="2" max="2" width="20.33203125" style="57" customWidth="1"/>
    <col min="3" max="4" width="17.5546875" style="57" customWidth="1"/>
    <col min="5" max="5" width="22.33203125" style="57" customWidth="1"/>
    <col min="6" max="6" width="17.5546875" style="57" customWidth="1"/>
    <col min="7" max="16384" width="11.44140625" style="2"/>
  </cols>
  <sheetData>
    <row r="1" spans="1:6">
      <c r="A1" s="371" t="s">
        <v>5</v>
      </c>
      <c r="B1" s="153"/>
      <c r="C1" s="153"/>
      <c r="D1" s="154"/>
    </row>
    <row r="2" spans="1:6">
      <c r="A2" s="100"/>
    </row>
    <row r="3" spans="1:6" ht="15.6">
      <c r="A3" s="37" t="str">
        <f>'2-Kosten per locatie'!A3</f>
        <v>Naam opdrachtgever</v>
      </c>
      <c r="B3" s="45" t="str">
        <f>'2-Kosten per locatie'!B3</f>
        <v>SED organisatie</v>
      </c>
      <c r="C3" s="155"/>
      <c r="D3" s="155"/>
    </row>
    <row r="4" spans="1:6" ht="15.6">
      <c r="A4" s="37" t="str">
        <f>'2-Kosten per locatie'!A4</f>
        <v>Calculatie onderdeel</v>
      </c>
      <c r="B4" s="45" t="str">
        <f ca="1">MID(CELL("bestandsnaam",$C$9),SEARCH("]",CELL("bestandsnaam",$C$9),1)+1,256)</f>
        <v>9-Afroepprijs</v>
      </c>
      <c r="C4" s="156"/>
      <c r="D4" s="157"/>
    </row>
    <row r="5" spans="1:6" ht="15.6">
      <c r="A5" s="37" t="str">
        <f>'2-Kosten per locatie'!A5</f>
        <v>Gebouw/plaats</v>
      </c>
      <c r="B5" s="45" t="str">
        <f>'2-Kosten per locatie'!B5</f>
        <v>Perceel 1</v>
      </c>
      <c r="C5" s="156"/>
      <c r="D5" s="157"/>
    </row>
    <row r="6" spans="1:6" ht="15.6">
      <c r="A6" s="37" t="str">
        <f>'2-Kosten per locatie'!A6</f>
        <v>Referentie nummer</v>
      </c>
      <c r="B6" s="45">
        <f>'2-Kosten per locatie'!B6</f>
        <v>0</v>
      </c>
      <c r="C6" s="156"/>
      <c r="D6" s="157"/>
    </row>
    <row r="7" spans="1:6" ht="15.6">
      <c r="A7" s="37" t="str">
        <f>'2-Kosten per locatie'!A7</f>
        <v>Naam dienstverlener</v>
      </c>
      <c r="B7" s="45">
        <f>'2-Kosten per locatie'!B7</f>
        <v>0</v>
      </c>
      <c r="C7" s="156"/>
      <c r="D7" s="157"/>
    </row>
    <row r="8" spans="1:6" ht="15.6">
      <c r="A8" s="37" t="str">
        <f>'2-Kosten per locatie'!A8</f>
        <v>Prijspeil</v>
      </c>
      <c r="B8" s="231">
        <f>'2-Kosten per locatie'!B8</f>
        <v>46023</v>
      </c>
      <c r="C8" s="156"/>
      <c r="D8" s="157"/>
    </row>
    <row r="9" spans="1:6" ht="15.6">
      <c r="A9" s="158"/>
      <c r="B9" s="159"/>
      <c r="C9" s="156"/>
      <c r="D9" s="157"/>
    </row>
    <row r="10" spans="1:6">
      <c r="A10" s="160"/>
      <c r="B10" s="161"/>
      <c r="C10" s="161"/>
      <c r="D10" s="161"/>
    </row>
    <row r="11" spans="1:6" ht="18.600000000000001">
      <c r="A11" s="494" t="s">
        <v>614</v>
      </c>
      <c r="B11" s="495"/>
      <c r="C11" s="495"/>
      <c r="D11" s="496"/>
      <c r="E11" s="496"/>
      <c r="F11" s="497"/>
    </row>
    <row r="13" spans="1:6">
      <c r="A13" s="498"/>
      <c r="B13" s="499"/>
      <c r="C13" s="552" t="s">
        <v>615</v>
      </c>
      <c r="D13" s="553"/>
      <c r="E13" s="553"/>
      <c r="F13" s="554"/>
    </row>
    <row r="14" spans="1:6">
      <c r="A14" s="344" t="s">
        <v>616</v>
      </c>
      <c r="B14" s="344" t="s">
        <v>617</v>
      </c>
      <c r="C14" s="345" t="s">
        <v>618</v>
      </c>
      <c r="D14" s="340" t="s">
        <v>619</v>
      </c>
      <c r="E14" s="340" t="s">
        <v>620</v>
      </c>
      <c r="F14" s="340" t="s">
        <v>621</v>
      </c>
    </row>
    <row r="15" spans="1:6">
      <c r="A15" s="346" t="s">
        <v>622</v>
      </c>
      <c r="B15" s="346" t="s">
        <v>623</v>
      </c>
      <c r="C15" s="347">
        <v>0</v>
      </c>
      <c r="D15" s="347">
        <v>0</v>
      </c>
      <c r="E15" s="347">
        <v>0</v>
      </c>
      <c r="F15" s="347">
        <v>0</v>
      </c>
    </row>
    <row r="16" spans="1:6">
      <c r="A16" s="346" t="s">
        <v>624</v>
      </c>
      <c r="B16" s="346" t="s">
        <v>623</v>
      </c>
      <c r="C16" s="347">
        <v>0</v>
      </c>
      <c r="D16" s="347">
        <v>0</v>
      </c>
      <c r="E16" s="347">
        <v>0</v>
      </c>
      <c r="F16" s="347">
        <v>0</v>
      </c>
    </row>
    <row r="17" spans="1:6">
      <c r="A17" s="346" t="s">
        <v>625</v>
      </c>
      <c r="B17" s="346" t="s">
        <v>626</v>
      </c>
      <c r="C17" s="347">
        <v>0</v>
      </c>
      <c r="D17" s="347">
        <v>0</v>
      </c>
      <c r="E17" s="347">
        <v>0</v>
      </c>
      <c r="F17" s="347">
        <v>0</v>
      </c>
    </row>
    <row r="18" spans="1:6">
      <c r="A18" s="344" t="s">
        <v>627</v>
      </c>
      <c r="B18" s="348"/>
      <c r="C18" s="347">
        <v>0</v>
      </c>
      <c r="D18" s="347">
        <v>0</v>
      </c>
      <c r="E18" s="347">
        <v>0</v>
      </c>
      <c r="F18" s="347">
        <v>0</v>
      </c>
    </row>
    <row r="19" spans="1:6">
      <c r="A19" s="344" t="s">
        <v>628</v>
      </c>
      <c r="B19" s="348"/>
      <c r="C19" s="347">
        <v>0</v>
      </c>
      <c r="D19" s="347">
        <v>0</v>
      </c>
      <c r="E19" s="347">
        <v>0</v>
      </c>
      <c r="F19" s="347">
        <v>0</v>
      </c>
    </row>
    <row r="20" spans="1:6">
      <c r="A20" s="162"/>
      <c r="B20" s="162"/>
      <c r="C20" s="162"/>
      <c r="D20" s="153"/>
    </row>
    <row r="21" spans="1:6">
      <c r="A21" s="164"/>
      <c r="B21" s="165"/>
      <c r="C21" s="165"/>
      <c r="D21" s="164"/>
    </row>
    <row r="22" spans="1:6" ht="18.600000000000001">
      <c r="A22" s="494" t="s">
        <v>629</v>
      </c>
      <c r="B22" s="500"/>
      <c r="C22" s="500"/>
      <c r="D22" s="500"/>
      <c r="E22" s="500"/>
      <c r="F22" s="501"/>
    </row>
    <row r="23" spans="1:6">
      <c r="A23" s="502"/>
      <c r="B23" s="502"/>
      <c r="C23" s="502"/>
      <c r="D23" s="502"/>
    </row>
    <row r="24" spans="1:6" ht="26.4">
      <c r="A24" s="349" t="s">
        <v>26</v>
      </c>
      <c r="B24" s="503" t="s">
        <v>617</v>
      </c>
      <c r="C24" s="504"/>
      <c r="D24" s="390"/>
      <c r="E24" s="391"/>
      <c r="F24" s="391" t="s">
        <v>630</v>
      </c>
    </row>
    <row r="25" spans="1:6">
      <c r="A25" s="346" t="s">
        <v>631</v>
      </c>
      <c r="B25" s="407" t="s">
        <v>632</v>
      </c>
      <c r="C25" s="408"/>
      <c r="D25" s="408"/>
      <c r="E25" s="409"/>
      <c r="F25" s="347">
        <v>0</v>
      </c>
    </row>
    <row r="26" spans="1:6">
      <c r="A26" s="346" t="s">
        <v>633</v>
      </c>
      <c r="B26" s="407" t="s">
        <v>632</v>
      </c>
      <c r="C26" s="408"/>
      <c r="D26" s="408"/>
      <c r="E26" s="409"/>
      <c r="F26" s="347">
        <v>0</v>
      </c>
    </row>
    <row r="27" spans="1:6">
      <c r="A27" s="346" t="s">
        <v>634</v>
      </c>
      <c r="B27" s="407" t="s">
        <v>632</v>
      </c>
      <c r="C27" s="410"/>
      <c r="D27" s="410"/>
      <c r="E27" s="409"/>
      <c r="F27" s="347">
        <v>0</v>
      </c>
    </row>
    <row r="29" spans="1:6" ht="18.600000000000001">
      <c r="A29" s="494" t="s">
        <v>635</v>
      </c>
      <c r="B29" s="500"/>
      <c r="C29" s="500"/>
      <c r="D29" s="500"/>
      <c r="E29" s="500"/>
      <c r="F29" s="501"/>
    </row>
    <row r="30" spans="1:6">
      <c r="A30" s="163"/>
      <c r="B30" s="162"/>
      <c r="C30" s="162"/>
      <c r="D30" s="153"/>
    </row>
    <row r="31" spans="1:6">
      <c r="A31" s="344" t="s">
        <v>616</v>
      </c>
      <c r="B31" s="498" t="s">
        <v>617</v>
      </c>
      <c r="C31" s="502"/>
      <c r="D31" s="502"/>
      <c r="E31" s="502"/>
      <c r="F31" s="350" t="s">
        <v>636</v>
      </c>
    </row>
    <row r="32" spans="1:6">
      <c r="A32" s="346" t="s">
        <v>637</v>
      </c>
      <c r="B32" s="166" t="s">
        <v>638</v>
      </c>
      <c r="C32" s="166"/>
      <c r="D32" s="166"/>
      <c r="E32" s="166"/>
      <c r="F32" s="347">
        <v>0</v>
      </c>
    </row>
    <row r="33" spans="1:6">
      <c r="A33" s="346" t="s">
        <v>637</v>
      </c>
      <c r="B33" s="166" t="s">
        <v>639</v>
      </c>
      <c r="C33" s="166"/>
      <c r="D33" s="166"/>
      <c r="E33" s="166"/>
      <c r="F33" s="347">
        <v>0</v>
      </c>
    </row>
    <row r="34" spans="1:6">
      <c r="A34" s="346" t="s">
        <v>637</v>
      </c>
      <c r="B34" s="166" t="s">
        <v>640</v>
      </c>
      <c r="C34" s="166"/>
      <c r="D34" s="166"/>
      <c r="E34" s="166"/>
      <c r="F34" s="347">
        <v>0</v>
      </c>
    </row>
    <row r="35" spans="1:6">
      <c r="A35" s="346" t="s">
        <v>641</v>
      </c>
      <c r="B35" s="166" t="s">
        <v>638</v>
      </c>
      <c r="C35" s="166"/>
      <c r="D35" s="166"/>
      <c r="E35" s="166"/>
      <c r="F35" s="347">
        <v>0</v>
      </c>
    </row>
    <row r="36" spans="1:6">
      <c r="A36" s="162"/>
      <c r="B36" s="153"/>
      <c r="C36" s="153"/>
      <c r="D36" s="162"/>
    </row>
    <row r="37" spans="1:6" ht="15.6">
      <c r="A37" s="200" t="s">
        <v>642</v>
      </c>
      <c r="B37" s="153"/>
      <c r="C37" s="153"/>
      <c r="D37" s="162"/>
    </row>
    <row r="38" spans="1:6">
      <c r="A38" s="162" t="s">
        <v>643</v>
      </c>
    </row>
    <row r="39" spans="1:6">
      <c r="A39" s="162" t="s">
        <v>644</v>
      </c>
      <c r="B39" s="153"/>
      <c r="C39" s="153"/>
      <c r="D39" s="162"/>
    </row>
    <row r="40" spans="1:6" ht="12.75" customHeight="1">
      <c r="A40" s="162"/>
      <c r="B40" s="153"/>
      <c r="C40" s="153"/>
      <c r="D40" s="162"/>
    </row>
    <row r="41" spans="1:6">
      <c r="A41" s="162"/>
      <c r="B41" s="153"/>
      <c r="C41" s="153"/>
      <c r="D41" s="162"/>
    </row>
    <row r="42" spans="1:6">
      <c r="A42" s="162"/>
      <c r="B42" s="153"/>
      <c r="C42" s="153"/>
      <c r="D42" s="162"/>
    </row>
    <row r="44" spans="1:6">
      <c r="A44" s="167"/>
      <c r="B44" s="153"/>
      <c r="C44" s="153"/>
      <c r="D44" s="153"/>
    </row>
    <row r="45" spans="1:6">
      <c r="A45" s="167"/>
    </row>
    <row r="46" spans="1:6">
      <c r="A46" s="167"/>
    </row>
    <row r="47" spans="1:6">
      <c r="A47" s="167"/>
    </row>
  </sheetData>
  <mergeCells count="1">
    <mergeCell ref="C13:F13"/>
  </mergeCells>
  <phoneticPr fontId="11"/>
  <conditionalFormatting sqref="E21:F27">
    <cfRule type="cellIs" dxfId="1" priority="1" stopIfTrue="1" operator="equal">
      <formula>"nvt"</formula>
    </cfRule>
  </conditionalFormatting>
  <conditionalFormatting sqref="F32:F35">
    <cfRule type="cellIs" dxfId="0" priority="9" stopIfTrue="1" operator="equal">
      <formula>"nvt"</formula>
    </cfRule>
  </conditionalFormatting>
  <printOptions horizontalCentered="1"/>
  <pageMargins left="0.59166666666666667" right="0.59055118110236227" top="0.59055118110236227" bottom="0.78740157480314965" header="0.39370078740157483" footer="0.19685039370078741"/>
  <pageSetup paperSize="9" scale="71" orientation="portrait" r:id="rId1"/>
  <headerFooter alignWithMargins="0">
    <oddFooter>&amp;L&amp;"Verdana,Standaard"&amp;F-&amp;A
Atir b.v. ©&amp;R&amp;"Verdana,Standaard"printversie &amp;D</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93FDEF1D0409D448BDBD15FF82375E2C" ma:contentTypeVersion="4" ma:contentTypeDescription="Een nieuw document maken." ma:contentTypeScope="" ma:versionID="5b9beb1e28d17613e58c7cfc9420e945">
  <xsd:schema xmlns:xsd="http://www.w3.org/2001/XMLSchema" xmlns:xs="http://www.w3.org/2001/XMLSchema" xmlns:p="http://schemas.microsoft.com/office/2006/metadata/properties" xmlns:ns2="02faeef2-fb2a-49e0-b2aa-885ab8044f57" targetNamespace="http://schemas.microsoft.com/office/2006/metadata/properties" ma:root="true" ma:fieldsID="40c4ae3bb78716ee6c728d50da93baaa" ns2:_="">
    <xsd:import namespace="02faeef2-fb2a-49e0-b2aa-885ab8044f5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2faeef2-fb2a-49e0-b2aa-885ab8044f5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CB9357A0-74EE-4EF5-91F0-DC5FEC2CAEE1}">
  <ds:schemaRefs>
    <ds:schemaRef ds:uri="http://schemas.microsoft.com/sharepoint/v3/contenttype/forms"/>
  </ds:schemaRefs>
</ds:datastoreItem>
</file>

<file path=customXml/itemProps2.xml><?xml version="1.0" encoding="utf-8"?>
<ds:datastoreItem xmlns:ds="http://schemas.openxmlformats.org/officeDocument/2006/customXml" ds:itemID="{C5565585-3912-4078-9297-C29FDFE6661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2faeef2-fb2a-49e0-b2aa-885ab8044f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C3E4837-CE50-4A32-A54A-9639DA900BA8}">
  <ds:schemaRefs>
    <ds:schemaRef ds:uri="http://purl.org/dc/elements/1.1/"/>
    <ds:schemaRef ds:uri="02faeef2-fb2a-49e0-b2aa-885ab8044f57"/>
    <ds:schemaRef ds:uri="http://schemas.microsoft.com/office/2006/documentManagement/types"/>
    <ds:schemaRef ds:uri="http://schemas.microsoft.com/office/2006/metadata/properties"/>
    <ds:schemaRef ds:uri="http://www.w3.org/XML/1998/namespace"/>
    <ds:schemaRef ds:uri="http://purl.org/dc/dcmitype/"/>
    <ds:schemaRef ds:uri="http://schemas.microsoft.com/office/infopath/2007/PartnerControls"/>
    <ds:schemaRef ds:uri="http://schemas.openxmlformats.org/package/2006/metadata/core-properties"/>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11</vt:i4>
      </vt:variant>
      <vt:variant>
        <vt:lpstr>Benoemde bereiken</vt:lpstr>
      </vt:variant>
      <vt:variant>
        <vt:i4>16</vt:i4>
      </vt:variant>
    </vt:vector>
  </HeadingPairs>
  <TitlesOfParts>
    <vt:vector size="27" baseType="lpstr">
      <vt:lpstr>1-Uitgangspunten</vt:lpstr>
      <vt:lpstr>2-Kosten per locatie</vt:lpstr>
      <vt:lpstr>3-Productie normen</vt:lpstr>
      <vt:lpstr>4-Basis ruimtestaat</vt:lpstr>
      <vt:lpstr>5-Premies en opslagen</vt:lpstr>
      <vt:lpstr>6-Opbouw uurtarief productie</vt:lpstr>
      <vt:lpstr>7-Opbouw uurtarief toezicht</vt:lpstr>
      <vt:lpstr>8-Additionele kosten</vt:lpstr>
      <vt:lpstr>9-Afroepprijs</vt:lpstr>
      <vt:lpstr>10-Glasbewassing</vt:lpstr>
      <vt:lpstr>11-Machinekosten</vt:lpstr>
      <vt:lpstr>'1-Uitgangspunten'!_Hlk39130726</vt:lpstr>
      <vt:lpstr>'1-Uitgangspunten'!_Toc106114456</vt:lpstr>
      <vt:lpstr>'1-Uitgangspunten'!_Toc106114457</vt:lpstr>
      <vt:lpstr>'1-Uitgangspunten'!_Toc106114458</vt:lpstr>
      <vt:lpstr>'1-Uitgangspunten'!_Toc106114459</vt:lpstr>
      <vt:lpstr>'1-Uitgangspunten'!_Toc518445846</vt:lpstr>
      <vt:lpstr>'2-Kosten per locatie'!Afdrukbereik</vt:lpstr>
      <vt:lpstr>'4-Basis ruimtestaat'!Afdrukbereik</vt:lpstr>
      <vt:lpstr>'5-Premies en opslagen'!Afdrukbereik</vt:lpstr>
      <vt:lpstr>'6-Opbouw uurtarief productie'!Afdrukbereik</vt:lpstr>
      <vt:lpstr>'9-Afroepprijs'!Afdrukbereik</vt:lpstr>
      <vt:lpstr>'10-Glasbewassing'!Afdruktitels</vt:lpstr>
      <vt:lpstr>'2-Kosten per locatie'!Afdruktitels</vt:lpstr>
      <vt:lpstr>'4-Basis ruimtestaat'!Afdruktitels</vt:lpstr>
      <vt:lpstr>'6-Opbouw uurtarief productie'!Afdruktitels</vt:lpstr>
      <vt:lpstr>'9-Afroepprijs'!Afdruktitels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Atir;r.toorenburgh@atir.nl</dc:creator>
  <cp:keywords/>
  <dc:description/>
  <cp:lastModifiedBy>Kelly Hageman</cp:lastModifiedBy>
  <cp:revision/>
  <dcterms:created xsi:type="dcterms:W3CDTF">1999-10-05T12:28:40Z</dcterms:created>
  <dcterms:modified xsi:type="dcterms:W3CDTF">2026-05-11T14:03:09Z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0x01010093FDEF1D0409D448BDBD15FF82375E2C</vt:lpwstr>
  </property>
  <property fmtid="{D5CDD505-2E9C-101B-9397-08002B2CF9AE}" pid="3" name="MediaServiceImageTags">
    <vt:lpwstr/>
  </property>
</Properties>
</file>