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emsdelta College/Inhuur Personeel 2026/4. Leidraad/"/>
    </mc:Choice>
  </mc:AlternateContent>
  <xr:revisionPtr revIDLastSave="69" documentId="8_{C95E39A9-991B-4B13-9542-AD5F716D11B4}" xr6:coauthVersionLast="47" xr6:coauthVersionMax="47" xr10:uidLastSave="{ACE531E5-2086-4EB1-97D5-9FB1729FACCF}"/>
  <bookViews>
    <workbookView xWindow="28680" yWindow="-120" windowWidth="29040" windowHeight="15720" xr2:uid="{64669403-B46F-44E6-8E5C-BF071E560D57}"/>
  </bookViews>
  <sheets>
    <sheet name="Prijzenblad - Perceel 1 " sheetId="1" r:id="rId1"/>
    <sheet name="Blad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4" i="1" l="1"/>
  <c r="D34" i="1"/>
  <c r="G11" i="1"/>
  <c r="G12" i="1"/>
  <c r="G13" i="1"/>
  <c r="G14" i="1"/>
  <c r="G15" i="1"/>
  <c r="G10" i="1"/>
  <c r="D11" i="1"/>
  <c r="D12" i="1"/>
  <c r="D13" i="1"/>
  <c r="D14" i="1"/>
  <c r="D15" i="1"/>
  <c r="D10" i="1"/>
  <c r="G16" i="1" l="1"/>
  <c r="G19" i="1" l="1"/>
  <c r="G20" i="1"/>
  <c r="D16" i="1"/>
  <c r="D20" i="1" l="1"/>
  <c r="D19" i="1"/>
  <c r="G21" i="1"/>
  <c r="G31" i="1" l="1"/>
  <c r="G32" i="1"/>
  <c r="G30" i="1"/>
  <c r="G25" i="1"/>
  <c r="G26" i="1"/>
  <c r="G27" i="1"/>
  <c r="G28" i="1"/>
  <c r="G33" i="1"/>
  <c r="G35" i="1"/>
  <c r="G24" i="1"/>
  <c r="G29" i="1"/>
  <c r="D21" i="1"/>
  <c r="D30" i="1" l="1"/>
  <c r="D31" i="1"/>
  <c r="D32" i="1"/>
  <c r="G36" i="1"/>
  <c r="G38" i="1" s="1"/>
  <c r="G40" i="1" s="1"/>
  <c r="D25" i="1"/>
  <c r="D26" i="1"/>
  <c r="D24" i="1"/>
  <c r="D36" i="1" s="1"/>
  <c r="D28" i="1"/>
  <c r="D27" i="1"/>
  <c r="D35" i="1"/>
  <c r="D29" i="1"/>
  <c r="D33" i="1"/>
  <c r="D38" i="1" l="1"/>
  <c r="D40" i="1" s="1"/>
  <c r="D43" i="1" s="1"/>
</calcChain>
</file>

<file path=xl/sharedStrings.xml><?xml version="1.0" encoding="utf-8"?>
<sst xmlns="http://schemas.openxmlformats.org/spreadsheetml/2006/main" count="76" uniqueCount="53">
  <si>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</si>
  <si>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</si>
  <si>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</si>
  <si>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</si>
  <si>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</si>
  <si>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</si>
  <si>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</si>
  <si>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</si>
  <si>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</si>
  <si>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</si>
  <si>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ZVW</t>
  </si>
  <si>
    <t>Pensioen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</si>
  <si>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</si>
  <si>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</si>
  <si>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</si>
  <si>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</si>
  <si>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</si>
  <si>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</si>
  <si>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</si>
  <si>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Leegloopdagen</t>
  </si>
  <si>
    <t>ABU FASE A  / NBBU FASE 1-2</t>
  </si>
  <si>
    <t>ABU FASE B of C / NBBU FASE 3-4</t>
  </si>
  <si>
    <t xml:space="preserve">Weging:   </t>
  </si>
  <si>
    <t>PAWW</t>
  </si>
  <si>
    <t xml:space="preserve">Marge:   </t>
  </si>
  <si>
    <t>Wettelijke/cao inhoudingen</t>
  </si>
  <si>
    <t xml:space="preserve">Kostprijsfactor: </t>
  </si>
  <si>
    <t xml:space="preserve">Omrekenfactor:  </t>
  </si>
  <si>
    <t>Oktobertoelage</t>
  </si>
  <si>
    <t>PDI-budget</t>
  </si>
  <si>
    <t>WW/AWF</t>
  </si>
  <si>
    <t>AOF (incl. Kinderopvang)</t>
  </si>
  <si>
    <t>ZW aanvullend</t>
  </si>
  <si>
    <t>WGA</t>
  </si>
  <si>
    <t>Vakantiegeld &amp; Eindejaarsuitkering</t>
  </si>
  <si>
    <t xml:space="preserve">Gemiddelde ORF (inschrijfprijs):   </t>
  </si>
  <si>
    <t xml:space="preserve">Basisloon </t>
  </si>
  <si>
    <t>Scholing</t>
  </si>
  <si>
    <t>Sociaal fonds</t>
  </si>
  <si>
    <t>Prijzenblad Inhuur Personeel - VO Eemsdelta</t>
  </si>
  <si>
    <t>Zorgverzekeringswet</t>
  </si>
  <si>
    <t>Afkorting</t>
  </si>
  <si>
    <t>Betekenis</t>
  </si>
  <si>
    <t>Werkloosheidswet - Algemeen Werkloosheidsfonds</t>
  </si>
  <si>
    <t>AOF</t>
  </si>
  <si>
    <t>Arbeidsongeschiktheidsfonds</t>
  </si>
  <si>
    <t>PDI</t>
  </si>
  <si>
    <t>Professionalisering en Duurzame Inzetbaarheid</t>
  </si>
  <si>
    <t>Private Aanvulling WW en WGA</t>
  </si>
  <si>
    <t>Werkhervattingsregeling Gedeeltelijk Arbeidsgeschikten</t>
  </si>
  <si>
    <t>ZW</t>
  </si>
  <si>
    <t xml:space="preserve">Ziektewetuitkering </t>
  </si>
  <si>
    <t>Transitievergoeding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</si>
</sst>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4" fillId="0" borderId="0" xfId="0" applyFont="1"/>
    <xf numFmtId="10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7" borderId="1" xfId="0" applyFont="1" applyFill="1" applyBorder="1" applyAlignment="1">
      <alignment horizontal="left"/>
    </xf>
    <xf numFmtId="2" fontId="0" fillId="0" borderId="1" xfId="0" applyNumberFormat="1" applyBorder="1" applyAlignment="1" applyProtection="1">
      <alignment horizontal="center"/>
      <protection hidden="1"/>
    </xf>
    <xf numFmtId="2" fontId="2" fillId="0" borderId="1" xfId="0" applyNumberFormat="1" applyFont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5" fillId="3" borderId="2" xfId="0" applyNumberFormat="1" applyFont="1" applyFill="1" applyBorder="1" applyAlignment="1" applyProtection="1">
      <alignment horizontal="center" vertical="center"/>
      <protection hidden="1"/>
    </xf>
    <xf numFmtId="2" fontId="10" fillId="0" borderId="0" xfId="0" applyNumberFormat="1" applyFont="1" applyAlignment="1" applyProtection="1">
      <alignment horizontal="center" vertical="center"/>
      <protection hidden="1"/>
    </xf>
    <xf numFmtId="9" fontId="8" fillId="6" borderId="6" xfId="0" applyNumberFormat="1" applyFont="1" applyFill="1" applyBorder="1" applyAlignment="1" applyProtection="1">
      <alignment horizontal="center" vertical="center"/>
      <protection hidden="1"/>
    </xf>
    <xf numFmtId="10" fontId="2" fillId="4" borderId="0" xfId="0" applyNumberFormat="1" applyFont="1" applyFill="1" applyAlignment="1">
      <alignment wrapText="1"/>
    </xf>
    <xf numFmtId="0" fontId="2" fillId="0" borderId="0" xfId="0" applyFont="1"/>
    <xf numFmtId="0" fontId="11" fillId="7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9" fontId="10" fillId="2" borderId="3" xfId="2" applyFont="1" applyFill="1" applyBorder="1" applyAlignment="1" applyProtection="1">
      <alignment horizontal="center" vertical="center"/>
      <protection locked="0"/>
    </xf>
    <xf numFmtId="9" fontId="10" fillId="2" borderId="5" xfId="2" applyFont="1" applyFill="1" applyBorder="1" applyAlignment="1" applyProtection="1">
      <alignment horizontal="center" vertical="center"/>
      <protection locked="0"/>
    </xf>
    <xf numFmtId="164" fontId="5" fillId="3" borderId="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4" fontId="5" fillId="3" borderId="5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0</xdr:row>
      <xdr:rowOff>0</xdr:rowOff>
    </xdr:from>
    <xdr:to>
      <xdr:col>6</xdr:col>
      <xdr:colOff>1485900</xdr:colOff>
      <xdr:row>3</xdr:row>
      <xdr:rowOff>57151</xdr:rowOff>
    </xdr:to>
    <xdr:pic>
      <xdr:nvPicPr>
        <xdr:cNvPr id="2" name="Afbeelding 1" descr="VO Eemsdelta | LinkedIn">
          <a:extLst>
            <a:ext uri="{FF2B5EF4-FFF2-40B4-BE49-F238E27FC236}">
              <a16:creationId xmlns:a16="http://schemas.microsoft.com/office/drawing/2014/main" id="{35F1A919-B799-EE5A-82F5-B3A7B6755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00" b="30500"/>
        <a:stretch>
          <a:fillRect/>
        </a:stretch>
      </xdr:blipFill>
      <xdr:spPr bwMode="auto">
        <a:xfrm>
          <a:off x="6896100" y="0"/>
          <a:ext cx="1905000" cy="7239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1"/>
  <sheetViews>
    <sheetView showGridLines="0" tabSelected="1" topLeftCell="A21" zoomScaleNormal="100" zoomScaleSheetLayoutView="130" workbookViewId="0">
      <selection activeCell="N32" sqref="N32"/>
    </sheetView>
  </sheetViews>
  <sheetFormatPr defaultRowHeight="14.4" x14ac:dyDescent="0.3"/>
  <cols>
    <col min="1" max="1" width="3.33203125" customWidth="1"/>
    <col min="2" max="2" width="42.6640625" bestFit="1" customWidth="1"/>
    <col min="3" max="3" width="17.44140625" customWidth="1"/>
    <col min="4" max="4" width="26.33203125" style="1" customWidth="1"/>
    <col min="5" max="5" width="2.5546875" customWidth="1"/>
    <col min="6" max="6" width="17.44140625" customWidth="1"/>
    <col min="7" max="7" width="23.109375" style="1" customWidth="1"/>
    <col min="8" max="8" width="2.5546875" customWidth="1"/>
    <col min="9" max="9" width="20" customWidth="1"/>
    <col min="10" max="10" width="13" customWidth="1"/>
    <col min="11" max="12" width="3.5546875" customWidth="1"/>
    <col min="13" max="13" width="9.88671875" customWidth="1"/>
  </cols>
  <sheetData>
    <row r="2" spans="2:7" ht="23.25" customHeight="1" x14ac:dyDescent="0.45">
      <c r="B2" s="3" t="s">
        <v>39</v>
      </c>
      <c r="D2" s="29"/>
      <c r="G2"/>
    </row>
    <row r="3" spans="2:7" x14ac:dyDescent="0.3">
      <c r="B3" s="5"/>
      <c r="D3" s="29"/>
      <c r="G3"/>
    </row>
    <row r="4" spans="2:7" ht="9" customHeight="1" x14ac:dyDescent="0.3">
      <c r="B4" s="5"/>
      <c r="D4" s="4"/>
      <c r="G4"/>
    </row>
    <row r="5" spans="2:7" x14ac:dyDescent="0.3">
      <c r="C5" s="34" t="s">
        <v>20</v>
      </c>
      <c r="D5" s="34"/>
      <c r="F5" s="34" t="s">
        <v>21</v>
      </c>
      <c r="G5" s="34"/>
    </row>
    <row r="6" spans="2:7" ht="15.6" x14ac:dyDescent="0.3">
      <c r="B6" s="6" t="s">
        <v>1</v>
      </c>
      <c r="C6" s="7" t="s">
        <v>0</v>
      </c>
      <c r="D6" s="7" t="s">
        <v>3</v>
      </c>
      <c r="F6" s="7" t="s">
        <v>0</v>
      </c>
      <c r="G6" s="7" t="s">
        <v>3</v>
      </c>
    </row>
    <row r="7" spans="2:7" x14ac:dyDescent="0.3">
      <c r="B7" s="8" t="s">
        <v>36</v>
      </c>
      <c r="C7" s="9">
        <v>1</v>
      </c>
      <c r="D7" s="10">
        <v>100</v>
      </c>
      <c r="F7" s="9">
        <v>1</v>
      </c>
      <c r="G7" s="10">
        <v>100</v>
      </c>
    </row>
    <row r="8" spans="2:7" x14ac:dyDescent="0.3">
      <c r="B8" s="11"/>
      <c r="C8" s="12"/>
      <c r="D8" s="13"/>
      <c r="F8" s="12"/>
      <c r="G8" s="13"/>
    </row>
    <row r="9" spans="2:7" ht="15.6" x14ac:dyDescent="0.3">
      <c r="B9" s="6" t="s">
        <v>2</v>
      </c>
      <c r="C9" s="7" t="s">
        <v>0</v>
      </c>
      <c r="D9" s="7" t="s">
        <v>3</v>
      </c>
      <c r="F9" s="7" t="s">
        <v>0</v>
      </c>
      <c r="G9" s="7" t="s">
        <v>3</v>
      </c>
    </row>
    <row r="10" spans="2:7" x14ac:dyDescent="0.3">
      <c r="B10" s="8" t="s">
        <v>13</v>
      </c>
      <c r="C10" s="2">
        <v>0</v>
      </c>
      <c r="D10" s="22">
        <f>C10*$D$7</f>
        <v>0</v>
      </c>
      <c r="F10" s="2">
        <v>0</v>
      </c>
      <c r="G10" s="22">
        <f>F10*$G$7</f>
        <v>0</v>
      </c>
    </row>
    <row r="11" spans="2:7" x14ac:dyDescent="0.3">
      <c r="B11" s="8" t="s">
        <v>4</v>
      </c>
      <c r="C11" s="2">
        <v>0</v>
      </c>
      <c r="D11" s="22">
        <f t="shared" ref="D11:D15" si="0">C11*$D$7</f>
        <v>0</v>
      </c>
      <c r="F11" s="2">
        <v>0</v>
      </c>
      <c r="G11" s="22">
        <f t="shared" ref="G11:G15" si="1">F11*$G$7</f>
        <v>0</v>
      </c>
    </row>
    <row r="12" spans="2:7" x14ac:dyDescent="0.3">
      <c r="B12" s="8" t="s">
        <v>8</v>
      </c>
      <c r="C12" s="2">
        <v>0</v>
      </c>
      <c r="D12" s="22">
        <f t="shared" si="0"/>
        <v>0</v>
      </c>
      <c r="F12" s="2">
        <v>0</v>
      </c>
      <c r="G12" s="22">
        <f t="shared" si="1"/>
        <v>0</v>
      </c>
    </row>
    <row r="13" spans="2:7" x14ac:dyDescent="0.3">
      <c r="B13" s="8" t="s">
        <v>5</v>
      </c>
      <c r="C13" s="2">
        <v>0</v>
      </c>
      <c r="D13" s="22">
        <f t="shared" si="0"/>
        <v>0</v>
      </c>
      <c r="F13" s="2">
        <v>0</v>
      </c>
      <c r="G13" s="22">
        <f t="shared" si="1"/>
        <v>0</v>
      </c>
    </row>
    <row r="14" spans="2:7" x14ac:dyDescent="0.3">
      <c r="B14" s="8" t="s">
        <v>7</v>
      </c>
      <c r="C14" s="2">
        <v>0</v>
      </c>
      <c r="D14" s="22">
        <f t="shared" si="0"/>
        <v>0</v>
      </c>
      <c r="F14" s="2">
        <v>0</v>
      </c>
      <c r="G14" s="22">
        <f t="shared" si="1"/>
        <v>0</v>
      </c>
    </row>
    <row r="15" spans="2:7" x14ac:dyDescent="0.3">
      <c r="B15" s="8" t="s">
        <v>19</v>
      </c>
      <c r="C15" s="2">
        <v>0</v>
      </c>
      <c r="D15" s="22">
        <f t="shared" si="0"/>
        <v>0</v>
      </c>
      <c r="F15" s="2">
        <v>0</v>
      </c>
      <c r="G15" s="22">
        <f t="shared" si="1"/>
        <v>0</v>
      </c>
    </row>
    <row r="16" spans="2:7" x14ac:dyDescent="0.3">
      <c r="B16" s="11"/>
      <c r="C16" s="14" t="s">
        <v>12</v>
      </c>
      <c r="D16" s="23">
        <f>SUM(D7,D10:D15)</f>
        <v>100</v>
      </c>
      <c r="F16" s="14" t="s">
        <v>12</v>
      </c>
      <c r="G16" s="23">
        <f>SUM(G7,G10:G15)</f>
        <v>100</v>
      </c>
    </row>
    <row r="17" spans="2:7" x14ac:dyDescent="0.3">
      <c r="B17" s="11"/>
      <c r="C17" s="12"/>
      <c r="D17" s="13"/>
      <c r="F17" s="12"/>
      <c r="G17" s="13"/>
    </row>
    <row r="18" spans="2:7" ht="15.6" x14ac:dyDescent="0.3">
      <c r="B18" s="6" t="s">
        <v>34</v>
      </c>
      <c r="C18" s="7" t="s">
        <v>0</v>
      </c>
      <c r="D18" s="7" t="s">
        <v>3</v>
      </c>
      <c r="F18" s="7" t="s">
        <v>0</v>
      </c>
      <c r="G18" s="7" t="s">
        <v>3</v>
      </c>
    </row>
    <row r="19" spans="2:7" x14ac:dyDescent="0.3">
      <c r="B19" s="8" t="s">
        <v>6</v>
      </c>
      <c r="C19" s="9">
        <v>0.08</v>
      </c>
      <c r="D19" s="22">
        <f>C19*$D$16</f>
        <v>8</v>
      </c>
      <c r="F19" s="9">
        <v>0.08</v>
      </c>
      <c r="G19" s="22">
        <f>F19*$G$16</f>
        <v>8</v>
      </c>
    </row>
    <row r="20" spans="2:7" x14ac:dyDescent="0.3">
      <c r="B20" s="8" t="s">
        <v>9</v>
      </c>
      <c r="C20" s="9">
        <v>8.3299999999999999E-2</v>
      </c>
      <c r="D20" s="22">
        <f>C20*$D$16</f>
        <v>8.33</v>
      </c>
      <c r="F20" s="9">
        <v>8.3299999999999999E-2</v>
      </c>
      <c r="G20" s="22">
        <f>F20*$G$16</f>
        <v>8.33</v>
      </c>
    </row>
    <row r="21" spans="2:7" x14ac:dyDescent="0.3">
      <c r="B21" s="15"/>
      <c r="C21" s="14" t="s">
        <v>12</v>
      </c>
      <c r="D21" s="23">
        <f>SUM(D16,(D19+D20))</f>
        <v>116.33</v>
      </c>
      <c r="F21" s="14" t="s">
        <v>12</v>
      </c>
      <c r="G21" s="23">
        <f>SUM(G16,(G19+G20))</f>
        <v>116.33</v>
      </c>
    </row>
    <row r="22" spans="2:7" x14ac:dyDescent="0.3">
      <c r="B22" s="15"/>
      <c r="C22" s="12"/>
      <c r="D22" s="13"/>
      <c r="F22" s="12"/>
      <c r="G22" s="24"/>
    </row>
    <row r="23" spans="2:7" ht="15.6" x14ac:dyDescent="0.3">
      <c r="B23" s="6" t="s">
        <v>25</v>
      </c>
      <c r="C23" s="7" t="s">
        <v>0</v>
      </c>
      <c r="D23" s="7" t="s">
        <v>3</v>
      </c>
      <c r="F23" s="7" t="s">
        <v>0</v>
      </c>
      <c r="G23" s="7" t="s">
        <v>3</v>
      </c>
    </row>
    <row r="24" spans="2:7" x14ac:dyDescent="0.3">
      <c r="B24" s="8" t="s">
        <v>10</v>
      </c>
      <c r="C24" s="9">
        <v>6.0999999999999999E-2</v>
      </c>
      <c r="D24" s="22">
        <f>C24*$D$21</f>
        <v>7.0961299999999996</v>
      </c>
      <c r="F24" s="9">
        <v>6.0999999999999999E-2</v>
      </c>
      <c r="G24" s="22">
        <f>F24*$G$21</f>
        <v>7.0961299999999996</v>
      </c>
    </row>
    <row r="25" spans="2:7" x14ac:dyDescent="0.3">
      <c r="B25" s="8" t="s">
        <v>30</v>
      </c>
      <c r="C25" s="9">
        <v>7.7399999999999997E-2</v>
      </c>
      <c r="D25" s="22">
        <f t="shared" ref="D25:D35" si="2">C25*$D$21</f>
        <v>9.0039420000000003</v>
      </c>
      <c r="F25" s="9">
        <v>7.7399999999999997E-2</v>
      </c>
      <c r="G25" s="22">
        <f t="shared" ref="G25:G35" si="3">F25*$G$21</f>
        <v>9.0039420000000003</v>
      </c>
    </row>
    <row r="26" spans="2:7" x14ac:dyDescent="0.3">
      <c r="B26" s="8" t="s">
        <v>31</v>
      </c>
      <c r="C26" s="9">
        <v>8.1299999999999997E-2</v>
      </c>
      <c r="D26" s="22">
        <f t="shared" si="2"/>
        <v>9.457628999999999</v>
      </c>
      <c r="F26" s="9">
        <v>8.1299999999999997E-2</v>
      </c>
      <c r="G26" s="22">
        <f t="shared" si="3"/>
        <v>9.457628999999999</v>
      </c>
    </row>
    <row r="27" spans="2:7" x14ac:dyDescent="0.3">
      <c r="B27" s="8" t="s">
        <v>11</v>
      </c>
      <c r="C27" s="2">
        <v>0</v>
      </c>
      <c r="D27" s="22">
        <f t="shared" si="2"/>
        <v>0</v>
      </c>
      <c r="F27" s="2">
        <v>0</v>
      </c>
      <c r="G27" s="22">
        <f t="shared" si="3"/>
        <v>0</v>
      </c>
    </row>
    <row r="28" spans="2:7" x14ac:dyDescent="0.3">
      <c r="B28" s="8" t="s">
        <v>28</v>
      </c>
      <c r="C28" s="2">
        <v>0</v>
      </c>
      <c r="D28" s="22">
        <f t="shared" si="2"/>
        <v>0</v>
      </c>
      <c r="F28" s="2">
        <v>0</v>
      </c>
      <c r="G28" s="22">
        <f t="shared" si="3"/>
        <v>0</v>
      </c>
    </row>
    <row r="29" spans="2:7" x14ac:dyDescent="0.3">
      <c r="B29" s="8" t="s">
        <v>29</v>
      </c>
      <c r="C29" s="2">
        <v>0</v>
      </c>
      <c r="D29" s="22">
        <f t="shared" si="2"/>
        <v>0</v>
      </c>
      <c r="F29" s="2">
        <v>0</v>
      </c>
      <c r="G29" s="22">
        <f t="shared" si="3"/>
        <v>0</v>
      </c>
    </row>
    <row r="30" spans="2:7" x14ac:dyDescent="0.3">
      <c r="B30" s="8" t="s">
        <v>37</v>
      </c>
      <c r="C30" s="2">
        <v>0</v>
      </c>
      <c r="D30" s="22">
        <f t="shared" si="2"/>
        <v>0</v>
      </c>
      <c r="F30" s="2">
        <v>0</v>
      </c>
      <c r="G30" s="22">
        <f t="shared" si="3"/>
        <v>0</v>
      </c>
    </row>
    <row r="31" spans="2:7" x14ac:dyDescent="0.3">
      <c r="B31" s="8" t="s">
        <v>38</v>
      </c>
      <c r="C31" s="2">
        <v>0</v>
      </c>
      <c r="D31" s="22">
        <f t="shared" si="2"/>
        <v>0</v>
      </c>
      <c r="F31" s="2">
        <v>0</v>
      </c>
      <c r="G31" s="22">
        <f t="shared" si="3"/>
        <v>0</v>
      </c>
    </row>
    <row r="32" spans="2:7" x14ac:dyDescent="0.3">
      <c r="B32" s="8" t="s">
        <v>33</v>
      </c>
      <c r="C32" s="2">
        <v>0</v>
      </c>
      <c r="D32" s="22">
        <f t="shared" si="2"/>
        <v>0</v>
      </c>
      <c r="F32" s="2">
        <v>0</v>
      </c>
      <c r="G32" s="22">
        <f t="shared" si="3"/>
        <v>0</v>
      </c>
    </row>
    <row r="33" spans="2:13" x14ac:dyDescent="0.3">
      <c r="B33" s="8" t="s">
        <v>32</v>
      </c>
      <c r="C33" s="2">
        <v>0</v>
      </c>
      <c r="D33" s="22">
        <f t="shared" si="2"/>
        <v>0</v>
      </c>
      <c r="F33" s="2">
        <v>0</v>
      </c>
      <c r="G33" s="22">
        <f t="shared" si="3"/>
        <v>0</v>
      </c>
    </row>
    <row r="34" spans="2:13" x14ac:dyDescent="0.3">
      <c r="B34" s="8" t="s">
        <v>23</v>
      </c>
      <c r="C34" s="2">
        <v>0</v>
      </c>
      <c r="D34" s="22">
        <f t="shared" ref="D34" si="4">C34*$D$21</f>
        <v>0</v>
      </c>
      <c r="F34" s="2">
        <v>0</v>
      </c>
      <c r="G34" s="22">
        <f t="shared" ref="G34" si="5">F34*$G$21</f>
        <v>0</v>
      </c>
    </row>
    <row r="35" spans="2:13" x14ac:dyDescent="0.3">
      <c r="B35" s="8" t="s">
        <v>52</v>
      </c>
      <c r="C35" s="2">
        <v>0</v>
      </c>
      <c r="D35" s="22">
        <f t="shared" si="2"/>
        <v>0</v>
      </c>
      <c r="F35" s="2">
        <v>0</v>
      </c>
      <c r="G35" s="22">
        <f t="shared" si="3"/>
        <v>0</v>
      </c>
    </row>
    <row r="36" spans="2:13" x14ac:dyDescent="0.3">
      <c r="C36" s="14" t="s">
        <v>12</v>
      </c>
      <c r="D36" s="23">
        <f>SUM(D21,D24:D35)</f>
        <v>141.88770099999999</v>
      </c>
      <c r="F36" s="14" t="s">
        <v>12</v>
      </c>
      <c r="G36" s="23">
        <f>SUM(G21,G24:G35)</f>
        <v>141.88770099999999</v>
      </c>
      <c r="M36" s="16"/>
    </row>
    <row r="37" spans="2:13" ht="15" thickBot="1" x14ac:dyDescent="0.35">
      <c r="D37" s="25"/>
      <c r="G37" s="25"/>
    </row>
    <row r="38" spans="2:13" ht="28.95" customHeight="1" thickBot="1" x14ac:dyDescent="0.5">
      <c r="B38" s="35" t="s">
        <v>26</v>
      </c>
      <c r="C38" s="35"/>
      <c r="D38" s="26">
        <f>D36/100</f>
        <v>1.4188770099999999</v>
      </c>
      <c r="G38" s="26">
        <f>G36/100</f>
        <v>1.4188770099999999</v>
      </c>
    </row>
    <row r="39" spans="2:13" ht="28.95" customHeight="1" thickBot="1" x14ac:dyDescent="0.4">
      <c r="B39" s="42" t="s">
        <v>24</v>
      </c>
      <c r="C39" s="42"/>
      <c r="D39" s="27"/>
      <c r="E39" s="37"/>
      <c r="F39" s="38"/>
      <c r="G39" s="27"/>
    </row>
    <row r="40" spans="2:13" ht="28.95" customHeight="1" thickBot="1" x14ac:dyDescent="0.5">
      <c r="B40" s="35" t="s">
        <v>27</v>
      </c>
      <c r="C40" s="35"/>
      <c r="D40" s="26">
        <f>D38*(1+$E$39)</f>
        <v>1.4188770099999999</v>
      </c>
      <c r="G40" s="26">
        <f>G38*(1+$E$39)</f>
        <v>1.4188770099999999</v>
      </c>
    </row>
    <row r="41" spans="2:13" ht="18.75" customHeight="1" thickBot="1" x14ac:dyDescent="0.35">
      <c r="B41" s="36" t="s">
        <v>22</v>
      </c>
      <c r="C41" s="36"/>
      <c r="D41" s="28">
        <v>0.5</v>
      </c>
      <c r="E41" s="18"/>
      <c r="F41" s="18"/>
      <c r="G41" s="28">
        <v>0.5</v>
      </c>
    </row>
    <row r="42" spans="2:13" ht="12" customHeight="1" thickBot="1" x14ac:dyDescent="0.5">
      <c r="B42" s="17"/>
      <c r="C42" s="17"/>
      <c r="D42"/>
      <c r="G42"/>
    </row>
    <row r="43" spans="2:13" ht="28.95" customHeight="1" thickBot="1" x14ac:dyDescent="0.5">
      <c r="B43" s="35" t="s">
        <v>35</v>
      </c>
      <c r="C43" s="35"/>
      <c r="D43" s="39">
        <f>(D40*D41)+(G40*G41)</f>
        <v>1.4188770099999999</v>
      </c>
      <c r="E43" s="40"/>
      <c r="F43" s="40"/>
      <c r="G43" s="41"/>
      <c r="H43" s="19"/>
    </row>
    <row r="44" spans="2:13" ht="20.85" customHeight="1" x14ac:dyDescent="0.45">
      <c r="B44" s="17"/>
      <c r="C44" s="17"/>
      <c r="D44"/>
      <c r="G44"/>
    </row>
    <row r="45" spans="2:13" ht="20.85" customHeight="1" x14ac:dyDescent="0.45">
      <c r="B45" s="17"/>
      <c r="C45" s="17"/>
      <c r="D45"/>
      <c r="G45"/>
    </row>
    <row r="46" spans="2:13" ht="20.25" customHeight="1" x14ac:dyDescent="0.35">
      <c r="B46" s="20" t="s">
        <v>14</v>
      </c>
    </row>
    <row r="47" spans="2:13" x14ac:dyDescent="0.3">
      <c r="B47" s="21" t="s">
        <v>15</v>
      </c>
      <c r="C47" s="32"/>
      <c r="D47" s="32"/>
      <c r="G47"/>
    </row>
    <row r="48" spans="2:13" x14ac:dyDescent="0.3">
      <c r="B48" s="21" t="s">
        <v>16</v>
      </c>
      <c r="C48" s="32"/>
      <c r="D48" s="32"/>
      <c r="G48"/>
    </row>
    <row r="49" spans="2:7" x14ac:dyDescent="0.3">
      <c r="B49" s="21" t="s">
        <v>17</v>
      </c>
      <c r="C49" s="32"/>
      <c r="D49" s="32"/>
      <c r="G49"/>
    </row>
    <row r="50" spans="2:7" x14ac:dyDescent="0.3">
      <c r="B50" s="31" t="s">
        <v>18</v>
      </c>
      <c r="C50" s="33"/>
      <c r="D50" s="33"/>
      <c r="G50"/>
    </row>
    <row r="51" spans="2:7" ht="37.5" customHeight="1" x14ac:dyDescent="0.3">
      <c r="B51" s="31"/>
      <c r="C51" s="33"/>
      <c r="D51" s="33"/>
      <c r="G51"/>
    </row>
  </sheetData>
  <sheetProtection algorithmName="SHA-512" hashValue="gZWKWPDYhgl0KhahnGUg+VdZT4We58ERnLaQEKvl5cgm1Siryhy+8yFZIEN8JHENW46Tn/wN7iSLDQZt4U1PEg==" saltValue="UBnCU1lMq+8LlxhT/BbdVw==" spinCount="100000" sheet="1" objects="1" scenarios="1"/>
  <mergeCells count="14">
    <mergeCell ref="F5:G5"/>
    <mergeCell ref="B38:C38"/>
    <mergeCell ref="C5:D5"/>
    <mergeCell ref="B43:C43"/>
    <mergeCell ref="B40:C40"/>
    <mergeCell ref="B41:C41"/>
    <mergeCell ref="E39:F39"/>
    <mergeCell ref="D43:G43"/>
    <mergeCell ref="B39:C39"/>
    <mergeCell ref="B50:B51"/>
    <mergeCell ref="C47:D47"/>
    <mergeCell ref="C48:D48"/>
    <mergeCell ref="C49:D49"/>
    <mergeCell ref="C50:D51"/>
  </mergeCells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0B48-7543-4D52-969B-41DCBF9B2C29}">
  <dimension ref="A1:B8"/>
  <sheetViews>
    <sheetView zoomScaleNormal="100" workbookViewId="0">
      <selection activeCell="C10" sqref="C10"/>
    </sheetView>
  </sheetViews>
  <sheetFormatPr defaultRowHeight="14.4" x14ac:dyDescent="0.3"/>
  <cols>
    <col min="1" max="1" width="9.6640625" bestFit="1" customWidth="1"/>
    <col min="2" max="2" width="52.6640625" bestFit="1" customWidth="1"/>
  </cols>
  <sheetData>
    <row r="1" spans="1:2" x14ac:dyDescent="0.3">
      <c r="A1" s="30" t="s">
        <v>41</v>
      </c>
      <c r="B1" s="30" t="s">
        <v>42</v>
      </c>
    </row>
    <row r="2" spans="1:2" x14ac:dyDescent="0.3">
      <c r="A2" t="s">
        <v>10</v>
      </c>
      <c r="B2" t="s">
        <v>40</v>
      </c>
    </row>
    <row r="3" spans="1:2" x14ac:dyDescent="0.3">
      <c r="A3" t="s">
        <v>30</v>
      </c>
      <c r="B3" t="s">
        <v>43</v>
      </c>
    </row>
    <row r="4" spans="1:2" x14ac:dyDescent="0.3">
      <c r="A4" t="s">
        <v>44</v>
      </c>
      <c r="B4" t="s">
        <v>45</v>
      </c>
    </row>
    <row r="5" spans="1:2" x14ac:dyDescent="0.3">
      <c r="A5" t="s">
        <v>46</v>
      </c>
      <c r="B5" t="s">
        <v>47</v>
      </c>
    </row>
    <row r="6" spans="1:2" x14ac:dyDescent="0.3">
      <c r="A6" t="s">
        <v>33</v>
      </c>
      <c r="B6" t="s">
        <v>49</v>
      </c>
    </row>
    <row r="7" spans="1:2" x14ac:dyDescent="0.3">
      <c r="A7" t="s">
        <v>50</v>
      </c>
      <c r="B7" t="s">
        <v>51</v>
      </c>
    </row>
    <row r="8" spans="1:2" x14ac:dyDescent="0.3">
      <c r="A8" t="s">
        <v>23</v>
      </c>
      <c r="B8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www.w3.org/XML/1998/namespace"/>
    <ds:schemaRef ds:uri="e7fee12f-7364-4350-a58e-b9a3dabb10bc"/>
    <ds:schemaRef ds:uri="http://purl.org/dc/dcmitype/"/>
    <ds:schemaRef ds:uri="http://schemas.microsoft.com/office/2006/documentManagement/types"/>
    <ds:schemaRef ds:uri="http://schemas.microsoft.com/office/infopath/2007/PartnerControls"/>
    <ds:schemaRef ds:uri="4f7a1ba3-2415-40f8-897f-cbc9e8918319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A21DB8-A9F6-495B-AC44-8DD071B44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- Perceel 1 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Jeroen Bloemberg | Inkada Inkoop &amp; Advies</cp:lastModifiedBy>
  <dcterms:created xsi:type="dcterms:W3CDTF">2020-03-18T12:14:38Z</dcterms:created>
  <dcterms:modified xsi:type="dcterms:W3CDTF">2026-03-30T13:17:44Z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