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CEN\FI\INKOOP\Aanbestedingen\Aanbestedingen 2026\EA-2025-086 Instrument Volgsysteem voor de CSA (heraanbesteding)\4. Aanbestedingsstukken\V1.0\"/>
    </mc:Choice>
  </mc:AlternateContent>
  <bookViews>
    <workbookView xWindow="0" yWindow="0" windowWidth="19200" windowHeight="6600" tabRatio="972"/>
  </bookViews>
  <sheets>
    <sheet name="Instructie" sheetId="3" r:id="rId1"/>
    <sheet name="Tarieven(A)" sheetId="8" r:id="rId2"/>
    <sheet name="Diensten Ontwerpfase(B)" sheetId="9" r:id="rId3"/>
    <sheet name="Diensten Implementatie(C)" sheetId="7" r:id="rId4"/>
    <sheet name="Levering software producten(D)" sheetId="6" r:id="rId5"/>
    <sheet name="Opleidingen(E)" sheetId="15" r:id="rId6"/>
    <sheet name="Onderhoud&amp;Gebruiksrecht(F)" sheetId="12" r:id="rId7"/>
    <sheet name="TCO-Extern tbv Gunning (G)" sheetId="5" r:id="rId8"/>
    <sheet name="Ten behoeve niet SAAS (H)" sheetId="16" r:id="rId9"/>
    <sheet name="Financiële deel Maatwerk (I)" sheetId="18" r:id="rId10"/>
    <sheet name="Betaling&amp;indexering (J)" sheetId="17" r:id="rId11"/>
    <sheet name="Waarden" sheetId="19" state="hidden" r:id="rId1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7" i="18" l="1"/>
  <c r="C24" i="5" s="1"/>
  <c r="C26" i="5" s="1"/>
  <c r="C8" i="16" l="1"/>
  <c r="D8" i="16" s="1"/>
  <c r="F97" i="6" l="1"/>
  <c r="F98" i="6"/>
  <c r="F99" i="6"/>
  <c r="F100" i="6"/>
  <c r="F101" i="6"/>
  <c r="F102" i="6"/>
  <c r="F103" i="6"/>
  <c r="F104" i="6"/>
  <c r="F105" i="6"/>
  <c r="F106" i="6"/>
  <c r="F96" i="6"/>
  <c r="F78" i="6"/>
  <c r="F79" i="6"/>
  <c r="F80" i="6"/>
  <c r="F81" i="6"/>
  <c r="F82" i="6"/>
  <c r="F83" i="6"/>
  <c r="F84" i="6"/>
  <c r="F85" i="6"/>
  <c r="F77" i="6"/>
  <c r="F61" i="6"/>
  <c r="F62" i="6"/>
  <c r="F63" i="6"/>
  <c r="F64" i="6"/>
  <c r="F65" i="6"/>
  <c r="F66" i="6"/>
  <c r="F67" i="6"/>
  <c r="F68" i="6"/>
  <c r="F60" i="6"/>
  <c r="F44" i="6" l="1"/>
  <c r="F45" i="6"/>
  <c r="F46" i="6"/>
  <c r="F47" i="6"/>
  <c r="F48" i="6"/>
  <c r="F49" i="6"/>
  <c r="F50" i="6"/>
  <c r="F51" i="6"/>
  <c r="F43" i="6"/>
  <c r="F27" i="6"/>
  <c r="F28" i="6"/>
  <c r="F29" i="6"/>
  <c r="F30" i="6"/>
  <c r="F31" i="6"/>
  <c r="F32" i="6"/>
  <c r="F33" i="6"/>
  <c r="F34" i="6"/>
  <c r="F26" i="6"/>
  <c r="F10" i="6"/>
  <c r="F11" i="6"/>
  <c r="F12" i="6"/>
  <c r="F13" i="6"/>
  <c r="F14" i="6"/>
  <c r="F15" i="6"/>
  <c r="F16" i="6"/>
  <c r="F17" i="6"/>
  <c r="F9" i="6"/>
  <c r="F52" i="6" l="1"/>
  <c r="F35" i="6"/>
  <c r="F18" i="6"/>
  <c r="F107" i="6"/>
  <c r="C20" i="12" l="1"/>
  <c r="F8" i="15" l="1"/>
  <c r="F9" i="15"/>
  <c r="F10" i="15"/>
  <c r="F11" i="15"/>
  <c r="F12" i="15"/>
  <c r="F13" i="15"/>
  <c r="F14" i="15"/>
  <c r="F15" i="15"/>
  <c r="F16" i="15"/>
  <c r="F17" i="15"/>
  <c r="F18" i="15"/>
  <c r="F19" i="15"/>
  <c r="F20" i="15"/>
  <c r="F21" i="15"/>
  <c r="F22" i="15"/>
  <c r="F23" i="15"/>
  <c r="F24" i="15"/>
  <c r="F25" i="15"/>
  <c r="F26" i="15"/>
  <c r="F27" i="15"/>
  <c r="F28" i="15"/>
  <c r="F29" i="15"/>
  <c r="F30" i="15"/>
  <c r="F31" i="15"/>
  <c r="F7" i="15"/>
  <c r="C20" i="5"/>
  <c r="F10" i="9"/>
  <c r="F11" i="9"/>
  <c r="F12" i="9"/>
  <c r="F13" i="9"/>
  <c r="F14" i="9"/>
  <c r="F15" i="9"/>
  <c r="F16" i="9"/>
  <c r="F17" i="9"/>
  <c r="F18" i="9"/>
  <c r="F19" i="9"/>
  <c r="F20" i="9"/>
  <c r="F21" i="9"/>
  <c r="F22" i="9"/>
  <c r="F23" i="9"/>
  <c r="F24" i="9"/>
  <c r="F25" i="9"/>
  <c r="F11" i="7"/>
  <c r="F12" i="7"/>
  <c r="F13" i="7"/>
  <c r="F14" i="7"/>
  <c r="F15" i="7"/>
  <c r="F16" i="7"/>
  <c r="F17" i="7"/>
  <c r="F18" i="7"/>
  <c r="F19" i="7"/>
  <c r="F20" i="7"/>
  <c r="F21" i="7"/>
  <c r="F22" i="7"/>
  <c r="F23" i="7"/>
  <c r="F24" i="7"/>
  <c r="F25" i="7"/>
  <c r="F10" i="7"/>
  <c r="F54" i="6"/>
  <c r="F56" i="6" s="1"/>
  <c r="F69" i="6"/>
  <c r="F71" i="6" s="1"/>
  <c r="F73" i="6" s="1"/>
  <c r="F86" i="6"/>
  <c r="F88" i="6" s="1"/>
  <c r="F90" i="6" s="1"/>
  <c r="F109" i="6"/>
  <c r="F111" i="6" s="1"/>
  <c r="F32" i="15" l="1"/>
  <c r="F33" i="15" s="1"/>
  <c r="C16" i="5" s="1"/>
  <c r="F27" i="9"/>
  <c r="F29" i="9" s="1"/>
  <c r="C7" i="5" s="1"/>
  <c r="F37" i="6"/>
  <c r="F39" i="6" s="1"/>
  <c r="F20" i="6"/>
  <c r="F22" i="6" s="1"/>
  <c r="F27" i="7"/>
  <c r="F29" i="7" s="1"/>
  <c r="C10" i="5" s="1"/>
  <c r="F92" i="6" l="1"/>
  <c r="C13" i="5" s="1"/>
  <c r="C29" i="5" l="1"/>
</calcChain>
</file>

<file path=xl/sharedStrings.xml><?xml version="1.0" encoding="utf-8"?>
<sst xmlns="http://schemas.openxmlformats.org/spreadsheetml/2006/main" count="2013" uniqueCount="910">
  <si>
    <t>Algemene voorschriften</t>
  </si>
  <si>
    <r>
      <t xml:space="preserve">3. Alle bedragen vult u </t>
    </r>
    <r>
      <rPr>
        <b/>
        <sz val="10"/>
        <rFont val="Arial"/>
        <family val="2"/>
      </rPr>
      <t>exclusief</t>
    </r>
    <r>
      <rPr>
        <sz val="10"/>
        <rFont val="Arial"/>
        <family val="2"/>
      </rPr>
      <t xml:space="preserve"> Btw in. Het </t>
    </r>
    <r>
      <rPr>
        <b/>
        <sz val="10"/>
        <rFont val="Arial"/>
        <family val="2"/>
      </rPr>
      <t>eindbedrag</t>
    </r>
    <r>
      <rPr>
        <sz val="10"/>
        <rFont val="Arial"/>
        <family val="2"/>
      </rPr>
      <t xml:space="preserve"> wordt door het formulier zelf omgerekend naar inclusief Btw.</t>
    </r>
  </si>
  <si>
    <r>
      <t xml:space="preserve">5. Daar waar onderstaand gevraagd wordt naar het </t>
    </r>
    <r>
      <rPr>
        <b/>
        <sz val="10"/>
        <rFont val="Arial"/>
        <family val="2"/>
      </rPr>
      <t>benodigd aantal</t>
    </r>
    <r>
      <rPr>
        <sz val="10"/>
        <rFont val="Arial"/>
        <family val="2"/>
      </rPr>
      <t xml:space="preserve"> per onderwerp/line item, dient leverancier als uitgangspunt te nemen de relevante cijfers of andersoortige aanduidingen (bijvoorbeeld aantal gebruikers, te realiseren koppelingen, verschillende modaliteiten) zoals vermeld in de aanbestedingsleidraad en PVE.</t>
    </r>
  </si>
  <si>
    <t>10. Alle te realiseren koppelingen en maatwerk dienen door leverancier hier opgenomen te worden en vallen volledig onder de verantwoordelijkheid van de leverancier.</t>
  </si>
  <si>
    <t xml:space="preserve">12. Anderszins vormgegeven prijsinformatie wordt niet in behandeling genomen. </t>
  </si>
  <si>
    <t>Tabblad A Tarieven</t>
  </si>
  <si>
    <r>
      <t xml:space="preserve">1. Geef in de betreffende tabel weer welke </t>
    </r>
    <r>
      <rPr>
        <sz val="10"/>
        <rFont val="Arial"/>
        <family val="2"/>
      </rPr>
      <t>tarieven u hanteert per fase voor projectleider, consultant, programmeur en installateur.</t>
    </r>
  </si>
  <si>
    <t>2. De uurtarieven zijn eveneens van toepassing voor opdrachten welke niet in de aanbesteding zijn opgenomen, maar tijdens de looptijd nodig blijken te zijn.</t>
  </si>
  <si>
    <r>
      <t>Tabblad B Diensten Ontwerpfase</t>
    </r>
    <r>
      <rPr>
        <sz val="10"/>
        <rFont val="Arial"/>
        <family val="2"/>
      </rPr>
      <t xml:space="preserve"> </t>
    </r>
  </si>
  <si>
    <t>1. Geef in de betreffende tabel weer wat de totale eenmalige vaste uitvoeringskosten per onderdeel van de ontwerpfase zijn.</t>
  </si>
  <si>
    <t>2. Facturering van de ontwerpfase vindt plaats op basis van fixed price met de door u opgegeven tarieven. In principe wordt er geen meerwerk vergoed. U dient dan ook desgewenst hierin uw eigen risico-opslag te verwerken.</t>
  </si>
  <si>
    <t>3. U kunt de tekst in de kolom "ontwerp" vrij aanpassen naar uw eigen omschrijving.</t>
  </si>
  <si>
    <t>Tabblad C Diensten Implementatie</t>
  </si>
  <si>
    <t>1. Geef in de betreffende tabel weer wat de totale eenmalige vaste uitvoeringskosten per onderdeel van de implementatiefase zijn. Tot de implementatiefase behoren naast implementatie van het systeem ook maatwerkrealisatie, realisatie van benodigde koppelingen en benodigde documentatie. Voor opleiding heeft u een apart blad ter beschikking.</t>
  </si>
  <si>
    <t>2. Facturering van de implementatiefase vindt plaats op basis van fixed price met de door u opgegeven tarieven. In principe wordt er geen meerwerk vergoed. U dient dan ook desgewenst hierin uw eigen risico-opslag te verwerken.</t>
  </si>
  <si>
    <t>3. Alle gevraagde koppelingen en maatwerk dienen door leverancier hier opgenomen te worden en vallen volledig onder de verantwoordelijkheid van de leverancier.</t>
  </si>
  <si>
    <t>Tabblad D Levering Software producten</t>
  </si>
  <si>
    <t>Tabblad E Opleidingen</t>
  </si>
  <si>
    <r>
      <t>2. U rekent de eerste twee jaren na</t>
    </r>
    <r>
      <rPr>
        <b/>
        <sz val="10"/>
        <rFont val="Arial"/>
        <family val="2"/>
      </rPr>
      <t xml:space="preserve"> </t>
    </r>
    <r>
      <rPr>
        <sz val="10"/>
        <rFont val="Arial"/>
        <family val="2"/>
      </rPr>
      <t xml:space="preserve">ingebruikname geen onderhoud omdat er dan systeemgarantie geldt. Dit is een eis. Hieronder vallen alle werkzaamheden zoals gevraagd en beantwoord in het PvE. </t>
    </r>
  </si>
  <si>
    <t>Btw percentage:</t>
  </si>
  <si>
    <t>Garantietermijn in jaren:</t>
  </si>
  <si>
    <r>
      <rPr>
        <sz val="18"/>
        <rFont val="Calibri"/>
        <family val="2"/>
        <scheme val="minor"/>
      </rPr>
      <t xml:space="preserve">Financieel </t>
    </r>
    <r>
      <rPr>
        <sz val="18"/>
        <color theme="1"/>
        <rFont val="Calibri"/>
        <family val="2"/>
        <scheme val="minor"/>
      </rPr>
      <t>Tabblad A: Tarieven</t>
    </r>
  </si>
  <si>
    <t>A</t>
  </si>
  <si>
    <t>Tarieven</t>
  </si>
  <si>
    <t>A.1 Projectfase - Ontwerp</t>
  </si>
  <si>
    <t>Projectleider</t>
  </si>
  <si>
    <t>(Functioneel) Consultant</t>
  </si>
  <si>
    <t>Programmeur</t>
  </si>
  <si>
    <t>Installateur</t>
  </si>
  <si>
    <t>Soort tarief</t>
  </si>
  <si>
    <t>tarief per uur</t>
  </si>
  <si>
    <t>A.2 Projectfase - Implementatie</t>
  </si>
  <si>
    <t>(Technisch) Consultant</t>
  </si>
  <si>
    <t>A.3 Onderhoud en Beheersfase</t>
  </si>
  <si>
    <t>Consultant</t>
  </si>
  <si>
    <t>Toelichting:</t>
  </si>
  <si>
    <t>In de tabbladen (B) en (C) zal worden gerekend met de dagtarieven.</t>
  </si>
  <si>
    <t>De maximale dagtarieven (8 uur) zijn:</t>
  </si>
  <si>
    <r>
      <rPr>
        <sz val="18"/>
        <rFont val="Calibri"/>
        <family val="2"/>
        <scheme val="minor"/>
      </rPr>
      <t xml:space="preserve">Financieel </t>
    </r>
    <r>
      <rPr>
        <sz val="18"/>
        <color theme="1"/>
        <rFont val="Calibri"/>
        <family val="2"/>
        <scheme val="minor"/>
      </rPr>
      <t>Tabblad B: Diensten Ontwerpfase (Eenmalige kosten)</t>
    </r>
  </si>
  <si>
    <t>B: Diensten ontwerpfase</t>
  </si>
  <si>
    <t>Uitvoering ontwerpfase; gerekend wordt met het dagtarief uit tab Tarieven(A)</t>
  </si>
  <si>
    <t>Aantal dagen</t>
  </si>
  <si>
    <t>Ontwerp</t>
  </si>
  <si>
    <t>Totaal Prijs</t>
  </si>
  <si>
    <t>Activiteit 1 Ontwerpfase architectuur (totaal)</t>
  </si>
  <si>
    <t xml:space="preserve">Activiteit 2 Ontwerpfase datamodel </t>
  </si>
  <si>
    <t>Activiteit 3 Ontwerpfase functioneel ontwerp</t>
  </si>
  <si>
    <t>Activiteit 4 Ontwerpfase procesontwerp</t>
  </si>
  <si>
    <t>Activiteit 5 Ontwerpfase ontwerp inrichting wachtkamerapplicatie</t>
  </si>
  <si>
    <t>Activiteit 6 Ontwerpfase Module &lt;omschrijving&gt;</t>
  </si>
  <si>
    <t>Activiteit 7 Ontwerpfase Koppeling gegevensuitwisseling generiek</t>
  </si>
  <si>
    <t>Activiteit 8 Ontwerpfase Koppeling per patiëntinformatiesysteem</t>
  </si>
  <si>
    <t>Activiteit 9 Ontwerpfase Overigen &lt;omschrijving&gt;</t>
  </si>
  <si>
    <t>Activiteit 10 Ontwerpfase Overigen &lt;omschrijving&gt;</t>
  </si>
  <si>
    <t>Activiteit 11 Ontwerpfase Overigen &lt;omschrijving&gt;</t>
  </si>
  <si>
    <t>Activiteit 12 Ontwerpfase Overigen &lt;omschrijving&gt;</t>
  </si>
  <si>
    <t>Activiteit 13 Ontwerpfase Overigen &lt;omschrijving&gt;</t>
  </si>
  <si>
    <t>Activiteit 14 Ontwerpfase Overigen &lt;omschrijving&gt;</t>
  </si>
  <si>
    <t>Activiteit 15 Ontwerpfase Overigen &lt;omschrijving&gt;</t>
  </si>
  <si>
    <t>Activiteit 16 Ontwerpfase Overigen &lt;omschrijving&gt;</t>
  </si>
  <si>
    <t>Totaal kosten Diensten ontwerpfase (eenmalig)</t>
  </si>
  <si>
    <t>Eenmalige korting ontwerpfase (%)</t>
  </si>
  <si>
    <t>Totaal kosten Diensten ontwerpfase (eenmalig) met eenmalige projectkorting</t>
  </si>
  <si>
    <r>
      <rPr>
        <sz val="18"/>
        <rFont val="Calibri"/>
        <family val="2"/>
        <scheme val="minor"/>
      </rPr>
      <t xml:space="preserve">Financieel </t>
    </r>
    <r>
      <rPr>
        <sz val="18"/>
        <color theme="1"/>
        <rFont val="Calibri"/>
        <family val="2"/>
        <scheme val="minor"/>
      </rPr>
      <t>Tabblad C: Diensten Implementatie (eenmalige kosten)</t>
    </r>
  </si>
  <si>
    <t>C: Diensten Implementatiefase</t>
  </si>
  <si>
    <t>Implementatie</t>
  </si>
  <si>
    <t>Activiteit 1 &lt;aan te vullen a.h.v. aanpak opdrachtnemer&gt;</t>
  </si>
  <si>
    <t xml:space="preserve">Activiteit 2 </t>
  </si>
  <si>
    <t>Activiteit 3</t>
  </si>
  <si>
    <t>Activiteit 4</t>
  </si>
  <si>
    <t>Activiteit 5</t>
  </si>
  <si>
    <t>Activiteit 6</t>
  </si>
  <si>
    <t>Activiteit 7</t>
  </si>
  <si>
    <t>Activiteit 8</t>
  </si>
  <si>
    <t>Activiteit 9</t>
  </si>
  <si>
    <t>Activiteit 10</t>
  </si>
  <si>
    <t>Activiteit 11</t>
  </si>
  <si>
    <t>Activiteit 12</t>
  </si>
  <si>
    <t>Activiteit 13</t>
  </si>
  <si>
    <t>Activiteit 14</t>
  </si>
  <si>
    <t>Activiteit 15</t>
  </si>
  <si>
    <t>Totaal kosten Diensten implementatiefase (eenmalig)</t>
  </si>
  <si>
    <t>Eenmalige korting implementatie (%)</t>
  </si>
  <si>
    <t>Totaal kosten Diensten implementatiefase (eenmalig) met eenmalige projectkorting</t>
  </si>
  <si>
    <r>
      <rPr>
        <sz val="18"/>
        <rFont val="Calibri"/>
        <family val="2"/>
        <scheme val="minor"/>
      </rPr>
      <t>Financieel</t>
    </r>
    <r>
      <rPr>
        <sz val="18"/>
        <color theme="1"/>
        <rFont val="Calibri"/>
        <family val="2"/>
        <scheme val="minor"/>
      </rPr>
      <t xml:space="preserve"> Tabblad D: Leverin</t>
    </r>
    <r>
      <rPr>
        <sz val="18"/>
        <rFont val="Calibri"/>
        <family val="2"/>
        <scheme val="minor"/>
      </rPr>
      <t>g</t>
    </r>
    <r>
      <rPr>
        <sz val="18"/>
        <color theme="1"/>
        <rFont val="Calibri"/>
        <family val="2"/>
        <scheme val="minor"/>
      </rPr>
      <t xml:space="preserve"> Software Producten (eenmalig)</t>
    </r>
  </si>
  <si>
    <t>D: Levering Producten</t>
  </si>
  <si>
    <t>Programmatuur, licenties &amp; bijbehorende documentatie</t>
  </si>
  <si>
    <t>D1: Levering Basis Applicatiesoftware</t>
  </si>
  <si>
    <t>Prijs per stuk</t>
  </si>
  <si>
    <t>Aantal benodigd</t>
  </si>
  <si>
    <t>Soort programmatuur</t>
  </si>
  <si>
    <t>Modulebeschrijving</t>
  </si>
  <si>
    <t>Applicatiesoftware 1</t>
  </si>
  <si>
    <t>Applicatiesoftware 2</t>
  </si>
  <si>
    <t>Etc.</t>
  </si>
  <si>
    <t>Licenties 1</t>
  </si>
  <si>
    <t>Licenties 2</t>
  </si>
  <si>
    <t>Module 1 (eventueel)</t>
  </si>
  <si>
    <t>Module 2 (eventueel)</t>
  </si>
  <si>
    <t>Basis Applicatiesoftware</t>
  </si>
  <si>
    <t>Totaal applicatiesoftware listprijzen:</t>
  </si>
  <si>
    <t>Listprijskorting Basis Applicatiesoftware(percentage)</t>
  </si>
  <si>
    <t>Totaal applicatiesoftware inclusief listprijskorting:</t>
  </si>
  <si>
    <t>Kosten levering en installatie</t>
  </si>
  <si>
    <t>Totaal applicatiesoftware inclusief listprijskorting en levering en installatie:</t>
  </si>
  <si>
    <t>D2: Levering benodigde Besturingssysteem/systemen</t>
  </si>
  <si>
    <t>Besturingssysteem 1</t>
  </si>
  <si>
    <t>Besturingssysteem 2</t>
  </si>
  <si>
    <t>Besturingssysteem</t>
  </si>
  <si>
    <t>Totaal besturingssysteem  listprijzen:</t>
  </si>
  <si>
    <t>Listprijskorting Besturingssysteem(percentage)</t>
  </si>
  <si>
    <t>Totaal besturingssysteem inclusief listprijskorting:</t>
  </si>
  <si>
    <t>Totaal besturingssysteem inclusief listprijskorting en levering en installatie:</t>
  </si>
  <si>
    <t>D3: Levering Software Koppelingen</t>
  </si>
  <si>
    <t>Koppelingssoftware 1</t>
  </si>
  <si>
    <t>Koppelingssoftware</t>
  </si>
  <si>
    <t>Totaal Koppelingssoftware listprijzen:</t>
  </si>
  <si>
    <t>Listprijskorting Basis Koppelingssoftware(percentage)</t>
  </si>
  <si>
    <t>Totaal Koppelingssoftware inclusief listprijskorting:</t>
  </si>
  <si>
    <t>Totaal Koppelingssoftware inclusief listprijskorting en levering en installatie:</t>
  </si>
  <si>
    <t>D4: Levering Database software</t>
  </si>
  <si>
    <t>Databasesoftware 1</t>
  </si>
  <si>
    <t>Databasesoftware 2</t>
  </si>
  <si>
    <t>Basis Databasesoftware</t>
  </si>
  <si>
    <t>Totaal Databasesoftware listprijzen:</t>
  </si>
  <si>
    <t>Listprijskorting Basis Databasesoftware(percentage)</t>
  </si>
  <si>
    <t>Totaal Databasesoftware inclusief listprijskorting:</t>
  </si>
  <si>
    <t>D5: Levering Extra benodigde applicatiesoftware (.b.v rapportagegenerator, mid-office, middelware e.d.</t>
  </si>
  <si>
    <t>Totaal Levering producten (eenmalig) (som van F22, F39, F56, F73 en F90)</t>
  </si>
  <si>
    <t>Optionele applicatiesoftware 1</t>
  </si>
  <si>
    <t>Optionele applicatiesoftware 2</t>
  </si>
  <si>
    <t>Optionele applicatiesoftware</t>
  </si>
  <si>
    <t>Totaal Optionele applicatiesoftware listprijzen:</t>
  </si>
  <si>
    <t>Listprijskorting Optionele applicatiesoftware(percentage)</t>
  </si>
  <si>
    <t>Totaal Optionele applicatiesoftware inclusief listprijskorting:</t>
  </si>
  <si>
    <t>Totaal Optionele applicatiesoftware inclusief listprijskorting en levering en installatie:</t>
  </si>
  <si>
    <r>
      <rPr>
        <sz val="18"/>
        <rFont val="Calibri"/>
        <family val="2"/>
        <scheme val="minor"/>
      </rPr>
      <t xml:space="preserve">Financieel </t>
    </r>
    <r>
      <rPr>
        <sz val="18"/>
        <color theme="1"/>
        <rFont val="Calibri"/>
        <family val="2"/>
        <scheme val="minor"/>
      </rPr>
      <t>Tabblad E: Opleidingen</t>
    </r>
  </si>
  <si>
    <t>E: Opleidingen (eenmalige kosten)</t>
  </si>
  <si>
    <t>Totaal aantal benodigd</t>
  </si>
  <si>
    <t>Opleiding</t>
  </si>
  <si>
    <t xml:space="preserve">Totaalprijs </t>
  </si>
  <si>
    <t>Nadere specificatie van de opleiding</t>
  </si>
  <si>
    <t>Max. aantal deelnemers</t>
  </si>
  <si>
    <t>E.1 Gebruikersopleidingen</t>
  </si>
  <si>
    <t xml:space="preserve">Gebruikers Opleiding type 1 </t>
  </si>
  <si>
    <t>Gebruikers Opleiding type 2</t>
  </si>
  <si>
    <t>Gebruikers Opleiding type 3</t>
  </si>
  <si>
    <t>E.2 Beheerdersopleidingen</t>
  </si>
  <si>
    <t>Functioneel beheerders Opleiding type 1</t>
  </si>
  <si>
    <t>Functioneel</t>
  </si>
  <si>
    <t>Functioneel beheerders Opleiding type 2</t>
  </si>
  <si>
    <t>Functioneel beheerders Opleiding type 3</t>
  </si>
  <si>
    <t>E.3 Beheerderopleidingen</t>
  </si>
  <si>
    <t>Technisch beheerders Opleiding type 1</t>
  </si>
  <si>
    <t>Technisch</t>
  </si>
  <si>
    <t>Technisch beheerders Opleiding type 2</t>
  </si>
  <si>
    <t>Technisch beheerders Opleiding type 3</t>
  </si>
  <si>
    <t>E.4 Werkinstructies en handleiding</t>
  </si>
  <si>
    <t>Overige Opleidingen type 1</t>
  </si>
  <si>
    <t>eindgebruiker</t>
  </si>
  <si>
    <t>Overige Opleidingen type 2</t>
  </si>
  <si>
    <t>functioneel beheer</t>
  </si>
  <si>
    <t>Overige Opleidingen type 3</t>
  </si>
  <si>
    <t>technisch beheer</t>
  </si>
  <si>
    <t>E.5 Overigen Opleidingen</t>
  </si>
  <si>
    <t>Totaalprijs Opleidingen</t>
  </si>
  <si>
    <t>Eindprijs incl. korting (excl. Btw.)</t>
  </si>
  <si>
    <t>Eenmalige vaste korting opleidingen (%)</t>
  </si>
  <si>
    <t>Onderhoud en ondersteuning op alle programmatuur en hardware zoals gespecificeerd in het PvE.</t>
  </si>
  <si>
    <t xml:space="preserve">Vaste prijs per jaar
</t>
  </si>
  <si>
    <t>Compleet All-in onderhoudscontract voor het eerste jaar van de levensduur na oplevering valt onder garantie</t>
  </si>
  <si>
    <t>Compleet All-in onderhoudscontract voor het tweede jaar van de levensduur na oplevering valt onder garantie</t>
  </si>
  <si>
    <t>Totaaloverzicht</t>
  </si>
  <si>
    <t>Prijzen</t>
  </si>
  <si>
    <t>Eenmalige kosten</t>
  </si>
  <si>
    <t>B Diensten ontwerpfase</t>
  </si>
  <si>
    <t>C Diensten implementatiefase</t>
  </si>
  <si>
    <t>D Levering software producten</t>
  </si>
  <si>
    <t>E Opleidingen</t>
  </si>
  <si>
    <t>Jaarlijkse kosten</t>
  </si>
  <si>
    <t>Handtekening</t>
  </si>
  <si>
    <t>Naam</t>
  </si>
  <si>
    <t>Functie</t>
  </si>
  <si>
    <t>Datum</t>
  </si>
  <si>
    <t>Opmerkingen</t>
  </si>
  <si>
    <t>Ten behoeve van de eis om 1 week na oplevering tijdens kantooruren iemand in het MUMC te hebben</t>
  </si>
  <si>
    <t>Conform Gebruikers PvE</t>
  </si>
  <si>
    <t>Betalingstermijn</t>
  </si>
  <si>
    <t>1e termijn bij opdracht</t>
  </si>
  <si>
    <t>30 dagen na factuurdatum</t>
  </si>
  <si>
    <t>Betalingstermijnen jaarlijkse kosten</t>
  </si>
  <si>
    <t>Betalingstermijnen eenmalige kosten</t>
  </si>
  <si>
    <t>jaarlijks vooraf</t>
  </si>
  <si>
    <t xml:space="preserve">Percentage </t>
  </si>
  <si>
    <t>6. De opsommingen per tabblad zijn wellicht niet uitputtend en de leverancier wordt geacht daar waar nodig de niet vooraf ingevulde extra regels te gebruiken om de benodigde transparantie in de aanbieding te verschaffen. Om onderling vergelijk te verzekeren is het niet toegestaan het model qua structuur aan te passen. Er mogen dus geen regels worden ingevoegd.</t>
  </si>
  <si>
    <t>3. De vermelde tarieven zijn vast voor de periode van de levensduur van het systeem, en stijgen niet meer dan de jaarlijks vastgestelde Nza-index (personeel).</t>
  </si>
  <si>
    <t>Optionele leveringen kunnen t.z.t. tegen deze prijzen worden aangeschaft eventueel na indexering.</t>
  </si>
  <si>
    <t>Indexering geschiedt als volgt:</t>
  </si>
  <si>
    <t>Binnen 1e jaar na oplevering</t>
  </si>
  <si>
    <t>Waarde</t>
  </si>
  <si>
    <t>geen indexering</t>
  </si>
  <si>
    <t>Datum (later invullen)</t>
  </si>
  <si>
    <t>Voor 2e en volgende jaren na oplevering</t>
  </si>
  <si>
    <r>
      <t>D6: Optionele Software Modulen en Test/Acceptatieomgeving. Worden niet meeberekend</t>
    </r>
    <r>
      <rPr>
        <sz val="12"/>
        <rFont val="Syntax"/>
      </rPr>
      <t xml:space="preserve"> </t>
    </r>
    <r>
      <rPr>
        <sz val="12"/>
        <color theme="0"/>
        <rFont val="Syntax"/>
      </rPr>
      <t>in TcO!</t>
    </r>
  </si>
  <si>
    <t>Licenties OTAP</t>
  </si>
  <si>
    <t>Totale extra licentiekosten voor een separate Test/Acceptatieomgeving (naast de productie-omgeving)</t>
  </si>
  <si>
    <t>Het eerste contractjaar</t>
  </si>
  <si>
    <t>Het tweede contractjaar</t>
  </si>
  <si>
    <t>4. U ondertekent daar waar gevraagd in de daarvoor voorziene vakken, ook als u (alle) bedragen op nul stelt.</t>
  </si>
  <si>
    <t xml:space="preserve">7. Per punt dient u de kosten weer te geven inclusief de onderbouwing daar waar gevraagd en eventueel de overige gevraagde gegevens. </t>
  </si>
  <si>
    <t xml:space="preserve">Compleet All-in onderhoudscontract voor het derde jaar van de levensduur na oplevering. </t>
  </si>
  <si>
    <t>Het derde contractjaar</t>
  </si>
  <si>
    <t xml:space="preserve">Compleet All-in onderhoudscontract voor het vierde jaar van de levensduur na oplevering. </t>
  </si>
  <si>
    <t xml:space="preserve">Compleet All-in onderhoudscontract voor het vijfde jaar van de levensduur na oplevering. </t>
  </si>
  <si>
    <t>Het vierde contractjaar</t>
  </si>
  <si>
    <t>Het vijfde contractjaar</t>
  </si>
  <si>
    <t>Indien gebruik wordt gemaakt van jaarlijks gebruiksrecht kunt u hier het jaarbedrag invullen voor het eerste contractjaar:</t>
  </si>
  <si>
    <t>Indien gebruik wordt gemaakt van jaarlijks gebruiksrecht kunt u hier het jaarbedrag invullen voor het tweede contractjaar:</t>
  </si>
  <si>
    <t>Indien gebruik wordt gemaakt van jaarlijks gebruiksrecht kunt u hier het jaarbedrag invullen voor het derde contractjaar:</t>
  </si>
  <si>
    <t>Indien gebruik wordt gemaakt van jaarlijks gebruiksrecht kunt u hier het jaarbedrag invullen voor het vierde contractjaar:</t>
  </si>
  <si>
    <t>Indien gebruik wordt gemaakt van jaarlijks gebruiksrecht kunt u hier het jaarbedrag invullen voor het vijfde contractjaar:</t>
  </si>
  <si>
    <t>Volgens Nza personeel</t>
  </si>
  <si>
    <t>9. De kosten hebben betrekking op het installeren en bedrijfsgereed opleveren van het systeem, conform al het gestelde in deze aanbesteding. Hierbij behoren ook zaken als het beschikbaar stellen van hulpmiddelen en andere materialen, voor zover nodig voor het bij het MUMC+ testen van de applicatie en apparatuur, de bedrijfsgerede oplevering, de kosten van verpakking, transport, verzekering, invoer, reis- en verblijfkosten van personeel van inschrijver, alsmede de kosten van derden, die door de inschrijver zijn of worden ingeschakeld ten behoeve van de onderhavige overeenkomst ("Turn key")</t>
  </si>
  <si>
    <t>1. Geef in de betreffende tabel weer wat de totale eenmalige vaste kosten zijn voor de aanschaf van de betreffende software en licenties.</t>
  </si>
  <si>
    <r>
      <t xml:space="preserve">1. Opleidingen vinden plaats te Maastricht en tijdens kanooruren; in de prijs zijn reis- en verblijfkosten en alle overige (overhead) kosten inbegrepen. </t>
    </r>
    <r>
      <rPr>
        <b/>
        <sz val="10"/>
        <color rgb="FFFF0000"/>
        <rFont val="Arial"/>
        <family val="2"/>
      </rPr>
      <t xml:space="preserve"> </t>
    </r>
  </si>
  <si>
    <t>tarief per dag (inclusief reis- en verblijfkosten en alle (overhead) kosten)</t>
  </si>
  <si>
    <t>Nadere omschrijving van dit deel van de opleiding</t>
  </si>
  <si>
    <r>
      <t>1. Geef in de betreffende tabel weer wat de kosten zijn voor onderhoud en support voor de periode van minimaal de levensduur in jaren</t>
    </r>
    <r>
      <rPr>
        <b/>
        <sz val="10"/>
        <color rgb="FFFF0000"/>
        <rFont val="Arial"/>
        <family val="2"/>
      </rPr>
      <t xml:space="preserve"> (5). </t>
    </r>
  </si>
  <si>
    <t>Tabblad G TCO-Extern berekening ten behoeve van gunningsbepaling.</t>
  </si>
  <si>
    <r>
      <rPr>
        <sz val="18"/>
        <rFont val="Calibri"/>
        <family val="2"/>
        <scheme val="minor"/>
      </rPr>
      <t xml:space="preserve">Financieel </t>
    </r>
    <r>
      <rPr>
        <sz val="18"/>
        <color theme="1"/>
        <rFont val="Calibri"/>
        <family val="2"/>
        <scheme val="minor"/>
      </rPr>
      <t>Tabblad F: Onderhoud (periodieke kosten)</t>
    </r>
  </si>
  <si>
    <t>F Ongoing beheers en onderhoudsdiensten conform SLA</t>
  </si>
  <si>
    <r>
      <rPr>
        <sz val="18"/>
        <rFont val="Calibri"/>
        <family val="2"/>
        <scheme val="minor"/>
      </rPr>
      <t xml:space="preserve">Financieel </t>
    </r>
    <r>
      <rPr>
        <sz val="18"/>
        <color theme="1"/>
        <rFont val="Calibri"/>
        <family val="2"/>
        <scheme val="minor"/>
      </rPr>
      <t>Tabblad G: Totalisatie Inschrijfsom</t>
    </r>
  </si>
  <si>
    <t>TCO inclusief onderhoudscontract inclusief Btw (ter informatie).</t>
  </si>
  <si>
    <r>
      <t xml:space="preserve">Totaal Ongoing diensten </t>
    </r>
    <r>
      <rPr>
        <sz val="8"/>
        <color rgb="FFFF0000"/>
        <rFont val="Arial"/>
        <family val="2"/>
      </rPr>
      <t>(voor 3 jaar plus 2 garantiejaren; initiële periode van 5 jaar)</t>
    </r>
  </si>
  <si>
    <t>Tabblad H Informatieblad berekening interne kosten ten behoeve van gunningsbepaling in geval van SAAS.</t>
  </si>
  <si>
    <t>2e termijn na levering (*)</t>
  </si>
  <si>
    <t>3e termijn na ondertekening van het overnameprotocol (*)</t>
  </si>
  <si>
    <t>(*) Dit betreft fatale termijnen: zie overeenkomst</t>
  </si>
  <si>
    <t>Tabblad J Informatieblad Betaling &amp; Indexering.</t>
  </si>
  <si>
    <t>H:Kostenopgave</t>
  </si>
  <si>
    <t>Bedrag:</t>
  </si>
  <si>
    <t>Prijs per jaar</t>
  </si>
  <si>
    <t>Aantal contractjaren</t>
  </si>
  <si>
    <t>Het MUMC+ heeft het volgende jaarlijks bedrag becijferd voor de interne kosten, welke gemaakt moeten worden indien de oplossing on-premise geïnstalleerd gaat worden.
Dit is een jaarlijks bedrag dat over het aantal initiële contractjaren wordt meegeteld.
Het bedrag omvat alle interne kosten, zowel van infrastructuur (hardware en softwarekosten) als mensuren.</t>
  </si>
  <si>
    <t>Zie ook de aanwijzingen in het tabblad Instructie voor juiste invulling.</t>
  </si>
  <si>
    <t>1. U vult hier NIETS in. Het blad bevat de berekening ten behoeve van de gunningsbepaling.</t>
  </si>
  <si>
    <t>Overige Parameters:</t>
  </si>
  <si>
    <t xml:space="preserve">1. Het financiële hoofdstuk van uw inschrijving dient te worden opgebouwd zoals hieronder weergegeven. Dit Excel-bestand vormt bijlage 13 bij de aanbestedingsleidraad.  </t>
  </si>
  <si>
    <t>8. Tevens dient u alle tabellen in te vullen, waarbij de TcO inclusief onderhoud en servicecontract voor de levensduur in jaren (cel C58 van dit blad) dient ter bepaling van de Total Cost of Ownership (TcO) die gebruikt wordt voor de gunningsbepaling.</t>
  </si>
  <si>
    <t>11. Wij eisen van de aanbieder dat dit format bij de opgave van de prijs wordt gebruikt. Dit is een eis om transparantie en gelijke behandeling te waarborgen. Bedragen opgeven in Euro en exclusief Btw. U kunt alleen die cellen gebruiken die niet beveiligd zijn.</t>
  </si>
  <si>
    <t>1. U vult hier NIETS in. Het blad bevat het bedrag dat ten behoeve van de berekening van de gunningsbepaling wordt meegeteld in het geval van een niet-SAAS oplossing.</t>
  </si>
  <si>
    <t>1. U vult hier NIETS in. Het blad bevat informatie over betaling en indexering en zal gedurende de looptijd (indien nodig) worden bijgewerkt.</t>
  </si>
  <si>
    <t>Gemiddelde indexering eerste 5 jaar (percentage; ter indicatie)</t>
  </si>
  <si>
    <r>
      <rPr>
        <sz val="18"/>
        <rFont val="Calibri"/>
        <family val="2"/>
        <scheme val="minor"/>
      </rPr>
      <t xml:space="preserve">Financieel </t>
    </r>
    <r>
      <rPr>
        <sz val="18"/>
        <color theme="1"/>
        <rFont val="Calibri"/>
        <family val="2"/>
        <scheme val="minor"/>
      </rPr>
      <t>Tabblad J: Betalingscondities</t>
    </r>
  </si>
  <si>
    <r>
      <rPr>
        <sz val="18"/>
        <rFont val="Calibri"/>
        <family val="2"/>
        <scheme val="minor"/>
      </rPr>
      <t xml:space="preserve">Financieel </t>
    </r>
    <r>
      <rPr>
        <sz val="18"/>
        <color theme="1"/>
        <rFont val="Calibri"/>
        <family val="2"/>
        <scheme val="minor"/>
      </rPr>
      <t>Tabblad J: Indexering (Uurtarieven volgens Personeel, Leveringen volgens Materieel)</t>
    </r>
  </si>
  <si>
    <t>Instructie Inschrijfformulier Total Cost of Ownership Aanbesteding - IVS-CSA</t>
  </si>
  <si>
    <t>2. Indien u niet met eenmalige aanschaf maar met jaarlijks gebruiksrecht werkt, kunt u dit invullen in tabblad F in regels 13 en verder.</t>
  </si>
  <si>
    <t>Tabblad F Onderhoud/gebruiksrecht</t>
  </si>
  <si>
    <t>Vragen aanbestedende partij</t>
  </si>
  <si>
    <t>ID</t>
  </si>
  <si>
    <t>Onderdeel</t>
  </si>
  <si>
    <t>Paragraaf</t>
  </si>
  <si>
    <t>Korte omschrijving</t>
  </si>
  <si>
    <t>Lange omschrijving</t>
  </si>
  <si>
    <t>Type vraag</t>
  </si>
  <si>
    <t>CSA01</t>
  </si>
  <si>
    <t>CSA</t>
  </si>
  <si>
    <t>Algemeen</t>
  </si>
  <si>
    <t>Workflow ondersteuning</t>
  </si>
  <si>
    <t xml:space="preserve">Het systeem moet de workflow ondersteunen van het proces van de CSA zowel op het gebied van (her)steriliseren van medische hulpmiddelen als instrumentensets zowel de reiniging, desinfectie en droging van flexibele scopen. </t>
  </si>
  <si>
    <t>Eis</t>
  </si>
  <si>
    <t>Nee</t>
  </si>
  <si>
    <t>CSA02</t>
  </si>
  <si>
    <t>Het MUMC+ eist één (1) geïntegreerd informatiesysteem voor zowel het sterilisatieproces van de instrumentensets als het desinfectieproces van de flexibele scopen.</t>
  </si>
  <si>
    <t>CSA04</t>
  </si>
  <si>
    <t>CSA05</t>
  </si>
  <si>
    <t>Bij alle processtappen kan de identificatie van de instrumentenset of flexibele scoop geschieden door middel van barcode scanning.</t>
  </si>
  <si>
    <t>CSA06</t>
  </si>
  <si>
    <t>Bij alle processtappen kan de identificatie van de instrumentenset of flexibele scoop geschieden door middel van gebruik van RFID.</t>
  </si>
  <si>
    <t>CSA07</t>
  </si>
  <si>
    <t xml:space="preserve">Bij alle processtappen kan de identificatie van de instrumentenset of flexibele scoop geschieden door middel van QR codes (datamatrix) </t>
  </si>
  <si>
    <t>CSA08</t>
  </si>
  <si>
    <t>Documentatie processtap</t>
  </si>
  <si>
    <t>Bij elke processtap kan een protocol/werkinstructie worden geplaatst.</t>
  </si>
  <si>
    <t>CSA09</t>
  </si>
  <si>
    <t>Het moet mogelijk zijn om protocol/werkinstructies in het systeem op te roepen uit het ZENYA document management systeem van het MUMC+ met behulp van een link.</t>
  </si>
  <si>
    <t>CSA10</t>
  </si>
  <si>
    <t>CSA12</t>
  </si>
  <si>
    <t xml:space="preserve">Het moet mogelijk zijn om mediabestanden in het systeem op te roepen uit externe systemen met behulp van een link. </t>
  </si>
  <si>
    <t>CSA13</t>
  </si>
  <si>
    <t>In het systeem kan ik tijdens de processtappen desinfectie en inleggen van elk instrument en/of instrumentenset op ieder gewenst moment een afbeelding oproepen.</t>
  </si>
  <si>
    <t>CSA14</t>
  </si>
  <si>
    <t>Het moet mogelijk zijn voor MUMC+ beheerders om zonder tussenkomst van de leverancier beelden, documenten, videomateriaal en links toe te voegen.</t>
  </si>
  <si>
    <t>CSA15</t>
  </si>
  <si>
    <t>Het moet voor de gebruiker mogelijk zijn om instructiefilms te kunnen raadplegen zonder dat dit verplicht is.</t>
  </si>
  <si>
    <t>CSA16</t>
  </si>
  <si>
    <t>De inhoud van de instrumentenset (lijst van instrumenten op de set) verschijnt direct op het actuele scherm of is direct vanuit het actuele scherm te raadplegen.</t>
  </si>
  <si>
    <t>CSA17</t>
  </si>
  <si>
    <t xml:space="preserve">Een stuklijst en/of afbeelding van de inhoud van de instrumentenset kan door alle IVS gebruikers worden geprint en geëxporteerd. </t>
  </si>
  <si>
    <t>CSA18</t>
  </si>
  <si>
    <t>Expiratiesignalering</t>
  </si>
  <si>
    <t>Het systeem bevat mogelijkheden voor berekening en signalering van expiratiedatum en tijd.</t>
  </si>
  <si>
    <t>CSA19</t>
  </si>
  <si>
    <t>CSA20</t>
  </si>
  <si>
    <t>Proces tracking</t>
  </si>
  <si>
    <t>De processtatus van een bepaald instrument of instrumentenset is op elke relevante werkplek opvraagbaar.</t>
  </si>
  <si>
    <t>CSA22</t>
  </si>
  <si>
    <t>Incompleet instrumentarium</t>
  </si>
  <si>
    <t xml:space="preserve">Het moet voor iedere gebruiker in het proces inzichtelijk zijn dat een set incompleet is. </t>
  </si>
  <si>
    <t>CSA23</t>
  </si>
  <si>
    <t>CSA24</t>
  </si>
  <si>
    <t>Het is in het systeem vrij te bepalen of een incomplete set nog in te zetten is zonder dat dit de workflow belemmert van het zorgproces en/of sterilisatieproces.</t>
  </si>
  <si>
    <t>CSA25</t>
  </si>
  <si>
    <t>meldingen</t>
  </si>
  <si>
    <t>Per processtap kunnen de gebruikers opmerkingen plaatsen in vrije tekstvelden.</t>
  </si>
  <si>
    <t>CSA26</t>
  </si>
  <si>
    <t>Processtappen zijn te overrulen door geautoriseerde personen.</t>
  </si>
  <si>
    <t>CSA27</t>
  </si>
  <si>
    <t>CSA28</t>
  </si>
  <si>
    <t>CSA30</t>
  </si>
  <si>
    <t>Op autoclaaf niveau kan in het systeem de validatie worden vastgelegd, zowel in grafische als in numerieke vorm. Voor een eenvoudige controle kan een validatie grafiek (als 'sjabloon') over de grafische weergave worden geprojecteerd.</t>
  </si>
  <si>
    <t>CSA31</t>
  </si>
  <si>
    <t>Op wasmachine niveau kunnen in het systeem de validatie- en reinigingstesten worden vastgelegd, zowel in grafische als in numerieke vorm. Een validatie grafiek (als 'sjabloon') kan ter controle over de processen gelegd worden.</t>
  </si>
  <si>
    <t>CSA32</t>
  </si>
  <si>
    <t>CSA33</t>
  </si>
  <si>
    <t>Labeling</t>
  </si>
  <si>
    <t>Het systeem moet alle informatie op het label printen op de wijze waarop dit door richtlijnen wordt voorgeschreven. Huidige MUMC+ labels moeten ondersteund worden, zie bijlage "informatie label".</t>
  </si>
  <si>
    <t>CSA34</t>
  </si>
  <si>
    <t>Informatie op labels kan altijd door de MUMC+ beheerder (en alleen de beheerder) aangepast en opgemaakt worden aan de behoefte van de CSA van het MUMC+ zonder tussenkomst van leverancier.</t>
  </si>
  <si>
    <t>Informatie beheer</t>
  </si>
  <si>
    <t>Het systeem moet het beheren van een aantal procesgegevens (voor het reiningen van instrumentensets) ondersteunen. Beheren van deze gegevens kan alleen door geautoriseerde gebruikers. Deze gegevens zijn minimaal:
a. Behandelmethode
b. Reinigingstekst
c. Verpakkingswijze
d. Sterilisatieprogramma's
e. Sterilisatie wegingsfactor
f. Opmerkingsregels proces
g. Klacht
h. Reden van afkeuren</t>
  </si>
  <si>
    <t>CSA36</t>
  </si>
  <si>
    <t>Proces ondersteuning</t>
  </si>
  <si>
    <t>CSA37</t>
  </si>
  <si>
    <t>CSA38</t>
  </si>
  <si>
    <t>CSA40</t>
  </si>
  <si>
    <t>CSA42</t>
  </si>
  <si>
    <t>Roadmap</t>
  </si>
  <si>
    <t>CSA44</t>
  </si>
  <si>
    <t>Invulling van de doorontwikkeling van uw product</t>
  </si>
  <si>
    <t>CSA46</t>
  </si>
  <si>
    <t>Visie op gebruikersgroepen</t>
  </si>
  <si>
    <t>Datamanagement</t>
  </si>
  <si>
    <t>CSA48</t>
  </si>
  <si>
    <t>Instrumentarium beheer</t>
  </si>
  <si>
    <t>Informatie beheer instrument</t>
  </si>
  <si>
    <t>CSA50</t>
  </si>
  <si>
    <t>Informatie beheer instrumentenset</t>
  </si>
  <si>
    <t>Het is door een functioneel beheerder aanpasbaar welke velden voor instrumentensetsbeheer verplicht zijn om in te voeren.</t>
  </si>
  <si>
    <t>Het systeem biedt de mogelijkheid om te registeren of een instrument ter reparatie is aangeboden en wanneer reparatie is gerealiseerd. Hierbij kan vastgelegd worden waar het instrument in reparatie is.</t>
  </si>
  <si>
    <t>CSA53</t>
  </si>
  <si>
    <t>Het systeem biedt de mogelijkheid om in te geven of en wanneer onderhoud van machine is gerealiseerd of is ingepland.</t>
  </si>
  <si>
    <t>Wens</t>
  </si>
  <si>
    <t>Het systeem biedt de mogelijkheid om onderhoudscycli in te stellen (aantal keer dat een instrument gebruikt mag worden totdat er onderhoud moet worden uitgevoerd).</t>
  </si>
  <si>
    <t>CSA55</t>
  </si>
  <si>
    <t>Rapportage</t>
  </si>
  <si>
    <t>algemeen</t>
  </si>
  <si>
    <t>Het informatiesysteem heeft een rapportagetool voor genereren van overzichten.</t>
  </si>
  <si>
    <t>CSA58</t>
  </si>
  <si>
    <t>De rapporten worden door de beheerders van MUMC+ zelf opgesteld, zowel op basis van voorgedefinieerde sjablonen als ad-hoc rapportages en zijn te exporteren.</t>
  </si>
  <si>
    <t>Alle gegevens uit de database kunnen geraadpleegd worden voor rapportagedoeleinden.</t>
  </si>
  <si>
    <t>CSA60</t>
  </si>
  <si>
    <t>CSA61</t>
  </si>
  <si>
    <t>export rapportage</t>
  </si>
  <si>
    <t>CSA62</t>
  </si>
  <si>
    <t>Integratie</t>
  </si>
  <si>
    <t>Integratie met apparatuur</t>
  </si>
  <si>
    <t>CSA63</t>
  </si>
  <si>
    <t>CSA64</t>
  </si>
  <si>
    <t>CSA65</t>
  </si>
  <si>
    <t>CSA66</t>
  </si>
  <si>
    <t>CSA67</t>
  </si>
  <si>
    <t>CSA69</t>
  </si>
  <si>
    <t>CSA71</t>
  </si>
  <si>
    <t>CSA72</t>
  </si>
  <si>
    <t>De IVS leverancier levert een compatibiliteitslijst aan voor wasmachines, sterilisatoren, droogcabines, handscanners, weegschalen en printers.</t>
  </si>
  <si>
    <t>Integratie processen met andere (niet) medische systemen.</t>
  </si>
  <si>
    <t>Scholing en opleiding</t>
  </si>
  <si>
    <t>Scholing en opleiding beheeders</t>
  </si>
  <si>
    <t xml:space="preserve">De leverancier dient er voor zorg te dragen dat tijdens de ingebruikname het personeel van de CSA, OK, Oogtoren, poliklinieken, functieafdelingen en Dagcentrum op voldoende en op een adequaat niveau wordt getraind, instructies ontvangt en wordt begeleid op de werkvloer bij de implementatie van het systeem. </t>
  </si>
  <si>
    <t>Werkplek</t>
  </si>
  <si>
    <t>Proces/werkplek georiënteerde eisen/wensen</t>
  </si>
  <si>
    <t>Spoedsterilisatie</t>
  </si>
  <si>
    <t>Het is in het gehele proces inzichtelijk welke instrumentensets met spoed moeten worden behandeld.</t>
  </si>
  <si>
    <t>WPL01</t>
  </si>
  <si>
    <t>Werkplekken buiten de OK</t>
  </si>
  <si>
    <t>Afdelingen buiten de OK, bijv. Poli's en verpleegafdelingen, moeten een reiningingsorder kunnen inleggen zonder wegen.</t>
  </si>
  <si>
    <t>WPL02</t>
  </si>
  <si>
    <t>Processtap 1: werkplek OK, reinigingsorder inleggen</t>
  </si>
  <si>
    <t>WPL03</t>
  </si>
  <si>
    <t>WPL04</t>
  </si>
  <si>
    <t>De (student) Operatie Assistent Instrumenterende beoordeelt elke weging en moet de mogelijkheid hebben om deze goed of af te keuren; moet het gewicht kunnen goedkeuren wanneer dit afwijkt van de norm; bij afwijkend gewicht moet er de mogelijkheid zijn om een opmerking te plaatsen. Daarbij moet de goed- of afkeuring herleidbaar zijn naar de persoon, datum en tijd.   
De student Operatie Assistent Instrumenterende is bevoegd om een weging goed te keuren als de weging binnen de vooraf vastgestelde tolerantie valt. Indien de weging buiten de tolerantie valt kan alleen een gediplomeerde Operatie Assistent de weging goedkeuren of afkeuren.</t>
  </si>
  <si>
    <t>WPL06</t>
  </si>
  <si>
    <t>WPL07</t>
  </si>
  <si>
    <t>De (student) Operatie Assistent Instrumenterende moet de mogelijkheid hebben om aan te geven of een instrumentenset met spoed moet worden gesteriliseerd.</t>
  </si>
  <si>
    <t>WPL08</t>
  </si>
  <si>
    <t>WPL09</t>
  </si>
  <si>
    <t>WPL11</t>
  </si>
  <si>
    <t xml:space="preserve">Processtap 2: Ophalen gebruikt instrumentarium </t>
  </si>
  <si>
    <t>WPL12</t>
  </si>
  <si>
    <t>Processtap 3: Transport van OK naar CSA (= ontvangst CSA):</t>
  </si>
  <si>
    <t>Het bevestigen "ontvangst CSA"  van ontvangen instrumentensets (instrumentensets en flexible scopen) moet mogelijk zijn op de CSA.</t>
  </si>
  <si>
    <t>WPL13</t>
  </si>
  <si>
    <t>WPL14</t>
  </si>
  <si>
    <t>Van de ontvangen instrumentenset / flexibele scoop worden minimaal de volgende gegevens vastgelegd:
a. uniek ID instrumentset
b. aantal (default is één)
c. datum/tijd van binnenkomst
d. naam instrumentenset
e. ID van ontvanger</t>
  </si>
  <si>
    <t>WPL16</t>
  </si>
  <si>
    <t>Aanvraag spoedsterilisatie</t>
  </si>
  <si>
    <t>WPL19</t>
  </si>
  <si>
    <t>Processtap 4: Reiniging/desinfectie:</t>
  </si>
  <si>
    <t>WPL20</t>
  </si>
  <si>
    <t>Wanneer instrumenten op instrumentensetniveau moeten worden voorbehandeld krijgt de CSA medewerker hiervan een melding.</t>
  </si>
  <si>
    <t>WPL21</t>
  </si>
  <si>
    <t>Op de werkplek krijgt de CSA medewerker de door MUMC+ beheer gekoppelde instructies. O.a. demontage van instrumenten of speciale verwerking.</t>
  </si>
  <si>
    <t>WPL22</t>
  </si>
  <si>
    <t>Na scanning krijgt de CSA medewerker een melding met welk programma het instrument of instrumentenset gereinigd moet worden.</t>
  </si>
  <si>
    <t>WPL23</t>
  </si>
  <si>
    <t>Het systeem geeft een melding als het verkeerde proces gekozen wordt bij de gescande lading, deze melding moet als gelezen geaccepteerd worden door de CSA medewerker.</t>
  </si>
  <si>
    <t>WPL24</t>
  </si>
  <si>
    <t>Na reiniging/desinfectie wordt de lading van een wasmachine vrijgegeven voor verdere behandeling door de CSA medewerker.</t>
  </si>
  <si>
    <t>WPL25</t>
  </si>
  <si>
    <t>Bij afkeuring na inspectie kan een instrumentenset door de CSA medewerker een processtap terug worden gezet.</t>
  </si>
  <si>
    <t>WPL27</t>
  </si>
  <si>
    <t>Processtap 5: Inleggen</t>
  </si>
  <si>
    <t>WPL29</t>
  </si>
  <si>
    <t>De (student) Medewerker CSA moet een instrumentenset wegen, zodat deze kan bepalen of de set compleet is. Minimale voorwaarden waar aan moet worden voldaan: 
a. Het systeem moet informatie voor het wegen kunnen tonen zoals stuklijst van de set en geregistreerde defecten;
b. De weging moet herleidbaar zijn naar de persoon die het uitvoert met datum en tijd registratie.
c. Bij het wegen dient het werkelijk gewicht vergeleken te worden met het voorgaande gewicht wat is gemeten en de toegestane gewichtstoleranties. Indien het werkelijk gewicht buiten de toegestane toleranties valt (te licht of te zwaar) dient het systeem een melding te geven.
d. De weging mag herhaald worden, bijvoorbeeld omdat er in eerste instantie een instrument ontbrak dat er later weer op is gezet.</t>
  </si>
  <si>
    <t>WPL31</t>
  </si>
  <si>
    <t>De (student) Medewerker CSA moet bevestigen dat de tel-artikelen op de set zijn geplaatst, zodat de medewerker eraan herinnerd wordt om de set compleet af te leveren.</t>
  </si>
  <si>
    <t>WPL32</t>
  </si>
  <si>
    <t>Op de werkplek voor inleggen kan de (student) Medewerker CSA mediaondersteuning opvragen voor inleggen.</t>
  </si>
  <si>
    <t>WPL33</t>
  </si>
  <si>
    <t>Op de werkplek krijgt de (student) Medewerker CSA een signalering van eventueel te zetten vervolgstappen (o.a. instrument naar reparatie; instrument vervangen; instrument ontbreekt; overige meldingen uit andere processtappen).</t>
  </si>
  <si>
    <t>WPL34</t>
  </si>
  <si>
    <t>Op de werkplek krijgt de (student) Medewerker CSA aanvullende instructies: o.a. inleginstructies en onderhoudstechnieken.</t>
  </si>
  <si>
    <t>WPL35</t>
  </si>
  <si>
    <t>Na actie kan (student) Medewerker CSA instrument en instrumentenset vrijgeven voor vervolgstap.</t>
  </si>
  <si>
    <t>WPL36</t>
  </si>
  <si>
    <t>WPL38</t>
  </si>
  <si>
    <t>Processtap 6 : Verpakken</t>
  </si>
  <si>
    <t>De (student) Medewerker CSA heeft de mogelijkheid om een instrumentenset te scannen voor verpakken, zodat deze set  in behandeling genomen kan worden en voor anderen geblokkeerd.</t>
  </si>
  <si>
    <t>WPL39</t>
  </si>
  <si>
    <t>Op de werkplek krijgt de (student) Medewerker CSA aanvullende instructies m.b.t. inpakmethode.</t>
  </si>
  <si>
    <t>WPL40</t>
  </si>
  <si>
    <t>WPL41</t>
  </si>
  <si>
    <t>De Functioneel beheerder CSA heeft de mogelijkheid om per set te bepalen hoeveel identieke procesetiketten afgedrukt moeten worden.</t>
  </si>
  <si>
    <t>WPL42</t>
  </si>
  <si>
    <t>Er moet een herprint gemaakt kunnen worden van een procesetiket tot en met de laatste stap van het sterilisatieproces.</t>
  </si>
  <si>
    <t>WPL43</t>
  </si>
  <si>
    <t>Processtap 7: Steriliseren</t>
  </si>
  <si>
    <t>De (student) Medewerker CSA heeft de mogelijkheid om de instrumentenset toe te wijzen aan een sterilisator door middel van selectie.</t>
  </si>
  <si>
    <t>WPL44</t>
  </si>
  <si>
    <t>De (student) Medewerker CSA heeft de mogelijkheid om een keuze te maken voor een sterilisatieprogramma. Hierbij is het van belang dat duidelijk is welke instrumentensets in welke autoclaaf zitten.</t>
  </si>
  <si>
    <t>WPL45</t>
  </si>
  <si>
    <t>Het systeem controleert of het voorgeschreven sterilisatieprogramma gekozen is en genereert een foutmelding wanneer geconstateerd wordt dat een instrumentenset(s) aan het verkeerde sterilisatieprogramma gekoppeld wordt.</t>
  </si>
  <si>
    <t>WPL46</t>
  </si>
  <si>
    <t>Processtap 8: Vrijgifte</t>
  </si>
  <si>
    <t>WPL47</t>
  </si>
  <si>
    <t>WPL48</t>
  </si>
  <si>
    <t>Processtap 9: Distributie</t>
  </si>
  <si>
    <t>Er is een stamtabel met opslaglocaties en/of afleverlocaties die aangepast kan worden indien nodig.</t>
  </si>
  <si>
    <t>WPL49</t>
  </si>
  <si>
    <t>Processtap 10: Inslag en Opslag:</t>
  </si>
  <si>
    <t>Het moet mogelijk zijn om van de voorraad (uitgegeven instrumentensets) overzichten te genereren waarop de sterilisatie vervaldata te zien zijn en de overzichten zijn exporteerbaar naar MS Excel</t>
  </si>
  <si>
    <t>WPL50</t>
  </si>
  <si>
    <t>Proces/werkplek georiënteerde eisen/wensen specifiek voor flexibele scopen</t>
  </si>
  <si>
    <t>Processtap flexibele scopen: reinigingsorder inleggen</t>
  </si>
  <si>
    <t>Processtap flexibele scopen: reinigen / lektest</t>
  </si>
  <si>
    <t>Tijdens de reiniging van flexibele scopen dient een lektest te worden uitgevoerd. De resultaten hiervan dienen te worden vastgelegd in het systeem.</t>
  </si>
  <si>
    <t>Processtap flexibele scopen: desinfecteren</t>
  </si>
  <si>
    <t>Het moet mogelijk zijn om het desinfectieproces voor flexibele scopen administratief te valideren of af te keuren.</t>
  </si>
  <si>
    <t>Processtap flexibele scopen: drogen</t>
  </si>
  <si>
    <t>Enkel flexibele scopen welke een succesvolle desinfectie hebben doorlopen mogen worden gedroogd.</t>
  </si>
  <si>
    <t>De droogkast wordt aan een desinfectieorder toegekend.</t>
  </si>
  <si>
    <t>Het systeem laat zien welke droogkast is gekoppeld per desinfectieorder.</t>
  </si>
  <si>
    <t>ICT01</t>
  </si>
  <si>
    <t>ICT</t>
  </si>
  <si>
    <t>Beschrijf de mogelijkheden m.b.t. conventies.</t>
  </si>
  <si>
    <t>ICT02</t>
  </si>
  <si>
    <t>Gebruikersvriendelijkheid</t>
  </si>
  <si>
    <t>Taal van de applicatie en ondersteuning.</t>
  </si>
  <si>
    <t xml:space="preserve">De applicatie is Nederlandstalig, inclusief het bijbehorende opleidingsmateriaal en de overige documentatie. </t>
  </si>
  <si>
    <t>ICT03</t>
  </si>
  <si>
    <t>Gebruikersondersteuning bij het gebruik van het systeem.</t>
  </si>
  <si>
    <t xml:space="preserve">Beschrijf hoe de userinterface bijdraagt aan de best practices van het systeem. </t>
  </si>
  <si>
    <t>ICT05</t>
  </si>
  <si>
    <t>Beschikbaarheid en herstelbaarheid</t>
  </si>
  <si>
    <t>Backup&amp;recovery</t>
  </si>
  <si>
    <t>ICT06</t>
  </si>
  <si>
    <t>Herstelbaarheid irt dienstverlening</t>
  </si>
  <si>
    <t>ICT07</t>
  </si>
  <si>
    <t>Beschikbaarheid irt 7x24 dienstverlening</t>
  </si>
  <si>
    <t>ICT08</t>
  </si>
  <si>
    <t>Techniek en infrastructuur</t>
  </si>
  <si>
    <t>De waarborging van de performance.</t>
  </si>
  <si>
    <t>ICT09</t>
  </si>
  <si>
    <t>ICT10</t>
  </si>
  <si>
    <t>ICT11</t>
  </si>
  <si>
    <t>Printen</t>
  </si>
  <si>
    <t>ICT12</t>
  </si>
  <si>
    <t>Beschrijf de verschillende ondersteunde werkplekken.</t>
  </si>
  <si>
    <t>ICT13</t>
  </si>
  <si>
    <t>ICT14</t>
  </si>
  <si>
    <t>ICT15</t>
  </si>
  <si>
    <t>Bescherming van data de systemen.</t>
  </si>
  <si>
    <t>Monitoring &amp; alerting</t>
  </si>
  <si>
    <t>ICT17</t>
  </si>
  <si>
    <t>Informatiebeveiliging, toegangsbeheersing en audit-trail</t>
  </si>
  <si>
    <t>Bevoeghedenmanagement</t>
  </si>
  <si>
    <t>Het systeem heeft functionaliteit voor het instellen en beheren van bevoegdheden voor gebruikers en rollen (Role Based Acces), zodat systeem functies (o.a. systeemonderdelen, schermen, menu’s) wel of juist niet beschikbaar komen. Hierbij moet ook rekening gehouden worden met het principe van de Least Privileges.</t>
  </si>
  <si>
    <t>Het systeem heeft functionaliteit voor het instellen en beheren van bevoegdheden voor gebruikers en rollen (Role Based Acces), zodat gegevens wel of juist niet geraadpleegd, ingevoerd, gemuteerd en verwijderd kunnen worden. Hierbij moet ook rekening gehouden worden met het principe van de Least Privileges.</t>
  </si>
  <si>
    <t>ICT19</t>
  </si>
  <si>
    <t>Informatiebeveiliging</t>
  </si>
  <si>
    <t>ICT21</t>
  </si>
  <si>
    <t>ICT23</t>
  </si>
  <si>
    <t>Beschrijf het proces rondom traceability tbv audits.</t>
  </si>
  <si>
    <t>ICT25</t>
  </si>
  <si>
    <t>Identiteit, toegang en beveiliging</t>
  </si>
  <si>
    <t>Identiteit &amp; Authenticatie</t>
  </si>
  <si>
    <t>Het systeem kan aansluiten op het Identity &amp; Access Management (IAM) systeem van MUMC+ met als doel centraal beheer van gebruikers en rollen. Het systeem ondersteunt identificatie, authorisatie en provisioning van gebruikers en rollen vanuit het IAM systeem.</t>
  </si>
  <si>
    <t>ICT27</t>
  </si>
  <si>
    <t>ICT28</t>
  </si>
  <si>
    <t>Integratie en Koppelingen</t>
  </si>
  <si>
    <t>ICT29</t>
  </si>
  <si>
    <t>Omschrijf de mogelijkheden mbt het aanroepen van externe viewers.</t>
  </si>
  <si>
    <t>Beheersen van data door beheerders.</t>
  </si>
  <si>
    <t>ICT35</t>
  </si>
  <si>
    <t>Exit strategie</t>
  </si>
  <si>
    <t>Welke mogelijkheden zijn mbt data ontsluiting.</t>
  </si>
  <si>
    <t>Geef inzicht in het datamodel.</t>
  </si>
  <si>
    <t>Opschonen logging</t>
  </si>
  <si>
    <t>Wet- en regelgeving</t>
  </si>
  <si>
    <t>AVG</t>
  </si>
  <si>
    <t>Normeringen</t>
  </si>
  <si>
    <t>Infrastructuur</t>
  </si>
  <si>
    <t>Passend in bestaande MUMC+ infrastructuur</t>
  </si>
  <si>
    <t>Uw systeem ondersteunt netwerkcommunicatie op basis van TCP/IP v4</t>
  </si>
  <si>
    <t>Uw applicatie wordt ondersteund op werkplekken met Windows 11</t>
  </si>
  <si>
    <t>MUMC maakt gebruik van desktop virtualisatie op basis van VMware Horizon Virtual Desktop. Uw systeem ondersteunt dit.</t>
  </si>
  <si>
    <t>O&amp;B01</t>
  </si>
  <si>
    <t>Onderhoud en Beheer</t>
  </si>
  <si>
    <t>O&amp;B02</t>
  </si>
  <si>
    <t>O&amp;B03</t>
  </si>
  <si>
    <t>Support en beheer</t>
  </si>
  <si>
    <t>Beschrijf hoe het systeem ondersteuning verleent aan het supportproces.</t>
  </si>
  <si>
    <t>O&amp;B04</t>
  </si>
  <si>
    <t>Beschrijf het proces rondom systeem updates.</t>
  </si>
  <si>
    <t>O&amp;B05</t>
  </si>
  <si>
    <t>Beschrijf het proces rondom live gebruikers ondersteuning.</t>
  </si>
  <si>
    <t>O&amp;B07</t>
  </si>
  <si>
    <t>Onderhoud en beheer</t>
  </si>
  <si>
    <t>Reactietijd</t>
  </si>
  <si>
    <t>De reactietijd na aanmelden van een prioriteit incident (niet kunnen gebruiken van het gehele systeem of essentiële onderdelen van het systeem) door het MUMC+ is maximaal 4 werkuren tussen 08.00 en 17.00 uur op werkdagen uitgezonderd officiële Nederlandse feestdagen.</t>
  </si>
  <si>
    <t>Escalatieprocedure</t>
  </si>
  <si>
    <t>Leverancier heeft een escalatieprocedure ingericht die gevolgd wordt bij onopgeloste incidenten.</t>
  </si>
  <si>
    <t>O&amp;B09</t>
  </si>
  <si>
    <t>Incidentclassificatie</t>
  </si>
  <si>
    <t>Leverancier hanteert afspraken over de classificatie van incidenten op basis van impact en urgentie.</t>
  </si>
  <si>
    <t>O&amp;B11</t>
  </si>
  <si>
    <t>O&amp;B12</t>
  </si>
  <si>
    <t>Bijschrijf de mogelijkheden van het systeem landschap</t>
  </si>
  <si>
    <t>Releases</t>
  </si>
  <si>
    <t>Bijschrijf het proces rondom het wijzigingenbeheer.</t>
  </si>
  <si>
    <t>O&amp;B14</t>
  </si>
  <si>
    <t>Bijschrijf hoe nieuwe releases niet interfereren met bestaande processen.</t>
  </si>
  <si>
    <t>Updates en Upgrades</t>
  </si>
  <si>
    <t>O&amp;B16</t>
  </si>
  <si>
    <t>Platform</t>
  </si>
  <si>
    <t>Beschijf het beheer proces rondom ondersteunende software.</t>
  </si>
  <si>
    <t>F Onderhoud/Gebruiksrecht</t>
  </si>
  <si>
    <r>
      <rPr>
        <sz val="18"/>
        <rFont val="Calibri"/>
        <family val="2"/>
        <scheme val="minor"/>
      </rPr>
      <t>Financieel</t>
    </r>
    <r>
      <rPr>
        <sz val="18"/>
        <color theme="1"/>
        <rFont val="Calibri"/>
        <family val="2"/>
        <scheme val="minor"/>
      </rPr>
      <t xml:space="preserve"> Tabblad H: Kostenopgave ten behoeve niet SAAS oplossingen.</t>
    </r>
  </si>
  <si>
    <t>Extra kosten in geval van wensen/maatwerk</t>
  </si>
  <si>
    <t xml:space="preserve">I Financiële deel Wensen </t>
  </si>
  <si>
    <t>Antwoorden leverancier</t>
  </si>
  <si>
    <t>CSA29</t>
  </si>
  <si>
    <t>CSA39</t>
  </si>
  <si>
    <t>CSA41</t>
  </si>
  <si>
    <t>CSA70</t>
  </si>
  <si>
    <t>WPL05</t>
  </si>
  <si>
    <t>WPL10</t>
  </si>
  <si>
    <t>WPL15</t>
  </si>
  <si>
    <t>WPL26</t>
  </si>
  <si>
    <t>WPL30</t>
  </si>
  <si>
    <t>WPL37</t>
  </si>
  <si>
    <t>ICT20</t>
  </si>
  <si>
    <t>ICT33</t>
  </si>
  <si>
    <t>IB01</t>
  </si>
  <si>
    <t>Incidentmanagement</t>
  </si>
  <si>
    <t>IB03</t>
  </si>
  <si>
    <t>Authenticatiemanagement</t>
  </si>
  <si>
    <t>IB05</t>
  </si>
  <si>
    <t>Kwetsbaarheden management</t>
  </si>
  <si>
    <t>IB07</t>
  </si>
  <si>
    <t>IB09</t>
  </si>
  <si>
    <t>Autorisatiemanagement</t>
  </si>
  <si>
    <t>IB11</t>
  </si>
  <si>
    <t>Vooraf aan de definitieve oplevering is in de afgelopen 12 maanden een technische beveiligingsaudit (pentest) uitgevoerd op de acceptatieomgeving van de implementeren applicatie of dienst. De test dient uitgevoerd te worden door een bedrijf met aantoonbare ervaring met dergelijke pentesten.
De leverancier deelt minimaal de managementsamenvatting van deze pentest waar ten minste in dient te staan: wie de test heeft uitgevoerd, wanneer de test heeft plaatsvonden, wat de scope van de test is geweest, hoeveel kwetsbaarheden zijn gevonden en wat het risico van deze kwetsbaarheden was. De leverancier zal desgevraagd bewijs leveren dat kwetsbaarheden met risico Midden of hoger zijn verholpen voor livegang.
Indien de in te kopen applicatie of service een SaaS oplossing betreft zal de leverancier op eigen kosten een greybox (waarbij de testers accounts krijgen) of whitebox (waarbij de testers naast accounts ook toegang tot de broncode krijgen) test laten uitvoeren op de relevante onderdelen van de dienstverlening. 
Indien de in te kopen omgeving (deels) bij leverancier in beheer is zal MUMC+  hiervoor de eigen gecontracteerde geautoriseerde partij deze test laten uitvoeren. Leverancier verleent volledige medewerking voor het uitvoeren van deze test.
MUMC+ heeft het recht om security testen uit te laten voeren op de afgenomen omgeving. De leverancier zal hier altijd vooraf schriftelijk over geïnformeerd en geconsulteerd worden.</t>
  </si>
  <si>
    <t>IB13</t>
  </si>
  <si>
    <t>Security awareness</t>
  </si>
  <si>
    <t>IB14</t>
  </si>
  <si>
    <t>IB16</t>
  </si>
  <si>
    <t>IB17</t>
  </si>
  <si>
    <t>IB19</t>
  </si>
  <si>
    <t>IB21</t>
  </si>
  <si>
    <t>IB22</t>
  </si>
  <si>
    <t>Installatie van MUMC+ Agents</t>
  </si>
  <si>
    <t>WRG01</t>
  </si>
  <si>
    <t>Implementatie van toepasselijke wet- en regelgeving</t>
  </si>
  <si>
    <t>De toepasselijke wet- en regelgeving (gezondheidszorg, belasting, etc) inclusief de verwerking van (bijzondere) persoonsgegevens en informatiebeveiliging, wordt, voor zover dit invloed heeft op de inrichting (mogelijkheden) van het systeem, binnen de wettelijke termijnen nagevolgd in het systeem.</t>
  </si>
  <si>
    <t>WRG03</t>
  </si>
  <si>
    <t>Het systeem stelt het MUMC+ in staat om te voldoen aan de eisen van de Algemene Verordening Gegevensbescherming (AVG) en de Uitvoeringswet AVG (UAVG).</t>
  </si>
  <si>
    <t>WRG05</t>
  </si>
  <si>
    <t>Buiten de EU</t>
  </si>
  <si>
    <t xml:space="preserve">Gegevens opgeslagen in het systeem worden enkel binnen de Europese Economische Ruimte (EER) verwerkt, tenzij leverancier hier voorafgaand schriftelijke toestemming heeft gekregen van MUMC+, zodat het MUMC+ in staat wordt gesteld te voldoen aan de Nederlandse relevante wettelijke eisen. </t>
  </si>
  <si>
    <t>WRG07</t>
  </si>
  <si>
    <t>WRG08</t>
  </si>
  <si>
    <t>WRG10</t>
  </si>
  <si>
    <t>WRG11</t>
  </si>
  <si>
    <r>
      <t xml:space="preserve">Leverancier beschikt over een Third Party Memorandum (TPM verklaring) conform de internationale standaard ISAE3000/3402 type II of vergelijkbaar met betrekking tot de informatiebeveiliging waarbij over aspecten als risicobeheersing, informatiebeveiliging, privacy, anti-fraude maatregelen en continuïteit gerapporteerd wordt. Dit rapport wordt op verzoek van MUMC+ verstrekt door de leverancier.
Indien de leverancier </t>
    </r>
    <r>
      <rPr>
        <u/>
        <sz val="9"/>
        <color rgb="FF000000"/>
        <rFont val="Calibri"/>
        <family val="2"/>
        <scheme val="minor"/>
      </rPr>
      <t>niet</t>
    </r>
    <r>
      <rPr>
        <sz val="9"/>
        <color rgb="FF000000"/>
        <rFont val="Calibri"/>
        <family val="2"/>
        <scheme val="minor"/>
      </rPr>
      <t xml:space="preserve"> beschikt over een dergelijke TPM verklaring dient een geldige, actuele en door extern auditor geaccordeerde verklaring overlegd te worden waarin wordt aangetoond dat de genomen maatregelen die de leverancier getroffen heeft om risicobeheersing, informatiebeveiliging, privacy, anti-fraude maatregelen en continuïteit te waarborgen, toereikend zijn gebleken over een langere periode in tijd.</t>
    </r>
  </si>
  <si>
    <t>CSA73</t>
  </si>
  <si>
    <t>WPL17</t>
  </si>
  <si>
    <t>WPL18</t>
  </si>
  <si>
    <t>Ja, maatwerk</t>
  </si>
  <si>
    <t>Ja, standaard</t>
  </si>
  <si>
    <t>Levensduur in jaren (dit is tevens de intiële looptijd):</t>
  </si>
  <si>
    <t>3. Wij gaan ervan uit dat gedurende de initiële looptijd (duur) alle releases, dus ook ook Major releases bij de prijs zijn inbegrepen</t>
  </si>
  <si>
    <r>
      <t xml:space="preserve">TCO inclusief onderhoudscontract exclusief Btw. </t>
    </r>
    <r>
      <rPr>
        <b/>
        <sz val="12"/>
        <color rgb="FFFF0000"/>
        <rFont val="Arial"/>
        <family val="2"/>
      </rPr>
      <t>Deze waarde wordt gebruikt voor de gunningsberekening, na eventuele correctie voor SAAS/niet SAAS (tabblad H).</t>
    </r>
  </si>
  <si>
    <t>Er zijn specifieke werkplekken voor het reinigen van instrumentensets en voor flexibele scopen. Deze werkplekken moeten zodanig ingericht kunnen worden dat alleen de juiste instrumentensets in de werklijsten op de werkplekken getoond worden. 
Dus bijvoorbeeld alleen instrumentensets bij instrumentensetswerkplekken en alleen flexibele scopen bij flexibele scopen werkplekken. Uw systeem ondersteunt dit.</t>
  </si>
  <si>
    <t xml:space="preserve">Bij de processtappen order aanmaken,  desinfectie en inleggen is mediaondersteuning in de vorm van beelden en/of videobestand mogelijk. </t>
  </si>
  <si>
    <t>Het systeem voorziet in voorsignaleringsmogelijkheden, d.w.z. het is mogelijk om een periode in te stellen voor expiratiedatum voor de sets.</t>
  </si>
  <si>
    <t>Instelbaarheid van expiratiesignalering kan enkel door beheerders/geautorisseerde gebruikers uitgevoerd worden.</t>
  </si>
  <si>
    <t xml:space="preserve">Uw systeem ondersteunt de processtatus van het zorgproces en het CSA proces. 
Inzicht in de voortgang van het sterilisatieproces is daarom relevant. 
De status van een bepaald instrumentenset is zichtbaar voor alle gebruikers.
</t>
  </si>
  <si>
    <t xml:space="preserve">Uw systeem ondersteunt de processtatus van het zorgproces en het CSA proces. 
Inzicht in de voortgang van het sterilisatieproces is daarom relevant. 
Uw systeem ondersteunt de configureerbaarheid van de status.
</t>
  </si>
  <si>
    <t xml:space="preserve">Uw systeem ondersteunt de processtatus van het zorgproces en het CSA proces. 
Inzicht in de voortgang van het sterilisatieproces is daarom relevant. 
Uw systeem ondersteunt de mogelijkheid van vrije tekst bij elke status.
</t>
  </si>
  <si>
    <t xml:space="preserve">Uw systeem ondersteunt de processtatus van het zorgproces en het CSA proces. 
Inzicht in de voortgang van het sterilisatieproces is daarom relevant. 
Uw systeem ondersteunt de statusweergave m.b.t. de uitleen en bruikleen van instrumentensets.
</t>
  </si>
  <si>
    <t>Uw systeem ondersteunt de processtatus van het zorgproces en het CSA proces. 
Inzicht in de voortgang van het sterilisatieproces is daarom relevant. 
Uw systeem ondersteunt de statusweergave m.b.t. testsets.</t>
  </si>
  <si>
    <t>Uw systeem ondersteunt de processtatus van het zorgproces en het CSA proces. 
Inzicht in de voortgang van het sterilisatieproces is daarom relevant. 
Uw systeem ondersteunt de statusweergave m.b.t. onderhoud van instrumentensets.</t>
  </si>
  <si>
    <t>Per processtap kunnen de gebruikers voorgedefineerde opmerkingen gebruiken.</t>
  </si>
  <si>
    <t xml:space="preserve">Op instrument en instrumentenset niveau zijn meldingen te koppelen met verschillende actie niveaus (vaste terugkerende acties gekoppeld aan een specifiek instrument of bijvoorbeeld bijzondere handelingen zoals spoedaanvragen). Op basis van die meldingen kan de prioritering automatisch worden aangepast.  Uw systeem ondersteunt dit.
</t>
  </si>
  <si>
    <t>Procescontrole en uitslagen worden automatisch gekoppeld aan de verwerkte instrumenten c.q instrumentensets.</t>
  </si>
  <si>
    <t xml:space="preserve">Het systeem ondersteunt het gebruik van bruikleeninstrumentensets. </t>
  </si>
  <si>
    <t>Het systeem ondersteunt het registreren en gebruik van defectmeldingen in de processtappen Order aanmaken, Desinfectie, Inleggen.</t>
  </si>
  <si>
    <t>Uw systeem ondersteunt het gebruik van test-instrumentensets die slechts tijdelijk beschikbaar zijn. Op welke wijze kan uw systeem test-instrumentensets ondersteunen.</t>
  </si>
  <si>
    <t>Op basis van het instrumentensetnummer, de datum en het tijdstip is in het IVS terug te zoeken wat het CSA proces voor dit instrumentensets is geweest, wie het heeft uitgevoerd. ondersteunen</t>
  </si>
  <si>
    <t>Het MUMC+ vind het belangrijk klaar te zijn voor toekomstige ontwikkelingen. Daarom willen we een roadmap (eventueel onder non-disclosure) met daarin de geplande en ongeplande ontwikkelingen. 
Is in deze roadmap de robotisering van de CSA processen opgenomen (bijv. RAPPIT inpakrobot)?</t>
  </si>
  <si>
    <t xml:space="preserve">Wordt de gebruikerservaring van de klant (en dus ook MUMC) meegenomen in de klanttevredenheid? 
</t>
  </si>
  <si>
    <t>Wordt de klant actief  betrokken bij de doorontwikkeling van uw systeem bijvoorbeeld via gebruikersgroepen?</t>
  </si>
  <si>
    <t>Voor instrument (zowel chirurgische instrumenten als flexibele scoop) worden minimaal de volgende gegevens vastgelegd:
a. uniek artikelnummer van de leverancier
b. leveranciersnaam
c. reinigings-, desinfectie- en sterilisatievoorschriften
d. foto
e. omschrijving 
f. max. aantal keer dat het gebruikt mag worden</t>
  </si>
  <si>
    <t>Voor de gehele instrumentenset worden minimaal de volgende gegevens vastgelegd:
a. uniek ID instrumentset
b. eigenaar (vakgroep)
c. foto
d. referentiegewicht
e. gewogen (schoon) gewicht
f. voorschrift reiniging
g. inhoud
h.verschillende processtappen: wasmachine toewijzing, operator inleg einde, operator verpak einde, sterilisator toewijzing, operator beoordeling en einde sterilisatie, wasmachine einde vastleggen, scannen ontvangst equipment in desinfectieruimte (dus ontvangst CSA), aanmaken order op OK, operator vastleggen van aanmaken order, voorschrift verpakken, voorschrift sterilisatie medium, voorschrift telartikelen, voorschrift beoordeling sterilisatie cyclus, drogen ja/nee
I. equipment naam</t>
  </si>
  <si>
    <t>Het systeem geeft een (instelbare) voormelding dat het maximaal aantal keer dat het instrument gesteriliseerd mag worden nadert.</t>
  </si>
  <si>
    <t xml:space="preserve">Het systeem biedt de mogelijkheid om aan te geven wanneer een controle moment heeft plaatsgevonden en wat daar het resultaat van is (denk daarbij bijvoorbeeld aan de kwaliteit van een bepaald instrument zoals een lichtkabel/optiek). </t>
  </si>
  <si>
    <t>Data/gegevens kunnen geexporteerd worden naar Excel formaat.</t>
  </si>
  <si>
    <t xml:space="preserve">De leverancier kan de procesregistratie van de Miele PS5662V (6-6-12-VL) stoomsterilisator koppelen aan IVS. </t>
  </si>
  <si>
    <t xml:space="preserve">De leverancier kan de procesregistratie van de Miele PWD8628 wasmachines koppelen aan IVS. </t>
  </si>
  <si>
    <t>CSA74</t>
  </si>
  <si>
    <t xml:space="preserve">De leverancier kan de procesregistratie van de Belimed WD430 wasmachines koppelen aan IVS. </t>
  </si>
  <si>
    <t>CSA75</t>
  </si>
  <si>
    <t>De leverancier kan de procesregistratie van de Wassenburg WD440 PT wasmachines koppelen aan IVS.</t>
  </si>
  <si>
    <t>CSA76</t>
  </si>
  <si>
    <t>De leverancier kan het IVS koppelen met weegmodaliteiten. Gewicht wordt gelogd en vastgelegd in het IVS.</t>
  </si>
  <si>
    <t>CSA77</t>
  </si>
  <si>
    <t>Het IVS kan gebruik maken van de Mettler toledo XS16000L/M, XSR16000L/M, XS8001L/M weegschaal.</t>
  </si>
  <si>
    <t>CSA78</t>
  </si>
  <si>
    <t>Het IVS kan gebruik maken van lineaire barcodes en 2D QR codes.</t>
  </si>
  <si>
    <t>CSA79</t>
  </si>
  <si>
    <t>Het IVS kan gebruik maken van de Symbol STB4278 en/of Zebra DS8178 wireless handscanner.</t>
  </si>
  <si>
    <t>CSA80</t>
  </si>
  <si>
    <t>Het IVS kan gebruik maken van de huidige Intermec PD41 en PD43 printer.</t>
  </si>
  <si>
    <t>CSA81</t>
  </si>
  <si>
    <t>CSA83</t>
  </si>
  <si>
    <t xml:space="preserve">Het MUMC+ streeft een hechte integratie van zorg- en ondersteunende processen na. Het systeem voorziet in de mogelijkheid voor het ophogen van de instrumentenset voorraad in ERP.
</t>
  </si>
  <si>
    <t>CSA84</t>
  </si>
  <si>
    <t xml:space="preserve">Het MUMC+ streeft een hechte integratie van zorg- en ondersteunende processen na. 
Het systeem voorziet in de mogelijkheid voor het geautomatiseerd aanleveren van stamgegevens door ERP aan IVS. 
</t>
  </si>
  <si>
    <t>CSA85</t>
  </si>
  <si>
    <t xml:space="preserve">Het MUMC+ streeft een hechte integratie van zorg- en ondersteunende processen na.
Het systeem biedt de mogelijkheid  voor geautomatiseerd doorsturen van barcodes van de instrumenten set.
</t>
  </si>
  <si>
    <t>CSA86</t>
  </si>
  <si>
    <t xml:space="preserve">Het MUMC+ streeft een hechte integratie van zorg- en ondersteunende processen na.
Het systeem biedt de mogelijkheid voor het geautomatiseerd doorsturen van stamgegevens instrumenten sets van het IVS naar ERP
</t>
  </si>
  <si>
    <t>CSA88</t>
  </si>
  <si>
    <t>CSA90</t>
  </si>
  <si>
    <t xml:space="preserve">Binnen 12 uur na ontdekking van een informatiebeveiligingsincident of kwetsbaarheid meldt de leverancier deze aan MUMC+. Op basis daarvan verwacht MUMC+ een initiële beoordeling en een actieplan binnen 24 uur na constatering, In de SLA wordt overeengekomen welke dienst- en responstijden van toepassing zijn.
</t>
  </si>
  <si>
    <t xml:space="preserve">Incidentresponseplannen zijn aanwezig en worden ook periodiek getest. </t>
  </si>
  <si>
    <t xml:space="preserve">De wachtwoorden van te gebruiken accounts, API's of andere toegangsmogelijkheden tot apparatuur, applicaties of diensten, dienen te voldoen aan het wachtwoordbeleid van het MUMC+. </t>
  </si>
  <si>
    <t xml:space="preserve">Bij MUMC dient Multi Factor Authenticatie (MFA) gebruikt te worden  voor toegang tot informatiesystemen middels Microsoft Authenticator. Uw systeem ondersteunt dit.
</t>
  </si>
  <si>
    <t>Uw systeem ondersteunt de 8 principes uit het STITCH-1.0 (Security Technical IT Checklist) voldoet, inclusief bijbehorende eisen en implicaties, gedurende de looptijd van de overeenkomst. 
Zie: https://www.surf.nl/files/2022-03/stitch-1.1-2022_0.pdf.</t>
  </si>
  <si>
    <t xml:space="preserve">Patches inclusief kritische beveiligingsupdates worden zo snel mogelijk geïnstalleerd. Kritieke beveiligingsupdates moeten uiterlijk binnen 72 uur worden toegepast. Kunt u hieraan voldoen?
</t>
  </si>
  <si>
    <t xml:space="preserve">Geïdentificeerde kwetsbaarheden worden ingeschat volgens de Common Vulnerability Scoring System (CVSS).  Kwetsbaarheden worden opgelost volgens de maximale oplostijden vanaf moment dat patches beschikbaar zijn (in geval van afhankelijkheid van onderaannemer).
</t>
  </si>
  <si>
    <t xml:space="preserve">Bij alle risico’s van midden of hoger OF bij security incidenten die verband houden met de dienstverlening die MUMC+ afneemt, dient de leverancier het MUMC+ onverwijld te informeren over het bestaan van een kwetsbaarheid met een risico voor het MUMC. Deze waarschuwing dient voorzien te zijn van een inschatting van het risico wat MUMC+ loopt, de verwachtte oplostijd en welke stappen MUMC+ zelf kan nemen om risico’s te mitigeren.
</t>
  </si>
  <si>
    <t xml:space="preserve">Indien de applicatie communiceert met eindgebruikers via e-mail dient de mail afkomstig te zijn van een mailadres waarvan het top-level domein toebehoort aan een domein waar MUMC+  juridisch verantwoordelijk voor is. </t>
  </si>
  <si>
    <t xml:space="preserve">Mails worden bij voorkeur naar eindgebruikers gestuurd middels geauthentiseerde SMTP via de infrastructuur van MUMC+. Indien dit niet mogelijk is kan MUMC+  via SPF-records de leverancier machtigen om namens een specifiek sub-domein te mailen. In geval dat mailservers van leverancier gebruikt worden voldoen die aan geldende beveiligingstandaarden t.a.v. DKIM, DMARC, DNSSEC zoals omschreven op: https://www.forumstandaardisatie.nl/open-standaarden/verplicht?domein=125&amp;trefwoord=180.
</t>
  </si>
  <si>
    <t>Autorisaties voor beheer worden alleen uitgegeven aan medewerkers of onderaannemers van de leverancier of MUMC+ en alleen wanneer deze noodzakelijk zijn voor de uitvoer van werkzaamheden. De bijbehorende authenticaties en autorisaties volgen MUMC-beleid.</t>
  </si>
  <si>
    <t xml:space="preserve">De leverancier scant minimaal maandelijks de applicatie en infrastructuur op kwetsbaarheden, gebruikmakend van erkende kwetsbaarhedendetectiescanningssoftware. De scanning software moet voor dit doel geschikt zijn en een database van bekende kwetsbaarheden bijhouden. Op verzoek van MUMC+ kunnen hierover rapportages gedeeld worden. 
</t>
  </si>
  <si>
    <t>IB24</t>
  </si>
  <si>
    <t xml:space="preserve">MUMC hecht grote waarde aan de vertrouwelijkheid van gegevens. Leverancier zorgt ervoor dat de medewerkers van de leverancier gebonden zijn aan de geheimhoudingsverklaringen ten aanzien van alle data van MUMC+.
</t>
  </si>
  <si>
    <t>IB25</t>
  </si>
  <si>
    <t>MUMC hecht grote waarde aan de vertrouwelijkheid van gegevens. Leverancier zort ervoor dat onderaannemers die relevant zijn voor het leveren van het systeem aan dezelfde beveiligingseisen voldoen.</t>
  </si>
  <si>
    <t>IB26</t>
  </si>
  <si>
    <t xml:space="preserve">MUMC hecht grote waarde aan de vertrouwelijkheid van gegevens. Leverancier zorgt voor gepaste bewustwording en kennis van informatiebeveiliging onder medewekers van de leverancier.
</t>
  </si>
  <si>
    <t>IB28</t>
  </si>
  <si>
    <t xml:space="preserve">De betreffende logregels bevatten minimaal een timestamp, een gebruikers-ID of identificerende eigenschappen van oorsprong zoals IP-adres, het systeem wat de regel heeft gegenereerd en de uitgevoerde activiteit. </t>
  </si>
  <si>
    <t>IB29</t>
  </si>
  <si>
    <t>NTP of NT5DS worden gebruikt om de timestamp van de logregels te synchroniseren naar een centrale tijdserver. Timestamps zijn vastgelegd in lokale tijdzone met juiste DST aanduiding OF in ISO 8601 notatie vastgelegd.</t>
  </si>
  <si>
    <t>IB30</t>
  </si>
  <si>
    <t>Het systeem staat toe om logs naar een centrale logging server  SIEM van MUMC+ te schrijven.</t>
  </si>
  <si>
    <t>IB31</t>
  </si>
  <si>
    <t xml:space="preserve">De leverancier volgt de richtlijnen van het NCSC (Nationaal Cyber Security Centrum) of gelijkwaardig. </t>
  </si>
  <si>
    <t>IB33</t>
  </si>
  <si>
    <t xml:space="preserve">De leverancier biedt de mogelijkheid tot het installeren van MUMC+ aangeleverde monitoringssoftware op het systeem. 
</t>
  </si>
  <si>
    <t>IB34</t>
  </si>
  <si>
    <t xml:space="preserve">De leverancier biedt de mogelijkheid tot het installeren van MUMC+ aangeleverde monitoringssoftware op het systeem. 
Licht u de mogelijkheden in uw toeliching toe. </t>
  </si>
  <si>
    <t xml:space="preserve">Het systeem biedt functionaliteit ter ondersteuning van conventies en controle en weergave van informatie. 
Uw systeem ondersteunt de Nederlandse conventie voor datumregistratie, te weten dd-mm-jjjj.
</t>
  </si>
  <si>
    <t xml:space="preserve">Het systeem biedt functionaliteit ter ondersteuning van conventies en controle en weergave van informatie. 
Uw systeem onderteunt de Nederlandse conventie voor registratie van bedragen. Registratie van getallen, te weten x.xxx.xxx.xxx,xx
</t>
  </si>
  <si>
    <t>Het systeem biedt functionaliteit ter ondersteuning van conventies en controle en weergave van informatie. 
Uw systeem ondersteunt verschillende conventies die kunnen worden gebruikt en aangemerkt met een specifieke codering om fouten te voorkomen.</t>
  </si>
  <si>
    <t xml:space="preserve">Het MUMC+ kent complexe ondersteunende processen met veel informatie-elementen. Het MUMC+ wil dat het systeem ten dienste staat aan de gebruiker, en deze op een gebruikersvriendelijke manier ondersteunt bij het uitvoeren van zijn taken. 
Er wordt gebruik gemaakt van taakgerichte schermen.
</t>
  </si>
  <si>
    <t xml:space="preserve">Het MUMC+ kent complexe ondersteunende processen met veel informatie-elementen. Het MUMC+ wil dat het systeem ten dienste staat aan de gebruiker, en deze op een gebruikersvriendelijke manier ondersteunt bij het uitvoeren van zijn taken. 
Er wordt gebruik gemaakt van (draadloze) handscanners, zowel lineair als 2D, QR en RFID.
</t>
  </si>
  <si>
    <t xml:space="preserve">Het MUMC+ kent complexe ondersteunende processen met veel informatie-elementen. Het MUMC+ wil dat het systeem ten dienste staat aan de gebruiker, en deze op een gebruikersvriendelijke manier ondersteunt bij het uitvoeren van zijn taken. 
Er wordt gebruik gemaakt van muis en sneltoetsen, reductie van muisklikken en schermwissels.
</t>
  </si>
  <si>
    <t xml:space="preserve">Het MUMC+ kent complexe ondersteunende processen met veel informatie-elementen. Het MUMC+ wil dat het systeem ten dienste staat aan de gebruiker, en deze op een gebruikersvriendelijke manier ondersteunt bij het uitvoeren van zijn taken. 
Er wordt gebruik gemaakt van een geïntegreerde (automatische) helpfunctie.
</t>
  </si>
  <si>
    <t xml:space="preserve">Het MUMC+ kent complexe ondersteunende processen met veel informatie-elementen. Het MUMC+ wil dat het systeem ten dienste staat aan de gebruiker, en deze op een gebruikersvriendelijke manier ondersteunt bij het uitvoeren van zijn taken. 
Er wordt voorzien in het gebruik van worden meerdere (touch) beeldschermen.
</t>
  </si>
  <si>
    <t xml:space="preserve">Het MUMC+ kent complexe ondersteunende processen met veel informatie-elementen. Het MUMC+ wil dat het systeem ten dienste staat aan de gebruiker, en deze op een gebruikersvriendelijke manier ondersteunt bij het uitvoeren van zijn taken. 
Het systeem voorziet in het gebruik van een herstelmogelijkheid van invoerfouten (undo).
</t>
  </si>
  <si>
    <t xml:space="preserve">Het MUMC+ kent complexe ondersteunende processen met veel informatie-elementen. Het MUMC+ wil dat het systeem ten dienste staat aan de gebruiker, en deze op een gebruikersvriendelijke manier ondersteunt bij het uitvoeren van zijn taken.
U voorziet ondersteunend materiaal als taakkaarten, quick-reference kaarten etc.
</t>
  </si>
  <si>
    <t xml:space="preserve">Het MUMC+ kent complexe ondersteunende processen met veel informatie-elementen. Het MUMC+ wil dat het systeem ten dienste staat aan de gebruiker, en deze op een gebruikersvriendelijke manier ondersteunt bij het uitvoeren van zijn taken. 
Het systeem voorziet in ondersteunend materiaal als taakkaarten, quick-reference kaarten etc.
</t>
  </si>
  <si>
    <t xml:space="preserve">Het MUMC+ kent complexe ondersteunende processen met veel informatie-elementen. Het MUMC+ wil dat het systeem ten dienste staat aan de gebruiker, en deze op een gebruikersvriendelijke manier ondersteunt bij het uitvoeren van zijn taken. 
Het systeem voorziet in Invoercontroles om invoerfouten te voorkomen.
</t>
  </si>
  <si>
    <t xml:space="preserve">Het MUMC+ kent complexe ondersteunende processen met veel informatie-elementen. Het MUMC+ wil dat het systeem ten dienste staat aan de gebruiker, en deze op een gebruikersvriendelijke manier ondersteunt bij het uitvoeren van zijn taken. 
Het systeem voorziet in een spellingchecker.
</t>
  </si>
  <si>
    <t>Het systeem voorziet in op de gebruiker toegesneden gebruikersinterfaces voor IVS beheerders die de applicatie en de stamdata kunnen configureren.</t>
  </si>
  <si>
    <t xml:space="preserve">Het systeem voorziet in op de gebruiker toegesneden gebruikersinterfaces voor OK- en polimedewerkers die sterilisatie en/of desinfectie aanvragen.
</t>
  </si>
  <si>
    <t>Het systeem voorziet in op de gebruiker toegesneden gebruikersinterfaces voor CSA medewerkers als uitvoerders van de sterilisatie- en desinfectieopdrachten.</t>
  </si>
  <si>
    <t>Het systeem maakt gedurende het gebruik een back-up van de database met behoud van de normale performance en met behoud van alle functionaliteit.</t>
  </si>
  <si>
    <t xml:space="preserve">Het MUMC+ streeft naar een hoge herstelbaarheid van het systeem met minimaal dataverlies, passend bij het karakter van de dienstverlening. De uitkomst van de uitgevoerde BIA (Businness Impact Analyse) is een maximale uitvalsduur (MUD) van het systeem van 1 werkdag waarbij maandag t/m vrijdag werkdagen zijn.  Op zaterdag en zondag is de maximale uitvalsduur 2 dagen.  Het maximaal gegevensverlies (MHV) bedraagt 30 minuten. 
U kunt aan deze MUD en MHV wensen voldoen.
</t>
  </si>
  <si>
    <t xml:space="preserve">Het MUMC+ streeft naar een hoge beschikbaarheid passend bij het 7*24 karakter van de dienstverlening.
De uitkomst van de uitgevoerde BIA (Businness Impact Analyse) is een maximale uitvalsduur (MUD) van het systeem van 1 werkdag waarbij maandag t/m vrijdag werkdagen zijn.  Op zaterdag en zondag is de maximale uitvalsduur 2 dagen. Dit betekent een minimale beschikbaarheid van 99,7% op jaarbasis. Kunt u hieraan voldoen?
</t>
  </si>
  <si>
    <t xml:space="preserve">Het systeem dient geschikt te zijn om de productie probleemloos te verwerken. Dit houdt in dat alle processtappen met een dermate snelheid dienen te gaan dat dit de dagelijkse productie optimaal ondersteund. Ga hierbij uit van een initieel gelijktijdig gebruik van het systeem door 10 OK- en polimedewerkers en 20 CSA medewerkers. 
Uw voorgestelde oplossing borgt de beschikbaarheid en responssnelheid van het systeem.
</t>
  </si>
  <si>
    <t xml:space="preserve">Het systeem dient geschikt te zijn om de productie probleemloos te verwerken. Dit houdt in; alle processtappen dienen met een dermate snelheid te gaan dat dit de dagelijkse productie optimaal ondersteund. Ga hierbij uit van een initieel gelijktijdig gebruik van het systeem door 10 OK- en polimedewerkers en 20 CSA medewerkers.
Uw oplossing wordt ondersteunend door ervaringscijfers, base-line metingen en permanente (systeem-)meetgegevens t.a.v. performance en gebruik.
</t>
  </si>
  <si>
    <t>Het systeem dient geschikt te zijn om de productie probleemloos te verwerken. Dit houdt in; alle processtappen dienen met een dermate snelheid te gaan dat dit de dagelijkse productie optimaal ondersteund. Ga hierbij uit van een initieel gelijktijdig gebruik van het systeem door 10 OK- en polimedewerkers en 20 CSA medewerkers. 
U heeft referenten die door het MUMC+ kunnen worden benaderd voor het toetsen van de performance.</t>
  </si>
  <si>
    <t>Het systeem biedt een printarchitectuur. 
Uw systeem maakt gebruik van infrastructuur zoals Follow Me (Ricoh), Microsoft Windows.</t>
  </si>
  <si>
    <t>De leverancier ondersteunt de inrichting van een moderne werkplek. 
Uw systeem wordt aangeboden op VDI werkplekken.</t>
  </si>
  <si>
    <t>ICT36</t>
  </si>
  <si>
    <t>De leverancier ondersteunt de inrichting van een moderne werkplek.
Uw systeem wordt aangeboden als published application.</t>
  </si>
  <si>
    <t>ICT37</t>
  </si>
  <si>
    <t>De leverancier ondersteunt de inrichting van een moderne werkplek. 
Uw systeem wordt aangeboden als lokale installatie (minimaal windows 11).</t>
  </si>
  <si>
    <t>ICT39</t>
  </si>
  <si>
    <t>Ondersteuning voor mobiele devices.</t>
  </si>
  <si>
    <t>Het systeem biedt ondersteuning voor mobiele devices (tablets, smartphones, wearables).</t>
  </si>
  <si>
    <t>ICT42</t>
  </si>
  <si>
    <t xml:space="preserve">U heeft maatregelen getroffen ter bescherming van data in het systeem of onderdelen van het systeem vanwege schadelijke software (virussen,spyware en andere malware).
</t>
  </si>
  <si>
    <t>ICT43</t>
  </si>
  <si>
    <t xml:space="preserve">U heeft maatregelen getroffen ter bescherming van data in het systeem of onderdelen van het systeem vanwege het veilig stellen van gegevens en programmatuur bij incidenten.
</t>
  </si>
  <si>
    <t>ICT44</t>
  </si>
  <si>
    <t xml:space="preserve">U heeft maatregelen getroffen ter bescherming van data in het systeem of onderdelen van het systeem vanwege het verhinderen van ongeauthoriseerde toegang en het loggen van pogingen daartoe.
</t>
  </si>
  <si>
    <t>ICT45</t>
  </si>
  <si>
    <t>U heeft maatregelen getroffen ter bescherming van data in het systeem of onderdelen van het systeem vanwege hardening van het systeem.</t>
  </si>
  <si>
    <t>ICT47</t>
  </si>
  <si>
    <t xml:space="preserve">U heeft maatregelen getroffen ter bescherming van data in het systeem of onderdelen van het systeem vanwege integriteit van gegevens bij uitwissseling met andere systemen.
</t>
  </si>
  <si>
    <t>ICT48</t>
  </si>
  <si>
    <t xml:space="preserve">Het systeem biedt functionaliteit voor het monitoren en analyseren van de operationele status van het systeem en het geven van alarmering bij een status. 
Uw systeem kan gekoppeld worden met de centrale monitoring omgeving van het MUMC+. </t>
  </si>
  <si>
    <t>ICT50</t>
  </si>
  <si>
    <t>ICT51</t>
  </si>
  <si>
    <t>ICT52</t>
  </si>
  <si>
    <t>ICT53</t>
  </si>
  <si>
    <t xml:space="preserve">Het systeem kan aansluiten op een extern Single Sign On (SSO) systeem. Dit betekent voor MUMC+ dat de gebruiker, na te zijn ingelogd op het interne netwerk van MUMC+, niet opnieuw op het systeem (of andere applicaties) hoeft in te loggen. Het systeem ondersteunt identificatie, authenticatie en authorisatie van (interne) gebruikers middels Federatieve login (SSO) op basis van EntraID als identity provider. 
</t>
  </si>
  <si>
    <t>ICT54</t>
  </si>
  <si>
    <t xml:space="preserve">Het systeem kan aansluiten op een extern Single Sign On (SSO) systeem. Dit betekent voor MUMC+ dat de gebruiker, na te zijn ingelogd op het interne netwerk van MUMC+, niet opnieuw op het systeem (of andere applicaties) hoeft in te loggen. Het systeem ondersteunt identificatie, authenticatie en authorisatie van (interne) gebruikers middels  standaard authenticatieprotocollen als SAML2, Oauth en OIDC.
</t>
  </si>
  <si>
    <t>ICT55</t>
  </si>
  <si>
    <t>Het systeem kan aansluiten op een extern Single Sign On (SSO) systeem. Dit betekent voor MUMC+ dat de gebruiker, na te zijn ingelogd op het interne netwerk van MUMC+, niet opnieuw op het systeem (of andere applicaties) hoeft in te loggen. Het systeem ondersteunt identificatie, authenticatie en authorisatie van (interne) gebruikers middels MFA.</t>
  </si>
  <si>
    <t>ICT56</t>
  </si>
  <si>
    <t>Het systeem kan aansluiten op een extern Single Sign On (SSO) systeem. Dit betekent voor MUMC+ dat de gebruiker, na te zijn ingelogd op het interne netwerk van MUMC+, niet opnieuw op het systeem (of andere applicaties) hoeft in te loggen. Het systeem ondersteunt identificatie, authenticatie en authorisatie van (interne) gebruikers middels step up authentication (aanvullende athenticatie voor toegang tot higher priviledged acties in het systeem).</t>
  </si>
  <si>
    <t>ICT57</t>
  </si>
  <si>
    <t>Het systeem kan aansluiten op een extern Single Sign On (SSO) systeem. Dit betekent voor MUMC+ dat de gebruiker, na te zijn ingelogd op het interne netwerk van MUMC+, niet opnieuw op het systeem (of andere applicaties) hoeft in te loggen. Het systeem ondersteunt identificatie, authenticatie en authorisatie van (interne) gebruikers middels het gebruik van SCIM voor de provisioning van gebruikersaccounts en rollen van het IAM systeem naar het systeem.</t>
  </si>
  <si>
    <t>ICT58</t>
  </si>
  <si>
    <t>Het systeem kan aansluiten op een extern Single Sign On (SSO) systeem. Dit betekent voor MUMC+ dat de gebruiker, na te zijn ingelogd op het interne netwerk van MUMC+, niet opnieuw op het systeem (of andere applicaties) hoeft in te loggen. Het systeem ondersteunt identificatie, authenticatie en authorisatie van (interne) gebruikers middels power users toegang te verlenen tot het systeem indien SSO niet meer functioneert.</t>
  </si>
  <si>
    <t>ICT61</t>
  </si>
  <si>
    <t xml:space="preserve">Uw systeem kan integreren met applicaties voor beelden en documenten. 
Voor het overzichtelijk aanbieden van beelden en documenten uit verschillende bronnen is er integratie mogelijk met specifieke beeldviewers.
</t>
  </si>
  <si>
    <t>ICT62</t>
  </si>
  <si>
    <t xml:space="preserve">Uw systeem kan integreren met applicaties voor beelden en documenten.
Integratie met een Document Management Systeem is mogelijk voor
- archief (gescande dossiers)
- losse documenten zoals foto’s, emailbestellingen
- richtlijnen en protocollen en werkinstructies (rekening houdend met de context).
</t>
  </si>
  <si>
    <t>ICT64</t>
  </si>
  <si>
    <t xml:space="preserve">Beheerders kunnen data wijzigen, verwijderen of toevoegen.
De vertrouwelijkheid en integriteit van de database wordt gewaarborgd.
</t>
  </si>
  <si>
    <t>ICT65</t>
  </si>
  <si>
    <t xml:space="preserve">Beheerders kunnen data wijzigen, verwijderen of toevoegen. 
Het systeem heeft functionaliteit om integriteitsproblemen in de database te vermijden, automatisch te detecteren (of op te sporen) en tools om integriteitsproblemen zo nodig te verhelpen.
</t>
  </si>
  <si>
    <t>ICT67</t>
  </si>
  <si>
    <t xml:space="preserve">De leverancier heeft een exit strategie beschreven met daarin opgenomen:
een statement over eigenaarschap van data
</t>
  </si>
  <si>
    <t>ICT68</t>
  </si>
  <si>
    <t xml:space="preserve">De leverancier heeft een exit strategie beschreven met daarin opgenomen:
de leverancier verplicht zich tot het in een redelijke termijn kunnen aanbieden van data in een verwerkbaar formaat bij beëindiging contract.
</t>
  </si>
  <si>
    <t>ICT69</t>
  </si>
  <si>
    <t>De leverancier heeft een exit strategie beschreven met daarin opgenomen:
de leverancier kan adequaat bewijs leveren voor de volledigheid van overdracht en eventuele vernietiging van data.</t>
  </si>
  <si>
    <t>ICT71</t>
  </si>
  <si>
    <t xml:space="preserve">Het systeem ondersteunt ontsluiting en/of export van data.
Er is functionaliteit beschikbaar voor eindgebruikers en beheerders ten behoeve van ontsluiting van data.
</t>
  </si>
  <si>
    <t>ICT72</t>
  </si>
  <si>
    <t xml:space="preserve">Het systeem ondersteunt ontsluiting en/of export van data.
De data is toegankelijk voor gebruikers en beheerders.
</t>
  </si>
  <si>
    <t>ICT73</t>
  </si>
  <si>
    <t>Het systeem ondersteunt ontsluiting en/of export van data.
Er is een datamodel en datadictionary beschikbaar.</t>
  </si>
  <si>
    <t>ICT75</t>
  </si>
  <si>
    <t>Het systeem ondersteunt ontsluiting en/of export van data.
Er is  functionaliteit beschikbaar voor (meta)databeheer.</t>
  </si>
  <si>
    <t>ICT76</t>
  </si>
  <si>
    <t>U heeft een beschrijving van uw Datamodel  met entiteiten en key-attributen.</t>
  </si>
  <si>
    <t>ICT78</t>
  </si>
  <si>
    <t xml:space="preserve">Het systeem biedt tools om log-bestanden, na een vastgestelde bewaartermijn, te schonen. 
</t>
  </si>
  <si>
    <t>ICT80</t>
  </si>
  <si>
    <t xml:space="preserve">MUMC maakt standaard gebruik van Microsoft Windows Server 2022/2025 datacenter als besturingssysteem. Ondersteunt uw systeem dit? 
</t>
  </si>
  <si>
    <t>ICT82</t>
  </si>
  <si>
    <t xml:space="preserve">MUMC maakt standaard gebruik van Microsoft SQL Server 2022/2025 als database. Ondersteunt uw systeem dit?
</t>
  </si>
  <si>
    <t>ICT84</t>
  </si>
  <si>
    <t xml:space="preserve">Uw applicatie ondersteunt het gebruik van MS-SQL Always-On (op een geconsolideerde server) functionaliteit ten behoeve van hoge beschikbaarheid.
</t>
  </si>
  <si>
    <t>ICT86</t>
  </si>
  <si>
    <t>ICT87</t>
  </si>
  <si>
    <t>ICT88</t>
  </si>
  <si>
    <t xml:space="preserve">Het systeem beschikt over uitgebreide ondersteuning voor support en beheer. 
Er is een dashboard beschikbaar met zoomfunctie met overzicht van de gezondheid van het systeem.
</t>
  </si>
  <si>
    <t xml:space="preserve">Het systeem beschikt over uitgebreide ondersteuning voor support en beheer. 
Configuratie van business processen is mogelijk.
</t>
  </si>
  <si>
    <t>Het systeem beschikt over uitgebreide ondersteuning voor support en beheer.
Het systeem facilicteert taken, zoals queries eenmalig of herhalend in te plannen (batchverwerking).</t>
  </si>
  <si>
    <t>Het systeem beschikt over uitgebreide ondersteuning voor support en beheer.
Het systeem voorziet in het delegeren van bepaalde rollen voor applicatieonderdelen, organisatieonderdelen of specifieke beheersactiviteiten.</t>
  </si>
  <si>
    <t>Het systeem beschikt over uitgebreide ondersteuning voor support en beheer.
Het systeem voorziet in end-to-end incidentmanagementsupport.</t>
  </si>
  <si>
    <t xml:space="preserve">Het systeem biedt de mogelijkheid om updates geautomatiseerd op de clients uit te rollen (indien noodzakelijk). </t>
  </si>
  <si>
    <t xml:space="preserve">De leverancier van het systeem biedt veilige ondersteuning op afstand. 
</t>
  </si>
  <si>
    <t xml:space="preserve">Het MUMC+ hanteert de werkwijze om omgevingen, zoals bijvoorbeeld ontwikkeling, testen, accepteren (OTA), training en productie, van elkaar te scheiden. Uw systeem ondersteunt deze werkwijze.
</t>
  </si>
  <si>
    <t>O&amp;B17</t>
  </si>
  <si>
    <t xml:space="preserve">Het MUMC+ hanteert de werkwijze om omgevingen, zoals bijvoorbeeld ontwikkeling, testen, accepteren (OTA), training en productie, van elkaar te scheiden. Uw systeem ondersteunt deze werkwijze.
De verschillende omgevingen (OTAP) kunnen gelijkgehouden worden middels tooling.
</t>
  </si>
  <si>
    <t>O&amp;B18</t>
  </si>
  <si>
    <t xml:space="preserve">Het MUMC+ hanteert de werkwijze om omgevingen, zoals bijvoorbeeld ontwikkeling, testen, accepteren (OTA), training en productie, van elkaar te scheiden. Uw systeem ondersteunt deze werkwijze.
Data kan geanonimiseerd doorgezet worden van de productieomgeving naar de andere omgevingen.
</t>
  </si>
  <si>
    <t>O&amp;B19</t>
  </si>
  <si>
    <t>Het MUMC+ hanteert de werkwijze om omgevingen, zoals bijvoorbeeld ontwikkeling, testen, accepteren (OTA), training en productie, van elkaar te scheiden. Uw systeem ondersteunt deze werkwijze.
Een nieuwe (test)omgeving kan (geautomatiseerd) gecreërd en gevuld kan worden.</t>
  </si>
  <si>
    <t>O&amp;B21</t>
  </si>
  <si>
    <t xml:space="preserve">U ondersteunt wijzigingbeheer.
Er wordt minimaal 1x per jaar een major release uitgebracht.
</t>
  </si>
  <si>
    <t>O&amp;B22</t>
  </si>
  <si>
    <t xml:space="preserve">U ondersteunt wijzigingbeheer.
Er worden minimaal 2x per jaar minor releases uitgebracht.
</t>
  </si>
  <si>
    <t>O&amp;B23</t>
  </si>
  <si>
    <t>U ondersteunt wijzigingbeheer.
(Minor) releases kunnen worden overgeslagen, er wordt gewerkt met geconsolideerde releases.</t>
  </si>
  <si>
    <t>O&amp;B24</t>
  </si>
  <si>
    <t>U ondersteunt wijzigingbeheer.
Alle releases worden meerdere jaren ondersteund.</t>
  </si>
  <si>
    <t>O&amp;B26</t>
  </si>
  <si>
    <t xml:space="preserve">Nieuwe versies of releases van het systeem leiden niet tot verstoring m.b.t. koppelingen van externe systemen met het systeem die gebruik maken van door het systeem gepubliceerde API's.
</t>
  </si>
  <si>
    <t>O&amp;B27</t>
  </si>
  <si>
    <t xml:space="preserve">Nieuwe versies of releases van het systeem leiden niet tot verstoring m.b.t. ontkoppeling tussen client uitrol en backend update.
</t>
  </si>
  <si>
    <t>O&amp;B28</t>
  </si>
  <si>
    <t>Nieuwe releases mogen niet leiden tot verstoringen van de functionaliteit van het systeem.</t>
  </si>
  <si>
    <t>O&amp;B30</t>
  </si>
  <si>
    <t>Leverancier garandeert de levering van securityupdates en bugfixes voor de duur van het contract.</t>
  </si>
  <si>
    <t>O&amp;B31</t>
  </si>
  <si>
    <t xml:space="preserve">Het MUMC+ maakt gebruik van Microsoft software (bijvoorbeeld OS, browser, DBMS, plugins) laatste of voorlaatste versie. </t>
  </si>
  <si>
    <t>De (student) Operatie Assistent Instrumenterende heeft de mogelijkheid om een instrumentenset te identificeren door middel van het scannen van de barcode.</t>
  </si>
  <si>
    <t>De (student) Operatie Assistent Instrumenterende heeft de mogelijkheid om een instrumentenset te identificeren middels barcode scanning: 
Het systeem moet automatisch signaleren of er tel-artikelen aanwezig zijn in de set.</t>
  </si>
  <si>
    <t>De (student) Operatie Assistent Instrumenterende heeft de mogelijkheid om een instrumentenset te identificeren middels barcode scanning:
Als er tel-artikelen zijn dan moet bevestigd worden dat de tel-artikelen zijn verwijderd voordat gewogen kan worden.</t>
  </si>
  <si>
    <t>De (student) Operatie Assistent Instrumenterende heeft de mogelijkheid om een instrumentenset te identificeren: 
Het gebruik van een handscanner is mogelijk bij het identificeren van de instrumentenset.</t>
  </si>
  <si>
    <t>De (student) Operatie Assistent Instrumenterende heeft de mogelijkheid om een instrumentenset te wegen. 
Het systeem moet informatie voor het wegen kunnen tonen zoals het voorgaande gewicht van de set, stuklijst van de set, telartikelen en geregistreerde defecten.</t>
  </si>
  <si>
    <t>De (student) Operatie Assistent Instrumenterende heeft de mogelijkheid om een instrumentenset te wegen. 
De weging moet herleidbaar zijn naar de persoon die het uitvoert met datum en tijd registratie.</t>
  </si>
  <si>
    <t>De (student) Operatie Assistent Instrumenterende heeft de mogelijkheid om een instrumentenset te wegen. 
Bij het wegen dient het werkelijk gewicht vergeleken te worden met het laatste gewicht wat bij CSA is gemeten en de toegestane gewichtstoleranties. Indien het werkelijk gewicht buiten de toegestane toleranties valt (te licht of te zwaar) dient het systeem een melding te geven.</t>
  </si>
  <si>
    <t>De (student) Operatie Assistent Instrumenterende heeft de mogelijkheid om een instrumentenset te wegen.
De weging mag/kan herhaald worden, bijvoorbeeld omdat er in eerste instantie een instrument ontbrak dat later is toegevoegd.</t>
  </si>
  <si>
    <t>De Gediplomeerd Operatie Assistent kan een weging buiten tolerantie goedkeuren of afkeuren zonder dat hiervoor het gehele weegproces opnieuw doorlopen moet worden en zonder dat de Gediplomeerd Operatie Assistent zichzelf helemaal opnieuw moet aanmelden in IVS.
 Deze goedkeuring moet gelogd worden onder de naam van een Gediplomeerd Operatie Assistent.</t>
  </si>
  <si>
    <t xml:space="preserve">De (student) Operatie Assistent Instrumenterende heeft de mogelijkheid om een defect voor een instrumentenset te melden, zodat de CSA dit kan oplossen. 
In een defect melding moet men kunnen aangeven welk onderdeel van de set het betreft.
</t>
  </si>
  <si>
    <t xml:space="preserve">De (student) Operatie Assistent Instrumenterende heeft de mogelijkheid om een defect voor een instrumentenset te melden, zodat de CSA dit kan oplossen. 
Tekortkomingen met standaard codes weergeven en textueel omschrijven.
</t>
  </si>
  <si>
    <t xml:space="preserve">De (student) Operatie Assistent Instrumenterende heeft de mogelijkheid om een defect voor een instrumentenset te melden, zodat de CSA dit kan oplossen. 
Meldingen zijn traceerbaar naar degene die het heeft ingevoerd met datum en tijd;
</t>
  </si>
  <si>
    <t>De (student) Operatie Assistent Instrumenterende heeft de mogelijkheid om een defect voor een instrumentenset te melden, zodat de CSA dit kan oplossen. 
Ingevoerde opmerkingen moeten niet door anderen overschreven worden, maar wel aangevuld.</t>
  </si>
  <si>
    <t xml:space="preserve">De (student) Operatie Assistent Instrumenterende heeft de mogelijkheid om instrumenten en instrumentensets op te zoeken om informatie hierover te vinden. 
Het systeem geeft aan in welke set het instrument zich bevindt.
</t>
  </si>
  <si>
    <t>De (student) Operatie Assistent Instrumenterende heeft de mogelijkheid om instrumenten en instrumentensets op te zoeken om informatie hierover te vinden. 
Opzoeken van instrument  is mogelijk door middel van tekst. Ga hierbij ook in op het gebruik van wildcards.</t>
  </si>
  <si>
    <t>De (student) Operatie Assistent Instrumenterende heeft de mogelijkheid om instrumenten en instrumentensets op te zoeken om informatie hierover te vinden. 
Opzoeken van instrumentenset is mogelijk door middel van tekst. Ga hierbij ook in op het gebruik van wildcards.</t>
  </si>
  <si>
    <t>De (student) Operatie Assistent Instrumenterende moet de mogelijkheid hebben om een instrumentenset aan een transportkar te koppelen voor transport naar de CSA.  
De transportkar moet gescand kunnen worden, indien de barcode onleesbaar zou zijn moet de tansportkar handmatig ingevoerd kunnen worden.</t>
  </si>
  <si>
    <t xml:space="preserve">De (student) Operatie Assistent Instrumenterende moet de mogelijkheid hebben om een instrumentenset aan een transportkar te koppelen voor transport naar de CSA.  
Een vuile set kan maar aan één transportkar tegelijkertijd gekoppeld zijn.
</t>
  </si>
  <si>
    <t xml:space="preserve">De (student) Operatie Assistent Instrumenterende moet de mogelijkheid hebben om een instrumentenset aan een transportkar te koppelen voor transport naar de CSA.  
Een transportkar kan maar door één OK (of functionele afdeling) tegelijkertijd worden beladen.
</t>
  </si>
  <si>
    <t>De (student) Operatie Assistent Instrumenterende moet de mogelijkheid hebben om een instrumentenset aan een transportkar te koppelen voor transport naar de CSA.  
Een OK (of andere functionele afdeling) kan één of meerdere transportkarren beladen.</t>
  </si>
  <si>
    <t>De ontvangst van instrumentensets kan door de transportkar-barcode (minimaal liniar en/of QR) te scannen of handmatig in het systeem zodat daarmee alle instrumentensets op die transportkar in één keer ontvangen worden in het IVS.</t>
  </si>
  <si>
    <t>Spoedsterilisatie komt regelmatig voor. 
Uw systeem kan spoedsteriliastie ondersteunen:
a. Het aanmaken van een spoedorder
b. Statusweergave en prioritering van een spoedorder voor het gehele proces
c. Het beschikbaar melden van de met spoed gesteriliseerde instrumenten(sets)
d. het kunnen overslaan van processtappen</t>
  </si>
  <si>
    <t xml:space="preserve">Het is inzichtelijk welke instrumentensets op korte termijn van de OK naar de CSA komen (gewogen zijn op de OK).
</t>
  </si>
  <si>
    <t xml:space="preserve">De (student) Medewerker CSA heeft de mogelijkheid om een instrumentenset te scannen voor inleggen, zodat deze in behandeling genomen kan worden:
De digitale documenten kunnen opgevraagd worden voor inleggen.
</t>
  </si>
  <si>
    <t xml:space="preserve">De (student) Medewerker CSA heeft de mogelijkheid om een instrumentenset te scannen voor inleggen, zodat deze in behandeling genomen kan worden:
De inleglijst wordt getoond in de juiste inlegvolgorde. </t>
  </si>
  <si>
    <t xml:space="preserve">De (student) Medewerker CSA heeft de mogelijkheid om testresultaten vast te leggen, zodat de kwaliteit van de set of instrument geborgd is. 
</t>
  </si>
  <si>
    <t>Historie van een gewicht van een instrumentenset is opvraagbaar door iedere medewerker.</t>
  </si>
  <si>
    <t>Het procesetiket moet automatisch afgedrukt worden in de juiste aantallen per verpakkingsmethode.</t>
  </si>
  <si>
    <t>WPL51</t>
  </si>
  <si>
    <t>WPL52</t>
  </si>
  <si>
    <t>WPL53</t>
  </si>
  <si>
    <t>WPL54</t>
  </si>
  <si>
    <t>De (student) Medewerker CSA heeft de mogelijkheid om door de machine afgehandelde charges (uitgelopen) te beoordelen, zodat deze kan vastleggen hoe het proces is verlopen. 
Een afgekeurde charge betekent dat het proces van de machine niet goed is verlopen en de hele lading opnieuw gesteriliseerd wordt in een nieuwe charge. Deze sets worden dus niet meer individueel beoordeeld op steriliteit. Alle intrumentensets gaan dan terug naar status "verpakken".
.</t>
  </si>
  <si>
    <t>WPL55</t>
  </si>
  <si>
    <t>De (student) Medewerker CSA heeft de mogelijkheid om door de machine afgehandelde charges (uitgelopen) te beoordelen, zodat deze kan vastleggen hoe het proces is verlopen. 
De status en inhoud van een charge dient historisch raadpleegbaar te zijn in het systeem.</t>
  </si>
  <si>
    <t>WPL56</t>
  </si>
  <si>
    <t>De (student) Medewerker CSA heeft de mogelijkheid om sets van goedgekeurde charges individueel te beoordelen op steriliteit en het resultaat van deze inspectie vastleggen. 
De set kan door middel van scanning geselecteerd worden uit een werklijst of dashboard.</t>
  </si>
  <si>
    <t>WPL57</t>
  </si>
  <si>
    <t xml:space="preserve">De (student) Medewerker CSA heeft de mogelijkheid om sets van goedgekeurde charges individueel te beoordelen op steriliteit en het resultaat van deze inspectie vastleggen. 
Elke set van de charge kan/dient individueel beoordeeld te worden op steriliteit.
</t>
  </si>
  <si>
    <t>WPL58</t>
  </si>
  <si>
    <t xml:space="preserve">De (student) Medewerker CSA heeft de mogelijkheid om sets van goedgekeurde charges individueel te beoordelen op steriliteit en het resultaat van deze inspectie vastleggen. 
Per set kan/dient vastgelegd te worden dat deze steriel of niet steriel is aangetroffen.
</t>
  </si>
  <si>
    <t>WPL59</t>
  </si>
  <si>
    <t xml:space="preserve">De (student) Medewerker CSA heeft de mogelijkheid om sets van goedgekeurde charges individueel te beoordelen op steriliteit en het resultaat van deze inspectie vastleggen. 
Goed- en afkeuring is herleidbaar naar de persoon die de stap heeft uitgevoerd met datum en tijd registratie;
</t>
  </si>
  <si>
    <t>WPL60</t>
  </si>
  <si>
    <t>De (student) Medewerker CSA heeft de mogelijkheid om sets van goedgekeurde charges individueel te beoordelen op steriliteit en het resultaat van deze inspectie vastleggen. 
Bij afkeuring van een set wordt deze fysiek en systematisch in de wachtrij bij Verpakken geplaatst.</t>
  </si>
  <si>
    <t>WPL61</t>
  </si>
  <si>
    <t>De (student) Medewerker CSA heeft de mogelijkheid om sets van goedgekeurde charges individueel te beoordelen op steriliteit en het resultaat van deze inspectie vastleggen. 
Bij goedkeuring van de set dient automatisch het sterilisatieproces gereed gemeld te worden.</t>
  </si>
  <si>
    <t>WPL62</t>
  </si>
  <si>
    <t>WPL63</t>
  </si>
  <si>
    <t>WPL64</t>
  </si>
  <si>
    <t xml:space="preserve">Het IVS systeem geeft een melding als instrumentensets de sterilisatie vervaldatum nadert. De periode voor de vervaldatum is per set instelbaar. 
</t>
  </si>
  <si>
    <t>WPL65</t>
  </si>
  <si>
    <t>De (student) Medewerker OK en Functieafdeling moet de mogelijkheid hebben om een defect voor een flexibele scoop te melden, zodat de CSA dit kan oplossen. 
a. In een defectmelding moet ik kunnen aangeven welk onderdeel van de flexibele scoop het betreft;
b. Tekortkomingen met standaard codes weergeven en textueel kunnen omschrijven;
c. Meldingen zijn traceerbaar naar degene die het heeft ingevoerd met datum en tijd;
d. Ingevoerde opmerkingen mogen niet door anderen overschreven worden, maar wel aangevuld.</t>
  </si>
  <si>
    <t>WPL67</t>
  </si>
  <si>
    <t>WPL68</t>
  </si>
  <si>
    <t xml:space="preserve">Indien de lektest uitwijst dat een scoop lek is moet het mogelijk zijn om dit middels een melding kenbaar te maken en de scoop (tijdelijk, voor reparatie) uit het proces te halen. Enkel flexibele scopen waarbij het resultaat van de lektest succesvol is mogen in het proces verder worden behandeld. 
</t>
  </si>
  <si>
    <t>WPL69</t>
  </si>
  <si>
    <t>WPL70</t>
  </si>
  <si>
    <t xml:space="preserve">Het IVS kan ten behoeve van o.a. recall de desinfectieparameters van de endodesinfector opslaan en achteraf tonen voor elke specifieke flexibele scoop, datum en tijd, batch en endodesinfector. Hierbij is een zoekhulp beschikbaar. </t>
  </si>
  <si>
    <t>WPL72</t>
  </si>
  <si>
    <t>WPL73</t>
  </si>
  <si>
    <t>Er moet kunnen worden aangegeven of een flexibele scoop gedroogd dient te worden ja/nee. indien nee dient deze stap automatisch overgeslagen te worden.</t>
  </si>
  <si>
    <t>WPL74</t>
  </si>
  <si>
    <t>WPL75</t>
  </si>
  <si>
    <t xml:space="preserve">Het systeem voldoet aan onderstaande en geldende normen / dan wel stelt het MUMC+ in staat aan de relevante normen te voldoen. 
Informatiebeveiliging: ISO 27001 of gelijkwaardig dan wel NEN 7510 of gelijkwaardig en NIS2.
</t>
  </si>
  <si>
    <t>Het systeem voldoet aan onderstaande en geldende normen / dan wel stelt het MUMC+ in staat aan de relevante normen te voldoen. 
Privacy: ISO 27701 of gelijkwaardig.</t>
  </si>
  <si>
    <t xml:space="preserve">Het systeem voldoet aan onderstaande en geldende normen / dan wel stelt het MUMC+ in staat aan de relevante normen te voldoen. 
Business Continuity: ISO22301 of gelijkwaardig.
</t>
  </si>
  <si>
    <t>Het systeem voldoet aan onderstaande en geldende normen / dan wel stelt het MUMC+ in staat aan de relevante normen te voldoen. 
Logging, traceability en audits: NEN 7513 of gelijkwaardig ((log)faciliteiten.  Er dient te allen tijden achterhaald te kunnen worden wie toegang heeft gehad tot een dossier, volgens welke regels deze toegang is verkregen en welke acties zijn uitgevoerd. De loggingservice ondersteunt IHE Audit Trial and Note Authentification (ATNA) standaarden.
.</t>
  </si>
  <si>
    <t>WRG12</t>
  </si>
  <si>
    <t>Het systeem voldoet aan onderstaande en geldende normen / dan wel stelt het MUMC+ in staat aan de relevante normen te voldoen. 
Assurance: ISAE3402 certificering of gelijkwaardig.</t>
  </si>
  <si>
    <t>WRG14</t>
  </si>
  <si>
    <t>wens</t>
  </si>
  <si>
    <t>Antwoord idem als in PvE</t>
  </si>
  <si>
    <t>Prijs indien Wensen van toepassing</t>
  </si>
  <si>
    <t>2. U vult steeds de lichtblauw gekleurde velden (zoals deze) in. Dit is verplicht! U vult zonodig expliciet 0 (nul) in.
Alle waarden staan bij uitgave op een willekeurige waarde; meestal "1". Indien u "0" (nul) invult dient u daarbij een verklaring te geven.</t>
  </si>
  <si>
    <t>Financieel Tabblad I: Kostenopgave Maatwerk.</t>
  </si>
  <si>
    <t>Tabblad I Financieel model ten behoeve van Maatwerk</t>
  </si>
  <si>
    <r>
      <rPr>
        <b/>
        <sz val="10"/>
        <rFont val="Arial"/>
        <family val="2"/>
      </rPr>
      <t>De door Inschrijver opgegeven tarieven dekken alle in de aanbestedingsdocumenten opgenomen eisen, wensen en voorwaarden volledig.</t>
    </r>
    <r>
      <rPr>
        <sz val="10"/>
        <rFont val="Arial"/>
        <family val="2"/>
      </rPr>
      <t xml:space="preserve">
U heeft ten aanzien van de beantwoording van het Programma van Eisen en Wensen drie antwoordmogelijkheden.
Voor het invullen van tabblad I, kolom H geldt dan het volgende:
1. U kunt hier niet in voorzien. U heeft dan bij het Programma van Eisen en Wensen "Nee" ingevuld. U vult dan in dit tabblad kolom H "0" euro in.
2. U kunt hierin voorzien, maar het is voor u geen Maatwerk. Dan heeft u hieraan ook geen extra kosten. U heeft dan bij het Programma van Eisen en Wensen "Ja, standaard" ingevuld.  U vult dan in dit tabblad kolom H eveneens "0" euro in.
3. U kunt hierin wel voorzien, maar het is Maatwerk zodat er sprake is van extra kosten. U heeft dan bij het Programma van Eisen en Wensen "Ja, Maatwerk" ingevuld.
U vult dan het bedrag dat benodigd is om hierin te voorzien in dit tabblad in kolom H.
Wensen: MUMC+ is voornemens, maar niet verplicht om Wensen, ongeacht de weging en/of score, af te nemen.
Indien het realiseren van zo’n wens kosten met zich zou hebben meegebracht - zoals in dit tabblad vermeld - , dan zullen die kosten in mindering worden gebracht op de implementatiekosten, indien de Wens niet wordt afgenomen.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</si>
</sst>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_-&quot;€&quot;\ * #,##0.00_-;_-&quot;€&quot;\ * #,##0.00\-;_-&quot;€&quot;\ * &quot;-&quot;??_-;_-@_-"/>
    <numFmt numFmtId="165" formatCode="#,##0_ ;\-#,##0\ "/>
  </numFmts>
  <fonts count="52">
    <font>
      <sz val="11"/>
      <color theme="1"/>
      <name val="Calibri"/>
      <family val="2"/>
      <scheme val="minor"/>
    </font>
    <font>
      <b/>
      <sz val="11"/>
      <color theme="1"/>
      <name val="Calibri"/>
      <family val="2"/>
      <scheme val="minor"/>
    </font>
    <font>
      <b/>
      <sz val="10"/>
      <name val="Arial"/>
      <family val="2"/>
    </font>
    <font>
      <sz val="10"/>
      <name val="Arial"/>
      <family val="2"/>
    </font>
    <font>
      <b/>
      <sz val="12"/>
      <name val="Syntax"/>
    </font>
    <font>
      <sz val="14"/>
      <name val="Arial"/>
      <family val="2"/>
    </font>
    <font>
      <b/>
      <sz val="8"/>
      <name val="Arial"/>
      <family val="2"/>
    </font>
    <font>
      <b/>
      <sz val="12"/>
      <color indexed="9"/>
      <name val="Syntax"/>
    </font>
    <font>
      <b/>
      <sz val="12"/>
      <color indexed="9"/>
      <name val="Arial"/>
      <family val="2"/>
    </font>
    <font>
      <b/>
      <sz val="10"/>
      <color indexed="9"/>
      <name val="Arial"/>
      <family val="2"/>
    </font>
    <font>
      <sz val="10"/>
      <color indexed="9"/>
      <name val="Arial"/>
      <family val="2"/>
    </font>
    <font>
      <sz val="10"/>
      <name val="Arial"/>
      <family val="2"/>
    </font>
    <font>
      <sz val="8"/>
      <name val="Arial"/>
      <family val="2"/>
    </font>
    <font>
      <sz val="8"/>
      <name val="Arial"/>
      <family val="2"/>
    </font>
    <font>
      <b/>
      <sz val="8"/>
      <name val="Syntax"/>
    </font>
    <font>
      <i/>
      <sz val="8"/>
      <name val="Arial"/>
      <family val="2"/>
    </font>
    <font>
      <b/>
      <sz val="10"/>
      <name val="Syntax"/>
    </font>
    <font>
      <sz val="8"/>
      <color theme="1"/>
      <name val="Arial"/>
      <family val="2"/>
    </font>
    <font>
      <sz val="18"/>
      <color theme="1"/>
      <name val="Calibri"/>
      <family val="2"/>
      <scheme val="minor"/>
    </font>
    <font>
      <b/>
      <sz val="12"/>
      <name val="Arial"/>
      <family val="2"/>
    </font>
    <font>
      <sz val="12"/>
      <color theme="1"/>
      <name val="Calibri"/>
      <family val="2"/>
      <scheme val="minor"/>
    </font>
    <font>
      <b/>
      <sz val="11"/>
      <name val="Arial"/>
      <family val="2"/>
    </font>
    <font>
      <sz val="10"/>
      <color theme="1"/>
      <name val="Calibri"/>
      <family val="2"/>
      <scheme val="minor"/>
    </font>
    <font>
      <b/>
      <sz val="12"/>
      <color indexed="10"/>
      <name val="Arial"/>
      <family val="2"/>
    </font>
    <font>
      <sz val="10"/>
      <color rgb="FFFF0000"/>
      <name val="Arial"/>
      <family val="2"/>
    </font>
    <font>
      <sz val="10"/>
      <color theme="1"/>
      <name val="Arial"/>
      <family val="2"/>
    </font>
    <font>
      <b/>
      <sz val="16"/>
      <color rgb="FFFF0000"/>
      <name val="Calibri"/>
      <family val="2"/>
      <scheme val="minor"/>
    </font>
    <font>
      <sz val="11"/>
      <name val="Calibri"/>
      <family val="2"/>
      <scheme val="minor"/>
    </font>
    <font>
      <b/>
      <sz val="10"/>
      <color rgb="FFFF0000"/>
      <name val="Arial"/>
      <family val="2"/>
    </font>
    <font>
      <sz val="8"/>
      <color rgb="FFFF0000"/>
      <name val="Arial"/>
      <family val="2"/>
    </font>
    <font>
      <sz val="10"/>
      <color rgb="FFFF0000"/>
      <name val="Calibri"/>
      <family val="2"/>
      <scheme val="minor"/>
    </font>
    <font>
      <b/>
      <sz val="10"/>
      <color rgb="FFFF0000"/>
      <name val="Calibri"/>
      <family val="2"/>
      <scheme val="minor"/>
    </font>
    <font>
      <sz val="18"/>
      <name val="Calibri"/>
      <family val="2"/>
      <scheme val="minor"/>
    </font>
    <font>
      <sz val="12"/>
      <name val="Syntax"/>
    </font>
    <font>
      <sz val="12"/>
      <color theme="0"/>
      <name val="Syntax"/>
    </font>
    <font>
      <b/>
      <sz val="9"/>
      <color indexed="56"/>
      <name val="Verdana"/>
      <family val="2"/>
    </font>
    <font>
      <sz val="10"/>
      <name val="Verdana"/>
      <family val="2"/>
    </font>
    <font>
      <i/>
      <sz val="9"/>
      <color indexed="56"/>
      <name val="Verdana"/>
      <family val="2"/>
    </font>
    <font>
      <sz val="9"/>
      <color indexed="56"/>
      <name val="Verdana"/>
      <family val="2"/>
    </font>
    <font>
      <b/>
      <sz val="11"/>
      <color rgb="FFFF0000"/>
      <name val="Calibri"/>
      <family val="2"/>
      <scheme val="minor"/>
    </font>
    <font>
      <sz val="9"/>
      <color theme="1"/>
      <name val="Calibri"/>
      <family val="2"/>
      <scheme val="minor"/>
    </font>
    <font>
      <b/>
      <sz val="12"/>
      <color rgb="FFFF0000"/>
      <name val="Arial"/>
      <family val="2"/>
    </font>
    <font>
      <sz val="11"/>
      <color theme="1"/>
      <name val="Calibri"/>
      <family val="2"/>
      <scheme val="minor"/>
    </font>
    <font>
      <b/>
      <sz val="14"/>
      <color theme="1"/>
      <name val="MUMCTheSansOffice"/>
      <family val="2"/>
    </font>
    <font>
      <sz val="9"/>
      <color theme="1"/>
      <name val="MUMCTheSansOffice"/>
      <family val="2"/>
    </font>
    <font>
      <b/>
      <sz val="10"/>
      <color theme="0"/>
      <name val="MUMCTheSansOffice"/>
      <family val="2"/>
    </font>
    <font>
      <sz val="9"/>
      <color rgb="FF000000"/>
      <name val="MUMCTheSansOffice"/>
      <family val="2"/>
    </font>
    <font>
      <sz val="9"/>
      <name val="MUMCTheSansOffice"/>
      <family val="2"/>
    </font>
    <font>
      <sz val="9"/>
      <name val="Calibri"/>
      <family val="2"/>
      <scheme val="minor"/>
    </font>
    <font>
      <sz val="9"/>
      <color rgb="FF000000"/>
      <name val="Calibri"/>
      <family val="2"/>
      <scheme val="minor"/>
    </font>
    <font>
      <u/>
      <sz val="9"/>
      <color rgb="FF000000"/>
      <name val="Calibri"/>
      <family val="2"/>
      <scheme val="minor"/>
    </font>
    <font>
      <sz val="9"/>
      <color rgb="FF000000"/>
      <name val="MUMCTheSansOffice"/>
      <family val="2"/>
    </font>
  </fonts>
  <fills count="18">
    <fill>
      <patternFill patternType="none"/>
    </fill>
    <fill>
      <patternFill patternType="gray125"/>
    </fill>
    <fill>
      <patternFill patternType="solid">
        <fgColor indexed="62"/>
        <bgColor indexed="64"/>
      </patternFill>
    </fill>
    <fill>
      <patternFill patternType="solid">
        <fgColor indexed="40"/>
        <bgColor indexed="64"/>
      </patternFill>
    </fill>
    <fill>
      <patternFill patternType="solid">
        <fgColor indexed="41"/>
        <bgColor indexed="64"/>
      </patternFill>
    </fill>
    <fill>
      <patternFill patternType="solid">
        <fgColor indexed="48"/>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6337778862885"/>
        <bgColor indexed="64"/>
      </patternFill>
    </fill>
    <fill>
      <patternFill patternType="solid">
        <fgColor rgb="FFFF0000"/>
        <bgColor indexed="64"/>
      </patternFill>
    </fill>
    <fill>
      <patternFill patternType="solid">
        <fgColor rgb="FFFFFFFF"/>
      </patternFill>
    </fill>
    <fill>
      <patternFill patternType="solid">
        <fgColor indexed="9"/>
        <bgColor indexed="64"/>
      </patternFill>
    </fill>
    <fill>
      <patternFill patternType="solid">
        <fgColor rgb="FFFFFFFF"/>
        <bgColor indexed="64"/>
      </patternFill>
    </fill>
    <fill>
      <patternFill patternType="solid">
        <fgColor theme="4" tint="-0.249977111117893"/>
        <bgColor indexed="64"/>
      </patternFill>
    </fill>
    <fill>
      <patternFill patternType="solid">
        <fgColor theme="9" tint="-0.249977111117893"/>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22"/>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style="thin">
        <color indexed="22"/>
      </left>
      <right/>
      <top style="thin">
        <color indexed="23"/>
      </top>
      <bottom style="thin">
        <color indexed="23"/>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22"/>
      </left>
      <right/>
      <top style="thin">
        <color indexed="23"/>
      </top>
      <bottom/>
      <diagonal/>
    </border>
    <border>
      <left style="thin">
        <color indexed="22"/>
      </left>
      <right style="thin">
        <color indexed="22"/>
      </right>
      <top style="thin">
        <color indexed="23"/>
      </top>
      <bottom style="thin">
        <color indexed="22"/>
      </bottom>
      <diagonal/>
    </border>
    <border>
      <left style="thin">
        <color indexed="22"/>
      </left>
      <right/>
      <top/>
      <bottom style="thin">
        <color indexed="23"/>
      </bottom>
      <diagonal/>
    </border>
    <border>
      <left/>
      <right/>
      <top/>
      <bottom style="thin">
        <color indexed="23"/>
      </bottom>
      <diagonal/>
    </border>
    <border>
      <left/>
      <right/>
      <top style="thin">
        <color indexed="23"/>
      </top>
      <bottom style="thin">
        <color indexed="23"/>
      </bottom>
      <diagonal/>
    </border>
    <border>
      <left style="medium">
        <color indexed="64"/>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23"/>
      </top>
      <bottom style="thin">
        <color indexed="23"/>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164" fontId="11" fillId="0" borderId="0" applyFont="0" applyFill="0" applyBorder="0" applyAlignment="0" applyProtection="0"/>
    <xf numFmtId="164" fontId="3" fillId="0" borderId="0" applyFont="0" applyFill="0" applyBorder="0" applyAlignment="0" applyProtection="0"/>
    <xf numFmtId="44" fontId="42" fillId="0" borderId="0" applyFont="0" applyFill="0" applyBorder="0" applyAlignment="0" applyProtection="0"/>
  </cellStyleXfs>
  <cellXfs count="335">
    <xf numFmtId="0" fontId="0" fillId="0" borderId="0" xfId="0"/>
    <xf numFmtId="0" fontId="0" fillId="0" borderId="0" xfId="0" applyBorder="1"/>
    <xf numFmtId="0" fontId="2" fillId="0" borderId="0" xfId="0" applyFont="1" applyAlignment="1">
      <alignment horizontal="left" wrapText="1"/>
    </xf>
    <xf numFmtId="0" fontId="3" fillId="0" borderId="0" xfId="0" applyFont="1" applyAlignment="1">
      <alignment horizontal="left" wrapText="1"/>
    </xf>
    <xf numFmtId="0" fontId="0" fillId="0" borderId="0" xfId="0" applyAlignment="1">
      <alignment wrapText="1"/>
    </xf>
    <xf numFmtId="0" fontId="0" fillId="0" borderId="0" xfId="0" applyAlignment="1">
      <alignment vertical="top"/>
    </xf>
    <xf numFmtId="0" fontId="4" fillId="0" borderId="0" xfId="0" applyFont="1" applyAlignment="1">
      <alignment horizontal="right" vertical="top"/>
    </xf>
    <xf numFmtId="0" fontId="5" fillId="0" borderId="0" xfId="0" applyFont="1" applyAlignment="1">
      <alignment vertical="top"/>
    </xf>
    <xf numFmtId="0" fontId="2" fillId="0" borderId="0" xfId="0" applyFont="1" applyAlignment="1">
      <alignment horizontal="right" vertical="top"/>
    </xf>
    <xf numFmtId="0" fontId="8" fillId="2" borderId="0" xfId="0" applyFont="1" applyFill="1" applyAlignment="1">
      <alignment vertical="top"/>
    </xf>
    <xf numFmtId="0" fontId="3" fillId="0" borderId="0" xfId="0" applyFont="1" applyAlignment="1">
      <alignment vertical="top"/>
    </xf>
    <xf numFmtId="0" fontId="0" fillId="0" borderId="0" xfId="0" applyAlignment="1">
      <alignment horizontal="right" vertical="top"/>
    </xf>
    <xf numFmtId="164" fontId="0" fillId="0" borderId="10" xfId="0" applyNumberFormat="1" applyBorder="1" applyAlignment="1">
      <alignment vertical="top"/>
    </xf>
    <xf numFmtId="0" fontId="13" fillId="0" borderId="0" xfId="0" applyFont="1" applyAlignment="1">
      <alignment vertical="top"/>
    </xf>
    <xf numFmtId="0" fontId="6" fillId="0" borderId="0" xfId="0" applyFont="1" applyAlignment="1">
      <alignment horizontal="left" vertical="center"/>
    </xf>
    <xf numFmtId="0" fontId="16" fillId="0" borderId="12" xfId="0" applyFont="1" applyBorder="1" applyAlignment="1">
      <alignment horizontal="left" vertical="top"/>
    </xf>
    <xf numFmtId="0" fontId="6" fillId="3" borderId="13" xfId="0" applyFont="1" applyFill="1" applyBorder="1" applyAlignment="1">
      <alignment horizontal="right" vertical="top"/>
    </xf>
    <xf numFmtId="0" fontId="6" fillId="3" borderId="14" xfId="0" applyFont="1" applyFill="1" applyBorder="1" applyAlignment="1">
      <alignment vertical="top"/>
    </xf>
    <xf numFmtId="0" fontId="16" fillId="0" borderId="15" xfId="0" applyFont="1" applyBorder="1" applyAlignment="1">
      <alignment horizontal="left" vertical="top"/>
    </xf>
    <xf numFmtId="0" fontId="12" fillId="0" borderId="16" xfId="0" applyFont="1" applyBorder="1" applyAlignment="1">
      <alignment vertical="top"/>
    </xf>
    <xf numFmtId="0" fontId="0" fillId="0" borderId="15" xfId="0" applyBorder="1" applyAlignment="1">
      <alignment horizontal="left"/>
    </xf>
    <xf numFmtId="0" fontId="0" fillId="0" borderId="15" xfId="0" applyBorder="1"/>
    <xf numFmtId="0" fontId="0" fillId="0" borderId="17" xfId="0" applyBorder="1"/>
    <xf numFmtId="0" fontId="12" fillId="0" borderId="19" xfId="0" applyFont="1" applyBorder="1" applyAlignment="1">
      <alignment vertical="top"/>
    </xf>
    <xf numFmtId="0" fontId="0" fillId="0" borderId="20" xfId="0" applyBorder="1" applyAlignment="1">
      <alignment horizontal="left" vertical="top"/>
    </xf>
    <xf numFmtId="0" fontId="12" fillId="0" borderId="22" xfId="0" applyFont="1" applyBorder="1" applyAlignment="1">
      <alignment vertical="top"/>
    </xf>
    <xf numFmtId="0" fontId="1" fillId="0" borderId="23" xfId="0" applyFont="1" applyBorder="1" applyAlignment="1">
      <alignment horizontal="left"/>
    </xf>
    <xf numFmtId="0" fontId="6" fillId="3" borderId="24" xfId="0" applyFont="1" applyFill="1" applyBorder="1" applyAlignment="1">
      <alignment horizontal="right" vertical="top"/>
    </xf>
    <xf numFmtId="0" fontId="6" fillId="3" borderId="25" xfId="0" applyFont="1" applyFill="1" applyBorder="1" applyAlignment="1">
      <alignment vertical="top"/>
    </xf>
    <xf numFmtId="0" fontId="0" fillId="0" borderId="17" xfId="0" applyBorder="1" applyAlignment="1">
      <alignment horizontal="left"/>
    </xf>
    <xf numFmtId="0" fontId="0" fillId="0" borderId="0" xfId="0" applyAlignment="1">
      <alignment vertical="top"/>
    </xf>
    <xf numFmtId="0" fontId="3" fillId="0" borderId="0" xfId="0" applyFont="1" applyAlignment="1">
      <alignment horizontal="left" vertical="top" wrapText="1"/>
    </xf>
    <xf numFmtId="0" fontId="3" fillId="0" borderId="0" xfId="0" applyFont="1" applyAlignment="1">
      <alignment horizontal="left" wrapText="1" indent="1"/>
    </xf>
    <xf numFmtId="0" fontId="0" fillId="0" borderId="0" xfId="0" applyAlignment="1">
      <alignment horizontal="left" indent="1"/>
    </xf>
    <xf numFmtId="0" fontId="18" fillId="6" borderId="1" xfId="0" applyFont="1" applyFill="1" applyBorder="1" applyAlignment="1"/>
    <xf numFmtId="0" fontId="3" fillId="0" borderId="28" xfId="0" applyFont="1" applyBorder="1" applyAlignment="1">
      <alignment horizontal="left" wrapText="1" indent="1"/>
    </xf>
    <xf numFmtId="0" fontId="2" fillId="0" borderId="1" xfId="0" applyFont="1" applyBorder="1" applyAlignment="1">
      <alignment horizontal="left" wrapText="1"/>
    </xf>
    <xf numFmtId="0" fontId="3" fillId="0" borderId="31" xfId="0" applyFont="1" applyBorder="1" applyAlignment="1">
      <alignment horizontal="left" wrapText="1" indent="1"/>
    </xf>
    <xf numFmtId="0" fontId="3" fillId="0" borderId="29" xfId="0" applyNumberFormat="1" applyFont="1" applyBorder="1" applyAlignment="1">
      <alignment horizontal="left" wrapText="1" indent="1" readingOrder="1"/>
    </xf>
    <xf numFmtId="0" fontId="3" fillId="4" borderId="30" xfId="1" applyNumberFormat="1" applyFont="1" applyFill="1" applyBorder="1" applyAlignment="1">
      <alignment horizontal="left" wrapText="1" indent="1" readingOrder="1"/>
    </xf>
    <xf numFmtId="0" fontId="3" fillId="0" borderId="30" xfId="1" applyNumberFormat="1" applyFont="1" applyFill="1" applyBorder="1" applyAlignment="1">
      <alignment horizontal="left" wrapText="1" indent="1" readingOrder="1"/>
    </xf>
    <xf numFmtId="0" fontId="3" fillId="0" borderId="30" xfId="0" applyNumberFormat="1" applyFont="1" applyBorder="1" applyAlignment="1">
      <alignment horizontal="left" wrapText="1" indent="1" readingOrder="1"/>
    </xf>
    <xf numFmtId="0" fontId="2" fillId="0" borderId="28" xfId="0" applyNumberFormat="1" applyFont="1" applyBorder="1" applyAlignment="1">
      <alignment horizontal="left" wrapText="1" indent="1" readingOrder="1"/>
    </xf>
    <xf numFmtId="0" fontId="3" fillId="0" borderId="29" xfId="0" applyFont="1" applyBorder="1" applyAlignment="1">
      <alignment horizontal="left" wrapText="1" indent="1"/>
    </xf>
    <xf numFmtId="0" fontId="3" fillId="0" borderId="1" xfId="0" applyFont="1" applyBorder="1" applyAlignment="1">
      <alignment horizontal="left" wrapText="1" indent="1"/>
    </xf>
    <xf numFmtId="0" fontId="0" fillId="0" borderId="15" xfId="0" applyBorder="1" applyAlignment="1">
      <alignment horizontal="left" wrapText="1" indent="1"/>
    </xf>
    <xf numFmtId="0" fontId="0" fillId="0" borderId="16" xfId="0" applyBorder="1"/>
    <xf numFmtId="10" fontId="0" fillId="0" borderId="19" xfId="0" applyNumberFormat="1" applyBorder="1"/>
    <xf numFmtId="0" fontId="6" fillId="0" borderId="10" xfId="0" applyFont="1" applyBorder="1" applyAlignment="1">
      <alignment horizontal="left" vertical="top"/>
    </xf>
    <xf numFmtId="0" fontId="6" fillId="7" borderId="10" xfId="0" applyFont="1" applyFill="1" applyBorder="1" applyAlignment="1">
      <alignment horizontal="left" vertical="center"/>
    </xf>
    <xf numFmtId="164" fontId="0" fillId="7" borderId="10" xfId="0" applyNumberFormat="1" applyFill="1" applyBorder="1" applyAlignment="1">
      <alignment vertical="center"/>
    </xf>
    <xf numFmtId="0" fontId="22" fillId="0" borderId="0" xfId="0" applyFont="1" applyAlignment="1">
      <alignment vertical="top"/>
    </xf>
    <xf numFmtId="0" fontId="0" fillId="0" borderId="0" xfId="0"/>
    <xf numFmtId="0" fontId="0" fillId="0" borderId="0" xfId="0" applyAlignment="1">
      <alignment horizontal="center"/>
    </xf>
    <xf numFmtId="0" fontId="10" fillId="2" borderId="0" xfId="0" applyFont="1" applyFill="1" applyAlignment="1">
      <alignment vertical="top"/>
    </xf>
    <xf numFmtId="0" fontId="6" fillId="3" borderId="0" xfId="0" applyFont="1" applyFill="1" applyAlignment="1">
      <alignment horizontal="right" vertical="top"/>
    </xf>
    <xf numFmtId="0" fontId="6" fillId="3" borderId="0" xfId="0" applyFont="1" applyFill="1" applyAlignment="1">
      <alignment vertical="top"/>
    </xf>
    <xf numFmtId="0" fontId="7" fillId="2" borderId="0" xfId="0" applyFont="1" applyFill="1" applyAlignment="1">
      <alignment horizontal="left" vertical="top"/>
    </xf>
    <xf numFmtId="0" fontId="6" fillId="3" borderId="0" xfId="0" applyFont="1" applyFill="1" applyAlignment="1">
      <alignment horizontal="center" vertical="top"/>
    </xf>
    <xf numFmtId="0" fontId="0" fillId="0" borderId="1" xfId="0" applyBorder="1" applyAlignment="1">
      <alignment vertical="center"/>
    </xf>
    <xf numFmtId="0" fontId="0" fillId="0" borderId="0" xfId="0" applyAlignment="1">
      <alignment vertical="top"/>
    </xf>
    <xf numFmtId="0" fontId="3" fillId="0" borderId="27" xfId="0" applyFont="1" applyBorder="1" applyAlignment="1">
      <alignment horizontal="left" wrapText="1" indent="1"/>
    </xf>
    <xf numFmtId="0" fontId="22" fillId="0" borderId="0" xfId="0" applyFont="1" applyAlignment="1" applyProtection="1">
      <alignment vertical="top"/>
    </xf>
    <xf numFmtId="0" fontId="2" fillId="0" borderId="0" xfId="0" applyFont="1" applyAlignment="1" applyProtection="1">
      <alignment horizontal="right" vertical="top"/>
    </xf>
    <xf numFmtId="0" fontId="9" fillId="2" borderId="0" xfId="0" applyFont="1" applyFill="1" applyAlignment="1" applyProtection="1">
      <alignment vertical="top"/>
    </xf>
    <xf numFmtId="0" fontId="22" fillId="9" borderId="0" xfId="0" applyFont="1" applyFill="1" applyAlignment="1" applyProtection="1">
      <alignment horizontal="center" vertical="top"/>
    </xf>
    <xf numFmtId="0" fontId="2" fillId="0" borderId="0" xfId="0" applyFont="1" applyAlignment="1" applyProtection="1">
      <alignment vertical="top"/>
    </xf>
    <xf numFmtId="0" fontId="3" fillId="0" borderId="7" xfId="0" applyFont="1" applyBorder="1" applyAlignment="1" applyProtection="1">
      <alignment horizontal="left" vertical="top"/>
    </xf>
    <xf numFmtId="164" fontId="3" fillId="0" borderId="9" xfId="1" applyFont="1" applyBorder="1" applyAlignment="1" applyProtection="1">
      <alignment vertical="top"/>
    </xf>
    <xf numFmtId="0" fontId="3" fillId="0" borderId="0" xfId="0" applyFont="1" applyBorder="1" applyAlignment="1" applyProtection="1">
      <alignment horizontal="left" vertical="top"/>
    </xf>
    <xf numFmtId="164" fontId="3" fillId="0" borderId="0" xfId="1" applyFont="1" applyBorder="1" applyAlignment="1" applyProtection="1">
      <alignment vertical="top"/>
    </xf>
    <xf numFmtId="0" fontId="19" fillId="0" borderId="37" xfId="0" applyFont="1" applyBorder="1" applyAlignment="1" applyProtection="1">
      <alignment horizontal="left" vertical="top"/>
    </xf>
    <xf numFmtId="164" fontId="19" fillId="10" borderId="38" xfId="1" applyFont="1" applyFill="1" applyBorder="1" applyAlignment="1" applyProtection="1">
      <alignment vertical="top"/>
    </xf>
    <xf numFmtId="0" fontId="23" fillId="0" borderId="1" xfId="0" applyFont="1" applyBorder="1" applyAlignment="1" applyProtection="1">
      <alignment horizontal="left" vertical="top"/>
    </xf>
    <xf numFmtId="0" fontId="0" fillId="0" borderId="29" xfId="0" applyBorder="1" applyAlignment="1">
      <alignment vertical="top"/>
    </xf>
    <xf numFmtId="0" fontId="0" fillId="0" borderId="28" xfId="0" applyBorder="1" applyAlignment="1">
      <alignment vertical="top"/>
    </xf>
    <xf numFmtId="0" fontId="0" fillId="0" borderId="30" xfId="0" applyBorder="1" applyAlignment="1">
      <alignment vertical="top"/>
    </xf>
    <xf numFmtId="0" fontId="3" fillId="0" borderId="30" xfId="0" applyFont="1" applyBorder="1" applyAlignment="1">
      <alignment horizontal="left" wrapText="1" indent="1"/>
    </xf>
    <xf numFmtId="0" fontId="3" fillId="0" borderId="31" xfId="0" applyFont="1" applyBorder="1" applyAlignment="1">
      <alignment horizontal="left" vertical="top" wrapText="1" indent="1"/>
    </xf>
    <xf numFmtId="164" fontId="12" fillId="4" borderId="11" xfId="1" applyFont="1" applyFill="1" applyBorder="1" applyAlignment="1" applyProtection="1">
      <alignment horizontal="right" vertical="top"/>
      <protection locked="0"/>
    </xf>
    <xf numFmtId="164" fontId="12" fillId="4" borderId="21" xfId="1" applyFont="1" applyFill="1" applyBorder="1" applyAlignment="1" applyProtection="1">
      <alignment horizontal="right" vertical="top"/>
      <protection locked="0"/>
    </xf>
    <xf numFmtId="164" fontId="12" fillId="4" borderId="18" xfId="1" applyFont="1" applyFill="1" applyBorder="1" applyAlignment="1" applyProtection="1">
      <alignment horizontal="right" vertical="top"/>
      <protection locked="0"/>
    </xf>
    <xf numFmtId="164" fontId="0" fillId="0" borderId="10" xfId="0" applyNumberFormat="1" applyBorder="1" applyAlignment="1" applyProtection="1">
      <alignment vertical="top"/>
    </xf>
    <xf numFmtId="10" fontId="12" fillId="4" borderId="32" xfId="1" applyNumberFormat="1" applyFont="1" applyFill="1" applyBorder="1" applyAlignment="1" applyProtection="1">
      <alignment vertical="top"/>
      <protection locked="0"/>
    </xf>
    <xf numFmtId="164" fontId="12" fillId="4" borderId="0" xfId="1" applyFont="1" applyFill="1" applyBorder="1" applyAlignment="1" applyProtection="1">
      <alignment vertical="top"/>
      <protection locked="0"/>
    </xf>
    <xf numFmtId="0" fontId="0" fillId="0" borderId="0" xfId="0" applyProtection="1"/>
    <xf numFmtId="0" fontId="0" fillId="0" borderId="0" xfId="0" applyAlignment="1" applyProtection="1">
      <alignment horizontal="center"/>
    </xf>
    <xf numFmtId="0" fontId="0" fillId="0" borderId="0" xfId="0" applyAlignment="1" applyProtection="1">
      <alignment vertical="top"/>
    </xf>
    <xf numFmtId="0" fontId="7" fillId="2" borderId="0" xfId="0" applyFont="1" applyFill="1" applyAlignment="1" applyProtection="1">
      <alignment horizontal="left" vertical="top"/>
    </xf>
    <xf numFmtId="0" fontId="8" fillId="2" borderId="0" xfId="0" applyFont="1" applyFill="1" applyAlignment="1" applyProtection="1">
      <alignment vertical="top"/>
    </xf>
    <xf numFmtId="0" fontId="10" fillId="2" borderId="0" xfId="0" applyFont="1" applyFill="1" applyAlignment="1" applyProtection="1">
      <alignment vertical="top"/>
    </xf>
    <xf numFmtId="0" fontId="6" fillId="3" borderId="0" xfId="0" applyFont="1" applyFill="1" applyAlignment="1" applyProtection="1">
      <alignment horizontal="right" vertical="top"/>
    </xf>
    <xf numFmtId="0" fontId="6" fillId="3" borderId="0" xfId="0" applyFont="1" applyFill="1" applyAlignment="1" applyProtection="1">
      <alignment horizontal="center" vertical="top"/>
    </xf>
    <xf numFmtId="0" fontId="6" fillId="3" borderId="0" xfId="0" applyFont="1" applyFill="1" applyAlignment="1" applyProtection="1">
      <alignment vertical="top"/>
    </xf>
    <xf numFmtId="0" fontId="14" fillId="0" borderId="0" xfId="0" applyFont="1" applyAlignment="1" applyProtection="1">
      <alignment horizontal="left" vertical="top"/>
    </xf>
    <xf numFmtId="0" fontId="6" fillId="0" borderId="0" xfId="0" applyFont="1" applyBorder="1" applyAlignment="1" applyProtection="1">
      <alignment vertical="top"/>
    </xf>
    <xf numFmtId="0" fontId="12" fillId="0" borderId="0" xfId="0" applyFont="1" applyBorder="1" applyAlignment="1" applyProtection="1">
      <alignment horizontal="right" vertical="top"/>
    </xf>
    <xf numFmtId="164" fontId="12" fillId="8" borderId="0" xfId="0" applyNumberFormat="1" applyFont="1" applyFill="1" applyBorder="1" applyAlignment="1" applyProtection="1">
      <alignment vertical="top"/>
    </xf>
    <xf numFmtId="164" fontId="12" fillId="0" borderId="0" xfId="0" applyNumberFormat="1" applyFont="1" applyBorder="1" applyAlignment="1" applyProtection="1">
      <alignment vertical="top"/>
    </xf>
    <xf numFmtId="0" fontId="12" fillId="4" borderId="0" xfId="0" applyFont="1" applyFill="1" applyBorder="1" applyAlignment="1" applyProtection="1">
      <alignment vertical="top"/>
    </xf>
    <xf numFmtId="0" fontId="6" fillId="0" borderId="0" xfId="0" applyFont="1" applyAlignment="1" applyProtection="1">
      <alignment vertical="top"/>
    </xf>
    <xf numFmtId="0" fontId="12" fillId="0" borderId="3" xfId="0" applyFont="1" applyBorder="1" applyAlignment="1" applyProtection="1">
      <alignment horizontal="right" vertical="top"/>
    </xf>
    <xf numFmtId="164" fontId="12" fillId="0" borderId="1" xfId="0" applyNumberFormat="1" applyFont="1" applyBorder="1" applyAlignment="1" applyProtection="1">
      <alignment vertical="top"/>
    </xf>
    <xf numFmtId="0" fontId="14" fillId="0" borderId="0" xfId="0" applyFont="1" applyAlignment="1" applyProtection="1">
      <alignment horizontal="right" vertical="top"/>
    </xf>
    <xf numFmtId="0" fontId="15" fillId="0" borderId="0" xfId="0" applyFont="1" applyAlignment="1" applyProtection="1">
      <alignment horizontal="right" vertical="top"/>
    </xf>
    <xf numFmtId="164" fontId="15" fillId="0" borderId="0" xfId="0" applyNumberFormat="1" applyFont="1" applyAlignment="1" applyProtection="1">
      <alignment vertical="top"/>
    </xf>
    <xf numFmtId="0" fontId="6" fillId="0" borderId="0" xfId="0" applyFont="1" applyAlignment="1" applyProtection="1">
      <alignment horizontal="left" vertical="top"/>
    </xf>
    <xf numFmtId="0" fontId="15" fillId="0" borderId="3" xfId="0" applyFont="1" applyBorder="1" applyAlignment="1" applyProtection="1">
      <alignment horizontal="right" vertical="top"/>
    </xf>
    <xf numFmtId="164" fontId="15" fillId="0" borderId="1" xfId="0" applyNumberFormat="1" applyFont="1" applyBorder="1" applyAlignment="1" applyProtection="1">
      <alignment vertical="top"/>
    </xf>
    <xf numFmtId="0" fontId="15" fillId="0" borderId="0" xfId="0" applyFont="1" applyBorder="1" applyAlignment="1" applyProtection="1">
      <alignment horizontal="right" vertical="top"/>
    </xf>
    <xf numFmtId="164" fontId="15" fillId="0" borderId="0" xfId="0" applyNumberFormat="1" applyFont="1" applyBorder="1" applyAlignment="1" applyProtection="1">
      <alignment vertical="top"/>
    </xf>
    <xf numFmtId="0" fontId="21" fillId="7" borderId="10" xfId="0" applyFont="1" applyFill="1" applyBorder="1" applyAlignment="1" applyProtection="1">
      <alignment horizontal="right" vertical="center"/>
    </xf>
    <xf numFmtId="164" fontId="20" fillId="7" borderId="10" xfId="0" applyNumberFormat="1" applyFont="1" applyFill="1" applyBorder="1" applyAlignment="1" applyProtection="1">
      <alignment vertical="center"/>
    </xf>
    <xf numFmtId="164" fontId="12" fillId="4" borderId="8" xfId="1" applyFont="1" applyFill="1" applyBorder="1" applyAlignment="1" applyProtection="1">
      <alignment horizontal="right" vertical="top"/>
      <protection locked="0"/>
    </xf>
    <xf numFmtId="0" fontId="12" fillId="4" borderId="8" xfId="0" applyFont="1" applyFill="1" applyBorder="1" applyAlignment="1" applyProtection="1">
      <alignment vertical="top"/>
      <protection locked="0"/>
    </xf>
    <xf numFmtId="0" fontId="8" fillId="2" borderId="0" xfId="0" applyFont="1" applyFill="1" applyAlignment="1" applyProtection="1">
      <alignment horizontal="left" vertical="top"/>
    </xf>
    <xf numFmtId="0" fontId="9" fillId="2" borderId="0" xfId="0" applyFont="1" applyFill="1" applyAlignment="1" applyProtection="1">
      <alignment horizontal="center" vertical="top"/>
    </xf>
    <xf numFmtId="0" fontId="0" fillId="0" borderId="0" xfId="0" applyFill="1" applyAlignment="1" applyProtection="1">
      <alignment vertical="top"/>
    </xf>
    <xf numFmtId="0" fontId="1" fillId="0" borderId="12" xfId="0" applyFont="1" applyBorder="1" applyAlignment="1" applyProtection="1">
      <alignment vertical="top"/>
    </xf>
    <xf numFmtId="0" fontId="0" fillId="0" borderId="15" xfId="0" applyBorder="1" applyAlignment="1" applyProtection="1">
      <alignment vertical="top"/>
    </xf>
    <xf numFmtId="0" fontId="0" fillId="0" borderId="17" xfId="0" applyBorder="1" applyAlignment="1" applyProtection="1">
      <alignment vertical="top"/>
    </xf>
    <xf numFmtId="164" fontId="17" fillId="8" borderId="2" xfId="0" applyNumberFormat="1" applyFont="1" applyFill="1" applyBorder="1" applyAlignment="1" applyProtection="1">
      <alignment vertical="center"/>
    </xf>
    <xf numFmtId="164" fontId="17" fillId="7" borderId="1" xfId="0" applyNumberFormat="1" applyFont="1" applyFill="1" applyBorder="1" applyAlignment="1" applyProtection="1">
      <alignment vertical="center"/>
    </xf>
    <xf numFmtId="0" fontId="0" fillId="0" borderId="1" xfId="0" applyBorder="1" applyAlignment="1" applyProtection="1">
      <alignment vertical="center"/>
    </xf>
    <xf numFmtId="164" fontId="12" fillId="4" borderId="13" xfId="2" applyFont="1" applyFill="1" applyBorder="1" applyAlignment="1" applyProtection="1">
      <alignment horizontal="center" vertical="top"/>
      <protection locked="0"/>
    </xf>
    <xf numFmtId="0" fontId="12" fillId="4" borderId="13" xfId="0" applyFont="1" applyFill="1" applyBorder="1" applyAlignment="1" applyProtection="1">
      <alignment horizontal="center" vertical="top"/>
      <protection locked="0"/>
    </xf>
    <xf numFmtId="164" fontId="12" fillId="4" borderId="11" xfId="2" applyFont="1" applyFill="1" applyBorder="1" applyAlignment="1" applyProtection="1">
      <alignment horizontal="center" vertical="top"/>
      <protection locked="0"/>
    </xf>
    <xf numFmtId="0" fontId="12" fillId="4" borderId="11" xfId="0" applyFont="1" applyFill="1" applyBorder="1" applyAlignment="1" applyProtection="1">
      <alignment horizontal="center" vertical="top"/>
      <protection locked="0"/>
    </xf>
    <xf numFmtId="164" fontId="12" fillId="4" borderId="18" xfId="2" applyFont="1" applyFill="1" applyBorder="1" applyAlignment="1" applyProtection="1">
      <alignment horizontal="center" vertical="top"/>
      <protection locked="0"/>
    </xf>
    <xf numFmtId="0" fontId="12" fillId="4" borderId="18" xfId="0" applyFont="1" applyFill="1" applyBorder="1" applyAlignment="1" applyProtection="1">
      <alignment horizontal="center" vertical="top"/>
      <protection locked="0"/>
    </xf>
    <xf numFmtId="49" fontId="12" fillId="4" borderId="14" xfId="2" applyNumberFormat="1" applyFont="1" applyFill="1" applyBorder="1" applyAlignment="1" applyProtection="1">
      <alignment vertical="top"/>
      <protection locked="0"/>
    </xf>
    <xf numFmtId="165" fontId="12" fillId="4" borderId="14" xfId="2" applyNumberFormat="1" applyFont="1" applyFill="1" applyBorder="1" applyAlignment="1" applyProtection="1">
      <alignment horizontal="center" vertical="top"/>
      <protection locked="0"/>
    </xf>
    <xf numFmtId="49" fontId="12" fillId="4" borderId="16" xfId="2" applyNumberFormat="1" applyFont="1" applyFill="1" applyBorder="1" applyAlignment="1" applyProtection="1">
      <alignment vertical="top"/>
      <protection locked="0"/>
    </xf>
    <xf numFmtId="165" fontId="12" fillId="4" borderId="16" xfId="2" applyNumberFormat="1" applyFont="1" applyFill="1" applyBorder="1" applyAlignment="1" applyProtection="1">
      <alignment horizontal="center" vertical="top"/>
      <protection locked="0"/>
    </xf>
    <xf numFmtId="10" fontId="12" fillId="4" borderId="1" xfId="0" applyNumberFormat="1" applyFont="1" applyFill="1" applyBorder="1" applyAlignment="1" applyProtection="1">
      <alignment horizontal="center" vertical="center"/>
      <protection locked="0"/>
    </xf>
    <xf numFmtId="0" fontId="26" fillId="0" borderId="0" xfId="0" applyFont="1" applyProtection="1"/>
    <xf numFmtId="0" fontId="26" fillId="0" borderId="0" xfId="0" applyFont="1" applyAlignment="1" applyProtection="1">
      <alignment vertical="top"/>
    </xf>
    <xf numFmtId="0" fontId="25" fillId="0" borderId="0" xfId="0" applyFont="1" applyAlignment="1" applyProtection="1">
      <alignment horizontal="left" vertical="center"/>
    </xf>
    <xf numFmtId="0" fontId="24" fillId="0" borderId="0" xfId="0" applyFont="1" applyAlignment="1" applyProtection="1">
      <alignment horizontal="left" vertical="center"/>
    </xf>
    <xf numFmtId="0" fontId="0" fillId="0" borderId="0" xfId="0" applyBorder="1" applyAlignment="1" applyProtection="1">
      <alignment vertical="top" wrapText="1"/>
    </xf>
    <xf numFmtId="0" fontId="0" fillId="0" borderId="0" xfId="0" applyBorder="1" applyAlignment="1" applyProtection="1">
      <alignment vertical="top"/>
    </xf>
    <xf numFmtId="0" fontId="0" fillId="0" borderId="0" xfId="0" applyBorder="1" applyProtection="1"/>
    <xf numFmtId="0" fontId="3" fillId="0" borderId="0" xfId="0" applyFont="1" applyAlignment="1" applyProtection="1">
      <alignment vertical="top"/>
    </xf>
    <xf numFmtId="0" fontId="0" fillId="0" borderId="0" xfId="0" applyAlignment="1" applyProtection="1">
      <alignment horizontal="right" vertical="top"/>
    </xf>
    <xf numFmtId="0" fontId="6" fillId="0" borderId="10" xfId="0" applyFont="1" applyBorder="1" applyAlignment="1" applyProtection="1">
      <alignment horizontal="left" vertical="top"/>
    </xf>
    <xf numFmtId="0" fontId="6" fillId="7" borderId="10" xfId="0" applyFont="1" applyFill="1" applyBorder="1" applyAlignment="1" applyProtection="1">
      <alignment horizontal="left" vertical="center"/>
    </xf>
    <xf numFmtId="164" fontId="0" fillId="7" borderId="10" xfId="0" applyNumberFormat="1" applyFill="1" applyBorder="1" applyAlignment="1" applyProtection="1">
      <alignment vertical="center"/>
    </xf>
    <xf numFmtId="0" fontId="4" fillId="0" borderId="0" xfId="0" applyFont="1" applyAlignment="1" applyProtection="1">
      <alignment horizontal="right" vertical="top"/>
    </xf>
    <xf numFmtId="0" fontId="12" fillId="11" borderId="13" xfId="0" applyFont="1" applyFill="1" applyBorder="1" applyAlignment="1" applyProtection="1">
      <alignment vertical="top"/>
      <protection locked="0"/>
    </xf>
    <xf numFmtId="0" fontId="12" fillId="11" borderId="11" xfId="0" applyFont="1" applyFill="1" applyBorder="1" applyAlignment="1" applyProtection="1">
      <alignment vertical="top"/>
      <protection locked="0"/>
    </xf>
    <xf numFmtId="0" fontId="12" fillId="11" borderId="18" xfId="0" applyFont="1" applyFill="1" applyBorder="1" applyAlignment="1" applyProtection="1">
      <alignment vertical="top"/>
      <protection locked="0"/>
    </xf>
    <xf numFmtId="0" fontId="27" fillId="0" borderId="0" xfId="0" applyFont="1" applyProtection="1"/>
    <xf numFmtId="0" fontId="2" fillId="0" borderId="0" xfId="0" applyFont="1" applyAlignment="1" applyProtection="1">
      <alignment horizontal="left" vertical="center"/>
    </xf>
    <xf numFmtId="0" fontId="7" fillId="2" borderId="21" xfId="0" applyFont="1" applyFill="1" applyBorder="1" applyAlignment="1" applyProtection="1">
      <alignment horizontal="left" vertical="top"/>
    </xf>
    <xf numFmtId="0" fontId="8" fillId="2" borderId="21" xfId="0" applyFont="1" applyFill="1" applyBorder="1" applyAlignment="1" applyProtection="1">
      <alignment vertical="top"/>
    </xf>
    <xf numFmtId="0" fontId="6" fillId="3" borderId="42" xfId="0" applyFont="1" applyFill="1" applyBorder="1" applyAlignment="1" applyProtection="1">
      <alignment vertical="top" wrapText="1"/>
    </xf>
    <xf numFmtId="0" fontId="6" fillId="3" borderId="42" xfId="0" applyFont="1" applyFill="1" applyBorder="1" applyAlignment="1" applyProtection="1">
      <alignment horizontal="center" vertical="center" wrapText="1"/>
    </xf>
    <xf numFmtId="164" fontId="12" fillId="4" borderId="43" xfId="1" applyFont="1" applyFill="1" applyBorder="1" applyAlignment="1" applyProtection="1">
      <alignment vertical="top"/>
      <protection locked="0"/>
    </xf>
    <xf numFmtId="0" fontId="6" fillId="8" borderId="0" xfId="0" applyFont="1" applyFill="1" applyBorder="1" applyAlignment="1" applyProtection="1">
      <alignment horizontal="right" vertical="top"/>
    </xf>
    <xf numFmtId="164" fontId="0" fillId="8" borderId="0" xfId="0" applyNumberFormat="1" applyFill="1" applyBorder="1" applyAlignment="1" applyProtection="1">
      <alignment vertical="top"/>
    </xf>
    <xf numFmtId="0" fontId="12" fillId="8" borderId="43" xfId="0" applyFont="1" applyFill="1" applyBorder="1" applyAlignment="1" applyProtection="1">
      <alignment vertical="top"/>
    </xf>
    <xf numFmtId="0" fontId="12" fillId="8" borderId="43" xfId="0" applyFont="1" applyFill="1" applyBorder="1" applyAlignment="1" applyProtection="1">
      <alignment vertical="top" wrapText="1"/>
    </xf>
    <xf numFmtId="0" fontId="6" fillId="7" borderId="41" xfId="0" applyFont="1" applyFill="1" applyBorder="1" applyAlignment="1" applyProtection="1">
      <alignment horizontal="left" vertical="center"/>
    </xf>
    <xf numFmtId="0" fontId="29" fillId="4" borderId="0" xfId="0" applyFont="1" applyFill="1" applyBorder="1" applyAlignment="1" applyProtection="1">
      <alignment horizontal="right" vertical="top"/>
    </xf>
    <xf numFmtId="0" fontId="6" fillId="3" borderId="0" xfId="0" applyFont="1" applyFill="1" applyAlignment="1" applyProtection="1">
      <alignment horizontal="center" vertical="top" wrapText="1"/>
    </xf>
    <xf numFmtId="0" fontId="6" fillId="3" borderId="0" xfId="0" applyFont="1" applyFill="1" applyAlignment="1" applyProtection="1">
      <alignment horizontal="right" vertical="top" wrapText="1"/>
    </xf>
    <xf numFmtId="0" fontId="30" fillId="0" borderId="0" xfId="0" applyFont="1" applyAlignment="1" applyProtection="1">
      <alignment vertical="top"/>
    </xf>
    <xf numFmtId="0" fontId="31" fillId="0" borderId="0" xfId="0" applyFont="1" applyAlignment="1" applyProtection="1">
      <alignment vertical="top"/>
    </xf>
    <xf numFmtId="0" fontId="3" fillId="8" borderId="29" xfId="0" applyFont="1" applyFill="1" applyBorder="1" applyAlignment="1">
      <alignment horizontal="left" wrapText="1" indent="1"/>
    </xf>
    <xf numFmtId="164" fontId="12" fillId="8" borderId="13" xfId="2" applyFont="1" applyFill="1" applyBorder="1" applyAlignment="1" applyProtection="1">
      <alignment vertical="top"/>
    </xf>
    <xf numFmtId="164" fontId="12" fillId="8" borderId="11" xfId="2" applyFont="1" applyFill="1" applyBorder="1" applyAlignment="1" applyProtection="1">
      <alignment vertical="top"/>
    </xf>
    <xf numFmtId="164" fontId="12" fillId="8" borderId="18" xfId="2" applyFont="1" applyFill="1" applyBorder="1" applyAlignment="1" applyProtection="1">
      <alignment vertical="top"/>
    </xf>
    <xf numFmtId="164" fontId="12" fillId="0" borderId="43" xfId="1" applyFont="1" applyFill="1" applyBorder="1" applyAlignment="1" applyProtection="1">
      <alignment vertical="top"/>
    </xf>
    <xf numFmtId="0" fontId="12" fillId="3" borderId="0" xfId="0" applyFont="1" applyFill="1" applyAlignment="1" applyProtection="1">
      <alignment vertical="top"/>
    </xf>
    <xf numFmtId="0" fontId="12" fillId="4" borderId="7" xfId="0" applyFont="1" applyFill="1" applyBorder="1" applyAlignment="1" applyProtection="1">
      <alignment horizontal="center" vertical="top"/>
      <protection locked="0"/>
    </xf>
    <xf numFmtId="164" fontId="12" fillId="12" borderId="9" xfId="1" applyFont="1" applyFill="1" applyBorder="1" applyAlignment="1" applyProtection="1">
      <alignment vertical="top"/>
    </xf>
    <xf numFmtId="0" fontId="12" fillId="3" borderId="0" xfId="0" applyFont="1" applyFill="1" applyAlignment="1">
      <alignment vertical="top"/>
    </xf>
    <xf numFmtId="164" fontId="12" fillId="12" borderId="9" xfId="1" applyFont="1" applyFill="1" applyBorder="1" applyAlignment="1">
      <alignment vertical="top"/>
    </xf>
    <xf numFmtId="0" fontId="12" fillId="0" borderId="0" xfId="0" applyFont="1" applyAlignment="1" applyProtection="1">
      <alignment vertical="top"/>
    </xf>
    <xf numFmtId="164" fontId="12" fillId="8" borderId="9" xfId="1" applyFont="1" applyFill="1" applyBorder="1" applyAlignment="1" applyProtection="1">
      <alignment vertical="top"/>
    </xf>
    <xf numFmtId="0" fontId="12" fillId="4" borderId="33" xfId="0" applyFont="1" applyFill="1" applyBorder="1" applyAlignment="1" applyProtection="1">
      <alignment vertical="top"/>
      <protection locked="0"/>
    </xf>
    <xf numFmtId="0" fontId="12" fillId="0" borderId="0" xfId="0" applyFont="1" applyAlignment="1" applyProtection="1">
      <alignment horizontal="right" vertical="top"/>
    </xf>
    <xf numFmtId="0" fontId="10" fillId="5" borderId="0" xfId="0" applyFont="1" applyFill="1" applyAlignment="1" applyProtection="1">
      <alignment vertical="top"/>
    </xf>
    <xf numFmtId="164" fontId="10" fillId="5" borderId="0" xfId="1" applyFont="1" applyFill="1" applyAlignment="1" applyProtection="1">
      <alignment vertical="top"/>
    </xf>
    <xf numFmtId="0" fontId="0" fillId="0" borderId="5" xfId="0" applyBorder="1" applyAlignment="1">
      <alignment vertical="top"/>
    </xf>
    <xf numFmtId="0" fontId="0" fillId="0" borderId="5" xfId="0" applyBorder="1" applyAlignment="1" applyProtection="1">
      <alignment vertical="top"/>
    </xf>
    <xf numFmtId="0" fontId="0" fillId="0" borderId="0" xfId="0" applyAlignment="1">
      <alignment vertical="top" wrapText="1"/>
    </xf>
    <xf numFmtId="0" fontId="1" fillId="13" borderId="12" xfId="0" applyFont="1" applyFill="1" applyBorder="1" applyAlignment="1" applyProtection="1">
      <alignment vertical="top"/>
    </xf>
    <xf numFmtId="164" fontId="12" fillId="13" borderId="13" xfId="2" applyFont="1" applyFill="1" applyBorder="1" applyAlignment="1" applyProtection="1">
      <alignment horizontal="center" vertical="top"/>
      <protection locked="0"/>
    </xf>
    <xf numFmtId="0" fontId="12" fillId="13" borderId="13" xfId="0" applyFont="1" applyFill="1" applyBorder="1" applyAlignment="1" applyProtection="1">
      <alignment horizontal="center" vertical="top"/>
      <protection locked="0"/>
    </xf>
    <xf numFmtId="0" fontId="12" fillId="13" borderId="13" xfId="0" applyFont="1" applyFill="1" applyBorder="1" applyAlignment="1" applyProtection="1">
      <alignment vertical="top"/>
      <protection locked="0"/>
    </xf>
    <xf numFmtId="164" fontId="12" fillId="13" borderId="13" xfId="2" applyFont="1" applyFill="1" applyBorder="1" applyAlignment="1" applyProtection="1">
      <alignment vertical="top"/>
    </xf>
    <xf numFmtId="49" fontId="12" fillId="13" borderId="14" xfId="2" applyNumberFormat="1" applyFont="1" applyFill="1" applyBorder="1" applyAlignment="1" applyProtection="1">
      <alignment vertical="top"/>
      <protection locked="0"/>
    </xf>
    <xf numFmtId="165" fontId="12" fillId="13" borderId="14" xfId="2" applyNumberFormat="1" applyFont="1" applyFill="1" applyBorder="1" applyAlignment="1" applyProtection="1">
      <alignment horizontal="center" vertical="top"/>
      <protection locked="0"/>
    </xf>
    <xf numFmtId="0" fontId="0" fillId="13" borderId="0" xfId="0" applyFill="1" applyProtection="1"/>
    <xf numFmtId="0" fontId="0" fillId="13" borderId="0" xfId="0" applyFill="1"/>
    <xf numFmtId="0" fontId="1" fillId="13" borderId="15" xfId="0" applyFont="1" applyFill="1" applyBorder="1" applyAlignment="1" applyProtection="1">
      <alignment vertical="top"/>
    </xf>
    <xf numFmtId="164" fontId="12" fillId="13" borderId="11" xfId="2" applyFont="1" applyFill="1" applyBorder="1" applyAlignment="1" applyProtection="1">
      <alignment horizontal="center" vertical="top"/>
      <protection locked="0"/>
    </xf>
    <xf numFmtId="0" fontId="12" fillId="13" borderId="11" xfId="0" applyFont="1" applyFill="1" applyBorder="1" applyAlignment="1" applyProtection="1">
      <alignment horizontal="center" vertical="top"/>
      <protection locked="0"/>
    </xf>
    <xf numFmtId="0" fontId="12" fillId="13" borderId="11" xfId="0" applyFont="1" applyFill="1" applyBorder="1" applyAlignment="1" applyProtection="1">
      <alignment vertical="top"/>
      <protection locked="0"/>
    </xf>
    <xf numFmtId="164" fontId="12" fillId="13" borderId="11" xfId="2" applyFont="1" applyFill="1" applyBorder="1" applyAlignment="1" applyProtection="1">
      <alignment vertical="top"/>
    </xf>
    <xf numFmtId="49" fontId="12" fillId="13" borderId="16" xfId="2" applyNumberFormat="1" applyFont="1" applyFill="1" applyBorder="1" applyAlignment="1" applyProtection="1">
      <alignment vertical="top"/>
      <protection locked="0"/>
    </xf>
    <xf numFmtId="165" fontId="12" fillId="13" borderId="16" xfId="2" applyNumberFormat="1" applyFont="1" applyFill="1" applyBorder="1" applyAlignment="1" applyProtection="1">
      <alignment horizontal="center" vertical="top"/>
      <protection locked="0"/>
    </xf>
    <xf numFmtId="0" fontId="0" fillId="13" borderId="15" xfId="0" applyFill="1" applyBorder="1" applyAlignment="1" applyProtection="1">
      <alignment vertical="top"/>
    </xf>
    <xf numFmtId="0" fontId="0" fillId="13" borderId="17" xfId="0" applyFill="1" applyBorder="1" applyAlignment="1" applyProtection="1">
      <alignment vertical="top"/>
    </xf>
    <xf numFmtId="164" fontId="12" fillId="13" borderId="18" xfId="2" applyFont="1" applyFill="1" applyBorder="1" applyAlignment="1" applyProtection="1">
      <alignment horizontal="center" vertical="top"/>
      <protection locked="0"/>
    </xf>
    <xf numFmtId="0" fontId="12" fillId="13" borderId="18" xfId="0" applyFont="1" applyFill="1" applyBorder="1" applyAlignment="1" applyProtection="1">
      <alignment horizontal="center" vertical="top"/>
      <protection locked="0"/>
    </xf>
    <xf numFmtId="0" fontId="12" fillId="13" borderId="18" xfId="0" applyFont="1" applyFill="1" applyBorder="1" applyAlignment="1" applyProtection="1">
      <alignment vertical="top"/>
      <protection locked="0"/>
    </xf>
    <xf numFmtId="49" fontId="12" fillId="13" borderId="19" xfId="2" applyNumberFormat="1" applyFont="1" applyFill="1" applyBorder="1" applyAlignment="1" applyProtection="1">
      <alignment vertical="top"/>
      <protection locked="0"/>
    </xf>
    <xf numFmtId="165" fontId="12" fillId="13" borderId="19" xfId="2" applyNumberFormat="1" applyFont="1" applyFill="1" applyBorder="1" applyAlignment="1" applyProtection="1">
      <alignment horizontal="center" vertical="top"/>
      <protection locked="0"/>
    </xf>
    <xf numFmtId="164" fontId="12" fillId="13" borderId="18" xfId="2" applyFont="1" applyFill="1" applyBorder="1" applyAlignment="1" applyProtection="1">
      <alignment vertical="top"/>
    </xf>
    <xf numFmtId="0" fontId="0" fillId="0" borderId="0" xfId="0" applyFill="1"/>
    <xf numFmtId="0" fontId="0" fillId="0" borderId="0" xfId="0" applyFill="1" applyAlignment="1">
      <alignment horizontal="left" indent="1"/>
    </xf>
    <xf numFmtId="0" fontId="3" fillId="0" borderId="44" xfId="0" applyFont="1" applyBorder="1" applyAlignment="1">
      <alignment horizontal="left" wrapText="1" indent="1"/>
    </xf>
    <xf numFmtId="0" fontId="0" fillId="0" borderId="11" xfId="0" applyBorder="1"/>
    <xf numFmtId="0" fontId="6" fillId="3" borderId="11" xfId="0" applyFont="1" applyFill="1" applyBorder="1" applyAlignment="1">
      <alignment horizontal="right" vertical="top"/>
    </xf>
    <xf numFmtId="0" fontId="6" fillId="3" borderId="11" xfId="0" applyFont="1" applyFill="1" applyBorder="1" applyAlignment="1">
      <alignment vertical="top"/>
    </xf>
    <xf numFmtId="0" fontId="1" fillId="0" borderId="11" xfId="0" applyFont="1" applyBorder="1" applyAlignment="1">
      <alignment horizontal="left"/>
    </xf>
    <xf numFmtId="0" fontId="12" fillId="0" borderId="11" xfId="0" applyFont="1" applyBorder="1" applyAlignment="1">
      <alignment vertical="top"/>
    </xf>
    <xf numFmtId="0" fontId="0" fillId="0" borderId="0" xfId="0" applyAlignment="1">
      <alignment vertical="top" wrapText="1"/>
    </xf>
    <xf numFmtId="0" fontId="36" fillId="0" borderId="0" xfId="0" applyFont="1" applyProtection="1"/>
    <xf numFmtId="0" fontId="38" fillId="14" borderId="0" xfId="0" applyFont="1" applyFill="1" applyBorder="1" applyProtection="1"/>
    <xf numFmtId="9" fontId="38" fillId="0" borderId="0" xfId="0" applyNumberFormat="1" applyFont="1" applyFill="1" applyBorder="1" applyAlignment="1" applyProtection="1">
      <alignment horizontal="center"/>
    </xf>
    <xf numFmtId="0" fontId="38" fillId="0" borderId="0" xfId="0" applyFont="1" applyFill="1" applyBorder="1" applyAlignment="1" applyProtection="1">
      <alignment horizontal="left" vertical="center" wrapText="1"/>
    </xf>
    <xf numFmtId="0" fontId="35" fillId="14" borderId="11" xfId="0" applyFont="1" applyFill="1" applyBorder="1" applyProtection="1"/>
    <xf numFmtId="0" fontId="37" fillId="14" borderId="11" xfId="0" applyFont="1" applyFill="1" applyBorder="1" applyAlignment="1" applyProtection="1">
      <alignment horizontal="center"/>
    </xf>
    <xf numFmtId="0" fontId="37" fillId="14" borderId="11" xfId="0" applyFont="1" applyFill="1" applyBorder="1" applyProtection="1"/>
    <xf numFmtId="0" fontId="38" fillId="14" borderId="11" xfId="0" applyFont="1" applyFill="1" applyBorder="1" applyProtection="1"/>
    <xf numFmtId="9" fontId="38" fillId="0" borderId="11" xfId="0" applyNumberFormat="1" applyFont="1" applyFill="1" applyBorder="1" applyAlignment="1" applyProtection="1">
      <alignment horizontal="center"/>
    </xf>
    <xf numFmtId="0" fontId="38" fillId="0" borderId="11" xfId="0" applyFont="1" applyFill="1" applyBorder="1" applyAlignment="1" applyProtection="1">
      <alignment horizontal="left" vertical="center" wrapText="1"/>
    </xf>
    <xf numFmtId="0" fontId="12" fillId="0" borderId="0" xfId="0" applyFont="1" applyFill="1" applyAlignment="1" applyProtection="1">
      <alignment vertical="top"/>
    </xf>
    <xf numFmtId="0" fontId="6" fillId="0" borderId="0" xfId="0" applyFont="1" applyFill="1" applyAlignment="1" applyProtection="1">
      <alignment horizontal="right" vertical="top"/>
    </xf>
    <xf numFmtId="0" fontId="6" fillId="0" borderId="0" xfId="0" applyFont="1" applyFill="1" applyAlignment="1" applyProtection="1">
      <alignment horizontal="center" vertical="top"/>
    </xf>
    <xf numFmtId="0" fontId="6" fillId="0" borderId="0" xfId="0" applyFont="1" applyFill="1" applyAlignment="1" applyProtection="1">
      <alignment vertical="top"/>
    </xf>
    <xf numFmtId="0" fontId="0" fillId="0" borderId="0" xfId="0" applyFill="1" applyProtection="1"/>
    <xf numFmtId="0" fontId="13" fillId="0" borderId="0" xfId="0" applyFont="1" applyFill="1" applyAlignment="1">
      <alignment vertical="top"/>
    </xf>
    <xf numFmtId="164" fontId="12" fillId="0" borderId="8" xfId="1" applyFont="1" applyFill="1" applyBorder="1" applyAlignment="1" applyProtection="1">
      <alignment horizontal="right" vertical="top"/>
      <protection locked="0"/>
    </xf>
    <xf numFmtId="0" fontId="12" fillId="0" borderId="7" xfId="0" applyFont="1" applyFill="1" applyBorder="1" applyAlignment="1" applyProtection="1">
      <alignment horizontal="center" vertical="top"/>
      <protection locked="0"/>
    </xf>
    <xf numFmtId="0" fontId="12" fillId="0" borderId="8" xfId="0" applyFont="1" applyFill="1" applyBorder="1" applyAlignment="1" applyProtection="1">
      <alignment vertical="top"/>
      <protection locked="0"/>
    </xf>
    <xf numFmtId="164" fontId="12" fillId="0" borderId="9" xfId="1" applyFont="1" applyFill="1" applyBorder="1" applyAlignment="1" applyProtection="1">
      <alignment vertical="top"/>
    </xf>
    <xf numFmtId="0" fontId="14" fillId="0" borderId="0" xfId="0" applyFont="1" applyFill="1" applyAlignment="1" applyProtection="1">
      <alignment horizontal="left" vertical="top"/>
    </xf>
    <xf numFmtId="0" fontId="6" fillId="0" borderId="0" xfId="0" applyFont="1" applyFill="1" applyAlignment="1" applyProtection="1">
      <alignment horizontal="left" vertical="top"/>
    </xf>
    <xf numFmtId="0" fontId="12" fillId="0" borderId="33" xfId="0" applyFont="1" applyFill="1" applyBorder="1" applyAlignment="1" applyProtection="1">
      <alignment vertical="top"/>
      <protection locked="0"/>
    </xf>
    <xf numFmtId="164" fontId="0" fillId="12" borderId="41" xfId="0" applyNumberFormat="1" applyFill="1" applyBorder="1" applyAlignment="1" applyProtection="1">
      <alignment vertical="top"/>
    </xf>
    <xf numFmtId="0" fontId="6" fillId="0" borderId="8" xfId="0" applyFont="1" applyFill="1" applyBorder="1" applyAlignment="1" applyProtection="1">
      <alignment vertical="top"/>
      <protection locked="0"/>
    </xf>
    <xf numFmtId="0" fontId="40" fillId="0" borderId="0" xfId="0" applyFont="1" applyAlignment="1" applyProtection="1">
      <alignment vertical="top"/>
    </xf>
    <xf numFmtId="0" fontId="0" fillId="0" borderId="17" xfId="0" applyBorder="1" applyAlignment="1">
      <alignment horizontal="left" wrapText="1" indent="1"/>
    </xf>
    <xf numFmtId="0" fontId="2" fillId="0" borderId="1" xfId="0" applyFont="1" applyFill="1" applyBorder="1" applyAlignment="1">
      <alignment horizontal="left" wrapText="1"/>
    </xf>
    <xf numFmtId="0" fontId="7" fillId="2" borderId="45" xfId="0" applyFont="1" applyFill="1" applyBorder="1" applyAlignment="1">
      <alignment horizontal="left" vertical="top"/>
    </xf>
    <xf numFmtId="0" fontId="8" fillId="2" borderId="46" xfId="0" applyFont="1" applyFill="1" applyBorder="1" applyAlignment="1">
      <alignment vertical="top"/>
    </xf>
    <xf numFmtId="0" fontId="9" fillId="2" borderId="46" xfId="0" applyFont="1" applyFill="1" applyBorder="1" applyAlignment="1">
      <alignment vertical="top"/>
    </xf>
    <xf numFmtId="0" fontId="10" fillId="2" borderId="47" xfId="0" applyFont="1" applyFill="1" applyBorder="1" applyAlignment="1">
      <alignment vertical="top"/>
    </xf>
    <xf numFmtId="0" fontId="2" fillId="0" borderId="0" xfId="0" quotePrefix="1" applyFont="1" applyAlignment="1">
      <alignment horizontal="left" vertical="top"/>
    </xf>
    <xf numFmtId="0" fontId="0" fillId="0" borderId="48" xfId="0" applyBorder="1" applyAlignment="1">
      <alignment horizontal="left" wrapText="1" indent="1"/>
    </xf>
    <xf numFmtId="0" fontId="39" fillId="0" borderId="25" xfId="0" applyFont="1" applyBorder="1"/>
    <xf numFmtId="9" fontId="0" fillId="0" borderId="1" xfId="0" applyNumberFormat="1" applyBorder="1"/>
    <xf numFmtId="0" fontId="2" fillId="0" borderId="6" xfId="0" applyFont="1" applyFill="1" applyBorder="1" applyAlignment="1">
      <alignment horizontal="left" wrapText="1"/>
    </xf>
    <xf numFmtId="0" fontId="40" fillId="0" borderId="0" xfId="0" applyFont="1"/>
    <xf numFmtId="0" fontId="43" fillId="15" borderId="0" xfId="0" applyFont="1" applyFill="1" applyAlignment="1">
      <alignment vertical="center"/>
    </xf>
    <xf numFmtId="0" fontId="44" fillId="15" borderId="0" xfId="0" applyFont="1" applyFill="1" applyAlignment="1">
      <alignment horizontal="left" vertical="center" wrapText="1"/>
    </xf>
    <xf numFmtId="0" fontId="44" fillId="15" borderId="0" xfId="0" applyFont="1" applyFill="1" applyAlignment="1">
      <alignment vertical="center"/>
    </xf>
    <xf numFmtId="0" fontId="45" fillId="16" borderId="11" xfId="0" applyFont="1" applyFill="1" applyBorder="1" applyAlignment="1">
      <alignment vertical="top"/>
    </xf>
    <xf numFmtId="0" fontId="45" fillId="16" borderId="11" xfId="0" applyFont="1" applyFill="1" applyBorder="1" applyAlignment="1">
      <alignment horizontal="left" vertical="top" wrapText="1"/>
    </xf>
    <xf numFmtId="0" fontId="45" fillId="16" borderId="11" xfId="0" applyFont="1" applyFill="1" applyBorder="1" applyAlignment="1">
      <alignment vertical="top" wrapText="1"/>
    </xf>
    <xf numFmtId="0" fontId="45" fillId="16" borderId="11" xfId="0" applyFont="1" applyFill="1" applyBorder="1" applyAlignment="1">
      <alignment horizontal="left" vertical="top"/>
    </xf>
    <xf numFmtId="0" fontId="48" fillId="0" borderId="50" xfId="0" applyFont="1" applyBorder="1" applyAlignment="1">
      <alignment horizontal="left" vertical="top" wrapText="1"/>
    </xf>
    <xf numFmtId="0" fontId="49" fillId="0" borderId="50" xfId="0" applyFont="1" applyBorder="1" applyAlignment="1">
      <alignment vertical="top" wrapText="1"/>
    </xf>
    <xf numFmtId="44" fontId="44" fillId="0" borderId="11" xfId="0" applyNumberFormat="1" applyFont="1" applyBorder="1" applyAlignment="1">
      <alignment horizontal="center" vertical="top" wrapText="1"/>
    </xf>
    <xf numFmtId="44" fontId="0" fillId="0" borderId="0" xfId="0" applyNumberFormat="1" applyAlignment="1">
      <alignment horizontal="center"/>
    </xf>
    <xf numFmtId="44" fontId="40" fillId="0" borderId="0" xfId="0" applyNumberFormat="1" applyFont="1" applyAlignment="1">
      <alignment horizontal="center"/>
    </xf>
    <xf numFmtId="44" fontId="45" fillId="17" borderId="49" xfId="0" applyNumberFormat="1" applyFont="1" applyFill="1" applyBorder="1" applyAlignment="1" applyProtection="1">
      <alignment horizontal="center" vertical="top"/>
      <protection locked="0"/>
    </xf>
    <xf numFmtId="44" fontId="22" fillId="0" borderId="0" xfId="0" applyNumberFormat="1" applyFont="1" applyAlignment="1">
      <alignment horizontal="center" vertical="top"/>
    </xf>
    <xf numFmtId="0" fontId="45" fillId="16" borderId="0" xfId="0" applyFont="1" applyFill="1" applyBorder="1" applyAlignment="1">
      <alignment horizontal="center" vertical="center"/>
    </xf>
    <xf numFmtId="0" fontId="22" fillId="0" borderId="0" xfId="0" applyFont="1" applyAlignment="1">
      <alignment horizontal="center" vertical="top"/>
    </xf>
    <xf numFmtId="0" fontId="40" fillId="0" borderId="0" xfId="0" applyFont="1" applyAlignment="1">
      <alignment horizontal="center"/>
    </xf>
    <xf numFmtId="0" fontId="45" fillId="17" borderId="49" xfId="0" applyFont="1" applyFill="1" applyBorder="1" applyAlignment="1" applyProtection="1">
      <alignment horizontal="center" vertical="top"/>
      <protection locked="0"/>
    </xf>
    <xf numFmtId="44" fontId="44" fillId="0" borderId="11" xfId="3" applyFont="1" applyBorder="1" applyAlignment="1">
      <alignment horizontal="center" vertical="top" wrapText="1"/>
    </xf>
    <xf numFmtId="0" fontId="3" fillId="0" borderId="29" xfId="0" applyFont="1" applyFill="1" applyBorder="1" applyAlignment="1">
      <alignment horizontal="left" vertical="top" wrapText="1" indent="1"/>
    </xf>
    <xf numFmtId="0" fontId="19" fillId="0" borderId="37" xfId="0" applyFont="1" applyBorder="1" applyAlignment="1" applyProtection="1">
      <alignment horizontal="left" vertical="top" wrapText="1"/>
    </xf>
    <xf numFmtId="0" fontId="46" fillId="0" borderId="55" xfId="0" applyFont="1" applyBorder="1" applyAlignment="1">
      <alignment vertical="top" wrapText="1"/>
    </xf>
    <xf numFmtId="0" fontId="46" fillId="0" borderId="56" xfId="0" applyFont="1" applyBorder="1" applyAlignment="1">
      <alignment vertical="top" wrapText="1"/>
    </xf>
    <xf numFmtId="0" fontId="47" fillId="0" borderId="56" xfId="0" applyFont="1" applyBorder="1" applyAlignment="1">
      <alignment horizontal="left" vertical="top" wrapText="1"/>
    </xf>
    <xf numFmtId="0" fontId="46" fillId="0" borderId="57" xfId="0" applyFont="1" applyBorder="1" applyAlignment="1">
      <alignment vertical="top" wrapText="1"/>
    </xf>
    <xf numFmtId="0" fontId="46" fillId="0" borderId="50" xfId="0" applyFont="1" applyBorder="1" applyAlignment="1">
      <alignment vertical="top" wrapText="1"/>
    </xf>
    <xf numFmtId="0" fontId="47" fillId="0" borderId="50" xfId="0" applyFont="1" applyBorder="1" applyAlignment="1">
      <alignment horizontal="left" vertical="top" wrapText="1"/>
    </xf>
    <xf numFmtId="0" fontId="51" fillId="0" borderId="50" xfId="0" applyFont="1" applyBorder="1" applyAlignment="1">
      <alignment vertical="top" wrapText="1"/>
    </xf>
    <xf numFmtId="0" fontId="47" fillId="0" borderId="50" xfId="0" applyFont="1" applyBorder="1" applyAlignment="1">
      <alignment vertical="top" wrapText="1"/>
    </xf>
    <xf numFmtId="0" fontId="46" fillId="0" borderId="50" xfId="0" applyFont="1" applyBorder="1" applyAlignment="1">
      <alignment wrapText="1"/>
    </xf>
    <xf numFmtId="0" fontId="40" fillId="0" borderId="50" xfId="0" applyFont="1" applyBorder="1" applyAlignment="1">
      <alignment vertical="top" wrapText="1"/>
    </xf>
    <xf numFmtId="0" fontId="47" fillId="0" borderId="58" xfId="0" applyFont="1" applyBorder="1" applyAlignment="1">
      <alignment horizontal="left" vertical="top" wrapText="1"/>
    </xf>
    <xf numFmtId="0" fontId="46" fillId="0" borderId="59" xfId="0" applyFont="1" applyBorder="1" applyAlignment="1">
      <alignment horizontal="left" vertical="top"/>
    </xf>
    <xf numFmtId="0" fontId="46" fillId="0" borderId="59" xfId="0" applyFont="1" applyBorder="1" applyAlignment="1">
      <alignment vertical="top" wrapText="1"/>
    </xf>
    <xf numFmtId="0" fontId="48" fillId="0" borderId="59" xfId="0" applyFont="1" applyBorder="1" applyAlignment="1">
      <alignment horizontal="left" vertical="top" wrapText="1"/>
    </xf>
    <xf numFmtId="0" fontId="0" fillId="0" borderId="0" xfId="0" applyAlignment="1" applyProtection="1">
      <alignment wrapText="1" readingOrder="1"/>
    </xf>
    <xf numFmtId="0" fontId="44" fillId="15" borderId="0" xfId="0" applyFont="1" applyFill="1" applyAlignment="1">
      <alignment vertical="top" wrapText="1" readingOrder="1"/>
    </xf>
    <xf numFmtId="0" fontId="45" fillId="16" borderId="11" xfId="0" applyFont="1" applyFill="1" applyBorder="1" applyAlignment="1">
      <alignment vertical="top" wrapText="1" readingOrder="1"/>
    </xf>
    <xf numFmtId="0" fontId="22" fillId="0" borderId="0" xfId="0" applyFont="1" applyAlignment="1">
      <alignment vertical="top" wrapText="1" readingOrder="1"/>
    </xf>
    <xf numFmtId="0" fontId="0" fillId="0" borderId="4" xfId="0" applyBorder="1" applyAlignment="1">
      <alignment vertical="top" wrapText="1"/>
    </xf>
    <xf numFmtId="0" fontId="0" fillId="0" borderId="6" xfId="0" applyBorder="1" applyAlignment="1">
      <alignment vertical="top"/>
    </xf>
    <xf numFmtId="0" fontId="0" fillId="0" borderId="5" xfId="0" applyBorder="1" applyAlignment="1">
      <alignment vertical="top"/>
    </xf>
    <xf numFmtId="0" fontId="18" fillId="6" borderId="4" xfId="0" applyFont="1" applyFill="1" applyBorder="1" applyAlignment="1"/>
    <xf numFmtId="0" fontId="0" fillId="0" borderId="6" xfId="0" applyBorder="1" applyAlignment="1"/>
    <xf numFmtId="0" fontId="0" fillId="0" borderId="5" xfId="0" applyBorder="1" applyAlignment="1"/>
    <xf numFmtId="0" fontId="18" fillId="6" borderId="4" xfId="0" applyFont="1" applyFill="1" applyBorder="1" applyAlignment="1" applyProtection="1"/>
    <xf numFmtId="0" fontId="0" fillId="0" borderId="6" xfId="0" applyBorder="1" applyAlignment="1" applyProtection="1"/>
    <xf numFmtId="0" fontId="0" fillId="0" borderId="5" xfId="0" applyBorder="1" applyAlignment="1" applyProtection="1"/>
    <xf numFmtId="0" fontId="0" fillId="0" borderId="4" xfId="0" applyBorder="1" applyAlignment="1" applyProtection="1">
      <alignment vertical="top" wrapText="1"/>
    </xf>
    <xf numFmtId="0" fontId="0" fillId="0" borderId="6" xfId="0" applyBorder="1" applyAlignment="1" applyProtection="1">
      <alignment vertical="top"/>
    </xf>
    <xf numFmtId="0" fontId="0" fillId="0" borderId="5" xfId="0" applyBorder="1" applyAlignment="1" applyProtection="1">
      <alignment vertical="top"/>
    </xf>
    <xf numFmtId="0" fontId="0" fillId="0" borderId="4" xfId="0" applyBorder="1" applyAlignment="1" applyProtection="1">
      <alignment horizontal="right"/>
    </xf>
    <xf numFmtId="0" fontId="0" fillId="0" borderId="6" xfId="0" applyBorder="1" applyAlignment="1" applyProtection="1">
      <alignment horizontal="right"/>
    </xf>
    <xf numFmtId="0" fontId="0" fillId="0" borderId="5" xfId="0" applyBorder="1" applyAlignment="1" applyProtection="1">
      <alignment horizontal="right"/>
    </xf>
    <xf numFmtId="0" fontId="0" fillId="7" borderId="4" xfId="0" applyFill="1" applyBorder="1" applyAlignment="1" applyProtection="1">
      <alignment horizontal="right"/>
    </xf>
    <xf numFmtId="0" fontId="0" fillId="7" borderId="6" xfId="0" applyFill="1" applyBorder="1" applyAlignment="1" applyProtection="1">
      <alignment horizontal="right"/>
    </xf>
    <xf numFmtId="0" fontId="0" fillId="7" borderId="5" xfId="0" applyFill="1" applyBorder="1" applyAlignment="1" applyProtection="1">
      <alignment horizontal="right"/>
    </xf>
    <xf numFmtId="164" fontId="12" fillId="4" borderId="17" xfId="1" applyFont="1" applyFill="1" applyBorder="1" applyAlignment="1" applyProtection="1">
      <alignment horizontal="right" vertical="top"/>
      <protection locked="0"/>
    </xf>
    <xf numFmtId="0" fontId="0" fillId="0" borderId="19" xfId="0" applyBorder="1" applyAlignment="1" applyProtection="1">
      <protection locked="0"/>
    </xf>
    <xf numFmtId="164" fontId="12" fillId="4" borderId="15" xfId="1" applyFont="1" applyFill="1" applyBorder="1" applyAlignment="1" applyProtection="1">
      <alignment horizontal="right" vertical="top"/>
      <protection locked="0"/>
    </xf>
    <xf numFmtId="0" fontId="0" fillId="0" borderId="40" xfId="0" applyBorder="1" applyAlignment="1" applyProtection="1">
      <protection locked="0"/>
    </xf>
    <xf numFmtId="164" fontId="12" fillId="4" borderId="26" xfId="1" applyFont="1" applyFill="1" applyBorder="1" applyAlignment="1" applyProtection="1">
      <alignment horizontal="right" vertical="top"/>
      <protection locked="0"/>
    </xf>
    <xf numFmtId="0" fontId="0" fillId="0" borderId="39" xfId="0" applyBorder="1" applyAlignment="1" applyProtection="1">
      <protection locked="0"/>
    </xf>
    <xf numFmtId="0" fontId="9" fillId="5" borderId="34" xfId="0" applyFont="1" applyFill="1" applyBorder="1" applyAlignment="1" applyProtection="1">
      <alignment vertical="top"/>
    </xf>
    <xf numFmtId="0" fontId="0" fillId="0" borderId="35" xfId="0" applyBorder="1" applyAlignment="1" applyProtection="1">
      <alignment vertical="top"/>
    </xf>
    <xf numFmtId="0" fontId="9" fillId="5" borderId="9" xfId="0" applyFont="1" applyFill="1" applyBorder="1" applyAlignment="1" applyProtection="1">
      <alignment vertical="top"/>
    </xf>
    <xf numFmtId="0" fontId="0" fillId="0" borderId="36" xfId="0" applyBorder="1" applyAlignment="1" applyProtection="1">
      <alignment vertical="top"/>
    </xf>
    <xf numFmtId="0" fontId="0" fillId="0" borderId="0" xfId="0" applyAlignment="1" applyProtection="1">
      <alignment vertical="top" wrapText="1"/>
    </xf>
    <xf numFmtId="0" fontId="0" fillId="0" borderId="0" xfId="0" applyAlignment="1">
      <alignment vertical="top"/>
    </xf>
    <xf numFmtId="0" fontId="45" fillId="16" borderId="40" xfId="0" applyFont="1" applyFill="1" applyBorder="1" applyAlignment="1">
      <alignment horizontal="center" vertical="center"/>
    </xf>
    <xf numFmtId="0" fontId="45" fillId="16" borderId="54" xfId="0" applyFont="1" applyFill="1" applyBorder="1" applyAlignment="1">
      <alignment horizontal="center" vertical="center"/>
    </xf>
    <xf numFmtId="0" fontId="45" fillId="17" borderId="52" xfId="0" applyFont="1" applyFill="1" applyBorder="1" applyAlignment="1" applyProtection="1">
      <alignment horizontal="center" vertical="center"/>
      <protection locked="0"/>
    </xf>
    <xf numFmtId="0" fontId="45" fillId="17" borderId="53" xfId="0" applyFont="1" applyFill="1" applyBorder="1" applyAlignment="1" applyProtection="1">
      <alignment horizontal="center" vertical="center"/>
      <protection locked="0"/>
    </xf>
    <xf numFmtId="0" fontId="0" fillId="0" borderId="6" xfId="0" applyBorder="1" applyAlignment="1" applyProtection="1">
      <alignment vertical="top" wrapText="1"/>
    </xf>
    <xf numFmtId="0" fontId="0" fillId="0" borderId="5" xfId="0" applyBorder="1" applyAlignment="1" applyProtection="1">
      <alignment vertical="top" wrapText="1"/>
    </xf>
    <xf numFmtId="0" fontId="18" fillId="6" borderId="51" xfId="0" applyFont="1" applyFill="1" applyBorder="1" applyAlignment="1" applyProtection="1"/>
    <xf numFmtId="0" fontId="18" fillId="6" borderId="0" xfId="0" applyFont="1" applyFill="1" applyBorder="1" applyAlignment="1" applyProtection="1"/>
  </cellXfs>
  <cellStyles count="4">
    <cellStyle name="Euro" xfId="1"/>
    <cellStyle name="Euro 2" xfId="2"/>
    <cellStyle name="Standaard" xfId="0" builtinId="0"/>
    <cellStyle name="Valuta"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68"/>
  <sheetViews>
    <sheetView tabSelected="1" zoomScale="85" zoomScaleNormal="85" workbookViewId="0">
      <selection activeCell="B3" sqref="B3"/>
    </sheetView>
  </sheetViews>
  <sheetFormatPr defaultRowHeight="15"/>
  <cols>
    <col min="1" max="1" width="2.85546875" customWidth="1"/>
    <col min="2" max="2" width="145.85546875" style="4" customWidth="1"/>
    <col min="258" max="258" width="105" customWidth="1"/>
    <col min="514" max="514" width="105" customWidth="1"/>
    <col min="770" max="770" width="105" customWidth="1"/>
    <col min="1026" max="1026" width="105" customWidth="1"/>
    <col min="1282" max="1282" width="105" customWidth="1"/>
    <col min="1538" max="1538" width="105" customWidth="1"/>
    <col min="1794" max="1794" width="105" customWidth="1"/>
    <col min="2050" max="2050" width="105" customWidth="1"/>
    <col min="2306" max="2306" width="105" customWidth="1"/>
    <col min="2562" max="2562" width="105" customWidth="1"/>
    <col min="2818" max="2818" width="105" customWidth="1"/>
    <col min="3074" max="3074" width="105" customWidth="1"/>
    <col min="3330" max="3330" width="105" customWidth="1"/>
    <col min="3586" max="3586" width="105" customWidth="1"/>
    <col min="3842" max="3842" width="105" customWidth="1"/>
    <col min="4098" max="4098" width="105" customWidth="1"/>
    <col min="4354" max="4354" width="105" customWidth="1"/>
    <col min="4610" max="4610" width="105" customWidth="1"/>
    <col min="4866" max="4866" width="105" customWidth="1"/>
    <col min="5122" max="5122" width="105" customWidth="1"/>
    <col min="5378" max="5378" width="105" customWidth="1"/>
    <col min="5634" max="5634" width="105" customWidth="1"/>
    <col min="5890" max="5890" width="105" customWidth="1"/>
    <col min="6146" max="6146" width="105" customWidth="1"/>
    <col min="6402" max="6402" width="105" customWidth="1"/>
    <col min="6658" max="6658" width="105" customWidth="1"/>
    <col min="6914" max="6914" width="105" customWidth="1"/>
    <col min="7170" max="7170" width="105" customWidth="1"/>
    <col min="7426" max="7426" width="105" customWidth="1"/>
    <col min="7682" max="7682" width="105" customWidth="1"/>
    <col min="7938" max="7938" width="105" customWidth="1"/>
    <col min="8194" max="8194" width="105" customWidth="1"/>
    <col min="8450" max="8450" width="105" customWidth="1"/>
    <col min="8706" max="8706" width="105" customWidth="1"/>
    <col min="8962" max="8962" width="105" customWidth="1"/>
    <col min="9218" max="9218" width="105" customWidth="1"/>
    <col min="9474" max="9474" width="105" customWidth="1"/>
    <col min="9730" max="9730" width="105" customWidth="1"/>
    <col min="9986" max="9986" width="105" customWidth="1"/>
    <col min="10242" max="10242" width="105" customWidth="1"/>
    <col min="10498" max="10498" width="105" customWidth="1"/>
    <col min="10754" max="10754" width="105" customWidth="1"/>
    <col min="11010" max="11010" width="105" customWidth="1"/>
    <col min="11266" max="11266" width="105" customWidth="1"/>
    <col min="11522" max="11522" width="105" customWidth="1"/>
    <col min="11778" max="11778" width="105" customWidth="1"/>
    <col min="12034" max="12034" width="105" customWidth="1"/>
    <col min="12290" max="12290" width="105" customWidth="1"/>
    <col min="12546" max="12546" width="105" customWidth="1"/>
    <col min="12802" max="12802" width="105" customWidth="1"/>
    <col min="13058" max="13058" width="105" customWidth="1"/>
    <col min="13314" max="13314" width="105" customWidth="1"/>
    <col min="13570" max="13570" width="105" customWidth="1"/>
    <col min="13826" max="13826" width="105" customWidth="1"/>
    <col min="14082" max="14082" width="105" customWidth="1"/>
    <col min="14338" max="14338" width="105" customWidth="1"/>
    <col min="14594" max="14594" width="105" customWidth="1"/>
    <col min="14850" max="14850" width="105" customWidth="1"/>
    <col min="15106" max="15106" width="105" customWidth="1"/>
    <col min="15362" max="15362" width="105" customWidth="1"/>
    <col min="15618" max="15618" width="105" customWidth="1"/>
    <col min="15874" max="15874" width="105" customWidth="1"/>
    <col min="16130" max="16130" width="105" customWidth="1"/>
  </cols>
  <sheetData>
    <row r="1" spans="1:5" ht="15.75" thickBot="1">
      <c r="A1" s="52"/>
      <c r="C1" s="52"/>
      <c r="D1" s="52"/>
      <c r="E1" s="52"/>
    </row>
    <row r="2" spans="1:5" ht="24" thickBot="1">
      <c r="A2" s="52"/>
      <c r="B2" s="34" t="s">
        <v>255</v>
      </c>
      <c r="C2" s="52"/>
      <c r="D2" s="52"/>
      <c r="E2" s="52"/>
    </row>
    <row r="3" spans="1:5" s="30" customFormat="1" ht="18.75" thickBot="1">
      <c r="A3" s="60"/>
      <c r="B3" s="7"/>
      <c r="C3" s="60"/>
      <c r="D3" s="60"/>
      <c r="E3" s="60"/>
    </row>
    <row r="4" spans="1:5" ht="15.75" thickBot="1">
      <c r="A4" s="52"/>
      <c r="B4" s="36" t="s">
        <v>0</v>
      </c>
      <c r="C4" s="52"/>
      <c r="D4" s="52"/>
      <c r="E4" s="52"/>
    </row>
    <row r="5" spans="1:5">
      <c r="A5" s="52"/>
      <c r="B5" s="38" t="s">
        <v>247</v>
      </c>
      <c r="C5" s="52"/>
      <c r="D5" s="52"/>
      <c r="E5" s="52"/>
    </row>
    <row r="6" spans="1:5" s="5" customFormat="1" ht="30" customHeight="1">
      <c r="A6" s="60"/>
      <c r="B6" s="39" t="s">
        <v>906</v>
      </c>
      <c r="C6" s="14"/>
      <c r="D6" s="60"/>
      <c r="E6" s="60"/>
    </row>
    <row r="7" spans="1:5" s="5" customFormat="1">
      <c r="A7" s="60"/>
      <c r="B7" s="40" t="s">
        <v>1</v>
      </c>
      <c r="C7" s="14"/>
      <c r="D7" s="60"/>
      <c r="E7" s="60"/>
    </row>
    <row r="8" spans="1:5" s="30" customFormat="1">
      <c r="A8" s="60"/>
      <c r="B8" s="40" t="s">
        <v>208</v>
      </c>
      <c r="C8" s="14"/>
      <c r="D8" s="60"/>
      <c r="E8" s="60"/>
    </row>
    <row r="9" spans="1:5" s="5" customFormat="1" ht="25.5" customHeight="1">
      <c r="A9" s="60"/>
      <c r="B9" s="41" t="s">
        <v>2</v>
      </c>
      <c r="C9" s="31"/>
      <c r="D9" s="31"/>
      <c r="E9" s="31"/>
    </row>
    <row r="10" spans="1:5" s="30" customFormat="1" ht="38.25">
      <c r="A10" s="60"/>
      <c r="B10" s="41" t="s">
        <v>194</v>
      </c>
      <c r="C10" s="31"/>
      <c r="D10" s="31"/>
      <c r="E10" s="31"/>
    </row>
    <row r="11" spans="1:5">
      <c r="A11" s="52"/>
      <c r="B11" s="41" t="s">
        <v>209</v>
      </c>
      <c r="C11" s="52"/>
      <c r="D11" s="52"/>
      <c r="E11" s="52"/>
    </row>
    <row r="12" spans="1:5" ht="27.75" customHeight="1">
      <c r="A12" s="52"/>
      <c r="B12" s="41" t="s">
        <v>248</v>
      </c>
      <c r="C12" s="52"/>
      <c r="D12" s="52"/>
      <c r="E12" s="52"/>
    </row>
    <row r="13" spans="1:5" ht="51.75">
      <c r="A13" s="52"/>
      <c r="B13" s="41" t="s">
        <v>222</v>
      </c>
      <c r="C13" s="52"/>
      <c r="D13" s="52"/>
      <c r="E13" s="52"/>
    </row>
    <row r="14" spans="1:5" ht="16.5" customHeight="1">
      <c r="A14" s="52"/>
      <c r="B14" s="41" t="s">
        <v>3</v>
      </c>
      <c r="C14" s="52"/>
      <c r="D14" s="52"/>
      <c r="E14" s="52"/>
    </row>
    <row r="15" spans="1:5" ht="26.25">
      <c r="A15" s="52"/>
      <c r="B15" s="41" t="s">
        <v>249</v>
      </c>
      <c r="C15" s="52"/>
      <c r="D15" s="52"/>
      <c r="E15" s="52"/>
    </row>
    <row r="16" spans="1:5" s="33" customFormat="1" ht="15.75" thickBot="1">
      <c r="B16" s="42" t="s">
        <v>4</v>
      </c>
    </row>
    <row r="17" spans="1:5" ht="15.75" thickBot="1">
      <c r="A17" s="52"/>
      <c r="B17" s="3"/>
      <c r="C17" s="52"/>
      <c r="D17" s="52"/>
      <c r="E17" s="52"/>
    </row>
    <row r="18" spans="1:5" ht="15.75" thickBot="1">
      <c r="A18" s="52"/>
      <c r="B18" s="36" t="s">
        <v>5</v>
      </c>
      <c r="C18" s="52"/>
      <c r="D18" s="52"/>
      <c r="E18" s="52"/>
    </row>
    <row r="19" spans="1:5">
      <c r="A19" s="52"/>
      <c r="B19" s="37" t="s">
        <v>6</v>
      </c>
      <c r="C19" s="52"/>
      <c r="D19" s="52"/>
      <c r="E19" s="52"/>
    </row>
    <row r="20" spans="1:5" s="52" customFormat="1">
      <c r="B20" s="213" t="s">
        <v>7</v>
      </c>
    </row>
    <row r="21" spans="1:5" ht="15.75" customHeight="1">
      <c r="A21" s="52"/>
      <c r="B21" s="35" t="s">
        <v>195</v>
      </c>
      <c r="C21" s="52"/>
      <c r="D21" s="52"/>
      <c r="E21" s="52"/>
    </row>
    <row r="22" spans="1:5" ht="15.75" thickBot="1">
      <c r="A22" s="52"/>
      <c r="B22" s="3"/>
      <c r="C22" s="52"/>
      <c r="D22" s="52"/>
      <c r="E22" s="52"/>
    </row>
    <row r="23" spans="1:5" ht="15.75" thickBot="1">
      <c r="A23" s="52"/>
      <c r="B23" s="36" t="s">
        <v>8</v>
      </c>
      <c r="C23" s="52"/>
      <c r="D23" s="52"/>
      <c r="E23" s="52"/>
    </row>
    <row r="24" spans="1:5">
      <c r="A24" s="52"/>
      <c r="B24" s="43" t="s">
        <v>9</v>
      </c>
      <c r="C24" s="52"/>
      <c r="D24" s="52"/>
      <c r="E24" s="52"/>
    </row>
    <row r="25" spans="1:5" ht="30" customHeight="1">
      <c r="A25" s="52"/>
      <c r="B25" s="77" t="s">
        <v>10</v>
      </c>
      <c r="C25" s="52"/>
      <c r="D25" s="52"/>
      <c r="E25" s="52"/>
    </row>
    <row r="26" spans="1:5" s="52" customFormat="1" ht="15.75" thickBot="1">
      <c r="B26" s="35" t="s">
        <v>11</v>
      </c>
    </row>
    <row r="27" spans="1:5" ht="15.75" thickBot="1">
      <c r="A27" s="52"/>
      <c r="B27" s="3"/>
      <c r="C27" s="52"/>
      <c r="D27" s="52"/>
      <c r="E27" s="52"/>
    </row>
    <row r="28" spans="1:5" ht="15.75" thickBot="1">
      <c r="A28" s="52"/>
      <c r="B28" s="36" t="s">
        <v>12</v>
      </c>
      <c r="C28" s="52"/>
      <c r="D28" s="52"/>
      <c r="E28" s="52"/>
    </row>
    <row r="29" spans="1:5" ht="30" customHeight="1">
      <c r="A29" s="52"/>
      <c r="B29" s="78" t="s">
        <v>13</v>
      </c>
      <c r="C29" s="52"/>
      <c r="D29" s="52"/>
      <c r="E29" s="52"/>
    </row>
    <row r="30" spans="1:5" ht="29.25" customHeight="1">
      <c r="A30" s="52"/>
      <c r="B30" s="61" t="s">
        <v>14</v>
      </c>
      <c r="C30" s="52"/>
      <c r="D30" s="52"/>
      <c r="E30" s="52"/>
    </row>
    <row r="31" spans="1:5" ht="15.75" thickBot="1">
      <c r="A31" s="52"/>
      <c r="B31" s="35" t="s">
        <v>15</v>
      </c>
      <c r="C31" s="52"/>
      <c r="D31" s="52"/>
      <c r="E31" s="52"/>
    </row>
    <row r="32" spans="1:5" ht="15.75" thickBot="1">
      <c r="A32" s="52"/>
      <c r="B32" s="32"/>
      <c r="C32" s="52"/>
      <c r="D32" s="52"/>
      <c r="E32" s="52"/>
    </row>
    <row r="33" spans="1:5" s="33" customFormat="1" ht="15.75" thickBot="1">
      <c r="A33" s="52"/>
      <c r="B33" s="36" t="s">
        <v>16</v>
      </c>
      <c r="C33" s="52"/>
      <c r="D33" s="52"/>
    </row>
    <row r="34" spans="1:5">
      <c r="A34" s="33"/>
      <c r="B34" s="43" t="s">
        <v>223</v>
      </c>
      <c r="C34" s="33"/>
      <c r="D34" s="33"/>
      <c r="E34" s="52"/>
    </row>
    <row r="35" spans="1:5" ht="15.75" thickBot="1">
      <c r="A35" s="33"/>
      <c r="B35" s="35" t="s">
        <v>256</v>
      </c>
      <c r="C35" s="33"/>
      <c r="D35" s="33"/>
      <c r="E35" s="52"/>
    </row>
    <row r="36" spans="1:5" ht="15.75" thickBot="1">
      <c r="A36" s="52"/>
      <c r="B36" s="2"/>
      <c r="C36" s="52"/>
      <c r="D36" s="52"/>
      <c r="E36" s="52"/>
    </row>
    <row r="37" spans="1:5" s="33" customFormat="1" ht="15.75" thickBot="1">
      <c r="A37" s="52"/>
      <c r="B37" s="36" t="s">
        <v>17</v>
      </c>
      <c r="C37" s="52"/>
      <c r="D37" s="52"/>
    </row>
    <row r="38" spans="1:5" ht="15.75" thickBot="1">
      <c r="A38" s="33"/>
      <c r="B38" s="44" t="s">
        <v>224</v>
      </c>
      <c r="C38" s="33"/>
      <c r="D38" s="33"/>
      <c r="E38" s="52"/>
    </row>
    <row r="39" spans="1:5" ht="15.75" thickBot="1">
      <c r="A39" s="52"/>
      <c r="B39" s="2"/>
      <c r="C39" s="52"/>
      <c r="D39" s="52"/>
      <c r="E39" s="52"/>
    </row>
    <row r="40" spans="1:5" s="33" customFormat="1" ht="15.75" thickBot="1">
      <c r="A40" s="52"/>
      <c r="B40" s="36" t="s">
        <v>257</v>
      </c>
      <c r="C40" s="52"/>
      <c r="D40" s="52"/>
    </row>
    <row r="41" spans="1:5" s="33" customFormat="1">
      <c r="B41" s="168" t="s">
        <v>227</v>
      </c>
    </row>
    <row r="42" spans="1:5" s="33" customFormat="1" ht="26.25">
      <c r="B42" s="37" t="s">
        <v>18</v>
      </c>
    </row>
    <row r="43" spans="1:5" s="33" customFormat="1">
      <c r="B43" s="37" t="s">
        <v>623</v>
      </c>
    </row>
    <row r="44" spans="1:5" ht="15.75" thickBot="1">
      <c r="A44" s="52"/>
      <c r="B44" s="3"/>
      <c r="C44" s="52"/>
      <c r="D44" s="52"/>
      <c r="E44" s="52"/>
    </row>
    <row r="45" spans="1:5" s="212" customFormat="1" ht="15.75" thickBot="1">
      <c r="A45" s="211"/>
      <c r="B45" s="247" t="s">
        <v>228</v>
      </c>
      <c r="C45" s="211"/>
      <c r="D45" s="211"/>
    </row>
    <row r="46" spans="1:5" s="33" customFormat="1">
      <c r="B46" s="168" t="s">
        <v>245</v>
      </c>
    </row>
    <row r="47" spans="1:5" ht="15.75" thickBot="1">
      <c r="A47" s="33"/>
      <c r="B47" s="32"/>
      <c r="C47" s="33"/>
      <c r="D47" s="33"/>
      <c r="E47" s="52"/>
    </row>
    <row r="48" spans="1:5" s="212" customFormat="1" ht="15.75" thickBot="1">
      <c r="A48" s="211"/>
      <c r="B48" s="247" t="s">
        <v>234</v>
      </c>
      <c r="C48" s="211"/>
      <c r="D48" s="211"/>
    </row>
    <row r="49" spans="1:5" s="33" customFormat="1" ht="15" customHeight="1">
      <c r="B49" s="168" t="s">
        <v>250</v>
      </c>
    </row>
    <row r="50" spans="1:5" s="52" customFormat="1" ht="15.75" thickBot="1">
      <c r="A50" s="33"/>
      <c r="B50" s="32"/>
      <c r="C50" s="33"/>
      <c r="D50" s="33"/>
    </row>
    <row r="51" spans="1:5" s="212" customFormat="1" ht="15.75" thickBot="1">
      <c r="A51" s="211"/>
      <c r="B51" s="247" t="s">
        <v>908</v>
      </c>
      <c r="C51" s="211"/>
      <c r="D51" s="211"/>
    </row>
    <row r="52" spans="1:5" s="33" customFormat="1" ht="169.5" customHeight="1">
      <c r="B52" s="277" t="s">
        <v>909</v>
      </c>
    </row>
    <row r="53" spans="1:5" s="52" customFormat="1" ht="15.75" thickBot="1">
      <c r="A53" s="33"/>
      <c r="B53" s="32"/>
      <c r="C53" s="33"/>
      <c r="D53" s="33"/>
    </row>
    <row r="54" spans="1:5" s="212" customFormat="1" ht="15.75" thickBot="1">
      <c r="A54" s="211"/>
      <c r="B54" s="247" t="s">
        <v>238</v>
      </c>
      <c r="C54" s="211"/>
      <c r="D54" s="211"/>
    </row>
    <row r="55" spans="1:5" s="33" customFormat="1" ht="15.75" thickBot="1">
      <c r="B55" s="168" t="s">
        <v>251</v>
      </c>
    </row>
    <row r="56" spans="1:5" s="212" customFormat="1" ht="15.75" thickBot="1">
      <c r="A56" s="211"/>
      <c r="B56" s="256"/>
      <c r="C56" s="211"/>
      <c r="D56" s="211"/>
    </row>
    <row r="57" spans="1:5" s="52" customFormat="1" ht="15.75" thickBot="1">
      <c r="B57" s="36" t="s">
        <v>246</v>
      </c>
      <c r="C57" s="33"/>
      <c r="D57" s="33"/>
    </row>
    <row r="58" spans="1:5" ht="15.75" thickBot="1">
      <c r="A58" s="52"/>
      <c r="B58" s="253" t="s">
        <v>19</v>
      </c>
      <c r="C58" s="255">
        <v>0.21</v>
      </c>
      <c r="D58" s="52"/>
      <c r="E58" s="52"/>
    </row>
    <row r="59" spans="1:5">
      <c r="A59" s="52"/>
      <c r="B59" s="45" t="s">
        <v>622</v>
      </c>
      <c r="C59" s="254">
        <v>5</v>
      </c>
      <c r="D59" s="52"/>
      <c r="E59" s="52"/>
    </row>
    <row r="60" spans="1:5" s="52" customFormat="1">
      <c r="B60" s="45" t="s">
        <v>20</v>
      </c>
      <c r="C60" s="46">
        <v>2</v>
      </c>
    </row>
    <row r="61" spans="1:5" ht="15.75" thickBot="1">
      <c r="A61" s="52"/>
      <c r="B61" s="246" t="s">
        <v>252</v>
      </c>
      <c r="C61" s="47">
        <v>4.1799999999999997E-2</v>
      </c>
      <c r="D61" s="52"/>
      <c r="E61" s="52"/>
    </row>
    <row r="62" spans="1:5">
      <c r="A62" s="52"/>
      <c r="C62" s="52"/>
      <c r="D62" s="52"/>
      <c r="E62" s="52"/>
    </row>
    <row r="63" spans="1:5">
      <c r="A63" s="52"/>
      <c r="C63" s="52"/>
      <c r="D63" s="52"/>
      <c r="E63" s="52"/>
    </row>
    <row r="64" spans="1:5">
      <c r="A64" s="52"/>
      <c r="C64" s="52"/>
      <c r="D64" s="52"/>
      <c r="E64" s="52"/>
    </row>
    <row r="65" spans="1:5">
      <c r="A65" s="52"/>
      <c r="C65" s="52"/>
      <c r="D65" s="52"/>
      <c r="E65" s="52"/>
    </row>
    <row r="66" spans="1:5">
      <c r="A66" s="52"/>
      <c r="C66" s="52"/>
      <c r="D66" s="52"/>
      <c r="E66" s="52"/>
    </row>
    <row r="67" spans="1:5">
      <c r="A67" s="52"/>
      <c r="C67" s="52"/>
      <c r="D67" s="52"/>
      <c r="E67" s="52"/>
    </row>
    <row r="68" spans="1:5">
      <c r="A68" s="52"/>
      <c r="C68" s="52"/>
      <c r="D68" s="52"/>
      <c r="E68" s="52"/>
    </row>
  </sheetData>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67"/>
  <sheetViews>
    <sheetView zoomScale="85" zoomScaleNormal="85" workbookViewId="0">
      <selection activeCell="G6" sqref="G6"/>
    </sheetView>
  </sheetViews>
  <sheetFormatPr defaultColWidth="20.42578125" defaultRowHeight="12.75" customHeight="1"/>
  <cols>
    <col min="1" max="1" width="8.42578125" style="51" customWidth="1"/>
    <col min="2" max="2" width="10.85546875" style="8" customWidth="1"/>
    <col min="3" max="3" width="10.140625" style="51" customWidth="1"/>
    <col min="4" max="4" width="21.85546875" style="51" customWidth="1"/>
    <col min="5" max="5" width="93.5703125" style="296" customWidth="1"/>
    <col min="6" max="6" width="10.140625" style="51" bestFit="1" customWidth="1"/>
    <col min="7" max="7" width="23.140625" style="273" bestFit="1" customWidth="1"/>
    <col min="8" max="8" width="34.42578125" style="271" bestFit="1" customWidth="1"/>
    <col min="9" max="16384" width="20.42578125" style="51"/>
  </cols>
  <sheetData>
    <row r="1" spans="1:8" s="52" customFormat="1" ht="24" thickBot="1">
      <c r="A1" s="85"/>
      <c r="B1" s="333" t="s">
        <v>907</v>
      </c>
      <c r="C1" s="334"/>
      <c r="D1" s="334"/>
      <c r="E1" s="334"/>
      <c r="G1" s="53"/>
      <c r="H1" s="268"/>
    </row>
    <row r="2" spans="1:8" s="52" customFormat="1" ht="15.75" customHeight="1" thickBot="1">
      <c r="A2" s="85"/>
      <c r="B2" s="306" t="s">
        <v>244</v>
      </c>
      <c r="C2" s="331"/>
      <c r="D2" s="332"/>
      <c r="E2" s="293"/>
      <c r="G2" s="53"/>
      <c r="H2" s="268"/>
    </row>
    <row r="3" spans="1:8" s="257" customFormat="1" ht="19.5" customHeight="1" thickBot="1">
      <c r="B3" s="258"/>
      <c r="C3" s="258"/>
      <c r="D3" s="259"/>
      <c r="E3" s="294"/>
      <c r="F3" s="260"/>
      <c r="G3" s="274"/>
      <c r="H3" s="269"/>
    </row>
    <row r="4" spans="1:8" ht="12.75" customHeight="1">
      <c r="A4" s="327" t="s">
        <v>258</v>
      </c>
      <c r="B4" s="328"/>
      <c r="C4" s="328"/>
      <c r="D4" s="328"/>
      <c r="E4" s="328"/>
      <c r="F4" s="272"/>
      <c r="G4" s="329" t="s">
        <v>571</v>
      </c>
      <c r="H4" s="330"/>
    </row>
    <row r="5" spans="1:8" ht="14.25" thickBot="1">
      <c r="A5" s="261" t="s">
        <v>259</v>
      </c>
      <c r="B5" s="261" t="s">
        <v>260</v>
      </c>
      <c r="C5" s="262" t="s">
        <v>261</v>
      </c>
      <c r="D5" s="263" t="s">
        <v>262</v>
      </c>
      <c r="E5" s="295" t="s">
        <v>263</v>
      </c>
      <c r="F5" s="264" t="s">
        <v>264</v>
      </c>
      <c r="G5" s="275" t="s">
        <v>904</v>
      </c>
      <c r="H5" s="270" t="s">
        <v>905</v>
      </c>
    </row>
    <row r="6" spans="1:8" ht="25.5">
      <c r="A6" s="279" t="s">
        <v>265</v>
      </c>
      <c r="B6" s="280" t="s">
        <v>266</v>
      </c>
      <c r="C6" s="281" t="s">
        <v>267</v>
      </c>
      <c r="D6" s="280" t="s">
        <v>268</v>
      </c>
      <c r="E6" s="280" t="s">
        <v>269</v>
      </c>
      <c r="F6" s="289" t="s">
        <v>270</v>
      </c>
      <c r="G6" s="276"/>
      <c r="H6" s="267"/>
    </row>
    <row r="7" spans="1:8" ht="25.5">
      <c r="A7" s="282" t="s">
        <v>272</v>
      </c>
      <c r="B7" s="283" t="s">
        <v>266</v>
      </c>
      <c r="C7" s="284" t="s">
        <v>267</v>
      </c>
      <c r="D7" s="283" t="s">
        <v>268</v>
      </c>
      <c r="E7" s="283" t="s">
        <v>273</v>
      </c>
      <c r="F7" s="290" t="s">
        <v>270</v>
      </c>
      <c r="G7" s="276"/>
      <c r="H7" s="267"/>
    </row>
    <row r="8" spans="1:8" ht="63.75">
      <c r="A8" s="282" t="s">
        <v>274</v>
      </c>
      <c r="B8" s="283" t="s">
        <v>266</v>
      </c>
      <c r="C8" s="284" t="s">
        <v>267</v>
      </c>
      <c r="D8" s="283" t="s">
        <v>268</v>
      </c>
      <c r="E8" s="283" t="s">
        <v>625</v>
      </c>
      <c r="F8" s="290" t="s">
        <v>352</v>
      </c>
      <c r="G8" s="276"/>
      <c r="H8" s="267"/>
    </row>
    <row r="9" spans="1:8" ht="25.5">
      <c r="A9" s="282" t="s">
        <v>275</v>
      </c>
      <c r="B9" s="283" t="s">
        <v>266</v>
      </c>
      <c r="C9" s="284" t="s">
        <v>267</v>
      </c>
      <c r="D9" s="283" t="s">
        <v>268</v>
      </c>
      <c r="E9" s="283" t="s">
        <v>276</v>
      </c>
      <c r="F9" s="290" t="s">
        <v>270</v>
      </c>
      <c r="G9" s="276"/>
      <c r="H9" s="267"/>
    </row>
    <row r="10" spans="1:8" ht="25.5">
      <c r="A10" s="282" t="s">
        <v>277</v>
      </c>
      <c r="B10" s="283" t="s">
        <v>266</v>
      </c>
      <c r="C10" s="284" t="s">
        <v>267</v>
      </c>
      <c r="D10" s="283" t="s">
        <v>268</v>
      </c>
      <c r="E10" s="283" t="s">
        <v>278</v>
      </c>
      <c r="F10" s="290" t="s">
        <v>352</v>
      </c>
      <c r="G10" s="276"/>
      <c r="H10" s="267"/>
    </row>
    <row r="11" spans="1:8" ht="25.5">
      <c r="A11" s="282" t="s">
        <v>279</v>
      </c>
      <c r="B11" s="283" t="s">
        <v>266</v>
      </c>
      <c r="C11" s="284" t="s">
        <v>267</v>
      </c>
      <c r="D11" s="283" t="s">
        <v>268</v>
      </c>
      <c r="E11" s="283" t="s">
        <v>280</v>
      </c>
      <c r="F11" s="290" t="s">
        <v>270</v>
      </c>
      <c r="G11" s="276"/>
      <c r="H11" s="267"/>
    </row>
    <row r="12" spans="1:8">
      <c r="A12" s="282" t="s">
        <v>281</v>
      </c>
      <c r="B12" s="283" t="s">
        <v>266</v>
      </c>
      <c r="C12" s="284" t="s">
        <v>267</v>
      </c>
      <c r="D12" s="284" t="s">
        <v>282</v>
      </c>
      <c r="E12" s="283" t="s">
        <v>283</v>
      </c>
      <c r="F12" s="290" t="s">
        <v>270</v>
      </c>
      <c r="G12" s="276"/>
      <c r="H12" s="267"/>
    </row>
    <row r="13" spans="1:8" ht="25.5">
      <c r="A13" s="282" t="s">
        <v>284</v>
      </c>
      <c r="B13" s="283" t="s">
        <v>266</v>
      </c>
      <c r="C13" s="284" t="s">
        <v>267</v>
      </c>
      <c r="D13" s="284" t="s">
        <v>282</v>
      </c>
      <c r="E13" s="283" t="s">
        <v>285</v>
      </c>
      <c r="F13" s="290" t="s">
        <v>270</v>
      </c>
      <c r="G13" s="276"/>
      <c r="H13" s="267"/>
    </row>
    <row r="14" spans="1:8" ht="25.5">
      <c r="A14" s="282" t="s">
        <v>286</v>
      </c>
      <c r="B14" s="283" t="s">
        <v>266</v>
      </c>
      <c r="C14" s="284" t="s">
        <v>267</v>
      </c>
      <c r="D14" s="284" t="s">
        <v>282</v>
      </c>
      <c r="E14" s="283" t="s">
        <v>626</v>
      </c>
      <c r="F14" s="290" t="s">
        <v>270</v>
      </c>
      <c r="G14" s="276"/>
      <c r="H14" s="267"/>
    </row>
    <row r="15" spans="1:8">
      <c r="A15" s="282" t="s">
        <v>287</v>
      </c>
      <c r="B15" s="283" t="s">
        <v>266</v>
      </c>
      <c r="C15" s="284" t="s">
        <v>267</v>
      </c>
      <c r="D15" s="284" t="s">
        <v>282</v>
      </c>
      <c r="E15" s="283" t="s">
        <v>288</v>
      </c>
      <c r="F15" s="290" t="s">
        <v>270</v>
      </c>
      <c r="G15" s="276"/>
      <c r="H15" s="267"/>
    </row>
    <row r="16" spans="1:8" ht="25.5">
      <c r="A16" s="282" t="s">
        <v>289</v>
      </c>
      <c r="B16" s="283" t="s">
        <v>266</v>
      </c>
      <c r="C16" s="284" t="s">
        <v>267</v>
      </c>
      <c r="D16" s="284" t="s">
        <v>282</v>
      </c>
      <c r="E16" s="283" t="s">
        <v>290</v>
      </c>
      <c r="F16" s="290" t="s">
        <v>270</v>
      </c>
      <c r="G16" s="276"/>
      <c r="H16" s="267"/>
    </row>
    <row r="17" spans="1:8" ht="25.5">
      <c r="A17" s="282" t="s">
        <v>291</v>
      </c>
      <c r="B17" s="283" t="s">
        <v>266</v>
      </c>
      <c r="C17" s="284" t="s">
        <v>267</v>
      </c>
      <c r="D17" s="284" t="s">
        <v>282</v>
      </c>
      <c r="E17" s="283" t="s">
        <v>292</v>
      </c>
      <c r="F17" s="290" t="s">
        <v>270</v>
      </c>
      <c r="G17" s="276"/>
      <c r="H17" s="267"/>
    </row>
    <row r="18" spans="1:8">
      <c r="A18" s="282" t="s">
        <v>293</v>
      </c>
      <c r="B18" s="283" t="s">
        <v>266</v>
      </c>
      <c r="C18" s="284" t="s">
        <v>267</v>
      </c>
      <c r="D18" s="284" t="s">
        <v>282</v>
      </c>
      <c r="E18" s="283" t="s">
        <v>294</v>
      </c>
      <c r="F18" s="290" t="s">
        <v>352</v>
      </c>
      <c r="G18" s="276"/>
      <c r="H18" s="267"/>
    </row>
    <row r="19" spans="1:8" ht="25.5">
      <c r="A19" s="282" t="s">
        <v>295</v>
      </c>
      <c r="B19" s="283" t="s">
        <v>266</v>
      </c>
      <c r="C19" s="284" t="s">
        <v>267</v>
      </c>
      <c r="D19" s="284" t="s">
        <v>282</v>
      </c>
      <c r="E19" s="283" t="s">
        <v>296</v>
      </c>
      <c r="F19" s="290" t="s">
        <v>270</v>
      </c>
      <c r="G19" s="276"/>
      <c r="H19" s="267"/>
    </row>
    <row r="20" spans="1:8" ht="25.5">
      <c r="A20" s="282" t="s">
        <v>297</v>
      </c>
      <c r="B20" s="283" t="s">
        <v>266</v>
      </c>
      <c r="C20" s="284" t="s">
        <v>267</v>
      </c>
      <c r="D20" s="284" t="s">
        <v>282</v>
      </c>
      <c r="E20" s="283" t="s">
        <v>298</v>
      </c>
      <c r="F20" s="290" t="s">
        <v>270</v>
      </c>
      <c r="G20" s="276"/>
      <c r="H20" s="267"/>
    </row>
    <row r="21" spans="1:8">
      <c r="A21" s="282" t="s">
        <v>299</v>
      </c>
      <c r="B21" s="283" t="s">
        <v>266</v>
      </c>
      <c r="C21" s="284" t="s">
        <v>267</v>
      </c>
      <c r="D21" s="284" t="s">
        <v>300</v>
      </c>
      <c r="E21" s="283" t="s">
        <v>301</v>
      </c>
      <c r="F21" s="290" t="s">
        <v>270</v>
      </c>
      <c r="G21" s="276"/>
      <c r="H21" s="267"/>
    </row>
    <row r="22" spans="1:8" ht="25.5">
      <c r="A22" s="282" t="s">
        <v>302</v>
      </c>
      <c r="B22" s="283" t="s">
        <v>266</v>
      </c>
      <c r="C22" s="284" t="s">
        <v>267</v>
      </c>
      <c r="D22" s="284" t="s">
        <v>300</v>
      </c>
      <c r="E22" s="283" t="s">
        <v>627</v>
      </c>
      <c r="F22" s="290" t="s">
        <v>352</v>
      </c>
      <c r="G22" s="276"/>
      <c r="H22" s="267"/>
    </row>
    <row r="23" spans="1:8">
      <c r="A23" s="282" t="s">
        <v>303</v>
      </c>
      <c r="B23" s="283" t="s">
        <v>266</v>
      </c>
      <c r="C23" s="284" t="s">
        <v>267</v>
      </c>
      <c r="D23" s="284" t="s">
        <v>300</v>
      </c>
      <c r="E23" s="283" t="s">
        <v>628</v>
      </c>
      <c r="F23" s="290" t="s">
        <v>352</v>
      </c>
      <c r="G23" s="276"/>
      <c r="H23" s="267"/>
    </row>
    <row r="24" spans="1:8" ht="51">
      <c r="A24" s="282" t="s">
        <v>306</v>
      </c>
      <c r="B24" s="283" t="s">
        <v>266</v>
      </c>
      <c r="C24" s="284" t="s">
        <v>267</v>
      </c>
      <c r="D24" s="284" t="s">
        <v>304</v>
      </c>
      <c r="E24" s="283" t="s">
        <v>629</v>
      </c>
      <c r="F24" s="290" t="s">
        <v>352</v>
      </c>
      <c r="G24" s="276"/>
      <c r="H24" s="267"/>
    </row>
    <row r="25" spans="1:8" ht="51">
      <c r="A25" s="282" t="s">
        <v>309</v>
      </c>
      <c r="B25" s="283" t="s">
        <v>266</v>
      </c>
      <c r="C25" s="284" t="s">
        <v>267</v>
      </c>
      <c r="D25" s="284" t="s">
        <v>304</v>
      </c>
      <c r="E25" s="283" t="s">
        <v>630</v>
      </c>
      <c r="F25" s="290" t="s">
        <v>352</v>
      </c>
      <c r="G25" s="276"/>
      <c r="H25" s="267"/>
    </row>
    <row r="26" spans="1:8" ht="51">
      <c r="A26" s="282" t="s">
        <v>310</v>
      </c>
      <c r="B26" s="283" t="s">
        <v>266</v>
      </c>
      <c r="C26" s="284" t="s">
        <v>267</v>
      </c>
      <c r="D26" s="284" t="s">
        <v>304</v>
      </c>
      <c r="E26" s="283" t="s">
        <v>631</v>
      </c>
      <c r="F26" s="290" t="s">
        <v>352</v>
      </c>
      <c r="G26" s="276"/>
      <c r="H26" s="267"/>
    </row>
    <row r="27" spans="1:8" ht="51">
      <c r="A27" s="282" t="s">
        <v>312</v>
      </c>
      <c r="B27" s="283" t="s">
        <v>266</v>
      </c>
      <c r="C27" s="284" t="s">
        <v>267</v>
      </c>
      <c r="D27" s="284" t="s">
        <v>304</v>
      </c>
      <c r="E27" s="285" t="s">
        <v>632</v>
      </c>
      <c r="F27" s="290" t="s">
        <v>352</v>
      </c>
      <c r="G27" s="276"/>
      <c r="H27" s="267"/>
    </row>
    <row r="28" spans="1:8" ht="38.25">
      <c r="A28" s="282" t="s">
        <v>315</v>
      </c>
      <c r="B28" s="283" t="s">
        <v>266</v>
      </c>
      <c r="C28" s="284" t="s">
        <v>267</v>
      </c>
      <c r="D28" s="284" t="s">
        <v>304</v>
      </c>
      <c r="E28" s="285" t="s">
        <v>633</v>
      </c>
      <c r="F28" s="290" t="s">
        <v>352</v>
      </c>
      <c r="G28" s="276"/>
      <c r="H28" s="267"/>
    </row>
    <row r="29" spans="1:8" ht="38.25">
      <c r="A29" s="282" t="s">
        <v>317</v>
      </c>
      <c r="B29" s="283" t="s">
        <v>266</v>
      </c>
      <c r="C29" s="284" t="s">
        <v>267</v>
      </c>
      <c r="D29" s="284"/>
      <c r="E29" s="285" t="s">
        <v>634</v>
      </c>
      <c r="F29" s="290" t="s">
        <v>352</v>
      </c>
      <c r="G29" s="276"/>
      <c r="H29" s="267"/>
    </row>
    <row r="30" spans="1:8">
      <c r="A30" s="282" t="s">
        <v>318</v>
      </c>
      <c r="B30" s="283" t="s">
        <v>266</v>
      </c>
      <c r="C30" s="284" t="s">
        <v>267</v>
      </c>
      <c r="D30" s="284" t="s">
        <v>304</v>
      </c>
      <c r="E30" s="283" t="s">
        <v>305</v>
      </c>
      <c r="F30" s="290" t="s">
        <v>270</v>
      </c>
      <c r="G30" s="276"/>
      <c r="H30" s="267"/>
    </row>
    <row r="31" spans="1:8" ht="25.5">
      <c r="A31" s="282" t="s">
        <v>572</v>
      </c>
      <c r="B31" s="283" t="s">
        <v>266</v>
      </c>
      <c r="C31" s="284" t="s">
        <v>267</v>
      </c>
      <c r="D31" s="284" t="s">
        <v>307</v>
      </c>
      <c r="E31" s="283" t="s">
        <v>308</v>
      </c>
      <c r="F31" s="290" t="s">
        <v>270</v>
      </c>
      <c r="G31" s="276"/>
      <c r="H31" s="267"/>
    </row>
    <row r="32" spans="1:8" ht="25.5">
      <c r="A32" s="282" t="s">
        <v>319</v>
      </c>
      <c r="B32" s="283" t="s">
        <v>266</v>
      </c>
      <c r="C32" s="284" t="s">
        <v>267</v>
      </c>
      <c r="D32" s="284" t="s">
        <v>307</v>
      </c>
      <c r="E32" s="283" t="s">
        <v>311</v>
      </c>
      <c r="F32" s="290" t="s">
        <v>270</v>
      </c>
      <c r="G32" s="276"/>
      <c r="H32" s="267"/>
    </row>
    <row r="33" spans="1:8">
      <c r="A33" s="282" t="s">
        <v>321</v>
      </c>
      <c r="B33" s="283" t="s">
        <v>266</v>
      </c>
      <c r="C33" s="284" t="s">
        <v>267</v>
      </c>
      <c r="D33" s="284" t="s">
        <v>313</v>
      </c>
      <c r="E33" s="283" t="s">
        <v>314</v>
      </c>
      <c r="F33" s="290" t="s">
        <v>270</v>
      </c>
      <c r="G33" s="276"/>
      <c r="H33" s="267"/>
    </row>
    <row r="34" spans="1:8">
      <c r="A34" s="282" t="s">
        <v>323</v>
      </c>
      <c r="B34" s="283" t="s">
        <v>266</v>
      </c>
      <c r="C34" s="284" t="s">
        <v>267</v>
      </c>
      <c r="D34" s="284" t="s">
        <v>313</v>
      </c>
      <c r="E34" s="283" t="s">
        <v>316</v>
      </c>
      <c r="F34" s="290" t="s">
        <v>270</v>
      </c>
      <c r="G34" s="276"/>
      <c r="H34" s="267"/>
    </row>
    <row r="35" spans="1:8">
      <c r="A35" s="282" t="s">
        <v>324</v>
      </c>
      <c r="B35" s="283" t="s">
        <v>266</v>
      </c>
      <c r="C35" s="284" t="s">
        <v>267</v>
      </c>
      <c r="D35" s="284" t="s">
        <v>313</v>
      </c>
      <c r="E35" s="283" t="s">
        <v>635</v>
      </c>
      <c r="F35" s="290" t="s">
        <v>352</v>
      </c>
      <c r="G35" s="276"/>
      <c r="H35" s="267"/>
    </row>
    <row r="36" spans="1:8" ht="63.75">
      <c r="A36" s="282" t="s">
        <v>327</v>
      </c>
      <c r="B36" s="283" t="s">
        <v>266</v>
      </c>
      <c r="C36" s="284" t="s">
        <v>267</v>
      </c>
      <c r="D36" s="284" t="s">
        <v>313</v>
      </c>
      <c r="E36" s="283" t="s">
        <v>636</v>
      </c>
      <c r="F36" s="290" t="s">
        <v>352</v>
      </c>
      <c r="G36" s="276"/>
      <c r="H36" s="267"/>
    </row>
    <row r="37" spans="1:8" ht="25.5">
      <c r="A37" s="282" t="s">
        <v>331</v>
      </c>
      <c r="B37" s="283" t="s">
        <v>266</v>
      </c>
      <c r="C37" s="284" t="s">
        <v>267</v>
      </c>
      <c r="D37" s="284" t="s">
        <v>304</v>
      </c>
      <c r="E37" s="283" t="s">
        <v>320</v>
      </c>
      <c r="F37" s="290" t="s">
        <v>352</v>
      </c>
      <c r="G37" s="276"/>
      <c r="H37" s="267"/>
    </row>
    <row r="38" spans="1:8" ht="25.5">
      <c r="A38" s="282" t="s">
        <v>333</v>
      </c>
      <c r="B38" s="283" t="s">
        <v>266</v>
      </c>
      <c r="C38" s="284" t="s">
        <v>267</v>
      </c>
      <c r="D38" s="284" t="s">
        <v>304</v>
      </c>
      <c r="E38" s="283" t="s">
        <v>322</v>
      </c>
      <c r="F38" s="290" t="s">
        <v>352</v>
      </c>
      <c r="G38" s="276"/>
      <c r="H38" s="267"/>
    </row>
    <row r="39" spans="1:8">
      <c r="A39" s="282" t="s">
        <v>334</v>
      </c>
      <c r="B39" s="283" t="s">
        <v>266</v>
      </c>
      <c r="C39" s="284" t="s">
        <v>267</v>
      </c>
      <c r="D39" s="284" t="s">
        <v>304</v>
      </c>
      <c r="E39" s="283" t="s">
        <v>637</v>
      </c>
      <c r="F39" s="290" t="s">
        <v>270</v>
      </c>
      <c r="G39" s="276"/>
      <c r="H39" s="267"/>
    </row>
    <row r="40" spans="1:8" ht="25.5">
      <c r="A40" s="282" t="s">
        <v>573</v>
      </c>
      <c r="B40" s="283" t="s">
        <v>266</v>
      </c>
      <c r="C40" s="284" t="s">
        <v>267</v>
      </c>
      <c r="D40" s="284" t="s">
        <v>325</v>
      </c>
      <c r="E40" s="283" t="s">
        <v>326</v>
      </c>
      <c r="F40" s="290" t="s">
        <v>270</v>
      </c>
      <c r="G40" s="276"/>
      <c r="H40" s="267"/>
    </row>
    <row r="41" spans="1:8" ht="25.5">
      <c r="A41" s="282" t="s">
        <v>335</v>
      </c>
      <c r="B41" s="283" t="s">
        <v>266</v>
      </c>
      <c r="C41" s="284" t="s">
        <v>267</v>
      </c>
      <c r="D41" s="284" t="s">
        <v>325</v>
      </c>
      <c r="E41" s="283" t="s">
        <v>328</v>
      </c>
      <c r="F41" s="290" t="s">
        <v>270</v>
      </c>
      <c r="G41" s="276"/>
      <c r="H41" s="267"/>
    </row>
    <row r="42" spans="1:8" ht="127.5">
      <c r="A42" s="282" t="s">
        <v>574</v>
      </c>
      <c r="B42" s="283" t="s">
        <v>266</v>
      </c>
      <c r="C42" s="284" t="s">
        <v>267</v>
      </c>
      <c r="D42" s="284" t="s">
        <v>329</v>
      </c>
      <c r="E42" s="283" t="s">
        <v>330</v>
      </c>
      <c r="F42" s="290" t="s">
        <v>270</v>
      </c>
      <c r="G42" s="276"/>
      <c r="H42" s="267"/>
    </row>
    <row r="43" spans="1:8">
      <c r="A43" s="282" t="s">
        <v>336</v>
      </c>
      <c r="B43" s="283" t="s">
        <v>266</v>
      </c>
      <c r="C43" s="284" t="s">
        <v>267</v>
      </c>
      <c r="D43" s="284" t="s">
        <v>332</v>
      </c>
      <c r="E43" s="283" t="s">
        <v>638</v>
      </c>
      <c r="F43" s="290" t="s">
        <v>270</v>
      </c>
      <c r="G43" s="276"/>
      <c r="H43" s="267"/>
    </row>
    <row r="44" spans="1:8" ht="25.5">
      <c r="A44" s="282" t="s">
        <v>338</v>
      </c>
      <c r="B44" s="283" t="s">
        <v>266</v>
      </c>
      <c r="C44" s="284" t="s">
        <v>267</v>
      </c>
      <c r="D44" s="284" t="s">
        <v>332</v>
      </c>
      <c r="E44" s="285" t="s">
        <v>639</v>
      </c>
      <c r="F44" s="290" t="s">
        <v>270</v>
      </c>
      <c r="G44" s="276"/>
      <c r="H44" s="267"/>
    </row>
    <row r="45" spans="1:8" ht="25.5">
      <c r="A45" s="282" t="s">
        <v>340</v>
      </c>
      <c r="B45" s="283" t="s">
        <v>266</v>
      </c>
      <c r="C45" s="284" t="s">
        <v>267</v>
      </c>
      <c r="D45" s="284" t="s">
        <v>329</v>
      </c>
      <c r="E45" s="283" t="s">
        <v>640</v>
      </c>
      <c r="F45" s="290" t="s">
        <v>352</v>
      </c>
      <c r="G45" s="276"/>
      <c r="H45" s="267"/>
    </row>
    <row r="46" spans="1:8" ht="25.5">
      <c r="A46" s="282" t="s">
        <v>343</v>
      </c>
      <c r="B46" s="283" t="s">
        <v>266</v>
      </c>
      <c r="C46" s="284" t="s">
        <v>267</v>
      </c>
      <c r="D46" s="284" t="s">
        <v>329</v>
      </c>
      <c r="E46" s="283" t="s">
        <v>641</v>
      </c>
      <c r="F46" s="290" t="s">
        <v>270</v>
      </c>
      <c r="G46" s="276"/>
      <c r="H46" s="267"/>
    </row>
    <row r="47" spans="1:8" ht="38.25">
      <c r="A47" s="282" t="s">
        <v>346</v>
      </c>
      <c r="B47" s="283" t="s">
        <v>266</v>
      </c>
      <c r="C47" s="284" t="s">
        <v>267</v>
      </c>
      <c r="D47" s="284" t="s">
        <v>337</v>
      </c>
      <c r="E47" s="283" t="s">
        <v>642</v>
      </c>
      <c r="F47" s="290" t="s">
        <v>352</v>
      </c>
      <c r="G47" s="276"/>
      <c r="H47" s="267"/>
    </row>
    <row r="48" spans="1:8" ht="38.25">
      <c r="A48" s="282" t="s">
        <v>350</v>
      </c>
      <c r="B48" s="283" t="s">
        <v>266</v>
      </c>
      <c r="C48" s="284" t="s">
        <v>267</v>
      </c>
      <c r="D48" s="284" t="s">
        <v>339</v>
      </c>
      <c r="E48" s="285" t="s">
        <v>643</v>
      </c>
      <c r="F48" s="290" t="s">
        <v>352</v>
      </c>
      <c r="G48" s="276"/>
      <c r="H48" s="267"/>
    </row>
    <row r="49" spans="1:8">
      <c r="A49" s="282" t="s">
        <v>354</v>
      </c>
      <c r="B49" s="283" t="s">
        <v>266</v>
      </c>
      <c r="C49" s="284" t="s">
        <v>267</v>
      </c>
      <c r="D49" s="284" t="s">
        <v>341</v>
      </c>
      <c r="E49" s="283" t="s">
        <v>644</v>
      </c>
      <c r="F49" s="290" t="s">
        <v>352</v>
      </c>
      <c r="G49" s="276"/>
      <c r="H49" s="267"/>
    </row>
    <row r="50" spans="1:8" ht="102">
      <c r="A50" s="282" t="s">
        <v>358</v>
      </c>
      <c r="B50" s="283" t="s">
        <v>266</v>
      </c>
      <c r="C50" s="284" t="s">
        <v>344</v>
      </c>
      <c r="D50" s="284" t="s">
        <v>345</v>
      </c>
      <c r="E50" s="283" t="s">
        <v>645</v>
      </c>
      <c r="F50" s="290" t="s">
        <v>270</v>
      </c>
      <c r="G50" s="276"/>
      <c r="H50" s="267"/>
    </row>
    <row r="51" spans="1:8" ht="178.5">
      <c r="A51" s="282" t="s">
        <v>361</v>
      </c>
      <c r="B51" s="283" t="s">
        <v>266</v>
      </c>
      <c r="C51" s="284" t="s">
        <v>344</v>
      </c>
      <c r="D51" s="284" t="s">
        <v>347</v>
      </c>
      <c r="E51" s="283" t="s">
        <v>646</v>
      </c>
      <c r="F51" s="290" t="s">
        <v>270</v>
      </c>
      <c r="G51" s="276"/>
      <c r="H51" s="267"/>
    </row>
    <row r="52" spans="1:8" ht="25.5">
      <c r="A52" s="282" t="s">
        <v>362</v>
      </c>
      <c r="B52" s="283" t="s">
        <v>266</v>
      </c>
      <c r="C52" s="284" t="s">
        <v>344</v>
      </c>
      <c r="D52" s="284" t="s">
        <v>329</v>
      </c>
      <c r="E52" s="283" t="s">
        <v>348</v>
      </c>
      <c r="F52" s="290" t="s">
        <v>270</v>
      </c>
      <c r="G52" s="276"/>
      <c r="H52" s="267"/>
    </row>
    <row r="53" spans="1:8" ht="25.5">
      <c r="A53" s="282" t="s">
        <v>364</v>
      </c>
      <c r="B53" s="283" t="s">
        <v>266</v>
      </c>
      <c r="C53" s="284" t="s">
        <v>344</v>
      </c>
      <c r="D53" s="284" t="s">
        <v>332</v>
      </c>
      <c r="E53" s="283" t="s">
        <v>349</v>
      </c>
      <c r="F53" s="290" t="s">
        <v>903</v>
      </c>
      <c r="G53" s="276"/>
      <c r="H53" s="267"/>
    </row>
    <row r="54" spans="1:8" ht="25.5">
      <c r="A54" s="282" t="s">
        <v>367</v>
      </c>
      <c r="B54" s="283" t="s">
        <v>266</v>
      </c>
      <c r="C54" s="284" t="s">
        <v>344</v>
      </c>
      <c r="D54" s="284" t="s">
        <v>332</v>
      </c>
      <c r="E54" s="283" t="s">
        <v>351</v>
      </c>
      <c r="F54" s="290" t="s">
        <v>352</v>
      </c>
      <c r="G54" s="276"/>
      <c r="H54" s="267"/>
    </row>
    <row r="55" spans="1:8" ht="25.5">
      <c r="A55" s="282" t="s">
        <v>368</v>
      </c>
      <c r="B55" s="283" t="s">
        <v>266</v>
      </c>
      <c r="C55" s="284" t="s">
        <v>344</v>
      </c>
      <c r="D55" s="284" t="s">
        <v>332</v>
      </c>
      <c r="E55" s="283" t="s">
        <v>353</v>
      </c>
      <c r="F55" s="290" t="s">
        <v>270</v>
      </c>
      <c r="G55" s="276"/>
      <c r="H55" s="267"/>
    </row>
    <row r="56" spans="1:8" ht="25.5">
      <c r="A56" s="282" t="s">
        <v>369</v>
      </c>
      <c r="B56" s="283" t="s">
        <v>266</v>
      </c>
      <c r="C56" s="284" t="s">
        <v>344</v>
      </c>
      <c r="D56" s="284" t="s">
        <v>332</v>
      </c>
      <c r="E56" s="283" t="s">
        <v>647</v>
      </c>
      <c r="F56" s="290" t="s">
        <v>352</v>
      </c>
      <c r="G56" s="276"/>
      <c r="H56" s="267"/>
    </row>
    <row r="57" spans="1:8" ht="25.5">
      <c r="A57" s="282" t="s">
        <v>370</v>
      </c>
      <c r="B57" s="283" t="s">
        <v>266</v>
      </c>
      <c r="C57" s="284" t="s">
        <v>344</v>
      </c>
      <c r="D57" s="284" t="s">
        <v>332</v>
      </c>
      <c r="E57" s="285" t="s">
        <v>648</v>
      </c>
      <c r="F57" s="290" t="s">
        <v>352</v>
      </c>
      <c r="G57" s="276"/>
      <c r="H57" s="267"/>
    </row>
    <row r="58" spans="1:8">
      <c r="A58" s="282" t="s">
        <v>371</v>
      </c>
      <c r="B58" s="283" t="s">
        <v>266</v>
      </c>
      <c r="C58" s="284" t="s">
        <v>355</v>
      </c>
      <c r="D58" s="284" t="s">
        <v>356</v>
      </c>
      <c r="E58" s="283" t="s">
        <v>357</v>
      </c>
      <c r="F58" s="290" t="s">
        <v>270</v>
      </c>
      <c r="G58" s="276"/>
      <c r="H58" s="267"/>
    </row>
    <row r="59" spans="1:8" ht="25.5">
      <c r="A59" s="282" t="s">
        <v>372</v>
      </c>
      <c r="B59" s="283" t="s">
        <v>266</v>
      </c>
      <c r="C59" s="284" t="s">
        <v>355</v>
      </c>
      <c r="D59" s="284" t="s">
        <v>356</v>
      </c>
      <c r="E59" s="283" t="s">
        <v>359</v>
      </c>
      <c r="F59" s="290" t="s">
        <v>270</v>
      </c>
      <c r="G59" s="276"/>
      <c r="H59" s="267"/>
    </row>
    <row r="60" spans="1:8">
      <c r="A60" s="282" t="s">
        <v>575</v>
      </c>
      <c r="B60" s="283" t="s">
        <v>266</v>
      </c>
      <c r="C60" s="284" t="s">
        <v>355</v>
      </c>
      <c r="D60" s="284" t="s">
        <v>356</v>
      </c>
      <c r="E60" s="283" t="s">
        <v>360</v>
      </c>
      <c r="F60" s="290" t="s">
        <v>352</v>
      </c>
      <c r="G60" s="276"/>
      <c r="H60" s="267"/>
    </row>
    <row r="61" spans="1:8">
      <c r="A61" s="282" t="s">
        <v>373</v>
      </c>
      <c r="B61" s="283" t="s">
        <v>266</v>
      </c>
      <c r="C61" s="284" t="s">
        <v>355</v>
      </c>
      <c r="D61" s="284" t="s">
        <v>363</v>
      </c>
      <c r="E61" s="283" t="s">
        <v>649</v>
      </c>
      <c r="F61" s="290" t="s">
        <v>270</v>
      </c>
      <c r="G61" s="276"/>
      <c r="H61" s="267"/>
    </row>
    <row r="62" spans="1:8">
      <c r="A62" s="282" t="s">
        <v>374</v>
      </c>
      <c r="B62" s="283" t="s">
        <v>266</v>
      </c>
      <c r="C62" s="284" t="s">
        <v>365</v>
      </c>
      <c r="D62" s="284" t="s">
        <v>366</v>
      </c>
      <c r="E62" s="285" t="s">
        <v>650</v>
      </c>
      <c r="F62" s="290" t="s">
        <v>352</v>
      </c>
      <c r="G62" s="276"/>
      <c r="H62" s="267"/>
    </row>
    <row r="63" spans="1:8">
      <c r="A63" s="282" t="s">
        <v>617</v>
      </c>
      <c r="B63" s="283" t="s">
        <v>266</v>
      </c>
      <c r="C63" s="284" t="s">
        <v>365</v>
      </c>
      <c r="D63" s="284" t="s">
        <v>366</v>
      </c>
      <c r="E63" s="283" t="s">
        <v>651</v>
      </c>
      <c r="F63" s="290" t="s">
        <v>352</v>
      </c>
      <c r="G63" s="276"/>
      <c r="H63" s="267"/>
    </row>
    <row r="64" spans="1:8">
      <c r="A64" s="282" t="s">
        <v>652</v>
      </c>
      <c r="B64" s="283" t="s">
        <v>266</v>
      </c>
      <c r="C64" s="284" t="s">
        <v>365</v>
      </c>
      <c r="D64" s="284" t="s">
        <v>366</v>
      </c>
      <c r="E64" s="283" t="s">
        <v>653</v>
      </c>
      <c r="F64" s="290" t="s">
        <v>352</v>
      </c>
      <c r="G64" s="276"/>
      <c r="H64" s="267"/>
    </row>
    <row r="65" spans="1:8">
      <c r="A65" s="282" t="s">
        <v>654</v>
      </c>
      <c r="B65" s="283" t="s">
        <v>266</v>
      </c>
      <c r="C65" s="284" t="s">
        <v>365</v>
      </c>
      <c r="D65" s="284" t="s">
        <v>366</v>
      </c>
      <c r="E65" s="283" t="s">
        <v>655</v>
      </c>
      <c r="F65" s="290" t="s">
        <v>352</v>
      </c>
      <c r="G65" s="276"/>
      <c r="H65" s="267"/>
    </row>
    <row r="66" spans="1:8">
      <c r="A66" s="282" t="s">
        <v>656</v>
      </c>
      <c r="B66" s="283" t="s">
        <v>266</v>
      </c>
      <c r="C66" s="284" t="s">
        <v>365</v>
      </c>
      <c r="D66" s="284" t="s">
        <v>366</v>
      </c>
      <c r="E66" s="283" t="s">
        <v>657</v>
      </c>
      <c r="F66" s="290" t="s">
        <v>270</v>
      </c>
      <c r="G66" s="276"/>
      <c r="H66" s="267"/>
    </row>
    <row r="67" spans="1:8">
      <c r="A67" s="282" t="s">
        <v>658</v>
      </c>
      <c r="B67" s="283" t="s">
        <v>266</v>
      </c>
      <c r="C67" s="284" t="s">
        <v>365</v>
      </c>
      <c r="D67" s="284" t="s">
        <v>366</v>
      </c>
      <c r="E67" s="283" t="s">
        <v>659</v>
      </c>
      <c r="F67" s="290" t="s">
        <v>270</v>
      </c>
      <c r="G67" s="276"/>
      <c r="H67" s="267"/>
    </row>
    <row r="68" spans="1:8">
      <c r="A68" s="282" t="s">
        <v>660</v>
      </c>
      <c r="B68" s="283" t="s">
        <v>266</v>
      </c>
      <c r="C68" s="284" t="s">
        <v>365</v>
      </c>
      <c r="D68" s="284" t="s">
        <v>366</v>
      </c>
      <c r="E68" s="283" t="s">
        <v>661</v>
      </c>
      <c r="F68" s="290" t="s">
        <v>270</v>
      </c>
      <c r="G68" s="276"/>
      <c r="H68" s="267"/>
    </row>
    <row r="69" spans="1:8">
      <c r="A69" s="282" t="s">
        <v>662</v>
      </c>
      <c r="B69" s="283" t="s">
        <v>266</v>
      </c>
      <c r="C69" s="284" t="s">
        <v>365</v>
      </c>
      <c r="D69" s="284" t="s">
        <v>366</v>
      </c>
      <c r="E69" s="283" t="s">
        <v>663</v>
      </c>
      <c r="F69" s="290" t="s">
        <v>270</v>
      </c>
      <c r="G69" s="276"/>
      <c r="H69" s="267"/>
    </row>
    <row r="70" spans="1:8">
      <c r="A70" s="282" t="s">
        <v>664</v>
      </c>
      <c r="B70" s="283" t="s">
        <v>266</v>
      </c>
      <c r="C70" s="284" t="s">
        <v>365</v>
      </c>
      <c r="D70" s="284" t="s">
        <v>366</v>
      </c>
      <c r="E70" s="285" t="s">
        <v>665</v>
      </c>
      <c r="F70" s="290" t="s">
        <v>270</v>
      </c>
      <c r="G70" s="276"/>
      <c r="H70" s="267"/>
    </row>
    <row r="71" spans="1:8" ht="25.5">
      <c r="A71" s="282" t="s">
        <v>666</v>
      </c>
      <c r="B71" s="283" t="s">
        <v>266</v>
      </c>
      <c r="C71" s="284" t="s">
        <v>365</v>
      </c>
      <c r="D71" s="284" t="s">
        <v>366</v>
      </c>
      <c r="E71" s="283" t="s">
        <v>375</v>
      </c>
      <c r="F71" s="290" t="s">
        <v>270</v>
      </c>
      <c r="G71" s="276"/>
      <c r="H71" s="267"/>
    </row>
    <row r="72" spans="1:8" ht="38.25">
      <c r="A72" s="282" t="s">
        <v>667</v>
      </c>
      <c r="B72" s="283" t="s">
        <v>266</v>
      </c>
      <c r="C72" s="284" t="s">
        <v>365</v>
      </c>
      <c r="D72" s="284" t="s">
        <v>376</v>
      </c>
      <c r="E72" s="283" t="s">
        <v>668</v>
      </c>
      <c r="F72" s="290" t="s">
        <v>352</v>
      </c>
      <c r="G72" s="276"/>
      <c r="H72" s="267"/>
    </row>
    <row r="73" spans="1:8" ht="38.25">
      <c r="A73" s="282" t="s">
        <v>669</v>
      </c>
      <c r="B73" s="283" t="s">
        <v>266</v>
      </c>
      <c r="C73" s="284" t="s">
        <v>365</v>
      </c>
      <c r="D73" s="284" t="s">
        <v>376</v>
      </c>
      <c r="E73" s="285" t="s">
        <v>670</v>
      </c>
      <c r="F73" s="290" t="s">
        <v>352</v>
      </c>
      <c r="G73" s="276"/>
      <c r="H73" s="267"/>
    </row>
    <row r="74" spans="1:8" ht="38.25">
      <c r="A74" s="282" t="s">
        <v>671</v>
      </c>
      <c r="B74" s="283" t="s">
        <v>266</v>
      </c>
      <c r="C74" s="284" t="s">
        <v>365</v>
      </c>
      <c r="D74" s="284" t="s">
        <v>376</v>
      </c>
      <c r="E74" s="283" t="s">
        <v>672</v>
      </c>
      <c r="F74" s="290" t="s">
        <v>352</v>
      </c>
      <c r="G74" s="276"/>
      <c r="H74" s="267"/>
    </row>
    <row r="75" spans="1:8" ht="51">
      <c r="A75" s="282" t="s">
        <v>673</v>
      </c>
      <c r="B75" s="283" t="s">
        <v>266</v>
      </c>
      <c r="C75" s="284" t="s">
        <v>365</v>
      </c>
      <c r="D75" s="284" t="s">
        <v>376</v>
      </c>
      <c r="E75" s="283" t="s">
        <v>674</v>
      </c>
      <c r="F75" s="290" t="s">
        <v>903</v>
      </c>
      <c r="G75" s="276"/>
      <c r="H75" s="267"/>
    </row>
    <row r="76" spans="1:8" ht="38.25">
      <c r="A76" s="282" t="s">
        <v>675</v>
      </c>
      <c r="B76" s="283" t="s">
        <v>266</v>
      </c>
      <c r="C76" s="284" t="s">
        <v>377</v>
      </c>
      <c r="D76" s="284" t="s">
        <v>378</v>
      </c>
      <c r="E76" s="283" t="s">
        <v>379</v>
      </c>
      <c r="F76" s="290" t="s">
        <v>270</v>
      </c>
      <c r="G76" s="276"/>
      <c r="H76" s="267"/>
    </row>
    <row r="77" spans="1:8" ht="76.5">
      <c r="A77" s="282" t="s">
        <v>676</v>
      </c>
      <c r="B77" s="283" t="s">
        <v>380</v>
      </c>
      <c r="C77" s="284" t="s">
        <v>381</v>
      </c>
      <c r="D77" s="284" t="s">
        <v>382</v>
      </c>
      <c r="E77" s="283" t="s">
        <v>383</v>
      </c>
      <c r="F77" s="290" t="s">
        <v>270</v>
      </c>
      <c r="G77" s="276"/>
      <c r="H77" s="267"/>
    </row>
    <row r="78" spans="1:8" ht="51">
      <c r="A78" s="282" t="s">
        <v>584</v>
      </c>
      <c r="B78" s="283" t="s">
        <v>474</v>
      </c>
      <c r="C78" s="284" t="s">
        <v>510</v>
      </c>
      <c r="D78" s="286" t="s">
        <v>585</v>
      </c>
      <c r="E78" s="283" t="s">
        <v>677</v>
      </c>
      <c r="F78" s="290" t="s">
        <v>352</v>
      </c>
      <c r="G78" s="276"/>
      <c r="H78" s="267"/>
    </row>
    <row r="79" spans="1:8" ht="25.5">
      <c r="A79" s="282" t="s">
        <v>586</v>
      </c>
      <c r="B79" s="283" t="s">
        <v>474</v>
      </c>
      <c r="C79" s="284" t="s">
        <v>510</v>
      </c>
      <c r="D79" s="286" t="s">
        <v>585</v>
      </c>
      <c r="E79" s="283" t="s">
        <v>678</v>
      </c>
      <c r="F79" s="290" t="s">
        <v>352</v>
      </c>
      <c r="G79" s="276"/>
      <c r="H79" s="267"/>
    </row>
    <row r="80" spans="1:8" ht="25.5">
      <c r="A80" s="282" t="s">
        <v>588</v>
      </c>
      <c r="B80" s="283" t="s">
        <v>474</v>
      </c>
      <c r="C80" s="284" t="s">
        <v>510</v>
      </c>
      <c r="D80" s="286" t="s">
        <v>587</v>
      </c>
      <c r="E80" s="283" t="s">
        <v>679</v>
      </c>
      <c r="F80" s="290" t="s">
        <v>352</v>
      </c>
      <c r="G80" s="276"/>
      <c r="H80" s="267"/>
    </row>
    <row r="81" spans="1:8" ht="38.25">
      <c r="A81" s="282" t="s">
        <v>590</v>
      </c>
      <c r="B81" s="283" t="s">
        <v>474</v>
      </c>
      <c r="C81" s="284" t="s">
        <v>510</v>
      </c>
      <c r="D81" s="286" t="s">
        <v>587</v>
      </c>
      <c r="E81" s="283" t="s">
        <v>680</v>
      </c>
      <c r="F81" s="290" t="s">
        <v>352</v>
      </c>
      <c r="G81" s="276"/>
      <c r="H81" s="267"/>
    </row>
    <row r="82" spans="1:8" ht="38.25">
      <c r="A82" s="282" t="s">
        <v>591</v>
      </c>
      <c r="B82" s="283" t="s">
        <v>474</v>
      </c>
      <c r="C82" s="284" t="s">
        <v>510</v>
      </c>
      <c r="D82" s="286" t="s">
        <v>589</v>
      </c>
      <c r="E82" s="283" t="s">
        <v>681</v>
      </c>
      <c r="F82" s="290" t="s">
        <v>352</v>
      </c>
      <c r="G82" s="276"/>
      <c r="H82" s="267"/>
    </row>
    <row r="83" spans="1:8" ht="38.25">
      <c r="A83" s="282" t="s">
        <v>593</v>
      </c>
      <c r="B83" s="283" t="s">
        <v>474</v>
      </c>
      <c r="C83" s="284" t="s">
        <v>510</v>
      </c>
      <c r="D83" s="286" t="s">
        <v>589</v>
      </c>
      <c r="E83" s="283" t="s">
        <v>682</v>
      </c>
      <c r="F83" s="290" t="s">
        <v>352</v>
      </c>
      <c r="G83" s="276"/>
      <c r="H83" s="267"/>
    </row>
    <row r="84" spans="1:8" ht="63.75">
      <c r="A84" s="282" t="s">
        <v>595</v>
      </c>
      <c r="B84" s="283" t="s">
        <v>474</v>
      </c>
      <c r="C84" s="284" t="s">
        <v>510</v>
      </c>
      <c r="D84" s="286" t="s">
        <v>589</v>
      </c>
      <c r="E84" s="283" t="s">
        <v>683</v>
      </c>
      <c r="F84" s="290" t="s">
        <v>352</v>
      </c>
      <c r="G84" s="276"/>
      <c r="H84" s="267"/>
    </row>
    <row r="85" spans="1:8" ht="76.5">
      <c r="A85" s="282" t="s">
        <v>597</v>
      </c>
      <c r="B85" s="283" t="s">
        <v>474</v>
      </c>
      <c r="C85" s="284" t="s">
        <v>510</v>
      </c>
      <c r="D85" s="286" t="s">
        <v>589</v>
      </c>
      <c r="E85" s="283" t="s">
        <v>684</v>
      </c>
      <c r="F85" s="290" t="s">
        <v>352</v>
      </c>
      <c r="G85" s="276"/>
      <c r="H85" s="267"/>
    </row>
    <row r="86" spans="1:8" ht="25.5">
      <c r="A86" s="282" t="s">
        <v>598</v>
      </c>
      <c r="B86" s="283" t="s">
        <v>474</v>
      </c>
      <c r="C86" s="284" t="s">
        <v>510</v>
      </c>
      <c r="D86" s="286" t="s">
        <v>587</v>
      </c>
      <c r="E86" s="283" t="s">
        <v>685</v>
      </c>
      <c r="F86" s="290" t="s">
        <v>352</v>
      </c>
      <c r="G86" s="276"/>
      <c r="H86" s="267"/>
    </row>
    <row r="87" spans="1:8" ht="76.5">
      <c r="A87" s="282" t="s">
        <v>599</v>
      </c>
      <c r="B87" s="283" t="s">
        <v>474</v>
      </c>
      <c r="C87" s="284" t="s">
        <v>510</v>
      </c>
      <c r="D87" s="286" t="s">
        <v>587</v>
      </c>
      <c r="E87" s="283" t="s">
        <v>686</v>
      </c>
      <c r="F87" s="290" t="s">
        <v>352</v>
      </c>
      <c r="G87" s="276"/>
      <c r="H87" s="267"/>
    </row>
    <row r="88" spans="1:8" ht="38.25">
      <c r="A88" s="282" t="s">
        <v>600</v>
      </c>
      <c r="B88" s="283" t="s">
        <v>474</v>
      </c>
      <c r="C88" s="284" t="s">
        <v>510</v>
      </c>
      <c r="D88" s="286" t="s">
        <v>592</v>
      </c>
      <c r="E88" s="283" t="s">
        <v>687</v>
      </c>
      <c r="F88" s="290" t="s">
        <v>270</v>
      </c>
      <c r="G88" s="276"/>
      <c r="H88" s="267"/>
    </row>
    <row r="89" spans="1:8" ht="242.25">
      <c r="A89" s="282" t="s">
        <v>601</v>
      </c>
      <c r="B89" s="283" t="s">
        <v>474</v>
      </c>
      <c r="C89" s="284" t="s">
        <v>510</v>
      </c>
      <c r="D89" s="286" t="s">
        <v>589</v>
      </c>
      <c r="E89" s="283" t="s">
        <v>594</v>
      </c>
      <c r="F89" s="290" t="s">
        <v>270</v>
      </c>
      <c r="G89" s="276"/>
      <c r="H89" s="267"/>
    </row>
    <row r="90" spans="1:8" ht="63.75">
      <c r="A90" s="282" t="s">
        <v>602</v>
      </c>
      <c r="B90" s="283" t="s">
        <v>474</v>
      </c>
      <c r="C90" s="284" t="s">
        <v>510</v>
      </c>
      <c r="D90" s="286" t="s">
        <v>589</v>
      </c>
      <c r="E90" s="283" t="s">
        <v>688</v>
      </c>
      <c r="F90" s="290" t="s">
        <v>352</v>
      </c>
      <c r="G90" s="276"/>
      <c r="H90" s="267"/>
    </row>
    <row r="91" spans="1:8" ht="38.25">
      <c r="A91" s="282" t="s">
        <v>689</v>
      </c>
      <c r="B91" s="283" t="s">
        <v>474</v>
      </c>
      <c r="C91" s="284" t="s">
        <v>510</v>
      </c>
      <c r="D91" s="286" t="s">
        <v>596</v>
      </c>
      <c r="E91" s="283" t="s">
        <v>690</v>
      </c>
      <c r="F91" s="290" t="s">
        <v>352</v>
      </c>
      <c r="G91" s="276"/>
      <c r="H91" s="267"/>
    </row>
    <row r="92" spans="1:8" ht="25.5">
      <c r="A92" s="282" t="s">
        <v>691</v>
      </c>
      <c r="B92" s="283" t="s">
        <v>474</v>
      </c>
      <c r="C92" s="284" t="s">
        <v>510</v>
      </c>
      <c r="D92" s="286" t="s">
        <v>596</v>
      </c>
      <c r="E92" s="283" t="s">
        <v>692</v>
      </c>
      <c r="F92" s="290" t="s">
        <v>352</v>
      </c>
      <c r="G92" s="276"/>
      <c r="H92" s="267"/>
    </row>
    <row r="93" spans="1:8" ht="38.25">
      <c r="A93" s="282" t="s">
        <v>693</v>
      </c>
      <c r="B93" s="283" t="s">
        <v>474</v>
      </c>
      <c r="C93" s="284" t="s">
        <v>510</v>
      </c>
      <c r="D93" s="286" t="s">
        <v>596</v>
      </c>
      <c r="E93" s="283" t="s">
        <v>694</v>
      </c>
      <c r="F93" s="290" t="s">
        <v>352</v>
      </c>
      <c r="G93" s="276"/>
      <c r="H93" s="267"/>
    </row>
    <row r="94" spans="1:8" ht="63.75">
      <c r="A94" s="282" t="s">
        <v>695</v>
      </c>
      <c r="B94" s="283" t="s">
        <v>474</v>
      </c>
      <c r="C94" s="283" t="s">
        <v>505</v>
      </c>
      <c r="D94" s="283" t="s">
        <v>513</v>
      </c>
      <c r="E94" s="283" t="s">
        <v>696</v>
      </c>
      <c r="F94" s="291" t="s">
        <v>352</v>
      </c>
      <c r="G94" s="276"/>
      <c r="H94" s="267"/>
    </row>
    <row r="95" spans="1:8" ht="63.75">
      <c r="A95" s="282" t="s">
        <v>697</v>
      </c>
      <c r="B95" s="283" t="s">
        <v>474</v>
      </c>
      <c r="C95" s="283" t="s">
        <v>505</v>
      </c>
      <c r="D95" s="283" t="s">
        <v>513</v>
      </c>
      <c r="E95" s="283" t="s">
        <v>698</v>
      </c>
      <c r="F95" s="291" t="s">
        <v>352</v>
      </c>
      <c r="G95" s="276"/>
      <c r="H95" s="267"/>
    </row>
    <row r="96" spans="1:8" ht="63.75">
      <c r="A96" s="282" t="s">
        <v>699</v>
      </c>
      <c r="B96" s="283" t="s">
        <v>474</v>
      </c>
      <c r="C96" s="283" t="s">
        <v>505</v>
      </c>
      <c r="D96" s="283" t="s">
        <v>513</v>
      </c>
      <c r="E96" s="283" t="s">
        <v>700</v>
      </c>
      <c r="F96" s="291" t="s">
        <v>352</v>
      </c>
      <c r="G96" s="276"/>
      <c r="H96" s="267"/>
    </row>
    <row r="97" spans="1:8" ht="63.75">
      <c r="A97" s="282" t="s">
        <v>701</v>
      </c>
      <c r="B97" s="283" t="s">
        <v>474</v>
      </c>
      <c r="C97" s="283" t="s">
        <v>505</v>
      </c>
      <c r="D97" s="283" t="s">
        <v>515</v>
      </c>
      <c r="E97" s="283" t="s">
        <v>702</v>
      </c>
      <c r="F97" s="291" t="s">
        <v>352</v>
      </c>
      <c r="G97" s="276"/>
      <c r="H97" s="267"/>
    </row>
    <row r="98" spans="1:8" ht="63.75">
      <c r="A98" s="282" t="s">
        <v>703</v>
      </c>
      <c r="B98" s="283" t="s">
        <v>474</v>
      </c>
      <c r="C98" s="283" t="s">
        <v>505</v>
      </c>
      <c r="D98" s="283" t="s">
        <v>603</v>
      </c>
      <c r="E98" s="283" t="s">
        <v>704</v>
      </c>
      <c r="F98" s="291" t="s">
        <v>352</v>
      </c>
      <c r="G98" s="276"/>
      <c r="H98" s="267"/>
    </row>
    <row r="99" spans="1:8" ht="63.75">
      <c r="A99" s="282" t="s">
        <v>705</v>
      </c>
      <c r="B99" s="283" t="s">
        <v>474</v>
      </c>
      <c r="C99" s="283" t="s">
        <v>505</v>
      </c>
      <c r="D99" s="283" t="s">
        <v>603</v>
      </c>
      <c r="E99" s="283" t="s">
        <v>706</v>
      </c>
      <c r="F99" s="291" t="s">
        <v>352</v>
      </c>
      <c r="G99" s="276"/>
      <c r="H99" s="267"/>
    </row>
    <row r="100" spans="1:8" ht="38.25">
      <c r="A100" s="282" t="s">
        <v>473</v>
      </c>
      <c r="B100" s="283" t="s">
        <v>474</v>
      </c>
      <c r="C100" s="284" t="s">
        <v>267</v>
      </c>
      <c r="D100" s="286" t="s">
        <v>475</v>
      </c>
      <c r="E100" s="283" t="s">
        <v>707</v>
      </c>
      <c r="F100" s="290" t="s">
        <v>352</v>
      </c>
      <c r="G100" s="276"/>
      <c r="H100" s="267"/>
    </row>
    <row r="101" spans="1:8" ht="51">
      <c r="A101" s="282" t="s">
        <v>476</v>
      </c>
      <c r="B101" s="283" t="s">
        <v>474</v>
      </c>
      <c r="C101" s="284" t="s">
        <v>267</v>
      </c>
      <c r="D101" s="286" t="s">
        <v>475</v>
      </c>
      <c r="E101" s="283" t="s">
        <v>708</v>
      </c>
      <c r="F101" s="290" t="s">
        <v>352</v>
      </c>
      <c r="G101" s="276"/>
      <c r="H101" s="267"/>
    </row>
    <row r="102" spans="1:8" ht="38.25">
      <c r="A102" s="282" t="s">
        <v>480</v>
      </c>
      <c r="B102" s="283" t="s">
        <v>474</v>
      </c>
      <c r="C102" s="284" t="s">
        <v>267</v>
      </c>
      <c r="D102" s="286" t="s">
        <v>475</v>
      </c>
      <c r="E102" s="283" t="s">
        <v>709</v>
      </c>
      <c r="F102" s="290" t="s">
        <v>352</v>
      </c>
      <c r="G102" s="276"/>
      <c r="H102" s="267"/>
    </row>
    <row r="103" spans="1:8" ht="38.25">
      <c r="A103" s="282" t="s">
        <v>483</v>
      </c>
      <c r="B103" s="283" t="s">
        <v>149</v>
      </c>
      <c r="C103" s="284" t="s">
        <v>477</v>
      </c>
      <c r="D103" s="286" t="s">
        <v>478</v>
      </c>
      <c r="E103" s="283" t="s">
        <v>479</v>
      </c>
      <c r="F103" s="290" t="s">
        <v>270</v>
      </c>
      <c r="G103" s="276"/>
      <c r="H103" s="267"/>
    </row>
    <row r="104" spans="1:8" ht="89.25">
      <c r="A104" s="282" t="s">
        <v>486</v>
      </c>
      <c r="B104" s="283" t="s">
        <v>149</v>
      </c>
      <c r="C104" s="284" t="s">
        <v>477</v>
      </c>
      <c r="D104" s="286" t="s">
        <v>481</v>
      </c>
      <c r="E104" s="283" t="s">
        <v>710</v>
      </c>
      <c r="F104" s="290" t="s">
        <v>352</v>
      </c>
      <c r="G104" s="276"/>
      <c r="H104" s="267"/>
    </row>
    <row r="105" spans="1:8" ht="140.25">
      <c r="A105" s="282" t="s">
        <v>488</v>
      </c>
      <c r="B105" s="283" t="s">
        <v>149</v>
      </c>
      <c r="C105" s="284" t="s">
        <v>477</v>
      </c>
      <c r="D105" s="286" t="s">
        <v>481</v>
      </c>
      <c r="E105" s="283" t="s">
        <v>711</v>
      </c>
      <c r="F105" s="290" t="s">
        <v>352</v>
      </c>
      <c r="G105" s="276"/>
      <c r="H105" s="267"/>
    </row>
    <row r="106" spans="1:8" ht="165.75">
      <c r="A106" s="282" t="s">
        <v>490</v>
      </c>
      <c r="B106" s="283" t="s">
        <v>149</v>
      </c>
      <c r="C106" s="284" t="s">
        <v>477</v>
      </c>
      <c r="D106" s="286" t="s">
        <v>481</v>
      </c>
      <c r="E106" s="283" t="s">
        <v>712</v>
      </c>
      <c r="F106" s="290" t="s">
        <v>352</v>
      </c>
      <c r="G106" s="276"/>
      <c r="H106" s="267"/>
    </row>
    <row r="107" spans="1:8" ht="229.5">
      <c r="A107" s="282" t="s">
        <v>493</v>
      </c>
      <c r="B107" s="283" t="s">
        <v>149</v>
      </c>
      <c r="C107" s="284" t="s">
        <v>477</v>
      </c>
      <c r="D107" s="286" t="s">
        <v>481</v>
      </c>
      <c r="E107" s="283" t="s">
        <v>713</v>
      </c>
      <c r="F107" s="290" t="s">
        <v>352</v>
      </c>
      <c r="G107" s="276"/>
      <c r="H107" s="267"/>
    </row>
    <row r="108" spans="1:8" ht="102">
      <c r="A108" s="282" t="s">
        <v>494</v>
      </c>
      <c r="B108" s="283" t="s">
        <v>149</v>
      </c>
      <c r="C108" s="284" t="s">
        <v>477</v>
      </c>
      <c r="D108" s="286" t="s">
        <v>481</v>
      </c>
      <c r="E108" s="283" t="s">
        <v>714</v>
      </c>
      <c r="F108" s="290" t="s">
        <v>352</v>
      </c>
      <c r="G108" s="276"/>
      <c r="H108" s="267"/>
    </row>
    <row r="109" spans="1:8" ht="102">
      <c r="A109" s="282" t="s">
        <v>495</v>
      </c>
      <c r="B109" s="283" t="s">
        <v>149</v>
      </c>
      <c r="C109" s="284" t="s">
        <v>477</v>
      </c>
      <c r="D109" s="286" t="s">
        <v>481</v>
      </c>
      <c r="E109" s="283" t="s">
        <v>715</v>
      </c>
      <c r="F109" s="290" t="s">
        <v>352</v>
      </c>
      <c r="G109" s="276"/>
      <c r="H109" s="267"/>
    </row>
    <row r="110" spans="1:8" ht="76.5">
      <c r="A110" s="282" t="s">
        <v>497</v>
      </c>
      <c r="B110" s="283" t="s">
        <v>149</v>
      </c>
      <c r="C110" s="284" t="s">
        <v>477</v>
      </c>
      <c r="D110" s="286" t="s">
        <v>481</v>
      </c>
      <c r="E110" s="283" t="s">
        <v>716</v>
      </c>
      <c r="F110" s="290" t="s">
        <v>352</v>
      </c>
      <c r="G110" s="276"/>
      <c r="H110" s="267"/>
    </row>
    <row r="111" spans="1:8" ht="89.25">
      <c r="A111" s="282" t="s">
        <v>499</v>
      </c>
      <c r="B111" s="283" t="s">
        <v>149</v>
      </c>
      <c r="C111" s="284" t="s">
        <v>477</v>
      </c>
      <c r="D111" s="286" t="s">
        <v>481</v>
      </c>
      <c r="E111" s="283" t="s">
        <v>717</v>
      </c>
      <c r="F111" s="290" t="s">
        <v>352</v>
      </c>
      <c r="G111" s="276"/>
      <c r="H111" s="267"/>
    </row>
    <row r="112" spans="1:8" ht="89.25">
      <c r="A112" s="282" t="s">
        <v>500</v>
      </c>
      <c r="B112" s="283" t="s">
        <v>149</v>
      </c>
      <c r="C112" s="284" t="s">
        <v>477</v>
      </c>
      <c r="D112" s="286" t="s">
        <v>481</v>
      </c>
      <c r="E112" s="283" t="s">
        <v>718</v>
      </c>
      <c r="F112" s="290" t="s">
        <v>352</v>
      </c>
      <c r="G112" s="276"/>
      <c r="H112" s="267"/>
    </row>
    <row r="113" spans="1:8" ht="89.25">
      <c r="A113" s="282" t="s">
        <v>501</v>
      </c>
      <c r="B113" s="283" t="s">
        <v>149</v>
      </c>
      <c r="C113" s="284" t="s">
        <v>477</v>
      </c>
      <c r="D113" s="286" t="s">
        <v>481</v>
      </c>
      <c r="E113" s="283" t="s">
        <v>719</v>
      </c>
      <c r="F113" s="290" t="s">
        <v>352</v>
      </c>
      <c r="G113" s="276"/>
      <c r="H113" s="267"/>
    </row>
    <row r="114" spans="1:8" ht="51">
      <c r="A114" s="282" t="s">
        <v>504</v>
      </c>
      <c r="B114" s="283" t="s">
        <v>149</v>
      </c>
      <c r="C114" s="284" t="s">
        <v>477</v>
      </c>
      <c r="D114" s="286" t="s">
        <v>482</v>
      </c>
      <c r="E114" s="283" t="s">
        <v>720</v>
      </c>
      <c r="F114" s="290" t="s">
        <v>352</v>
      </c>
      <c r="G114" s="276"/>
      <c r="H114" s="267"/>
    </row>
    <row r="115" spans="1:8" ht="51">
      <c r="A115" s="282" t="s">
        <v>509</v>
      </c>
      <c r="B115" s="283" t="s">
        <v>149</v>
      </c>
      <c r="C115" s="284" t="s">
        <v>477</v>
      </c>
      <c r="D115" s="286" t="s">
        <v>482</v>
      </c>
      <c r="E115" s="283" t="s">
        <v>721</v>
      </c>
      <c r="F115" s="290" t="s">
        <v>352</v>
      </c>
      <c r="G115" s="276"/>
      <c r="H115" s="267"/>
    </row>
    <row r="116" spans="1:8" ht="51">
      <c r="A116" s="282" t="s">
        <v>582</v>
      </c>
      <c r="B116" s="283" t="s">
        <v>149</v>
      </c>
      <c r="C116" s="284" t="s">
        <v>477</v>
      </c>
      <c r="D116" s="286" t="s">
        <v>482</v>
      </c>
      <c r="E116" s="283" t="s">
        <v>722</v>
      </c>
      <c r="F116" s="290" t="s">
        <v>352</v>
      </c>
      <c r="G116" s="276"/>
      <c r="H116" s="267"/>
    </row>
    <row r="117" spans="1:8" ht="51">
      <c r="A117" s="282" t="s">
        <v>511</v>
      </c>
      <c r="B117" s="283" t="s">
        <v>474</v>
      </c>
      <c r="C117" s="284" t="s">
        <v>484</v>
      </c>
      <c r="D117" s="286" t="s">
        <v>485</v>
      </c>
      <c r="E117" s="287" t="s">
        <v>723</v>
      </c>
      <c r="F117" s="290" t="s">
        <v>352</v>
      </c>
      <c r="G117" s="276"/>
      <c r="H117" s="267"/>
    </row>
    <row r="118" spans="1:8" ht="76.5">
      <c r="A118" s="282" t="s">
        <v>512</v>
      </c>
      <c r="B118" s="283" t="s">
        <v>474</v>
      </c>
      <c r="C118" s="284" t="s">
        <v>484</v>
      </c>
      <c r="D118" s="286" t="s">
        <v>487</v>
      </c>
      <c r="E118" s="285" t="s">
        <v>724</v>
      </c>
      <c r="F118" s="290" t="s">
        <v>352</v>
      </c>
      <c r="G118" s="276"/>
      <c r="H118" s="267"/>
    </row>
    <row r="119" spans="1:8" ht="63.75">
      <c r="A119" s="282" t="s">
        <v>514</v>
      </c>
      <c r="B119" s="283" t="s">
        <v>474</v>
      </c>
      <c r="C119" s="284" t="s">
        <v>484</v>
      </c>
      <c r="D119" s="286" t="s">
        <v>489</v>
      </c>
      <c r="E119" s="283" t="s">
        <v>725</v>
      </c>
      <c r="F119" s="290" t="s">
        <v>352</v>
      </c>
      <c r="G119" s="276"/>
      <c r="H119" s="267"/>
    </row>
    <row r="120" spans="1:8" ht="63.75">
      <c r="A120" s="282" t="s">
        <v>518</v>
      </c>
      <c r="B120" s="283" t="s">
        <v>474</v>
      </c>
      <c r="C120" s="284" t="s">
        <v>491</v>
      </c>
      <c r="D120" s="286" t="s">
        <v>492</v>
      </c>
      <c r="E120" s="283" t="s">
        <v>726</v>
      </c>
      <c r="F120" s="290" t="s">
        <v>352</v>
      </c>
      <c r="G120" s="276"/>
      <c r="H120" s="267"/>
    </row>
    <row r="121" spans="1:8" ht="76.5">
      <c r="A121" s="282" t="s">
        <v>519</v>
      </c>
      <c r="B121" s="283" t="s">
        <v>474</v>
      </c>
      <c r="C121" s="284" t="s">
        <v>491</v>
      </c>
      <c r="D121" s="286" t="s">
        <v>492</v>
      </c>
      <c r="E121" s="283" t="s">
        <v>727</v>
      </c>
      <c r="F121" s="290" t="s">
        <v>352</v>
      </c>
      <c r="G121" s="276"/>
      <c r="H121" s="267"/>
    </row>
    <row r="122" spans="1:8" ht="51">
      <c r="A122" s="282" t="s">
        <v>521</v>
      </c>
      <c r="B122" s="283" t="s">
        <v>474</v>
      </c>
      <c r="C122" s="284" t="s">
        <v>491</v>
      </c>
      <c r="D122" s="286" t="s">
        <v>492</v>
      </c>
      <c r="E122" s="283" t="s">
        <v>728</v>
      </c>
      <c r="F122" s="290" t="s">
        <v>352</v>
      </c>
      <c r="G122" s="276"/>
      <c r="H122" s="267"/>
    </row>
    <row r="123" spans="1:8" ht="38.25">
      <c r="A123" s="282" t="s">
        <v>583</v>
      </c>
      <c r="B123" s="283" t="s">
        <v>474</v>
      </c>
      <c r="C123" s="284" t="s">
        <v>491</v>
      </c>
      <c r="D123" s="286" t="s">
        <v>496</v>
      </c>
      <c r="E123" s="283" t="s">
        <v>729</v>
      </c>
      <c r="F123" s="290" t="s">
        <v>352</v>
      </c>
      <c r="G123" s="276"/>
      <c r="H123" s="267"/>
    </row>
    <row r="124" spans="1:8" ht="38.25">
      <c r="A124" s="282" t="s">
        <v>524</v>
      </c>
      <c r="B124" s="283" t="s">
        <v>474</v>
      </c>
      <c r="C124" s="284" t="s">
        <v>491</v>
      </c>
      <c r="D124" s="286" t="s">
        <v>498</v>
      </c>
      <c r="E124" s="283" t="s">
        <v>730</v>
      </c>
      <c r="F124" s="290" t="s">
        <v>352</v>
      </c>
      <c r="G124" s="276"/>
      <c r="H124" s="267"/>
    </row>
    <row r="125" spans="1:8" ht="38.25">
      <c r="A125" s="282" t="s">
        <v>731</v>
      </c>
      <c r="B125" s="283" t="s">
        <v>474</v>
      </c>
      <c r="C125" s="284" t="s">
        <v>491</v>
      </c>
      <c r="D125" s="286" t="s">
        <v>498</v>
      </c>
      <c r="E125" s="283" t="s">
        <v>732</v>
      </c>
      <c r="F125" s="290" t="s">
        <v>352</v>
      </c>
      <c r="G125" s="276"/>
      <c r="H125" s="267"/>
    </row>
    <row r="126" spans="1:8" ht="38.25">
      <c r="A126" s="282" t="s">
        <v>733</v>
      </c>
      <c r="B126" s="283" t="s">
        <v>474</v>
      </c>
      <c r="C126" s="284" t="s">
        <v>491</v>
      </c>
      <c r="D126" s="286" t="s">
        <v>498</v>
      </c>
      <c r="E126" s="283" t="s">
        <v>734</v>
      </c>
      <c r="F126" s="290" t="s">
        <v>352</v>
      </c>
      <c r="G126" s="276"/>
      <c r="H126" s="267"/>
    </row>
    <row r="127" spans="1:8" ht="38.25">
      <c r="A127" s="282" t="s">
        <v>735</v>
      </c>
      <c r="B127" s="283" t="s">
        <v>474</v>
      </c>
      <c r="C127" s="284" t="s">
        <v>491</v>
      </c>
      <c r="D127" s="286" t="s">
        <v>736</v>
      </c>
      <c r="E127" s="283" t="s">
        <v>737</v>
      </c>
      <c r="F127" s="290" t="s">
        <v>352</v>
      </c>
      <c r="G127" s="276"/>
      <c r="H127" s="267"/>
    </row>
    <row r="128" spans="1:8" ht="38.25">
      <c r="A128" s="282" t="s">
        <v>738</v>
      </c>
      <c r="B128" s="283" t="s">
        <v>474</v>
      </c>
      <c r="C128" s="284" t="s">
        <v>491</v>
      </c>
      <c r="D128" s="286" t="s">
        <v>502</v>
      </c>
      <c r="E128" s="283" t="s">
        <v>739</v>
      </c>
      <c r="F128" s="290" t="s">
        <v>352</v>
      </c>
      <c r="G128" s="276"/>
      <c r="H128" s="267"/>
    </row>
    <row r="129" spans="1:8" ht="38.25">
      <c r="A129" s="282" t="s">
        <v>740</v>
      </c>
      <c r="B129" s="283" t="s">
        <v>474</v>
      </c>
      <c r="C129" s="284" t="s">
        <v>491</v>
      </c>
      <c r="D129" s="286" t="s">
        <v>502</v>
      </c>
      <c r="E129" s="283" t="s">
        <v>741</v>
      </c>
      <c r="F129" s="290" t="s">
        <v>352</v>
      </c>
      <c r="G129" s="276"/>
      <c r="H129" s="267"/>
    </row>
    <row r="130" spans="1:8" ht="38.25">
      <c r="A130" s="282" t="s">
        <v>742</v>
      </c>
      <c r="B130" s="283" t="s">
        <v>474</v>
      </c>
      <c r="C130" s="284" t="s">
        <v>491</v>
      </c>
      <c r="D130" s="286" t="s">
        <v>502</v>
      </c>
      <c r="E130" s="283" t="s">
        <v>743</v>
      </c>
      <c r="F130" s="290" t="s">
        <v>352</v>
      </c>
      <c r="G130" s="276"/>
      <c r="H130" s="267"/>
    </row>
    <row r="131" spans="1:8" ht="38.25">
      <c r="A131" s="282" t="s">
        <v>744</v>
      </c>
      <c r="B131" s="283" t="s">
        <v>474</v>
      </c>
      <c r="C131" s="284" t="s">
        <v>491</v>
      </c>
      <c r="D131" s="286" t="s">
        <v>502</v>
      </c>
      <c r="E131" s="283" t="s">
        <v>745</v>
      </c>
      <c r="F131" s="290" t="s">
        <v>352</v>
      </c>
      <c r="G131" s="276"/>
      <c r="H131" s="267"/>
    </row>
    <row r="132" spans="1:8" ht="38.25">
      <c r="A132" s="282" t="s">
        <v>746</v>
      </c>
      <c r="B132" s="283" t="s">
        <v>474</v>
      </c>
      <c r="C132" s="284" t="s">
        <v>491</v>
      </c>
      <c r="D132" s="286" t="s">
        <v>502</v>
      </c>
      <c r="E132" s="283" t="s">
        <v>747</v>
      </c>
      <c r="F132" s="290" t="s">
        <v>352</v>
      </c>
      <c r="G132" s="276"/>
      <c r="H132" s="267"/>
    </row>
    <row r="133" spans="1:8" ht="38.25">
      <c r="A133" s="282" t="s">
        <v>748</v>
      </c>
      <c r="B133" s="283" t="s">
        <v>474</v>
      </c>
      <c r="C133" s="284" t="s">
        <v>491</v>
      </c>
      <c r="D133" s="286" t="s">
        <v>503</v>
      </c>
      <c r="E133" s="283" t="s">
        <v>749</v>
      </c>
      <c r="F133" s="290" t="s">
        <v>352</v>
      </c>
      <c r="G133" s="276"/>
      <c r="H133" s="267"/>
    </row>
    <row r="134" spans="1:8" ht="63.75">
      <c r="A134" s="282" t="s">
        <v>750</v>
      </c>
      <c r="B134" s="283" t="s">
        <v>474</v>
      </c>
      <c r="C134" s="284" t="s">
        <v>505</v>
      </c>
      <c r="D134" s="286" t="s">
        <v>506</v>
      </c>
      <c r="E134" s="283" t="s">
        <v>507</v>
      </c>
      <c r="F134" s="290" t="s">
        <v>270</v>
      </c>
      <c r="G134" s="276"/>
      <c r="H134" s="267"/>
    </row>
    <row r="135" spans="1:8" ht="63.75">
      <c r="A135" s="282" t="s">
        <v>751</v>
      </c>
      <c r="B135" s="283" t="s">
        <v>474</v>
      </c>
      <c r="C135" s="284" t="s">
        <v>505</v>
      </c>
      <c r="D135" s="286" t="s">
        <v>506</v>
      </c>
      <c r="E135" s="283" t="s">
        <v>508</v>
      </c>
      <c r="F135" s="290" t="s">
        <v>270</v>
      </c>
      <c r="G135" s="276"/>
      <c r="H135" s="267"/>
    </row>
    <row r="136" spans="1:8" ht="63.75">
      <c r="A136" s="282" t="s">
        <v>752</v>
      </c>
      <c r="B136" s="283" t="s">
        <v>474</v>
      </c>
      <c r="C136" s="284" t="s">
        <v>505</v>
      </c>
      <c r="D136" s="286" t="s">
        <v>516</v>
      </c>
      <c r="E136" s="288" t="s">
        <v>517</v>
      </c>
      <c r="F136" s="290" t="s">
        <v>270</v>
      </c>
      <c r="G136" s="276"/>
      <c r="H136" s="267"/>
    </row>
    <row r="137" spans="1:8" ht="63.75">
      <c r="A137" s="282" t="s">
        <v>753</v>
      </c>
      <c r="B137" s="283" t="s">
        <v>474</v>
      </c>
      <c r="C137" s="284" t="s">
        <v>505</v>
      </c>
      <c r="D137" s="286" t="s">
        <v>516</v>
      </c>
      <c r="E137" s="288" t="s">
        <v>754</v>
      </c>
      <c r="F137" s="290" t="s">
        <v>352</v>
      </c>
      <c r="G137" s="276"/>
      <c r="H137" s="267"/>
    </row>
    <row r="138" spans="1:8" ht="63.75">
      <c r="A138" s="282" t="s">
        <v>755</v>
      </c>
      <c r="B138" s="283" t="s">
        <v>474</v>
      </c>
      <c r="C138" s="284" t="s">
        <v>505</v>
      </c>
      <c r="D138" s="286" t="s">
        <v>516</v>
      </c>
      <c r="E138" s="288" t="s">
        <v>756</v>
      </c>
      <c r="F138" s="290" t="s">
        <v>352</v>
      </c>
      <c r="G138" s="276"/>
      <c r="H138" s="267"/>
    </row>
    <row r="139" spans="1:8" ht="63.75">
      <c r="A139" s="282" t="s">
        <v>757</v>
      </c>
      <c r="B139" s="283" t="s">
        <v>474</v>
      </c>
      <c r="C139" s="284" t="s">
        <v>505</v>
      </c>
      <c r="D139" s="286" t="s">
        <v>516</v>
      </c>
      <c r="E139" s="288" t="s">
        <v>758</v>
      </c>
      <c r="F139" s="290" t="s">
        <v>352</v>
      </c>
      <c r="G139" s="276"/>
      <c r="H139" s="267"/>
    </row>
    <row r="140" spans="1:8" ht="63.75">
      <c r="A140" s="282" t="s">
        <v>759</v>
      </c>
      <c r="B140" s="283" t="s">
        <v>474</v>
      </c>
      <c r="C140" s="284" t="s">
        <v>505</v>
      </c>
      <c r="D140" s="286" t="s">
        <v>516</v>
      </c>
      <c r="E140" s="288" t="s">
        <v>760</v>
      </c>
      <c r="F140" s="290" t="s">
        <v>352</v>
      </c>
      <c r="G140" s="276"/>
      <c r="H140" s="267"/>
    </row>
    <row r="141" spans="1:8" ht="63.75">
      <c r="A141" s="282" t="s">
        <v>761</v>
      </c>
      <c r="B141" s="283" t="s">
        <v>474</v>
      </c>
      <c r="C141" s="284" t="s">
        <v>505</v>
      </c>
      <c r="D141" s="286" t="s">
        <v>516</v>
      </c>
      <c r="E141" s="288" t="s">
        <v>762</v>
      </c>
      <c r="F141" s="290" t="s">
        <v>352</v>
      </c>
      <c r="G141" s="276"/>
      <c r="H141" s="267"/>
    </row>
    <row r="142" spans="1:8" ht="63.75">
      <c r="A142" s="282" t="s">
        <v>763</v>
      </c>
      <c r="B142" s="283" t="s">
        <v>474</v>
      </c>
      <c r="C142" s="284" t="s">
        <v>505</v>
      </c>
      <c r="D142" s="286" t="s">
        <v>516</v>
      </c>
      <c r="E142" s="288" t="s">
        <v>764</v>
      </c>
      <c r="F142" s="290" t="s">
        <v>352</v>
      </c>
      <c r="G142" s="276"/>
      <c r="H142" s="267"/>
    </row>
    <row r="143" spans="1:8" ht="51">
      <c r="A143" s="282" t="s">
        <v>765</v>
      </c>
      <c r="B143" s="283" t="s">
        <v>474</v>
      </c>
      <c r="C143" s="284" t="s">
        <v>520</v>
      </c>
      <c r="D143" s="286" t="s">
        <v>522</v>
      </c>
      <c r="E143" s="288" t="s">
        <v>766</v>
      </c>
      <c r="F143" s="290" t="s">
        <v>352</v>
      </c>
      <c r="G143" s="276"/>
      <c r="H143" s="267"/>
    </row>
    <row r="144" spans="1:8" ht="72">
      <c r="A144" s="282" t="s">
        <v>767</v>
      </c>
      <c r="B144" s="283" t="s">
        <v>474</v>
      </c>
      <c r="C144" s="284" t="s">
        <v>520</v>
      </c>
      <c r="D144" s="286" t="s">
        <v>522</v>
      </c>
      <c r="E144" s="288" t="s">
        <v>768</v>
      </c>
      <c r="F144" s="290" t="s">
        <v>352</v>
      </c>
      <c r="G144" s="276"/>
      <c r="H144" s="267"/>
    </row>
    <row r="145" spans="1:8" ht="38.25">
      <c r="A145" s="282" t="s">
        <v>769</v>
      </c>
      <c r="B145" s="283" t="s">
        <v>474</v>
      </c>
      <c r="C145" s="284" t="s">
        <v>342</v>
      </c>
      <c r="D145" s="286" t="s">
        <v>523</v>
      </c>
      <c r="E145" s="283" t="s">
        <v>770</v>
      </c>
      <c r="F145" s="290" t="s">
        <v>352</v>
      </c>
      <c r="G145" s="276"/>
      <c r="H145" s="267"/>
    </row>
    <row r="146" spans="1:8" ht="51">
      <c r="A146" s="282" t="s">
        <v>771</v>
      </c>
      <c r="B146" s="283" t="s">
        <v>474</v>
      </c>
      <c r="C146" s="284" t="s">
        <v>342</v>
      </c>
      <c r="D146" s="286" t="s">
        <v>523</v>
      </c>
      <c r="E146" s="283" t="s">
        <v>772</v>
      </c>
      <c r="F146" s="290" t="s">
        <v>352</v>
      </c>
      <c r="G146" s="276"/>
      <c r="H146" s="267"/>
    </row>
    <row r="147" spans="1:8" ht="38.25">
      <c r="A147" s="282" t="s">
        <v>773</v>
      </c>
      <c r="B147" s="283" t="s">
        <v>474</v>
      </c>
      <c r="C147" s="284" t="s">
        <v>342</v>
      </c>
      <c r="D147" s="286" t="s">
        <v>525</v>
      </c>
      <c r="E147" s="283" t="s">
        <v>774</v>
      </c>
      <c r="F147" s="290" t="s">
        <v>352</v>
      </c>
      <c r="G147" s="276"/>
      <c r="H147" s="267"/>
    </row>
    <row r="148" spans="1:8" ht="51">
      <c r="A148" s="282" t="s">
        <v>775</v>
      </c>
      <c r="B148" s="283" t="s">
        <v>474</v>
      </c>
      <c r="C148" s="284" t="s">
        <v>342</v>
      </c>
      <c r="D148" s="286" t="s">
        <v>525</v>
      </c>
      <c r="E148" s="283" t="s">
        <v>776</v>
      </c>
      <c r="F148" s="290" t="s">
        <v>352</v>
      </c>
      <c r="G148" s="276"/>
      <c r="H148" s="267"/>
    </row>
    <row r="149" spans="1:8" ht="25.5">
      <c r="A149" s="282" t="s">
        <v>777</v>
      </c>
      <c r="B149" s="283" t="s">
        <v>474</v>
      </c>
      <c r="C149" s="284" t="s">
        <v>342</v>
      </c>
      <c r="D149" s="286" t="s">
        <v>525</v>
      </c>
      <c r="E149" s="283" t="s">
        <v>778</v>
      </c>
      <c r="F149" s="290" t="s">
        <v>352</v>
      </c>
      <c r="G149" s="276"/>
      <c r="H149" s="267"/>
    </row>
    <row r="150" spans="1:8" ht="36">
      <c r="A150" s="282" t="s">
        <v>779</v>
      </c>
      <c r="B150" s="283" t="s">
        <v>474</v>
      </c>
      <c r="C150" s="284" t="s">
        <v>342</v>
      </c>
      <c r="D150" s="286" t="s">
        <v>526</v>
      </c>
      <c r="E150" s="288" t="s">
        <v>780</v>
      </c>
      <c r="F150" s="290" t="s">
        <v>352</v>
      </c>
      <c r="G150" s="276"/>
      <c r="H150" s="267"/>
    </row>
    <row r="151" spans="1:8" ht="36">
      <c r="A151" s="282" t="s">
        <v>781</v>
      </c>
      <c r="B151" s="283" t="s">
        <v>474</v>
      </c>
      <c r="C151" s="284" t="s">
        <v>342</v>
      </c>
      <c r="D151" s="286" t="s">
        <v>526</v>
      </c>
      <c r="E151" s="288" t="s">
        <v>782</v>
      </c>
      <c r="F151" s="290" t="s">
        <v>352</v>
      </c>
      <c r="G151" s="276"/>
      <c r="H151" s="267"/>
    </row>
    <row r="152" spans="1:8" ht="25.5">
      <c r="A152" s="282" t="s">
        <v>783</v>
      </c>
      <c r="B152" s="283" t="s">
        <v>474</v>
      </c>
      <c r="C152" s="284" t="s">
        <v>342</v>
      </c>
      <c r="D152" s="286" t="s">
        <v>526</v>
      </c>
      <c r="E152" s="288" t="s">
        <v>784</v>
      </c>
      <c r="F152" s="290" t="s">
        <v>352</v>
      </c>
      <c r="G152" s="276"/>
      <c r="H152" s="267"/>
    </row>
    <row r="153" spans="1:8" ht="25.5">
      <c r="A153" s="282" t="s">
        <v>785</v>
      </c>
      <c r="B153" s="283" t="s">
        <v>474</v>
      </c>
      <c r="C153" s="284" t="s">
        <v>342</v>
      </c>
      <c r="D153" s="286" t="s">
        <v>526</v>
      </c>
      <c r="E153" s="288" t="s">
        <v>786</v>
      </c>
      <c r="F153" s="290" t="s">
        <v>352</v>
      </c>
      <c r="G153" s="276"/>
      <c r="H153" s="267"/>
    </row>
    <row r="154" spans="1:8" ht="25.5">
      <c r="A154" s="282" t="s">
        <v>787</v>
      </c>
      <c r="B154" s="283" t="s">
        <v>474</v>
      </c>
      <c r="C154" s="284" t="s">
        <v>342</v>
      </c>
      <c r="D154" s="286" t="s">
        <v>527</v>
      </c>
      <c r="E154" s="283" t="s">
        <v>788</v>
      </c>
      <c r="F154" s="290" t="s">
        <v>352</v>
      </c>
      <c r="G154" s="276"/>
      <c r="H154" s="267"/>
    </row>
    <row r="155" spans="1:8" ht="25.5">
      <c r="A155" s="282" t="s">
        <v>789</v>
      </c>
      <c r="B155" s="283" t="s">
        <v>474</v>
      </c>
      <c r="C155" s="284" t="s">
        <v>342</v>
      </c>
      <c r="D155" s="286" t="s">
        <v>528</v>
      </c>
      <c r="E155" s="283" t="s">
        <v>790</v>
      </c>
      <c r="F155" s="290" t="s">
        <v>352</v>
      </c>
      <c r="G155" s="276"/>
      <c r="H155" s="267"/>
    </row>
    <row r="156" spans="1:8" ht="38.25">
      <c r="A156" s="282" t="s">
        <v>791</v>
      </c>
      <c r="B156" s="283" t="s">
        <v>474</v>
      </c>
      <c r="C156" s="284" t="s">
        <v>532</v>
      </c>
      <c r="D156" s="286" t="s">
        <v>533</v>
      </c>
      <c r="E156" s="283" t="s">
        <v>792</v>
      </c>
      <c r="F156" s="290" t="s">
        <v>352</v>
      </c>
      <c r="G156" s="276"/>
      <c r="H156" s="267"/>
    </row>
    <row r="157" spans="1:8" ht="25.5">
      <c r="A157" s="282" t="s">
        <v>793</v>
      </c>
      <c r="B157" s="283" t="s">
        <v>474</v>
      </c>
      <c r="C157" s="284" t="s">
        <v>532</v>
      </c>
      <c r="D157" s="286" t="s">
        <v>533</v>
      </c>
      <c r="E157" s="283" t="s">
        <v>794</v>
      </c>
      <c r="F157" s="290" t="s">
        <v>352</v>
      </c>
      <c r="G157" s="276"/>
      <c r="H157" s="267"/>
    </row>
    <row r="158" spans="1:8" ht="38.25">
      <c r="A158" s="282" t="s">
        <v>795</v>
      </c>
      <c r="B158" s="283" t="s">
        <v>474</v>
      </c>
      <c r="C158" s="284" t="s">
        <v>532</v>
      </c>
      <c r="D158" s="286" t="s">
        <v>533</v>
      </c>
      <c r="E158" s="283" t="s">
        <v>796</v>
      </c>
      <c r="F158" s="290" t="s">
        <v>352</v>
      </c>
      <c r="G158" s="276"/>
      <c r="H158" s="267"/>
    </row>
    <row r="159" spans="1:8" ht="25.5">
      <c r="A159" s="282" t="s">
        <v>797</v>
      </c>
      <c r="B159" s="283" t="s">
        <v>474</v>
      </c>
      <c r="C159" s="284" t="s">
        <v>532</v>
      </c>
      <c r="D159" s="286" t="s">
        <v>533</v>
      </c>
      <c r="E159" s="283" t="s">
        <v>534</v>
      </c>
      <c r="F159" s="290" t="s">
        <v>270</v>
      </c>
      <c r="G159" s="276"/>
      <c r="H159" s="267"/>
    </row>
    <row r="160" spans="1:8" ht="25.5">
      <c r="A160" s="282" t="s">
        <v>798</v>
      </c>
      <c r="B160" s="283" t="s">
        <v>474</v>
      </c>
      <c r="C160" s="284" t="s">
        <v>532</v>
      </c>
      <c r="D160" s="286" t="s">
        <v>533</v>
      </c>
      <c r="E160" s="283" t="s">
        <v>535</v>
      </c>
      <c r="F160" s="290" t="s">
        <v>270</v>
      </c>
      <c r="G160" s="276"/>
      <c r="H160" s="267"/>
    </row>
    <row r="161" spans="1:8" ht="25.5">
      <c r="A161" s="282" t="s">
        <v>799</v>
      </c>
      <c r="B161" s="283" t="s">
        <v>474</v>
      </c>
      <c r="C161" s="284" t="s">
        <v>532</v>
      </c>
      <c r="D161" s="286" t="s">
        <v>533</v>
      </c>
      <c r="E161" s="283" t="s">
        <v>536</v>
      </c>
      <c r="F161" s="290" t="s">
        <v>352</v>
      </c>
      <c r="G161" s="276"/>
      <c r="H161" s="267"/>
    </row>
    <row r="162" spans="1:8" ht="38.25">
      <c r="A162" s="282" t="s">
        <v>537</v>
      </c>
      <c r="B162" s="283" t="s">
        <v>538</v>
      </c>
      <c r="C162" s="284" t="s">
        <v>541</v>
      </c>
      <c r="D162" s="286" t="s">
        <v>542</v>
      </c>
      <c r="E162" s="288" t="s">
        <v>800</v>
      </c>
      <c r="F162" s="290" t="s">
        <v>352</v>
      </c>
      <c r="G162" s="276"/>
      <c r="H162" s="267"/>
    </row>
    <row r="163" spans="1:8" ht="38.25">
      <c r="A163" s="282" t="s">
        <v>539</v>
      </c>
      <c r="B163" s="283" t="s">
        <v>538</v>
      </c>
      <c r="C163" s="284" t="s">
        <v>541</v>
      </c>
      <c r="D163" s="286" t="s">
        <v>542</v>
      </c>
      <c r="E163" s="288" t="s">
        <v>801</v>
      </c>
      <c r="F163" s="290" t="s">
        <v>352</v>
      </c>
      <c r="G163" s="276"/>
      <c r="H163" s="267"/>
    </row>
    <row r="164" spans="1:8" ht="38.25">
      <c r="A164" s="282" t="s">
        <v>540</v>
      </c>
      <c r="B164" s="283" t="s">
        <v>538</v>
      </c>
      <c r="C164" s="284" t="s">
        <v>541</v>
      </c>
      <c r="D164" s="286" t="s">
        <v>542</v>
      </c>
      <c r="E164" s="288" t="s">
        <v>802</v>
      </c>
      <c r="F164" s="290" t="s">
        <v>352</v>
      </c>
      <c r="G164" s="276"/>
      <c r="H164" s="267"/>
    </row>
    <row r="165" spans="1:8" ht="38.25">
      <c r="A165" s="282" t="s">
        <v>543</v>
      </c>
      <c r="B165" s="283" t="s">
        <v>538</v>
      </c>
      <c r="C165" s="284" t="s">
        <v>541</v>
      </c>
      <c r="D165" s="286" t="s">
        <v>542</v>
      </c>
      <c r="E165" s="288" t="s">
        <v>803</v>
      </c>
      <c r="F165" s="290" t="s">
        <v>352</v>
      </c>
      <c r="G165" s="276"/>
      <c r="H165" s="267"/>
    </row>
    <row r="166" spans="1:8" ht="38.25">
      <c r="A166" s="282" t="s">
        <v>545</v>
      </c>
      <c r="B166" s="283" t="s">
        <v>538</v>
      </c>
      <c r="C166" s="284" t="s">
        <v>541</v>
      </c>
      <c r="D166" s="286" t="s">
        <v>542</v>
      </c>
      <c r="E166" s="288" t="s">
        <v>804</v>
      </c>
      <c r="F166" s="290" t="s">
        <v>352</v>
      </c>
      <c r="G166" s="276"/>
      <c r="H166" s="267"/>
    </row>
    <row r="167" spans="1:8" ht="25.5">
      <c r="A167" s="282" t="s">
        <v>547</v>
      </c>
      <c r="B167" s="283" t="s">
        <v>538</v>
      </c>
      <c r="C167" s="284" t="s">
        <v>541</v>
      </c>
      <c r="D167" s="286" t="s">
        <v>544</v>
      </c>
      <c r="E167" s="283" t="s">
        <v>805</v>
      </c>
      <c r="F167" s="290" t="s">
        <v>352</v>
      </c>
      <c r="G167" s="276"/>
      <c r="H167" s="267"/>
    </row>
    <row r="168" spans="1:8" ht="38.25">
      <c r="A168" s="282" t="s">
        <v>553</v>
      </c>
      <c r="B168" s="283" t="s">
        <v>538</v>
      </c>
      <c r="C168" s="284" t="s">
        <v>541</v>
      </c>
      <c r="D168" s="286" t="s">
        <v>546</v>
      </c>
      <c r="E168" s="283" t="s">
        <v>806</v>
      </c>
      <c r="F168" s="290" t="s">
        <v>352</v>
      </c>
      <c r="G168" s="276"/>
      <c r="H168" s="267"/>
    </row>
    <row r="169" spans="1:8" ht="38.25">
      <c r="A169" s="282" t="s">
        <v>556</v>
      </c>
      <c r="B169" s="283" t="s">
        <v>548</v>
      </c>
      <c r="C169" s="284" t="s">
        <v>541</v>
      </c>
      <c r="D169" s="286" t="s">
        <v>549</v>
      </c>
      <c r="E169" s="283" t="s">
        <v>550</v>
      </c>
      <c r="F169" s="290" t="s">
        <v>270</v>
      </c>
      <c r="G169" s="276"/>
      <c r="H169" s="267"/>
    </row>
    <row r="170" spans="1:8" ht="25.5">
      <c r="A170" s="282" t="s">
        <v>557</v>
      </c>
      <c r="B170" s="283" t="s">
        <v>548</v>
      </c>
      <c r="C170" s="284" t="s">
        <v>541</v>
      </c>
      <c r="D170" s="286" t="s">
        <v>551</v>
      </c>
      <c r="E170" s="283" t="s">
        <v>552</v>
      </c>
      <c r="F170" s="290" t="s">
        <v>270</v>
      </c>
      <c r="G170" s="276"/>
      <c r="H170" s="267"/>
    </row>
    <row r="171" spans="1:8" ht="25.5">
      <c r="A171" s="282" t="s">
        <v>561</v>
      </c>
      <c r="B171" s="283" t="s">
        <v>548</v>
      </c>
      <c r="C171" s="284" t="s">
        <v>541</v>
      </c>
      <c r="D171" s="286" t="s">
        <v>554</v>
      </c>
      <c r="E171" s="283" t="s">
        <v>555</v>
      </c>
      <c r="F171" s="290" t="s">
        <v>270</v>
      </c>
      <c r="G171" s="276"/>
      <c r="H171" s="267"/>
    </row>
    <row r="172" spans="1:8" ht="48">
      <c r="A172" s="282" t="s">
        <v>564</v>
      </c>
      <c r="B172" s="283" t="s">
        <v>538</v>
      </c>
      <c r="C172" s="284" t="s">
        <v>541</v>
      </c>
      <c r="D172" s="286" t="s">
        <v>558</v>
      </c>
      <c r="E172" s="288" t="s">
        <v>807</v>
      </c>
      <c r="F172" s="290" t="s">
        <v>352</v>
      </c>
      <c r="G172" s="276"/>
      <c r="H172" s="267"/>
    </row>
    <row r="173" spans="1:8" ht="48">
      <c r="A173" s="282" t="s">
        <v>808</v>
      </c>
      <c r="B173" s="283" t="s">
        <v>538</v>
      </c>
      <c r="C173" s="284" t="s">
        <v>541</v>
      </c>
      <c r="D173" s="286" t="s">
        <v>558</v>
      </c>
      <c r="E173" s="288" t="s">
        <v>809</v>
      </c>
      <c r="F173" s="290" t="s">
        <v>352</v>
      </c>
      <c r="G173" s="276"/>
      <c r="H173" s="267"/>
    </row>
    <row r="174" spans="1:8" ht="48">
      <c r="A174" s="282" t="s">
        <v>810</v>
      </c>
      <c r="B174" s="283" t="s">
        <v>538</v>
      </c>
      <c r="C174" s="284" t="s">
        <v>541</v>
      </c>
      <c r="D174" s="286" t="s">
        <v>558</v>
      </c>
      <c r="E174" s="288" t="s">
        <v>811</v>
      </c>
      <c r="F174" s="290" t="s">
        <v>352</v>
      </c>
      <c r="G174" s="276"/>
      <c r="H174" s="267"/>
    </row>
    <row r="175" spans="1:8" ht="36">
      <c r="A175" s="282" t="s">
        <v>812</v>
      </c>
      <c r="B175" s="283" t="s">
        <v>538</v>
      </c>
      <c r="C175" s="284" t="s">
        <v>541</v>
      </c>
      <c r="D175" s="286" t="s">
        <v>558</v>
      </c>
      <c r="E175" s="288" t="s">
        <v>813</v>
      </c>
      <c r="F175" s="290" t="s">
        <v>352</v>
      </c>
      <c r="G175" s="276"/>
      <c r="H175" s="267"/>
    </row>
    <row r="176" spans="1:8" ht="38.25">
      <c r="A176" s="282" t="s">
        <v>814</v>
      </c>
      <c r="B176" s="283" t="s">
        <v>538</v>
      </c>
      <c r="C176" s="284" t="s">
        <v>559</v>
      </c>
      <c r="D176" s="286" t="s">
        <v>560</v>
      </c>
      <c r="E176" s="266" t="s">
        <v>815</v>
      </c>
      <c r="F176" s="290" t="s">
        <v>352</v>
      </c>
      <c r="G176" s="276"/>
      <c r="H176" s="267"/>
    </row>
    <row r="177" spans="1:8" ht="38.25">
      <c r="A177" s="282" t="s">
        <v>816</v>
      </c>
      <c r="B177" s="283" t="s">
        <v>538</v>
      </c>
      <c r="C177" s="284" t="s">
        <v>559</v>
      </c>
      <c r="D177" s="286" t="s">
        <v>560</v>
      </c>
      <c r="E177" s="288" t="s">
        <v>817</v>
      </c>
      <c r="F177" s="290" t="s">
        <v>352</v>
      </c>
      <c r="G177" s="276"/>
      <c r="H177" s="267"/>
    </row>
    <row r="178" spans="1:8" ht="38.25">
      <c r="A178" s="282" t="s">
        <v>818</v>
      </c>
      <c r="B178" s="283" t="s">
        <v>538</v>
      </c>
      <c r="C178" s="284" t="s">
        <v>559</v>
      </c>
      <c r="D178" s="286" t="s">
        <v>560</v>
      </c>
      <c r="E178" s="288" t="s">
        <v>819</v>
      </c>
      <c r="F178" s="290" t="s">
        <v>352</v>
      </c>
      <c r="G178" s="276"/>
      <c r="H178" s="267"/>
    </row>
    <row r="179" spans="1:8" ht="38.25">
      <c r="A179" s="282" t="s">
        <v>820</v>
      </c>
      <c r="B179" s="283" t="s">
        <v>538</v>
      </c>
      <c r="C179" s="284" t="s">
        <v>559</v>
      </c>
      <c r="D179" s="286" t="s">
        <v>560</v>
      </c>
      <c r="E179" s="288" t="s">
        <v>821</v>
      </c>
      <c r="F179" s="290" t="s">
        <v>352</v>
      </c>
      <c r="G179" s="276"/>
      <c r="H179" s="267"/>
    </row>
    <row r="180" spans="1:8" ht="38.25">
      <c r="A180" s="282" t="s">
        <v>822</v>
      </c>
      <c r="B180" s="283" t="s">
        <v>538</v>
      </c>
      <c r="C180" s="284" t="s">
        <v>559</v>
      </c>
      <c r="D180" s="286" t="s">
        <v>562</v>
      </c>
      <c r="E180" s="283" t="s">
        <v>823</v>
      </c>
      <c r="F180" s="290" t="s">
        <v>352</v>
      </c>
      <c r="G180" s="276"/>
      <c r="H180" s="267"/>
    </row>
    <row r="181" spans="1:8" ht="38.25">
      <c r="A181" s="282" t="s">
        <v>824</v>
      </c>
      <c r="B181" s="283" t="s">
        <v>538</v>
      </c>
      <c r="C181" s="284" t="s">
        <v>559</v>
      </c>
      <c r="D181" s="286" t="s">
        <v>562</v>
      </c>
      <c r="E181" s="283" t="s">
        <v>825</v>
      </c>
      <c r="F181" s="290" t="s">
        <v>352</v>
      </c>
      <c r="G181" s="276"/>
      <c r="H181" s="267"/>
    </row>
    <row r="182" spans="1:8" ht="38.25">
      <c r="A182" s="282" t="s">
        <v>826</v>
      </c>
      <c r="B182" s="283" t="s">
        <v>538</v>
      </c>
      <c r="C182" s="284" t="s">
        <v>559</v>
      </c>
      <c r="D182" s="286" t="s">
        <v>562</v>
      </c>
      <c r="E182" s="283" t="s">
        <v>827</v>
      </c>
      <c r="F182" s="290" t="s">
        <v>352</v>
      </c>
      <c r="G182" s="276"/>
      <c r="H182" s="267"/>
    </row>
    <row r="183" spans="1:8" ht="25.5">
      <c r="A183" s="282" t="s">
        <v>828</v>
      </c>
      <c r="B183" s="283" t="s">
        <v>538</v>
      </c>
      <c r="C183" s="284" t="s">
        <v>559</v>
      </c>
      <c r="D183" s="286" t="s">
        <v>563</v>
      </c>
      <c r="E183" s="283" t="s">
        <v>829</v>
      </c>
      <c r="F183" s="290" t="s">
        <v>270</v>
      </c>
      <c r="G183" s="276"/>
      <c r="H183" s="267"/>
    </row>
    <row r="184" spans="1:8" ht="38.25">
      <c r="A184" s="282" t="s">
        <v>830</v>
      </c>
      <c r="B184" s="283" t="s">
        <v>538</v>
      </c>
      <c r="C184" s="284" t="s">
        <v>565</v>
      </c>
      <c r="D184" s="286" t="s">
        <v>566</v>
      </c>
      <c r="E184" s="283" t="s">
        <v>831</v>
      </c>
      <c r="F184" s="290" t="s">
        <v>352</v>
      </c>
      <c r="G184" s="276"/>
      <c r="H184" s="267"/>
    </row>
    <row r="185" spans="1:8" ht="76.5">
      <c r="A185" s="282" t="s">
        <v>384</v>
      </c>
      <c r="B185" s="283" t="s">
        <v>380</v>
      </c>
      <c r="C185" s="284" t="s">
        <v>381</v>
      </c>
      <c r="D185" s="284" t="s">
        <v>385</v>
      </c>
      <c r="E185" s="283" t="s">
        <v>386</v>
      </c>
      <c r="F185" s="290" t="s">
        <v>270</v>
      </c>
      <c r="G185" s="276"/>
      <c r="H185" s="267"/>
    </row>
    <row r="186" spans="1:8" ht="76.5">
      <c r="A186" s="282" t="s">
        <v>387</v>
      </c>
      <c r="B186" s="283" t="s">
        <v>380</v>
      </c>
      <c r="C186" s="284" t="s">
        <v>381</v>
      </c>
      <c r="D186" s="284" t="s">
        <v>388</v>
      </c>
      <c r="E186" s="285" t="s">
        <v>832</v>
      </c>
      <c r="F186" s="290" t="s">
        <v>270</v>
      </c>
      <c r="G186" s="276"/>
      <c r="H186" s="267"/>
    </row>
    <row r="187" spans="1:8" ht="76.5">
      <c r="A187" s="282" t="s">
        <v>389</v>
      </c>
      <c r="B187" s="283" t="s">
        <v>380</v>
      </c>
      <c r="C187" s="284" t="s">
        <v>381</v>
      </c>
      <c r="D187" s="284" t="s">
        <v>388</v>
      </c>
      <c r="E187" s="283" t="s">
        <v>833</v>
      </c>
      <c r="F187" s="290" t="s">
        <v>352</v>
      </c>
      <c r="G187" s="276"/>
      <c r="H187" s="267"/>
    </row>
    <row r="188" spans="1:8" ht="76.5">
      <c r="A188" s="282" t="s">
        <v>390</v>
      </c>
      <c r="B188" s="283" t="s">
        <v>380</v>
      </c>
      <c r="C188" s="284" t="s">
        <v>381</v>
      </c>
      <c r="D188" s="284" t="s">
        <v>388</v>
      </c>
      <c r="E188" s="283" t="s">
        <v>834</v>
      </c>
      <c r="F188" s="290" t="s">
        <v>352</v>
      </c>
      <c r="G188" s="276"/>
      <c r="H188" s="267"/>
    </row>
    <row r="189" spans="1:8" ht="76.5">
      <c r="A189" s="282" t="s">
        <v>576</v>
      </c>
      <c r="B189" s="283" t="s">
        <v>380</v>
      </c>
      <c r="C189" s="284" t="s">
        <v>381</v>
      </c>
      <c r="D189" s="284" t="s">
        <v>388</v>
      </c>
      <c r="E189" s="283" t="s">
        <v>835</v>
      </c>
      <c r="F189" s="290" t="s">
        <v>352</v>
      </c>
      <c r="G189" s="276"/>
      <c r="H189" s="267"/>
    </row>
    <row r="190" spans="1:8" ht="76.5">
      <c r="A190" s="282" t="s">
        <v>392</v>
      </c>
      <c r="B190" s="283" t="s">
        <v>380</v>
      </c>
      <c r="C190" s="284" t="s">
        <v>381</v>
      </c>
      <c r="D190" s="284" t="s">
        <v>388</v>
      </c>
      <c r="E190" s="283" t="s">
        <v>836</v>
      </c>
      <c r="F190" s="290" t="s">
        <v>270</v>
      </c>
      <c r="G190" s="276"/>
      <c r="H190" s="267"/>
    </row>
    <row r="191" spans="1:8" ht="76.5">
      <c r="A191" s="282" t="s">
        <v>393</v>
      </c>
      <c r="B191" s="283" t="s">
        <v>380</v>
      </c>
      <c r="C191" s="284" t="s">
        <v>381</v>
      </c>
      <c r="D191" s="284" t="s">
        <v>388</v>
      </c>
      <c r="E191" s="283" t="s">
        <v>837</v>
      </c>
      <c r="F191" s="290" t="s">
        <v>270</v>
      </c>
      <c r="G191" s="276"/>
      <c r="H191" s="267"/>
    </row>
    <row r="192" spans="1:8" ht="76.5">
      <c r="A192" s="282" t="s">
        <v>395</v>
      </c>
      <c r="B192" s="283" t="s">
        <v>380</v>
      </c>
      <c r="C192" s="284" t="s">
        <v>381</v>
      </c>
      <c r="D192" s="284" t="s">
        <v>388</v>
      </c>
      <c r="E192" s="283" t="s">
        <v>838</v>
      </c>
      <c r="F192" s="290" t="s">
        <v>352</v>
      </c>
      <c r="G192" s="276"/>
      <c r="H192" s="267"/>
    </row>
    <row r="193" spans="1:8" ht="76.5">
      <c r="A193" s="282" t="s">
        <v>396</v>
      </c>
      <c r="B193" s="283" t="s">
        <v>380</v>
      </c>
      <c r="C193" s="284" t="s">
        <v>381</v>
      </c>
      <c r="D193" s="284" t="s">
        <v>388</v>
      </c>
      <c r="E193" s="283" t="s">
        <v>839</v>
      </c>
      <c r="F193" s="290" t="s">
        <v>352</v>
      </c>
      <c r="G193" s="276"/>
      <c r="H193" s="267"/>
    </row>
    <row r="194" spans="1:8" ht="102">
      <c r="A194" s="282" t="s">
        <v>577</v>
      </c>
      <c r="B194" s="283" t="s">
        <v>380</v>
      </c>
      <c r="C194" s="284" t="s">
        <v>381</v>
      </c>
      <c r="D194" s="284" t="s">
        <v>388</v>
      </c>
      <c r="E194" s="283" t="s">
        <v>391</v>
      </c>
      <c r="F194" s="290" t="s">
        <v>270</v>
      </c>
      <c r="G194" s="276"/>
      <c r="H194" s="267"/>
    </row>
    <row r="195" spans="1:8" ht="76.5">
      <c r="A195" s="282" t="s">
        <v>397</v>
      </c>
      <c r="B195" s="283" t="s">
        <v>380</v>
      </c>
      <c r="C195" s="284" t="s">
        <v>381</v>
      </c>
      <c r="D195" s="284" t="s">
        <v>388</v>
      </c>
      <c r="E195" s="283" t="s">
        <v>840</v>
      </c>
      <c r="F195" s="290" t="s">
        <v>352</v>
      </c>
      <c r="G195" s="276"/>
      <c r="H195" s="267"/>
    </row>
    <row r="196" spans="1:8" ht="76.5">
      <c r="A196" s="282" t="s">
        <v>399</v>
      </c>
      <c r="B196" s="283" t="s">
        <v>380</v>
      </c>
      <c r="C196" s="284" t="s">
        <v>381</v>
      </c>
      <c r="D196" s="284" t="s">
        <v>388</v>
      </c>
      <c r="E196" s="283" t="s">
        <v>394</v>
      </c>
      <c r="F196" s="290" t="s">
        <v>270</v>
      </c>
      <c r="G196" s="276"/>
      <c r="H196" s="267"/>
    </row>
    <row r="197" spans="1:8" ht="76.5">
      <c r="A197" s="282" t="s">
        <v>402</v>
      </c>
      <c r="B197" s="283" t="s">
        <v>380</v>
      </c>
      <c r="C197" s="284" t="s">
        <v>381</v>
      </c>
      <c r="D197" s="284" t="s">
        <v>388</v>
      </c>
      <c r="E197" s="283" t="s">
        <v>841</v>
      </c>
      <c r="F197" s="290" t="s">
        <v>903</v>
      </c>
      <c r="G197" s="276"/>
      <c r="H197" s="267"/>
    </row>
    <row r="198" spans="1:8" ht="76.5">
      <c r="A198" s="282" t="s">
        <v>403</v>
      </c>
      <c r="B198" s="283" t="s">
        <v>380</v>
      </c>
      <c r="C198" s="284" t="s">
        <v>381</v>
      </c>
      <c r="D198" s="284" t="s">
        <v>388</v>
      </c>
      <c r="E198" s="283" t="s">
        <v>842</v>
      </c>
      <c r="F198" s="290" t="s">
        <v>903</v>
      </c>
      <c r="G198" s="276"/>
      <c r="H198" s="267"/>
    </row>
    <row r="199" spans="1:8" ht="76.5">
      <c r="A199" s="282" t="s">
        <v>578</v>
      </c>
      <c r="B199" s="283" t="s">
        <v>380</v>
      </c>
      <c r="C199" s="284" t="s">
        <v>381</v>
      </c>
      <c r="D199" s="284" t="s">
        <v>388</v>
      </c>
      <c r="E199" s="283" t="s">
        <v>843</v>
      </c>
      <c r="F199" s="290" t="s">
        <v>903</v>
      </c>
      <c r="G199" s="276"/>
      <c r="H199" s="267"/>
    </row>
    <row r="200" spans="1:8" ht="76.5">
      <c r="A200" s="282" t="s">
        <v>405</v>
      </c>
      <c r="B200" s="283" t="s">
        <v>380</v>
      </c>
      <c r="C200" s="284" t="s">
        <v>381</v>
      </c>
      <c r="D200" s="284" t="s">
        <v>388</v>
      </c>
      <c r="E200" s="283" t="s">
        <v>844</v>
      </c>
      <c r="F200" s="290" t="s">
        <v>352</v>
      </c>
      <c r="G200" s="276"/>
      <c r="H200" s="267"/>
    </row>
    <row r="201" spans="1:8" ht="76.5">
      <c r="A201" s="282" t="s">
        <v>618</v>
      </c>
      <c r="B201" s="283" t="s">
        <v>380</v>
      </c>
      <c r="C201" s="284" t="s">
        <v>381</v>
      </c>
      <c r="D201" s="284" t="s">
        <v>388</v>
      </c>
      <c r="E201" s="283" t="s">
        <v>845</v>
      </c>
      <c r="F201" s="290" t="s">
        <v>270</v>
      </c>
      <c r="G201" s="276"/>
      <c r="H201" s="267"/>
    </row>
    <row r="202" spans="1:8" ht="76.5">
      <c r="A202" s="282" t="s">
        <v>619</v>
      </c>
      <c r="B202" s="283" t="s">
        <v>380</v>
      </c>
      <c r="C202" s="284" t="s">
        <v>381</v>
      </c>
      <c r="D202" s="284" t="s">
        <v>388</v>
      </c>
      <c r="E202" s="283" t="s">
        <v>846</v>
      </c>
      <c r="F202" s="290" t="s">
        <v>352</v>
      </c>
      <c r="G202" s="276"/>
      <c r="H202" s="267"/>
    </row>
    <row r="203" spans="1:8" ht="76.5">
      <c r="A203" s="282" t="s">
        <v>407</v>
      </c>
      <c r="B203" s="283" t="s">
        <v>380</v>
      </c>
      <c r="C203" s="284" t="s">
        <v>381</v>
      </c>
      <c r="D203" s="284" t="s">
        <v>388</v>
      </c>
      <c r="E203" s="283" t="s">
        <v>847</v>
      </c>
      <c r="F203" s="290" t="s">
        <v>352</v>
      </c>
      <c r="G203" s="276"/>
      <c r="H203" s="267"/>
    </row>
    <row r="204" spans="1:8" ht="76.5">
      <c r="A204" s="282" t="s">
        <v>409</v>
      </c>
      <c r="B204" s="283" t="s">
        <v>380</v>
      </c>
      <c r="C204" s="284" t="s">
        <v>381</v>
      </c>
      <c r="D204" s="284" t="s">
        <v>398</v>
      </c>
      <c r="E204" s="283" t="s">
        <v>848</v>
      </c>
      <c r="F204" s="290" t="s">
        <v>352</v>
      </c>
      <c r="G204" s="276"/>
      <c r="H204" s="267"/>
    </row>
    <row r="205" spans="1:8" ht="76.5">
      <c r="A205" s="282" t="s">
        <v>411</v>
      </c>
      <c r="B205" s="283" t="s">
        <v>380</v>
      </c>
      <c r="C205" s="284" t="s">
        <v>381</v>
      </c>
      <c r="D205" s="284" t="s">
        <v>398</v>
      </c>
      <c r="E205" s="283" t="s">
        <v>849</v>
      </c>
      <c r="F205" s="290" t="s">
        <v>352</v>
      </c>
      <c r="G205" s="276"/>
      <c r="H205" s="267"/>
    </row>
    <row r="206" spans="1:8" ht="76.5">
      <c r="A206" s="282" t="s">
        <v>413</v>
      </c>
      <c r="B206" s="283" t="s">
        <v>380</v>
      </c>
      <c r="C206" s="284" t="s">
        <v>381</v>
      </c>
      <c r="D206" s="284" t="s">
        <v>398</v>
      </c>
      <c r="E206" s="283" t="s">
        <v>850</v>
      </c>
      <c r="F206" s="290" t="s">
        <v>352</v>
      </c>
      <c r="G206" s="276"/>
      <c r="H206" s="267"/>
    </row>
    <row r="207" spans="1:8" ht="76.5">
      <c r="A207" s="282" t="s">
        <v>415</v>
      </c>
      <c r="B207" s="283" t="s">
        <v>380</v>
      </c>
      <c r="C207" s="284" t="s">
        <v>381</v>
      </c>
      <c r="D207" s="284" t="s">
        <v>398</v>
      </c>
      <c r="E207" s="283" t="s">
        <v>851</v>
      </c>
      <c r="F207" s="290" t="s">
        <v>352</v>
      </c>
      <c r="G207" s="276"/>
      <c r="H207" s="267"/>
    </row>
    <row r="208" spans="1:8" ht="76.5">
      <c r="A208" s="282" t="s">
        <v>417</v>
      </c>
      <c r="B208" s="283" t="s">
        <v>380</v>
      </c>
      <c r="C208" s="284" t="s">
        <v>381</v>
      </c>
      <c r="D208" s="284" t="s">
        <v>400</v>
      </c>
      <c r="E208" s="283" t="s">
        <v>401</v>
      </c>
      <c r="F208" s="290" t="s">
        <v>270</v>
      </c>
      <c r="G208" s="276"/>
      <c r="H208" s="267"/>
    </row>
    <row r="209" spans="1:8" ht="76.5">
      <c r="A209" s="282" t="s">
        <v>419</v>
      </c>
      <c r="B209" s="283" t="s">
        <v>380</v>
      </c>
      <c r="C209" s="284" t="s">
        <v>381</v>
      </c>
      <c r="D209" s="284" t="s">
        <v>400</v>
      </c>
      <c r="E209" s="283" t="s">
        <v>852</v>
      </c>
      <c r="F209" s="290" t="s">
        <v>270</v>
      </c>
      <c r="G209" s="276"/>
      <c r="H209" s="267"/>
    </row>
    <row r="210" spans="1:8" ht="76.5">
      <c r="A210" s="282" t="s">
        <v>579</v>
      </c>
      <c r="B210" s="283" t="s">
        <v>380</v>
      </c>
      <c r="C210" s="284" t="s">
        <v>381</v>
      </c>
      <c r="D210" s="284" t="s">
        <v>400</v>
      </c>
      <c r="E210" s="283" t="s">
        <v>404</v>
      </c>
      <c r="F210" s="290" t="s">
        <v>270</v>
      </c>
      <c r="G210" s="276"/>
      <c r="H210" s="267"/>
    </row>
    <row r="211" spans="1:8" ht="76.5">
      <c r="A211" s="282" t="s">
        <v>421</v>
      </c>
      <c r="B211" s="283" t="s">
        <v>380</v>
      </c>
      <c r="C211" s="284" t="s">
        <v>381</v>
      </c>
      <c r="D211" s="284" t="s">
        <v>406</v>
      </c>
      <c r="E211" s="283" t="s">
        <v>853</v>
      </c>
      <c r="F211" s="290" t="s">
        <v>270</v>
      </c>
      <c r="G211" s="276"/>
      <c r="H211" s="267"/>
    </row>
    <row r="212" spans="1:8" ht="76.5">
      <c r="A212" s="282" t="s">
        <v>423</v>
      </c>
      <c r="B212" s="283" t="s">
        <v>380</v>
      </c>
      <c r="C212" s="284" t="s">
        <v>381</v>
      </c>
      <c r="D212" s="284" t="s">
        <v>408</v>
      </c>
      <c r="E212" s="283" t="s">
        <v>854</v>
      </c>
      <c r="F212" s="290" t="s">
        <v>352</v>
      </c>
      <c r="G212" s="276"/>
      <c r="H212" s="267"/>
    </row>
    <row r="213" spans="1:8" ht="76.5">
      <c r="A213" s="282" t="s">
        <v>580</v>
      </c>
      <c r="B213" s="283" t="s">
        <v>380</v>
      </c>
      <c r="C213" s="284" t="s">
        <v>381</v>
      </c>
      <c r="D213" s="284" t="s">
        <v>408</v>
      </c>
      <c r="E213" s="283" t="s">
        <v>410</v>
      </c>
      <c r="F213" s="290" t="s">
        <v>270</v>
      </c>
      <c r="G213" s="276"/>
      <c r="H213" s="267"/>
    </row>
    <row r="214" spans="1:8" ht="76.5">
      <c r="A214" s="282" t="s">
        <v>425</v>
      </c>
      <c r="B214" s="283" t="s">
        <v>380</v>
      </c>
      <c r="C214" s="284" t="s">
        <v>381</v>
      </c>
      <c r="D214" s="284" t="s">
        <v>408</v>
      </c>
      <c r="E214" s="283" t="s">
        <v>412</v>
      </c>
      <c r="F214" s="290" t="s">
        <v>270</v>
      </c>
      <c r="G214" s="276"/>
      <c r="H214" s="267"/>
    </row>
    <row r="215" spans="1:8" ht="76.5">
      <c r="A215" s="282" t="s">
        <v>427</v>
      </c>
      <c r="B215" s="283" t="s">
        <v>380</v>
      </c>
      <c r="C215" s="284" t="s">
        <v>381</v>
      </c>
      <c r="D215" s="284" t="s">
        <v>408</v>
      </c>
      <c r="E215" s="283" t="s">
        <v>414</v>
      </c>
      <c r="F215" s="290" t="s">
        <v>270</v>
      </c>
      <c r="G215" s="276"/>
      <c r="H215" s="267"/>
    </row>
    <row r="216" spans="1:8" ht="76.5">
      <c r="A216" s="282" t="s">
        <v>429</v>
      </c>
      <c r="B216" s="283" t="s">
        <v>380</v>
      </c>
      <c r="C216" s="284" t="s">
        <v>381</v>
      </c>
      <c r="D216" s="284" t="s">
        <v>408</v>
      </c>
      <c r="E216" s="283" t="s">
        <v>416</v>
      </c>
      <c r="F216" s="290" t="s">
        <v>270</v>
      </c>
      <c r="G216" s="276"/>
      <c r="H216" s="267"/>
    </row>
    <row r="217" spans="1:8" ht="76.5">
      <c r="A217" s="282" t="s">
        <v>431</v>
      </c>
      <c r="B217" s="283" t="s">
        <v>380</v>
      </c>
      <c r="C217" s="284" t="s">
        <v>381</v>
      </c>
      <c r="D217" s="284" t="s">
        <v>408</v>
      </c>
      <c r="E217" s="283" t="s">
        <v>418</v>
      </c>
      <c r="F217" s="290" t="s">
        <v>270</v>
      </c>
      <c r="G217" s="276"/>
      <c r="H217" s="267"/>
    </row>
    <row r="218" spans="1:8" ht="76.5">
      <c r="A218" s="282" t="s">
        <v>433</v>
      </c>
      <c r="B218" s="283" t="s">
        <v>380</v>
      </c>
      <c r="C218" s="284" t="s">
        <v>381</v>
      </c>
      <c r="D218" s="284" t="s">
        <v>408</v>
      </c>
      <c r="E218" s="283" t="s">
        <v>420</v>
      </c>
      <c r="F218" s="290" t="s">
        <v>270</v>
      </c>
      <c r="G218" s="276"/>
      <c r="H218" s="267"/>
    </row>
    <row r="219" spans="1:8" ht="76.5">
      <c r="A219" s="282" t="s">
        <v>435</v>
      </c>
      <c r="B219" s="283" t="s">
        <v>380</v>
      </c>
      <c r="C219" s="284" t="s">
        <v>381</v>
      </c>
      <c r="D219" s="284" t="s">
        <v>422</v>
      </c>
      <c r="E219" s="283" t="s">
        <v>855</v>
      </c>
      <c r="F219" s="290" t="s">
        <v>352</v>
      </c>
      <c r="G219" s="276"/>
      <c r="H219" s="267"/>
    </row>
    <row r="220" spans="1:8" ht="76.5">
      <c r="A220" s="282" t="s">
        <v>581</v>
      </c>
      <c r="B220" s="283" t="s">
        <v>380</v>
      </c>
      <c r="C220" s="284" t="s">
        <v>381</v>
      </c>
      <c r="D220" s="284" t="s">
        <v>422</v>
      </c>
      <c r="E220" s="283" t="s">
        <v>856</v>
      </c>
      <c r="F220" s="290" t="s">
        <v>352</v>
      </c>
      <c r="G220" s="276"/>
      <c r="H220" s="267"/>
    </row>
    <row r="221" spans="1:8" ht="76.5">
      <c r="A221" s="282" t="s">
        <v>436</v>
      </c>
      <c r="B221" s="283" t="s">
        <v>380</v>
      </c>
      <c r="C221" s="284" t="s">
        <v>381</v>
      </c>
      <c r="D221" s="284" t="s">
        <v>422</v>
      </c>
      <c r="E221" s="283" t="s">
        <v>857</v>
      </c>
      <c r="F221" s="290" t="s">
        <v>352</v>
      </c>
      <c r="G221" s="276"/>
      <c r="H221" s="267"/>
    </row>
    <row r="222" spans="1:8" ht="114.75">
      <c r="A222" s="282" t="s">
        <v>439</v>
      </c>
      <c r="B222" s="283" t="s">
        <v>380</v>
      </c>
      <c r="C222" s="284" t="s">
        <v>381</v>
      </c>
      <c r="D222" s="284" t="s">
        <v>422</v>
      </c>
      <c r="E222" s="283" t="s">
        <v>424</v>
      </c>
      <c r="F222" s="290" t="s">
        <v>270</v>
      </c>
      <c r="G222" s="276"/>
      <c r="H222" s="267"/>
    </row>
    <row r="223" spans="1:8" ht="76.5">
      <c r="A223" s="282" t="s">
        <v>441</v>
      </c>
      <c r="B223" s="283" t="s">
        <v>380</v>
      </c>
      <c r="C223" s="284" t="s">
        <v>381</v>
      </c>
      <c r="D223" s="284" t="s">
        <v>422</v>
      </c>
      <c r="E223" s="283" t="s">
        <v>426</v>
      </c>
      <c r="F223" s="290" t="s">
        <v>352</v>
      </c>
      <c r="G223" s="276"/>
      <c r="H223" s="267"/>
    </row>
    <row r="224" spans="1:8" ht="76.5">
      <c r="A224" s="282" t="s">
        <v>442</v>
      </c>
      <c r="B224" s="283" t="s">
        <v>380</v>
      </c>
      <c r="C224" s="284" t="s">
        <v>381</v>
      </c>
      <c r="D224" s="284" t="s">
        <v>422</v>
      </c>
      <c r="E224" s="283" t="s">
        <v>428</v>
      </c>
      <c r="F224" s="290" t="s">
        <v>270</v>
      </c>
      <c r="G224" s="276"/>
      <c r="H224" s="267"/>
    </row>
    <row r="225" spans="1:8" ht="76.5">
      <c r="A225" s="282" t="s">
        <v>444</v>
      </c>
      <c r="B225" s="283" t="s">
        <v>380</v>
      </c>
      <c r="C225" s="284" t="s">
        <v>381</v>
      </c>
      <c r="D225" s="284" t="s">
        <v>422</v>
      </c>
      <c r="E225" s="283" t="s">
        <v>430</v>
      </c>
      <c r="F225" s="290" t="s">
        <v>270</v>
      </c>
      <c r="G225" s="276"/>
      <c r="H225" s="267"/>
    </row>
    <row r="226" spans="1:8" ht="76.5">
      <c r="A226" s="282" t="s">
        <v>446</v>
      </c>
      <c r="B226" s="283" t="s">
        <v>380</v>
      </c>
      <c r="C226" s="284" t="s">
        <v>381</v>
      </c>
      <c r="D226" s="284" t="s">
        <v>422</v>
      </c>
      <c r="E226" s="283" t="s">
        <v>432</v>
      </c>
      <c r="F226" s="290" t="s">
        <v>270</v>
      </c>
      <c r="G226" s="276"/>
      <c r="H226" s="267"/>
    </row>
    <row r="227" spans="1:8" ht="76.5">
      <c r="A227" s="282" t="s">
        <v>449</v>
      </c>
      <c r="B227" s="283" t="s">
        <v>380</v>
      </c>
      <c r="C227" s="284" t="s">
        <v>381</v>
      </c>
      <c r="D227" s="284" t="s">
        <v>422</v>
      </c>
      <c r="E227" s="283" t="s">
        <v>434</v>
      </c>
      <c r="F227" s="290" t="s">
        <v>270</v>
      </c>
      <c r="G227" s="276"/>
      <c r="H227" s="267"/>
    </row>
    <row r="228" spans="1:8" ht="76.5">
      <c r="A228" s="282" t="s">
        <v>451</v>
      </c>
      <c r="B228" s="283" t="s">
        <v>380</v>
      </c>
      <c r="C228" s="284" t="s">
        <v>381</v>
      </c>
      <c r="D228" s="284" t="s">
        <v>422</v>
      </c>
      <c r="E228" s="283" t="s">
        <v>858</v>
      </c>
      <c r="F228" s="290" t="s">
        <v>270</v>
      </c>
      <c r="G228" s="276"/>
      <c r="H228" s="267"/>
    </row>
    <row r="229" spans="1:8" ht="76.5">
      <c r="A229" s="282" t="s">
        <v>453</v>
      </c>
      <c r="B229" s="283" t="s">
        <v>380</v>
      </c>
      <c r="C229" s="284" t="s">
        <v>381</v>
      </c>
      <c r="D229" s="284" t="s">
        <v>437</v>
      </c>
      <c r="E229" s="283" t="s">
        <v>438</v>
      </c>
      <c r="F229" s="290" t="s">
        <v>270</v>
      </c>
      <c r="G229" s="276"/>
      <c r="H229" s="267"/>
    </row>
    <row r="230" spans="1:8" ht="76.5">
      <c r="A230" s="282" t="s">
        <v>455</v>
      </c>
      <c r="B230" s="283" t="s">
        <v>380</v>
      </c>
      <c r="C230" s="284" t="s">
        <v>381</v>
      </c>
      <c r="D230" s="284" t="s">
        <v>437</v>
      </c>
      <c r="E230" s="283" t="s">
        <v>440</v>
      </c>
      <c r="F230" s="290" t="s">
        <v>270</v>
      </c>
      <c r="G230" s="276"/>
      <c r="H230" s="267"/>
    </row>
    <row r="231" spans="1:8" ht="76.5">
      <c r="A231" s="282" t="s">
        <v>456</v>
      </c>
      <c r="B231" s="283" t="s">
        <v>380</v>
      </c>
      <c r="C231" s="284" t="s">
        <v>381</v>
      </c>
      <c r="D231" s="284" t="s">
        <v>437</v>
      </c>
      <c r="E231" s="283" t="s">
        <v>859</v>
      </c>
      <c r="F231" s="290" t="s">
        <v>270</v>
      </c>
      <c r="G231" s="276"/>
      <c r="H231" s="267"/>
    </row>
    <row r="232" spans="1:8" ht="76.5">
      <c r="A232" s="282" t="s">
        <v>459</v>
      </c>
      <c r="B232" s="283" t="s">
        <v>380</v>
      </c>
      <c r="C232" s="284" t="s">
        <v>381</v>
      </c>
      <c r="D232" s="284" t="s">
        <v>437</v>
      </c>
      <c r="E232" s="283" t="s">
        <v>443</v>
      </c>
      <c r="F232" s="290" t="s">
        <v>270</v>
      </c>
      <c r="G232" s="276"/>
      <c r="H232" s="267"/>
    </row>
    <row r="233" spans="1:8" ht="76.5">
      <c r="A233" s="282" t="s">
        <v>462</v>
      </c>
      <c r="B233" s="283" t="s">
        <v>380</v>
      </c>
      <c r="C233" s="284" t="s">
        <v>381</v>
      </c>
      <c r="D233" s="284" t="s">
        <v>437</v>
      </c>
      <c r="E233" s="283" t="s">
        <v>445</v>
      </c>
      <c r="F233" s="290" t="s">
        <v>270</v>
      </c>
      <c r="G233" s="276"/>
      <c r="H233" s="267"/>
    </row>
    <row r="234" spans="1:8" ht="76.5">
      <c r="A234" s="282" t="s">
        <v>860</v>
      </c>
      <c r="B234" s="283" t="s">
        <v>380</v>
      </c>
      <c r="C234" s="284" t="s">
        <v>381</v>
      </c>
      <c r="D234" s="284" t="s">
        <v>447</v>
      </c>
      <c r="E234" s="283" t="s">
        <v>448</v>
      </c>
      <c r="F234" s="290" t="s">
        <v>270</v>
      </c>
      <c r="G234" s="276"/>
      <c r="H234" s="267"/>
    </row>
    <row r="235" spans="1:8" ht="76.5">
      <c r="A235" s="282" t="s">
        <v>861</v>
      </c>
      <c r="B235" s="283" t="s">
        <v>380</v>
      </c>
      <c r="C235" s="284" t="s">
        <v>381</v>
      </c>
      <c r="D235" s="284" t="s">
        <v>447</v>
      </c>
      <c r="E235" s="283" t="s">
        <v>450</v>
      </c>
      <c r="F235" s="290" t="s">
        <v>270</v>
      </c>
      <c r="G235" s="276"/>
      <c r="H235" s="267"/>
    </row>
    <row r="236" spans="1:8" ht="76.5">
      <c r="A236" s="282" t="s">
        <v>862</v>
      </c>
      <c r="B236" s="283" t="s">
        <v>380</v>
      </c>
      <c r="C236" s="284" t="s">
        <v>381</v>
      </c>
      <c r="D236" s="284" t="s">
        <v>447</v>
      </c>
      <c r="E236" s="283" t="s">
        <v>452</v>
      </c>
      <c r="F236" s="290" t="s">
        <v>270</v>
      </c>
      <c r="G236" s="276"/>
      <c r="H236" s="267"/>
    </row>
    <row r="237" spans="1:8" ht="76.5">
      <c r="A237" s="282" t="s">
        <v>863</v>
      </c>
      <c r="B237" s="283" t="s">
        <v>380</v>
      </c>
      <c r="C237" s="284" t="s">
        <v>381</v>
      </c>
      <c r="D237" s="284" t="s">
        <v>454</v>
      </c>
      <c r="E237" s="285" t="s">
        <v>864</v>
      </c>
      <c r="F237" s="290" t="s">
        <v>352</v>
      </c>
      <c r="G237" s="276"/>
      <c r="H237" s="267"/>
    </row>
    <row r="238" spans="1:8" ht="76.5">
      <c r="A238" s="282" t="s">
        <v>865</v>
      </c>
      <c r="B238" s="283" t="s">
        <v>380</v>
      </c>
      <c r="C238" s="284" t="s">
        <v>381</v>
      </c>
      <c r="D238" s="284" t="s">
        <v>454</v>
      </c>
      <c r="E238" s="285" t="s">
        <v>866</v>
      </c>
      <c r="F238" s="290" t="s">
        <v>352</v>
      </c>
      <c r="G238" s="276"/>
      <c r="H238" s="267"/>
    </row>
    <row r="239" spans="1:8" ht="76.5">
      <c r="A239" s="282" t="s">
        <v>867</v>
      </c>
      <c r="B239" s="283" t="s">
        <v>380</v>
      </c>
      <c r="C239" s="284" t="s">
        <v>381</v>
      </c>
      <c r="D239" s="284" t="s">
        <v>454</v>
      </c>
      <c r="E239" s="283" t="s">
        <v>868</v>
      </c>
      <c r="F239" s="290" t="s">
        <v>352</v>
      </c>
      <c r="G239" s="276"/>
      <c r="H239" s="267"/>
    </row>
    <row r="240" spans="1:8" ht="76.5">
      <c r="A240" s="282" t="s">
        <v>869</v>
      </c>
      <c r="B240" s="283" t="s">
        <v>380</v>
      </c>
      <c r="C240" s="284" t="s">
        <v>381</v>
      </c>
      <c r="D240" s="284" t="s">
        <v>454</v>
      </c>
      <c r="E240" s="283" t="s">
        <v>870</v>
      </c>
      <c r="F240" s="290" t="s">
        <v>352</v>
      </c>
      <c r="G240" s="276"/>
      <c r="H240" s="267"/>
    </row>
    <row r="241" spans="1:8" ht="76.5">
      <c r="A241" s="282" t="s">
        <v>871</v>
      </c>
      <c r="B241" s="283" t="s">
        <v>380</v>
      </c>
      <c r="C241" s="284" t="s">
        <v>381</v>
      </c>
      <c r="D241" s="284" t="s">
        <v>454</v>
      </c>
      <c r="E241" s="283" t="s">
        <v>872</v>
      </c>
      <c r="F241" s="290" t="s">
        <v>352</v>
      </c>
      <c r="G241" s="276"/>
      <c r="H241" s="267"/>
    </row>
    <row r="242" spans="1:8" ht="76.5">
      <c r="A242" s="282" t="s">
        <v>873</v>
      </c>
      <c r="B242" s="283" t="s">
        <v>380</v>
      </c>
      <c r="C242" s="284" t="s">
        <v>381</v>
      </c>
      <c r="D242" s="284" t="s">
        <v>454</v>
      </c>
      <c r="E242" s="283" t="s">
        <v>874</v>
      </c>
      <c r="F242" s="290" t="s">
        <v>352</v>
      </c>
      <c r="G242" s="276"/>
      <c r="H242" s="267"/>
    </row>
    <row r="243" spans="1:8" ht="76.5">
      <c r="A243" s="282" t="s">
        <v>875</v>
      </c>
      <c r="B243" s="283" t="s">
        <v>380</v>
      </c>
      <c r="C243" s="284" t="s">
        <v>381</v>
      </c>
      <c r="D243" s="284" t="s">
        <v>454</v>
      </c>
      <c r="E243" s="283" t="s">
        <v>876</v>
      </c>
      <c r="F243" s="290" t="s">
        <v>352</v>
      </c>
      <c r="G243" s="276"/>
      <c r="H243" s="267"/>
    </row>
    <row r="244" spans="1:8" ht="76.5">
      <c r="A244" s="282" t="s">
        <v>877</v>
      </c>
      <c r="B244" s="283" t="s">
        <v>380</v>
      </c>
      <c r="C244" s="284" t="s">
        <v>381</v>
      </c>
      <c r="D244" s="284" t="s">
        <v>454</v>
      </c>
      <c r="E244" s="283" t="s">
        <v>878</v>
      </c>
      <c r="F244" s="290" t="s">
        <v>903</v>
      </c>
      <c r="G244" s="276"/>
      <c r="H244" s="267"/>
    </row>
    <row r="245" spans="1:8" ht="76.5">
      <c r="A245" s="282" t="s">
        <v>879</v>
      </c>
      <c r="B245" s="283" t="s">
        <v>380</v>
      </c>
      <c r="C245" s="284" t="s">
        <v>381</v>
      </c>
      <c r="D245" s="286" t="s">
        <v>457</v>
      </c>
      <c r="E245" s="283" t="s">
        <v>458</v>
      </c>
      <c r="F245" s="290" t="s">
        <v>352</v>
      </c>
      <c r="G245" s="276"/>
      <c r="H245" s="267"/>
    </row>
    <row r="246" spans="1:8" ht="76.5">
      <c r="A246" s="282" t="s">
        <v>880</v>
      </c>
      <c r="B246" s="283" t="s">
        <v>380</v>
      </c>
      <c r="C246" s="284" t="s">
        <v>381</v>
      </c>
      <c r="D246" s="286" t="s">
        <v>460</v>
      </c>
      <c r="E246" s="283" t="s">
        <v>461</v>
      </c>
      <c r="F246" s="290" t="s">
        <v>270</v>
      </c>
      <c r="G246" s="276"/>
      <c r="H246" s="267"/>
    </row>
    <row r="247" spans="1:8" ht="76.5">
      <c r="A247" s="282" t="s">
        <v>881</v>
      </c>
      <c r="B247" s="283" t="s">
        <v>380</v>
      </c>
      <c r="C247" s="284" t="s">
        <v>381</v>
      </c>
      <c r="D247" s="286" t="s">
        <v>460</v>
      </c>
      <c r="E247" s="283" t="s">
        <v>882</v>
      </c>
      <c r="F247" s="290" t="s">
        <v>352</v>
      </c>
      <c r="G247" s="276"/>
      <c r="H247" s="267"/>
    </row>
    <row r="248" spans="1:8" ht="114.75">
      <c r="A248" s="282" t="s">
        <v>883</v>
      </c>
      <c r="B248" s="283" t="s">
        <v>380</v>
      </c>
      <c r="C248" s="284" t="s">
        <v>463</v>
      </c>
      <c r="D248" s="286" t="s">
        <v>464</v>
      </c>
      <c r="E248" s="285" t="s">
        <v>884</v>
      </c>
      <c r="F248" s="290" t="s">
        <v>903</v>
      </c>
      <c r="G248" s="276"/>
      <c r="H248" s="267"/>
    </row>
    <row r="249" spans="1:8" ht="114.75">
      <c r="A249" s="282" t="s">
        <v>885</v>
      </c>
      <c r="B249" s="283" t="s">
        <v>380</v>
      </c>
      <c r="C249" s="284" t="s">
        <v>463</v>
      </c>
      <c r="D249" s="286" t="s">
        <v>465</v>
      </c>
      <c r="E249" s="283" t="s">
        <v>466</v>
      </c>
      <c r="F249" s="290" t="s">
        <v>270</v>
      </c>
      <c r="G249" s="276"/>
      <c r="H249" s="267"/>
    </row>
    <row r="250" spans="1:8" ht="114.75">
      <c r="A250" s="282" t="s">
        <v>886</v>
      </c>
      <c r="B250" s="283" t="s">
        <v>380</v>
      </c>
      <c r="C250" s="284" t="s">
        <v>463</v>
      </c>
      <c r="D250" s="286" t="s">
        <v>465</v>
      </c>
      <c r="E250" s="283" t="s">
        <v>887</v>
      </c>
      <c r="F250" s="290" t="s">
        <v>352</v>
      </c>
      <c r="G250" s="276"/>
      <c r="H250" s="267"/>
    </row>
    <row r="251" spans="1:8" ht="114.75">
      <c r="A251" s="282" t="s">
        <v>888</v>
      </c>
      <c r="B251" s="283" t="s">
        <v>380</v>
      </c>
      <c r="C251" s="284" t="s">
        <v>463</v>
      </c>
      <c r="D251" s="286" t="s">
        <v>467</v>
      </c>
      <c r="E251" s="283" t="s">
        <v>468</v>
      </c>
      <c r="F251" s="290" t="s">
        <v>270</v>
      </c>
      <c r="G251" s="276"/>
      <c r="H251" s="267"/>
    </row>
    <row r="252" spans="1:8" ht="114.75">
      <c r="A252" s="282" t="s">
        <v>889</v>
      </c>
      <c r="B252" s="283" t="s">
        <v>380</v>
      </c>
      <c r="C252" s="284" t="s">
        <v>463</v>
      </c>
      <c r="D252" s="286" t="s">
        <v>467</v>
      </c>
      <c r="E252" s="285" t="s">
        <v>890</v>
      </c>
      <c r="F252" s="290" t="s">
        <v>352</v>
      </c>
      <c r="G252" s="276"/>
      <c r="H252" s="267"/>
    </row>
    <row r="253" spans="1:8" ht="114.75">
      <c r="A253" s="282" t="s">
        <v>891</v>
      </c>
      <c r="B253" s="283" t="s">
        <v>380</v>
      </c>
      <c r="C253" s="284" t="s">
        <v>463</v>
      </c>
      <c r="D253" s="286" t="s">
        <v>469</v>
      </c>
      <c r="E253" s="283" t="s">
        <v>470</v>
      </c>
      <c r="F253" s="290" t="s">
        <v>270</v>
      </c>
      <c r="G253" s="276"/>
      <c r="H253" s="267"/>
    </row>
    <row r="254" spans="1:8" ht="114.75">
      <c r="A254" s="282" t="s">
        <v>892</v>
      </c>
      <c r="B254" s="283" t="s">
        <v>380</v>
      </c>
      <c r="C254" s="284" t="s">
        <v>463</v>
      </c>
      <c r="D254" s="286" t="s">
        <v>469</v>
      </c>
      <c r="E254" s="283" t="s">
        <v>893</v>
      </c>
      <c r="F254" s="290" t="s">
        <v>352</v>
      </c>
      <c r="G254" s="276"/>
      <c r="H254" s="267"/>
    </row>
    <row r="255" spans="1:8" ht="114.75">
      <c r="A255" s="282" t="s">
        <v>894</v>
      </c>
      <c r="B255" s="283" t="s">
        <v>380</v>
      </c>
      <c r="C255" s="284" t="s">
        <v>463</v>
      </c>
      <c r="D255" s="286" t="s">
        <v>469</v>
      </c>
      <c r="E255" s="283" t="s">
        <v>471</v>
      </c>
      <c r="F255" s="290" t="s">
        <v>270</v>
      </c>
      <c r="G255" s="276"/>
      <c r="H255" s="267"/>
    </row>
    <row r="256" spans="1:8" ht="114.75">
      <c r="A256" s="282" t="s">
        <v>895</v>
      </c>
      <c r="B256" s="283" t="s">
        <v>380</v>
      </c>
      <c r="C256" s="284" t="s">
        <v>463</v>
      </c>
      <c r="D256" s="286" t="s">
        <v>469</v>
      </c>
      <c r="E256" s="283" t="s">
        <v>472</v>
      </c>
      <c r="F256" s="290" t="s">
        <v>270</v>
      </c>
      <c r="G256" s="276"/>
      <c r="H256" s="267"/>
    </row>
    <row r="257" spans="1:8" ht="38.25">
      <c r="A257" s="282" t="s">
        <v>604</v>
      </c>
      <c r="B257" s="283" t="s">
        <v>474</v>
      </c>
      <c r="C257" s="283" t="s">
        <v>529</v>
      </c>
      <c r="D257" s="283" t="s">
        <v>605</v>
      </c>
      <c r="E257" s="283" t="s">
        <v>606</v>
      </c>
      <c r="F257" s="291" t="s">
        <v>270</v>
      </c>
      <c r="G257" s="276"/>
      <c r="H257" s="267"/>
    </row>
    <row r="258" spans="1:8" ht="25.5">
      <c r="A258" s="282" t="s">
        <v>607</v>
      </c>
      <c r="B258" s="283" t="s">
        <v>474</v>
      </c>
      <c r="C258" s="283" t="s">
        <v>529</v>
      </c>
      <c r="D258" s="283" t="s">
        <v>530</v>
      </c>
      <c r="E258" s="283" t="s">
        <v>608</v>
      </c>
      <c r="F258" s="291" t="s">
        <v>270</v>
      </c>
      <c r="G258" s="276"/>
      <c r="H258" s="267"/>
    </row>
    <row r="259" spans="1:8" ht="38.25">
      <c r="A259" s="282" t="s">
        <v>609</v>
      </c>
      <c r="B259" s="283" t="s">
        <v>474</v>
      </c>
      <c r="C259" s="283" t="s">
        <v>529</v>
      </c>
      <c r="D259" s="283" t="s">
        <v>610</v>
      </c>
      <c r="E259" s="283" t="s">
        <v>611</v>
      </c>
      <c r="F259" s="291" t="s">
        <v>270</v>
      </c>
      <c r="G259" s="276"/>
      <c r="H259" s="267"/>
    </row>
    <row r="260" spans="1:8" ht="51">
      <c r="A260" s="282" t="s">
        <v>612</v>
      </c>
      <c r="B260" s="283" t="s">
        <v>474</v>
      </c>
      <c r="C260" s="283" t="s">
        <v>529</v>
      </c>
      <c r="D260" s="283" t="s">
        <v>531</v>
      </c>
      <c r="E260" s="283" t="s">
        <v>896</v>
      </c>
      <c r="F260" s="291" t="s">
        <v>352</v>
      </c>
      <c r="G260" s="276"/>
      <c r="H260" s="267"/>
    </row>
    <row r="261" spans="1:8" ht="38.25">
      <c r="A261" s="282" t="s">
        <v>613</v>
      </c>
      <c r="B261" s="283" t="s">
        <v>474</v>
      </c>
      <c r="C261" s="283" t="s">
        <v>529</v>
      </c>
      <c r="D261" s="283" t="s">
        <v>531</v>
      </c>
      <c r="E261" s="283" t="s">
        <v>897</v>
      </c>
      <c r="F261" s="291" t="s">
        <v>352</v>
      </c>
      <c r="G261" s="276"/>
      <c r="H261" s="267"/>
    </row>
    <row r="262" spans="1:8" ht="51">
      <c r="A262" s="282" t="s">
        <v>614</v>
      </c>
      <c r="B262" s="283" t="s">
        <v>474</v>
      </c>
      <c r="C262" s="283" t="s">
        <v>529</v>
      </c>
      <c r="D262" s="283" t="s">
        <v>531</v>
      </c>
      <c r="E262" s="285" t="s">
        <v>898</v>
      </c>
      <c r="F262" s="291" t="s">
        <v>352</v>
      </c>
      <c r="G262" s="276"/>
      <c r="H262" s="267"/>
    </row>
    <row r="263" spans="1:8" ht="76.5">
      <c r="A263" s="282" t="s">
        <v>615</v>
      </c>
      <c r="B263" s="283" t="s">
        <v>474</v>
      </c>
      <c r="C263" s="283" t="s">
        <v>529</v>
      </c>
      <c r="D263" s="283" t="s">
        <v>531</v>
      </c>
      <c r="E263" s="283" t="s">
        <v>899</v>
      </c>
      <c r="F263" s="291" t="s">
        <v>352</v>
      </c>
      <c r="G263" s="276"/>
      <c r="H263" s="267"/>
    </row>
    <row r="264" spans="1:8" ht="38.25">
      <c r="A264" s="282" t="s">
        <v>900</v>
      </c>
      <c r="B264" s="283" t="s">
        <v>474</v>
      </c>
      <c r="C264" s="283" t="s">
        <v>529</v>
      </c>
      <c r="D264" s="283" t="s">
        <v>531</v>
      </c>
      <c r="E264" s="283" t="s">
        <v>901</v>
      </c>
      <c r="F264" s="291" t="s">
        <v>352</v>
      </c>
      <c r="G264" s="276"/>
      <c r="H264" s="267"/>
    </row>
    <row r="265" spans="1:8" ht="108">
      <c r="A265" s="282" t="s">
        <v>902</v>
      </c>
      <c r="B265" s="283" t="s">
        <v>474</v>
      </c>
      <c r="C265" s="265" t="s">
        <v>529</v>
      </c>
      <c r="D265" s="265" t="s">
        <v>531</v>
      </c>
      <c r="E265" s="266" t="s">
        <v>616</v>
      </c>
      <c r="F265" s="292" t="s">
        <v>270</v>
      </c>
      <c r="G265" s="276"/>
      <c r="H265" s="267"/>
    </row>
    <row r="266" spans="1:8" ht="12.75" customHeight="1">
      <c r="H266" s="271">
        <v>0</v>
      </c>
    </row>
    <row r="267" spans="1:8" ht="12.75" customHeight="1">
      <c r="H267" s="271">
        <f>SUM(H2:H266)</f>
        <v>0</v>
      </c>
    </row>
  </sheetData>
  <protectedRanges>
    <protectedRange sqref="G6:H265" name="Bereik2_3"/>
  </protectedRanges>
  <mergeCells count="4">
    <mergeCell ref="A4:E4"/>
    <mergeCell ref="G4:H4"/>
    <mergeCell ref="B2:D2"/>
    <mergeCell ref="B1:E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Waarden!$A$1:$A$3</xm:f>
          </x14:formula1>
          <xm:sqref>G6:G265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1"/>
  <sheetViews>
    <sheetView zoomScaleNormal="100" workbookViewId="0">
      <selection activeCell="B16" sqref="B16"/>
    </sheetView>
  </sheetViews>
  <sheetFormatPr defaultColWidth="20.42578125" defaultRowHeight="12.75" customHeight="1"/>
  <cols>
    <col min="1" max="1" width="8.42578125" style="51" customWidth="1"/>
    <col min="2" max="2" width="57.5703125" style="8" customWidth="1"/>
    <col min="3" max="3" width="26.28515625" style="51" customWidth="1"/>
    <col min="4" max="4" width="63.42578125" style="51" customWidth="1"/>
    <col min="5" max="5" width="45.5703125" style="51" customWidth="1"/>
    <col min="6" max="6" width="35.140625" style="51" customWidth="1"/>
    <col min="7" max="16384" width="20.42578125" style="51"/>
  </cols>
  <sheetData>
    <row r="1" spans="1:6" ht="12.75" customHeight="1" thickBot="1">
      <c r="A1" s="62"/>
      <c r="B1" s="62"/>
      <c r="C1" s="62"/>
      <c r="D1" s="62"/>
    </row>
    <row r="2" spans="1:6" ht="24" thickBot="1">
      <c r="A2" s="62"/>
      <c r="B2" s="300" t="s">
        <v>253</v>
      </c>
      <c r="C2" s="301"/>
      <c r="D2" s="302"/>
    </row>
    <row r="3" spans="1:6" ht="12.75" customHeight="1">
      <c r="A3" s="62"/>
      <c r="B3" s="219"/>
      <c r="C3" s="60"/>
      <c r="D3" s="60"/>
      <c r="E3" s="60"/>
      <c r="F3" s="60"/>
    </row>
    <row r="4" spans="1:6" ht="12.75" customHeight="1">
      <c r="A4" s="62"/>
      <c r="B4" s="224" t="s">
        <v>191</v>
      </c>
      <c r="C4" s="225" t="s">
        <v>193</v>
      </c>
      <c r="D4" s="226" t="s">
        <v>187</v>
      </c>
      <c r="E4" s="220"/>
      <c r="F4" s="220"/>
    </row>
    <row r="5" spans="1:6" ht="12.75" customHeight="1">
      <c r="A5" s="62"/>
      <c r="B5" s="227" t="s">
        <v>188</v>
      </c>
      <c r="C5" s="228">
        <v>0.05</v>
      </c>
      <c r="D5" s="229" t="s">
        <v>189</v>
      </c>
      <c r="E5" s="220"/>
      <c r="F5" s="220"/>
    </row>
    <row r="6" spans="1:6" ht="12.75" customHeight="1">
      <c r="A6" s="62"/>
      <c r="B6" s="227" t="s">
        <v>235</v>
      </c>
      <c r="C6" s="228">
        <v>0.25</v>
      </c>
      <c r="D6" s="229" t="s">
        <v>189</v>
      </c>
      <c r="E6" s="220"/>
      <c r="F6" s="220"/>
    </row>
    <row r="7" spans="1:6" ht="12.75" customHeight="1">
      <c r="A7" s="62"/>
      <c r="B7" s="227" t="s">
        <v>236</v>
      </c>
      <c r="C7" s="228">
        <v>0.7</v>
      </c>
      <c r="D7" s="229" t="s">
        <v>189</v>
      </c>
      <c r="E7" s="220"/>
      <c r="F7" s="220"/>
    </row>
    <row r="8" spans="1:6" ht="12.75" customHeight="1">
      <c r="A8" s="62"/>
      <c r="B8" s="221"/>
      <c r="C8" s="222"/>
      <c r="D8" s="223"/>
      <c r="E8" s="220"/>
      <c r="F8" s="220"/>
    </row>
    <row r="9" spans="1:6" ht="12.75" customHeight="1">
      <c r="A9" s="62"/>
      <c r="B9" s="52"/>
      <c r="C9" s="52"/>
      <c r="D9" s="52"/>
      <c r="E9" s="220"/>
      <c r="F9" s="220"/>
    </row>
    <row r="10" spans="1:6" ht="12.75" customHeight="1">
      <c r="A10" s="62"/>
      <c r="B10" s="224" t="s">
        <v>190</v>
      </c>
      <c r="C10" s="225" t="s">
        <v>193</v>
      </c>
      <c r="D10" s="226" t="s">
        <v>187</v>
      </c>
    </row>
    <row r="11" spans="1:6" ht="12.75" customHeight="1">
      <c r="A11" s="62"/>
      <c r="B11" s="227" t="s">
        <v>192</v>
      </c>
      <c r="C11" s="228">
        <v>1</v>
      </c>
      <c r="D11" s="229" t="s">
        <v>189</v>
      </c>
    </row>
    <row r="12" spans="1:6" ht="12.75" customHeight="1">
      <c r="B12" s="62"/>
      <c r="C12" s="62"/>
      <c r="D12" s="62"/>
    </row>
    <row r="13" spans="1:6" ht="12.75" customHeight="1">
      <c r="B13" s="62"/>
      <c r="C13" s="62"/>
      <c r="D13" s="62"/>
    </row>
    <row r="14" spans="1:6" ht="12.75" customHeight="1" thickBot="1">
      <c r="B14" s="62"/>
      <c r="C14" s="62"/>
      <c r="D14" s="62"/>
    </row>
    <row r="15" spans="1:6" ht="24" thickBot="1">
      <c r="A15" s="62"/>
      <c r="B15" s="300" t="s">
        <v>254</v>
      </c>
      <c r="C15" s="301"/>
      <c r="D15" s="302"/>
    </row>
    <row r="16" spans="1:6">
      <c r="B16" s="62"/>
      <c r="C16" s="62"/>
      <c r="D16" s="62"/>
    </row>
    <row r="17" spans="2:4">
      <c r="B17" s="224" t="s">
        <v>197</v>
      </c>
      <c r="C17" s="225" t="s">
        <v>199</v>
      </c>
      <c r="D17" s="227" t="s">
        <v>201</v>
      </c>
    </row>
    <row r="18" spans="2:4">
      <c r="B18" s="227" t="s">
        <v>198</v>
      </c>
      <c r="C18" s="228" t="s">
        <v>200</v>
      </c>
      <c r="D18" s="227"/>
    </row>
    <row r="19" spans="2:4">
      <c r="B19" s="227" t="s">
        <v>202</v>
      </c>
      <c r="C19" s="228" t="s">
        <v>221</v>
      </c>
      <c r="D19" s="227"/>
    </row>
    <row r="21" spans="2:4" ht="12.75" customHeight="1">
      <c r="B21" s="252" t="s">
        <v>237</v>
      </c>
    </row>
  </sheetData>
  <mergeCells count="2">
    <mergeCell ref="B2:D2"/>
    <mergeCell ref="B15:D1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workbookViewId="0">
      <selection activeCell="A6" sqref="A6"/>
    </sheetView>
  </sheetViews>
  <sheetFormatPr defaultRowHeight="15"/>
  <cols>
    <col min="1" max="1" width="26.7109375" bestFit="1" customWidth="1"/>
  </cols>
  <sheetData>
    <row r="1" spans="1:1">
      <c r="A1" t="s">
        <v>271</v>
      </c>
    </row>
    <row r="2" spans="1:1">
      <c r="A2" t="s">
        <v>620</v>
      </c>
    </row>
    <row r="3" spans="1:1">
      <c r="A3" t="s">
        <v>621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G20"/>
  <sheetViews>
    <sheetView zoomScale="85" zoomScaleNormal="85" workbookViewId="0">
      <selection activeCell="C7" sqref="C7"/>
    </sheetView>
  </sheetViews>
  <sheetFormatPr defaultColWidth="9.140625" defaultRowHeight="15"/>
  <cols>
    <col min="1" max="1" width="3.85546875" style="52" customWidth="1"/>
    <col min="2" max="2" width="35.7109375" style="52" customWidth="1"/>
    <col min="3" max="6" width="25.7109375" style="52" customWidth="1"/>
    <col min="7" max="7" width="58.42578125" style="52" customWidth="1"/>
    <col min="8" max="16384" width="9.140625" style="52"/>
  </cols>
  <sheetData>
    <row r="1" spans="2:7" ht="15.75" thickBot="1">
      <c r="B1" s="53"/>
    </row>
    <row r="2" spans="2:7" ht="24" thickBot="1">
      <c r="B2" s="300" t="s">
        <v>21</v>
      </c>
      <c r="C2" s="301"/>
      <c r="D2" s="301"/>
      <c r="E2" s="301"/>
      <c r="F2" s="301"/>
      <c r="G2" s="302"/>
    </row>
    <row r="3" spans="2:7" s="60" customFormat="1" ht="15.75" thickBot="1">
      <c r="B3" s="297" t="s">
        <v>244</v>
      </c>
      <c r="C3" s="298"/>
      <c r="D3" s="298"/>
      <c r="E3" s="298"/>
      <c r="F3" s="298"/>
      <c r="G3" s="299"/>
    </row>
    <row r="4" spans="2:7" s="60" customFormat="1" ht="15.75" thickBot="1">
      <c r="B4" s="186"/>
    </row>
    <row r="5" spans="2:7" s="60" customFormat="1" ht="15" customHeight="1" thickBot="1">
      <c r="B5" s="248" t="s">
        <v>22</v>
      </c>
      <c r="C5" s="249" t="s">
        <v>23</v>
      </c>
      <c r="D5" s="250"/>
      <c r="E5" s="250"/>
      <c r="F5" s="250"/>
      <c r="G5" s="251"/>
    </row>
    <row r="6" spans="2:7" s="60" customFormat="1" ht="15" customHeight="1">
      <c r="B6" s="15" t="s">
        <v>24</v>
      </c>
      <c r="C6" s="16" t="s">
        <v>25</v>
      </c>
      <c r="D6" s="16" t="s">
        <v>26</v>
      </c>
      <c r="E6" s="16" t="s">
        <v>27</v>
      </c>
      <c r="F6" s="16" t="s">
        <v>28</v>
      </c>
      <c r="G6" s="17" t="s">
        <v>29</v>
      </c>
    </row>
    <row r="7" spans="2:7" s="60" customFormat="1" ht="15" customHeight="1">
      <c r="B7" s="18"/>
      <c r="C7" s="79">
        <v>10</v>
      </c>
      <c r="D7" s="79">
        <v>20</v>
      </c>
      <c r="E7" s="79">
        <v>30</v>
      </c>
      <c r="F7" s="79">
        <v>4</v>
      </c>
      <c r="G7" s="19" t="s">
        <v>30</v>
      </c>
    </row>
    <row r="8" spans="2:7" s="60" customFormat="1" ht="15" customHeight="1" thickBot="1">
      <c r="B8" s="24"/>
      <c r="C8" s="80">
        <v>100</v>
      </c>
      <c r="D8" s="80">
        <v>200</v>
      </c>
      <c r="E8" s="80">
        <v>300</v>
      </c>
      <c r="F8" s="80">
        <v>4</v>
      </c>
      <c r="G8" s="25" t="s">
        <v>225</v>
      </c>
    </row>
    <row r="9" spans="2:7" ht="15" customHeight="1">
      <c r="B9" s="15" t="s">
        <v>31</v>
      </c>
      <c r="C9" s="16" t="s">
        <v>25</v>
      </c>
      <c r="D9" s="16" t="s">
        <v>32</v>
      </c>
      <c r="E9" s="16" t="s">
        <v>27</v>
      </c>
      <c r="F9" s="16" t="s">
        <v>28</v>
      </c>
      <c r="G9" s="17" t="s">
        <v>29</v>
      </c>
    </row>
    <row r="10" spans="2:7" ht="15" customHeight="1">
      <c r="B10" s="20"/>
      <c r="C10" s="79">
        <v>20</v>
      </c>
      <c r="D10" s="79">
        <v>40</v>
      </c>
      <c r="E10" s="79">
        <v>60</v>
      </c>
      <c r="F10" s="79">
        <v>4</v>
      </c>
      <c r="G10" s="19" t="s">
        <v>30</v>
      </c>
    </row>
    <row r="11" spans="2:7" ht="15" customHeight="1" thickBot="1">
      <c r="B11" s="29"/>
      <c r="C11" s="81">
        <v>200</v>
      </c>
      <c r="D11" s="81">
        <v>400</v>
      </c>
      <c r="E11" s="81">
        <v>600</v>
      </c>
      <c r="F11" s="81">
        <v>4</v>
      </c>
      <c r="G11" s="25" t="s">
        <v>225</v>
      </c>
    </row>
    <row r="12" spans="2:7" ht="15" customHeight="1">
      <c r="B12" s="26" t="s">
        <v>33</v>
      </c>
      <c r="C12" s="27" t="s">
        <v>25</v>
      </c>
      <c r="D12" s="27" t="s">
        <v>34</v>
      </c>
      <c r="E12" s="27" t="s">
        <v>27</v>
      </c>
      <c r="F12" s="27" t="s">
        <v>28</v>
      </c>
      <c r="G12" s="28" t="s">
        <v>29</v>
      </c>
    </row>
    <row r="13" spans="2:7" ht="15" customHeight="1">
      <c r="B13" s="21"/>
      <c r="C13" s="79">
        <v>30</v>
      </c>
      <c r="D13" s="79">
        <v>40</v>
      </c>
      <c r="E13" s="79">
        <v>50</v>
      </c>
      <c r="F13" s="79">
        <v>60</v>
      </c>
      <c r="G13" s="19" t="s">
        <v>30</v>
      </c>
    </row>
    <row r="14" spans="2:7" ht="15" customHeight="1" thickBot="1">
      <c r="B14" s="22"/>
      <c r="C14" s="81">
        <v>150</v>
      </c>
      <c r="D14" s="81">
        <v>200</v>
      </c>
      <c r="E14" s="81">
        <v>250</v>
      </c>
      <c r="F14" s="81">
        <v>300</v>
      </c>
      <c r="G14" s="23" t="s">
        <v>225</v>
      </c>
    </row>
    <row r="16" spans="2:7">
      <c r="B16" s="52" t="s">
        <v>35</v>
      </c>
    </row>
    <row r="17" spans="2:7">
      <c r="B17" s="52" t="s">
        <v>36</v>
      </c>
    </row>
    <row r="19" spans="2:7">
      <c r="B19" s="214" t="s">
        <v>37</v>
      </c>
      <c r="C19" s="215" t="s">
        <v>25</v>
      </c>
      <c r="D19" s="215" t="s">
        <v>34</v>
      </c>
      <c r="E19" s="215" t="s">
        <v>27</v>
      </c>
      <c r="F19" s="215" t="s">
        <v>28</v>
      </c>
      <c r="G19" s="216" t="s">
        <v>29</v>
      </c>
    </row>
    <row r="20" spans="2:7">
      <c r="B20" s="217" t="s">
        <v>33</v>
      </c>
      <c r="C20" s="79">
        <v>1000</v>
      </c>
      <c r="D20" s="79">
        <v>1000</v>
      </c>
      <c r="E20" s="79">
        <v>1000</v>
      </c>
      <c r="F20" s="79">
        <v>1000</v>
      </c>
      <c r="G20" s="218" t="s">
        <v>225</v>
      </c>
    </row>
  </sheetData>
  <mergeCells count="2">
    <mergeCell ref="B3:G3"/>
    <mergeCell ref="B2:G2"/>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31"/>
  <sheetViews>
    <sheetView zoomScale="120" zoomScaleNormal="120" workbookViewId="0">
      <selection activeCell="B10" sqref="B10"/>
    </sheetView>
  </sheetViews>
  <sheetFormatPr defaultColWidth="9.140625" defaultRowHeight="15"/>
  <cols>
    <col min="1" max="1" width="4" style="52" customWidth="1"/>
    <col min="2" max="4" width="17.7109375" style="52" customWidth="1"/>
    <col min="5" max="5" width="67.7109375" style="52" customWidth="1"/>
    <col min="6" max="6" width="16" style="52" customWidth="1"/>
    <col min="7" max="7" width="14" style="52" bestFit="1" customWidth="1"/>
    <col min="8" max="16384" width="9.140625" style="52"/>
  </cols>
  <sheetData>
    <row r="1" spans="1:7" ht="15.75" thickBot="1">
      <c r="A1" s="85"/>
      <c r="B1" s="86"/>
      <c r="C1" s="85"/>
      <c r="D1" s="85"/>
      <c r="E1" s="85"/>
      <c r="F1" s="85"/>
      <c r="G1" s="85"/>
    </row>
    <row r="2" spans="1:7" ht="24" thickBot="1">
      <c r="A2" s="85"/>
      <c r="B2" s="303" t="s">
        <v>38</v>
      </c>
      <c r="C2" s="304"/>
      <c r="D2" s="304"/>
      <c r="E2" s="304"/>
      <c r="F2" s="305"/>
      <c r="G2" s="85"/>
    </row>
    <row r="3" spans="1:7" s="60" customFormat="1" ht="15" customHeight="1" thickBot="1">
      <c r="A3" s="87"/>
      <c r="B3" s="306" t="s">
        <v>244</v>
      </c>
      <c r="C3" s="307"/>
      <c r="D3" s="307"/>
      <c r="E3" s="307"/>
      <c r="F3" s="308"/>
      <c r="G3" s="87"/>
    </row>
    <row r="4" spans="1:7" s="60" customFormat="1" ht="15" customHeight="1">
      <c r="A4" s="87"/>
      <c r="B4" s="139"/>
      <c r="C4" s="140"/>
      <c r="D4" s="140"/>
      <c r="E4" s="140"/>
      <c r="F4" s="140"/>
      <c r="G4" s="87"/>
    </row>
    <row r="5" spans="1:7">
      <c r="A5" s="85"/>
      <c r="B5" s="85"/>
      <c r="C5" s="85"/>
      <c r="D5" s="85"/>
      <c r="E5" s="85"/>
      <c r="F5" s="85"/>
      <c r="G5" s="141"/>
    </row>
    <row r="6" spans="1:7" s="60" customFormat="1" ht="15.75">
      <c r="A6" s="87"/>
      <c r="B6" s="88" t="s">
        <v>39</v>
      </c>
      <c r="C6" s="89"/>
      <c r="D6" s="90"/>
      <c r="E6" s="90"/>
      <c r="F6" s="90"/>
      <c r="G6" s="141"/>
    </row>
    <row r="7" spans="1:7" s="60" customFormat="1">
      <c r="A7" s="87"/>
      <c r="B7" s="142" t="s">
        <v>40</v>
      </c>
      <c r="C7" s="87"/>
      <c r="D7" s="87"/>
      <c r="E7" s="87"/>
      <c r="F7" s="87"/>
      <c r="G7" s="87"/>
    </row>
    <row r="8" spans="1:7" s="60" customFormat="1" ht="12.75" customHeight="1">
      <c r="A8" s="87"/>
      <c r="B8" s="92" t="s">
        <v>25</v>
      </c>
      <c r="C8" s="92" t="s">
        <v>34</v>
      </c>
      <c r="D8" s="92" t="s">
        <v>27</v>
      </c>
      <c r="E8" s="173"/>
      <c r="F8" s="173"/>
      <c r="G8" s="87"/>
    </row>
    <row r="9" spans="1:7" s="60" customFormat="1" ht="12.75" customHeight="1">
      <c r="A9" s="87"/>
      <c r="B9" s="92" t="s">
        <v>41</v>
      </c>
      <c r="C9" s="92" t="s">
        <v>41</v>
      </c>
      <c r="D9" s="92" t="s">
        <v>41</v>
      </c>
      <c r="E9" s="93" t="s">
        <v>42</v>
      </c>
      <c r="F9" s="91" t="s">
        <v>43</v>
      </c>
      <c r="G9" s="87"/>
    </row>
    <row r="10" spans="1:7" s="60" customFormat="1" ht="12.75" customHeight="1">
      <c r="A10" s="87"/>
      <c r="B10" s="174">
        <v>1</v>
      </c>
      <c r="C10" s="174">
        <v>1</v>
      </c>
      <c r="D10" s="174">
        <v>1</v>
      </c>
      <c r="E10" s="114" t="s">
        <v>44</v>
      </c>
      <c r="F10" s="175">
        <f>SUM(B10*'Tarieven(A)'!$C$8,C10*'Tarieven(A)'!$D$8,D10*'Tarieven(A)'!$E$8)</f>
        <v>600</v>
      </c>
      <c r="G10" s="87"/>
    </row>
    <row r="11" spans="1:7" s="60" customFormat="1" ht="12.75" customHeight="1">
      <c r="A11" s="87"/>
      <c r="B11" s="174">
        <v>1</v>
      </c>
      <c r="C11" s="174">
        <v>1</v>
      </c>
      <c r="D11" s="174">
        <v>1</v>
      </c>
      <c r="E11" s="114" t="s">
        <v>45</v>
      </c>
      <c r="F11" s="175">
        <f>SUM(B11*'Tarieven(A)'!$C$11,C11*'Tarieven(A)'!$D$11,D11*'Tarieven(A)'!$E$11)</f>
        <v>1200</v>
      </c>
      <c r="G11" s="87"/>
    </row>
    <row r="12" spans="1:7" s="60" customFormat="1" ht="12.75" customHeight="1">
      <c r="A12" s="87"/>
      <c r="B12" s="174">
        <v>1</v>
      </c>
      <c r="C12" s="174">
        <v>1</v>
      </c>
      <c r="D12" s="174">
        <v>1</v>
      </c>
      <c r="E12" s="114" t="s">
        <v>46</v>
      </c>
      <c r="F12" s="175">
        <f>SUM(B12*'Tarieven(A)'!$C$11,C12*'Tarieven(A)'!$D$11,D12*'Tarieven(A)'!$E$11)</f>
        <v>1200</v>
      </c>
      <c r="G12" s="87"/>
    </row>
    <row r="13" spans="1:7" s="60" customFormat="1" ht="12.75" customHeight="1">
      <c r="A13" s="87"/>
      <c r="B13" s="174">
        <v>1</v>
      </c>
      <c r="C13" s="174">
        <v>1</v>
      </c>
      <c r="D13" s="174">
        <v>1</v>
      </c>
      <c r="E13" s="114" t="s">
        <v>47</v>
      </c>
      <c r="F13" s="175">
        <f>SUM(B13*'Tarieven(A)'!$C$11,C13*'Tarieven(A)'!$D$11,D13*'Tarieven(A)'!$E$11)</f>
        <v>1200</v>
      </c>
      <c r="G13" s="87"/>
    </row>
    <row r="14" spans="1:7" s="60" customFormat="1" ht="12.75" customHeight="1">
      <c r="A14" s="87"/>
      <c r="B14" s="174">
        <v>1</v>
      </c>
      <c r="C14" s="174">
        <v>1</v>
      </c>
      <c r="D14" s="174">
        <v>1</v>
      </c>
      <c r="E14" s="114" t="s">
        <v>48</v>
      </c>
      <c r="F14" s="175">
        <f>SUM(B14*'Tarieven(A)'!$C$11,C14*'Tarieven(A)'!$D$11,D14*'Tarieven(A)'!$E$11)</f>
        <v>1200</v>
      </c>
      <c r="G14" s="87"/>
    </row>
    <row r="15" spans="1:7" s="60" customFormat="1" ht="12.75" customHeight="1">
      <c r="A15" s="87"/>
      <c r="B15" s="174">
        <v>1</v>
      </c>
      <c r="C15" s="174">
        <v>1</v>
      </c>
      <c r="D15" s="174">
        <v>1</v>
      </c>
      <c r="E15" s="114" t="s">
        <v>49</v>
      </c>
      <c r="F15" s="175">
        <f>SUM(B15*'Tarieven(A)'!$C$11,C15*'Tarieven(A)'!$D$11,D15*'Tarieven(A)'!$E$11)</f>
        <v>1200</v>
      </c>
      <c r="G15" s="87"/>
    </row>
    <row r="16" spans="1:7" s="60" customFormat="1" ht="12.75" customHeight="1">
      <c r="A16" s="87"/>
      <c r="B16" s="174">
        <v>1</v>
      </c>
      <c r="C16" s="174">
        <v>1</v>
      </c>
      <c r="D16" s="174">
        <v>1</v>
      </c>
      <c r="E16" s="114" t="s">
        <v>50</v>
      </c>
      <c r="F16" s="175">
        <f>SUM(B16*'Tarieven(A)'!$C$11,C16*'Tarieven(A)'!$D$11,D16*'Tarieven(A)'!$E$11)</f>
        <v>1200</v>
      </c>
      <c r="G16" s="87"/>
    </row>
    <row r="17" spans="1:7" s="60" customFormat="1" ht="12.75" customHeight="1">
      <c r="A17" s="87"/>
      <c r="B17" s="174">
        <v>1</v>
      </c>
      <c r="C17" s="174">
        <v>1</v>
      </c>
      <c r="D17" s="174">
        <v>1</v>
      </c>
      <c r="E17" s="114" t="s">
        <v>51</v>
      </c>
      <c r="F17" s="175">
        <f>SUM(B17*'Tarieven(A)'!$C$11,C17*'Tarieven(A)'!$D$11,D17*'Tarieven(A)'!$E$11)</f>
        <v>1200</v>
      </c>
      <c r="G17" s="87"/>
    </row>
    <row r="18" spans="1:7" s="60" customFormat="1" ht="12.75" customHeight="1">
      <c r="A18" s="87"/>
      <c r="B18" s="174">
        <v>1</v>
      </c>
      <c r="C18" s="174">
        <v>1</v>
      </c>
      <c r="D18" s="174">
        <v>1</v>
      </c>
      <c r="E18" s="114" t="s">
        <v>52</v>
      </c>
      <c r="F18" s="175">
        <f>SUM(B18*'Tarieven(A)'!$C$11,C18*'Tarieven(A)'!$D$11,D18*'Tarieven(A)'!$E$11)</f>
        <v>1200</v>
      </c>
      <c r="G18" s="87"/>
    </row>
    <row r="19" spans="1:7" s="60" customFormat="1" ht="12.75" customHeight="1">
      <c r="A19" s="87"/>
      <c r="B19" s="174">
        <v>1</v>
      </c>
      <c r="C19" s="174">
        <v>1</v>
      </c>
      <c r="D19" s="174">
        <v>1</v>
      </c>
      <c r="E19" s="114" t="s">
        <v>53</v>
      </c>
      <c r="F19" s="175">
        <f>SUM(B19*'Tarieven(A)'!$C$11,C19*'Tarieven(A)'!$D$11,D19*'Tarieven(A)'!$E$11)</f>
        <v>1200</v>
      </c>
      <c r="G19" s="87"/>
    </row>
    <row r="20" spans="1:7" s="60" customFormat="1" ht="12.75" customHeight="1">
      <c r="A20" s="87"/>
      <c r="B20" s="174">
        <v>1</v>
      </c>
      <c r="C20" s="174">
        <v>1</v>
      </c>
      <c r="D20" s="174">
        <v>1</v>
      </c>
      <c r="E20" s="114" t="s">
        <v>54</v>
      </c>
      <c r="F20" s="175">
        <f>SUM(B20*'Tarieven(A)'!$C$11,C20*'Tarieven(A)'!$D$11,D20*'Tarieven(A)'!$E$11)</f>
        <v>1200</v>
      </c>
      <c r="G20" s="87"/>
    </row>
    <row r="21" spans="1:7" s="60" customFormat="1" ht="12.75" customHeight="1">
      <c r="A21" s="87"/>
      <c r="B21" s="174">
        <v>1</v>
      </c>
      <c r="C21" s="174">
        <v>1</v>
      </c>
      <c r="D21" s="174">
        <v>1</v>
      </c>
      <c r="E21" s="114" t="s">
        <v>55</v>
      </c>
      <c r="F21" s="175">
        <f>SUM(B21*'Tarieven(A)'!$C$11,C21*'Tarieven(A)'!$D$11,D21*'Tarieven(A)'!$E$11)</f>
        <v>1200</v>
      </c>
      <c r="G21" s="87"/>
    </row>
    <row r="22" spans="1:7" s="60" customFormat="1" ht="12.75" customHeight="1">
      <c r="A22" s="87"/>
      <c r="B22" s="174">
        <v>1</v>
      </c>
      <c r="C22" s="174">
        <v>1</v>
      </c>
      <c r="D22" s="174">
        <v>1</v>
      </c>
      <c r="E22" s="114" t="s">
        <v>56</v>
      </c>
      <c r="F22" s="175">
        <f>SUM(B22*'Tarieven(A)'!$C$11,C22*'Tarieven(A)'!$D$11,D22*'Tarieven(A)'!$E$11)</f>
        <v>1200</v>
      </c>
      <c r="G22" s="87"/>
    </row>
    <row r="23" spans="1:7" s="60" customFormat="1" ht="12.75" customHeight="1">
      <c r="A23" s="87"/>
      <c r="B23" s="174">
        <v>1</v>
      </c>
      <c r="C23" s="174">
        <v>1</v>
      </c>
      <c r="D23" s="174">
        <v>1</v>
      </c>
      <c r="E23" s="114" t="s">
        <v>57</v>
      </c>
      <c r="F23" s="175">
        <f>SUM(B23*'Tarieven(A)'!$C$11,C23*'Tarieven(A)'!$D$11,D23*'Tarieven(A)'!$E$11)</f>
        <v>1200</v>
      </c>
      <c r="G23" s="87"/>
    </row>
    <row r="24" spans="1:7" s="60" customFormat="1" ht="12.75" customHeight="1">
      <c r="A24" s="87"/>
      <c r="B24" s="174">
        <v>1</v>
      </c>
      <c r="C24" s="174">
        <v>1</v>
      </c>
      <c r="D24" s="174">
        <v>1</v>
      </c>
      <c r="E24" s="114" t="s">
        <v>58</v>
      </c>
      <c r="F24" s="175">
        <f>SUM(B24*'Tarieven(A)'!$C$11,C24*'Tarieven(A)'!$D$11,D24*'Tarieven(A)'!$E$11)</f>
        <v>1200</v>
      </c>
      <c r="G24" s="87"/>
    </row>
    <row r="25" spans="1:7" s="60" customFormat="1" ht="12.75" customHeight="1">
      <c r="A25" s="87"/>
      <c r="B25" s="174">
        <v>1</v>
      </c>
      <c r="C25" s="174">
        <v>1</v>
      </c>
      <c r="D25" s="174">
        <v>1</v>
      </c>
      <c r="E25" s="114" t="s">
        <v>59</v>
      </c>
      <c r="F25" s="175">
        <f>SUM(B25*'Tarieven(A)'!$C$11,C25*'Tarieven(A)'!$D$11,D25*'Tarieven(A)'!$E$11)</f>
        <v>1200</v>
      </c>
      <c r="G25" s="87"/>
    </row>
    <row r="26" spans="1:7" s="60" customFormat="1" ht="12.75" customHeight="1">
      <c r="A26" s="87"/>
      <c r="B26" s="143"/>
      <c r="C26" s="143"/>
      <c r="D26" s="143"/>
      <c r="E26" s="87"/>
      <c r="F26" s="87"/>
      <c r="G26" s="87"/>
    </row>
    <row r="27" spans="1:7" s="60" customFormat="1" ht="12.75" customHeight="1" thickBot="1">
      <c r="A27" s="87"/>
      <c r="B27" s="87"/>
      <c r="C27" s="87"/>
      <c r="D27" s="87"/>
      <c r="E27" s="144" t="s">
        <v>60</v>
      </c>
      <c r="F27" s="82">
        <f>SUM(F10:F25)</f>
        <v>18600</v>
      </c>
      <c r="G27" s="87"/>
    </row>
    <row r="28" spans="1:7" s="60" customFormat="1" ht="27.75" customHeight="1" thickTop="1" thickBot="1">
      <c r="A28" s="87"/>
      <c r="B28" s="123" t="s">
        <v>61</v>
      </c>
      <c r="C28" s="185"/>
      <c r="D28" s="87"/>
      <c r="E28" s="87"/>
      <c r="F28" s="87"/>
      <c r="G28" s="87"/>
    </row>
    <row r="29" spans="1:7" s="60" customFormat="1" ht="21.75" customHeight="1" thickBot="1">
      <c r="A29" s="87"/>
      <c r="B29" s="87"/>
      <c r="C29" s="134">
        <v>0.01</v>
      </c>
      <c r="D29" s="87"/>
      <c r="E29" s="145" t="s">
        <v>62</v>
      </c>
      <c r="F29" s="146">
        <f>F27*(1-C29)</f>
        <v>18414</v>
      </c>
      <c r="G29" s="87"/>
    </row>
    <row r="30" spans="1:7" s="60" customFormat="1" ht="12.75" customHeight="1">
      <c r="A30" s="87"/>
      <c r="B30" s="147"/>
      <c r="C30" s="87"/>
      <c r="D30" s="87"/>
      <c r="E30" s="87"/>
      <c r="F30" s="87"/>
      <c r="G30" s="87"/>
    </row>
    <row r="31" spans="1:7">
      <c r="A31" s="85"/>
      <c r="B31" s="85"/>
      <c r="C31" s="85"/>
      <c r="D31" s="85"/>
      <c r="E31" s="85"/>
      <c r="F31" s="85"/>
      <c r="G31" s="85"/>
    </row>
  </sheetData>
  <mergeCells count="2">
    <mergeCell ref="B2:F2"/>
    <mergeCell ref="B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32"/>
  <sheetViews>
    <sheetView zoomScale="85" zoomScaleNormal="85" workbookViewId="0">
      <selection activeCell="B10" sqref="B10"/>
    </sheetView>
  </sheetViews>
  <sheetFormatPr defaultRowHeight="15"/>
  <cols>
    <col min="1" max="1" width="4.28515625" customWidth="1"/>
    <col min="2" max="4" width="17.7109375" customWidth="1"/>
    <col min="5" max="5" width="74.28515625" customWidth="1"/>
    <col min="6" max="6" width="29.140625" customWidth="1"/>
  </cols>
  <sheetData>
    <row r="1" spans="1:8" ht="15.75" thickBot="1">
      <c r="A1" s="52"/>
      <c r="B1" s="53"/>
      <c r="C1" s="52"/>
      <c r="D1" s="52"/>
      <c r="E1" s="52"/>
      <c r="F1" s="52"/>
      <c r="G1" s="52"/>
      <c r="H1" s="52"/>
    </row>
    <row r="2" spans="1:8" ht="24" thickBot="1">
      <c r="A2" s="52"/>
      <c r="B2" s="300" t="s">
        <v>63</v>
      </c>
      <c r="C2" s="301"/>
      <c r="D2" s="301"/>
      <c r="E2" s="301"/>
      <c r="F2" s="302"/>
      <c r="G2" s="52"/>
      <c r="H2" s="52"/>
    </row>
    <row r="3" spans="1:8" ht="15.75" thickBot="1">
      <c r="A3" s="52"/>
      <c r="B3" s="297" t="s">
        <v>244</v>
      </c>
      <c r="C3" s="298"/>
      <c r="D3" s="298"/>
      <c r="E3" s="298"/>
      <c r="F3" s="299"/>
      <c r="G3" s="52"/>
      <c r="H3" s="52"/>
    </row>
    <row r="4" spans="1:8">
      <c r="A4" s="52"/>
      <c r="B4" s="53"/>
      <c r="C4" s="52"/>
      <c r="D4" s="52"/>
      <c r="E4" s="52"/>
      <c r="F4" s="52"/>
      <c r="G4" s="52"/>
      <c r="H4" s="52"/>
    </row>
    <row r="5" spans="1:8" s="30" customFormat="1" ht="15.75">
      <c r="A5" s="60"/>
      <c r="B5" s="57" t="s">
        <v>64</v>
      </c>
      <c r="C5" s="9"/>
      <c r="D5" s="54"/>
      <c r="E5" s="54"/>
      <c r="F5" s="54"/>
      <c r="G5" s="1"/>
      <c r="H5" s="60"/>
    </row>
    <row r="6" spans="1:8">
      <c r="A6" s="52"/>
      <c r="B6" s="53"/>
      <c r="C6" s="52"/>
      <c r="D6" s="52"/>
      <c r="E6" s="52"/>
      <c r="F6" s="52"/>
      <c r="G6" s="52"/>
      <c r="H6" s="52"/>
    </row>
    <row r="7" spans="1:8" s="30" customFormat="1">
      <c r="A7" s="60"/>
      <c r="B7" s="10" t="s">
        <v>40</v>
      </c>
      <c r="C7" s="60"/>
      <c r="D7" s="60"/>
      <c r="E7" s="60"/>
      <c r="F7" s="60"/>
      <c r="G7" s="60"/>
      <c r="H7" s="60"/>
    </row>
    <row r="8" spans="1:8" s="30" customFormat="1" ht="12.75" customHeight="1">
      <c r="A8" s="60"/>
      <c r="B8" s="58" t="s">
        <v>25</v>
      </c>
      <c r="C8" s="58" t="s">
        <v>34</v>
      </c>
      <c r="D8" s="58" t="s">
        <v>27</v>
      </c>
      <c r="E8" s="176"/>
      <c r="F8" s="176"/>
      <c r="G8" s="60"/>
      <c r="H8" s="60"/>
    </row>
    <row r="9" spans="1:8" s="30" customFormat="1" ht="12.75" customHeight="1">
      <c r="A9" s="60"/>
      <c r="B9" s="58" t="s">
        <v>41</v>
      </c>
      <c r="C9" s="58" t="s">
        <v>41</v>
      </c>
      <c r="D9" s="58" t="s">
        <v>41</v>
      </c>
      <c r="E9" s="56" t="s">
        <v>65</v>
      </c>
      <c r="F9" s="55" t="s">
        <v>43</v>
      </c>
      <c r="G9" s="60"/>
      <c r="H9" s="60"/>
    </row>
    <row r="10" spans="1:8" s="30" customFormat="1" ht="12.75" customHeight="1">
      <c r="A10" s="60"/>
      <c r="B10" s="174">
        <v>1</v>
      </c>
      <c r="C10" s="174">
        <v>1</v>
      </c>
      <c r="D10" s="174">
        <v>1</v>
      </c>
      <c r="E10" s="114" t="s">
        <v>66</v>
      </c>
      <c r="F10" s="177">
        <f>SUM(B10*'Tarieven(A)'!$C$11,C10*'Tarieven(A)'!$D$11,D10*'Tarieven(A)'!$E$11)</f>
        <v>1200</v>
      </c>
      <c r="G10" s="60"/>
      <c r="H10" s="60"/>
    </row>
    <row r="11" spans="1:8" s="30" customFormat="1" ht="12.75" customHeight="1">
      <c r="A11" s="60"/>
      <c r="B11" s="174">
        <v>1</v>
      </c>
      <c r="C11" s="174">
        <v>1</v>
      </c>
      <c r="D11" s="174">
        <v>1</v>
      </c>
      <c r="E11" s="114" t="s">
        <v>67</v>
      </c>
      <c r="F11" s="177">
        <f>SUM(B11*'Tarieven(A)'!$C$8,C11*'Tarieven(A)'!$D$8,D11*'Tarieven(A)'!$E$8)</f>
        <v>600</v>
      </c>
      <c r="G11" s="60"/>
      <c r="H11" s="60"/>
    </row>
    <row r="12" spans="1:8" s="30" customFormat="1" ht="12.75" customHeight="1">
      <c r="A12" s="60"/>
      <c r="B12" s="174">
        <v>1</v>
      </c>
      <c r="C12" s="174">
        <v>1</v>
      </c>
      <c r="D12" s="174">
        <v>1</v>
      </c>
      <c r="E12" s="114" t="s">
        <v>68</v>
      </c>
      <c r="F12" s="177">
        <f>SUM(B12*'Tarieven(A)'!$C$8,C12*'Tarieven(A)'!$D$8,D12*'Tarieven(A)'!$E$8)</f>
        <v>600</v>
      </c>
      <c r="G12" s="60"/>
      <c r="H12" s="60"/>
    </row>
    <row r="13" spans="1:8" s="30" customFormat="1" ht="12.75" customHeight="1">
      <c r="A13" s="60"/>
      <c r="B13" s="174">
        <v>1</v>
      </c>
      <c r="C13" s="174">
        <v>1</v>
      </c>
      <c r="D13" s="174">
        <v>1</v>
      </c>
      <c r="E13" s="114" t="s">
        <v>69</v>
      </c>
      <c r="F13" s="177">
        <f>SUM(B13*'Tarieven(A)'!$C$8,C13*'Tarieven(A)'!$D$8,D13*'Tarieven(A)'!$E$8)</f>
        <v>600</v>
      </c>
      <c r="G13" s="60"/>
      <c r="H13" s="60"/>
    </row>
    <row r="14" spans="1:8" s="30" customFormat="1" ht="12.75" customHeight="1">
      <c r="A14" s="60"/>
      <c r="B14" s="174">
        <v>1</v>
      </c>
      <c r="C14" s="174">
        <v>1</v>
      </c>
      <c r="D14" s="174">
        <v>1</v>
      </c>
      <c r="E14" s="114" t="s">
        <v>70</v>
      </c>
      <c r="F14" s="177">
        <f>SUM(B14*'Tarieven(A)'!$C$8,C14*'Tarieven(A)'!$D$8,D14*'Tarieven(A)'!$E$8)</f>
        <v>600</v>
      </c>
      <c r="G14" s="60"/>
      <c r="H14" s="60"/>
    </row>
    <row r="15" spans="1:8" s="30" customFormat="1" ht="12.75" customHeight="1">
      <c r="A15" s="60"/>
      <c r="B15" s="174">
        <v>1</v>
      </c>
      <c r="C15" s="174">
        <v>1</v>
      </c>
      <c r="D15" s="174">
        <v>1</v>
      </c>
      <c r="E15" s="114" t="s">
        <v>71</v>
      </c>
      <c r="F15" s="177">
        <f>SUM(B15*'Tarieven(A)'!$C$8,C15*'Tarieven(A)'!$D$8,D15*'Tarieven(A)'!$E$8)</f>
        <v>600</v>
      </c>
      <c r="G15" s="60"/>
      <c r="H15" s="60"/>
    </row>
    <row r="16" spans="1:8" s="30" customFormat="1" ht="12.75" customHeight="1">
      <c r="A16" s="60"/>
      <c r="B16" s="174">
        <v>1</v>
      </c>
      <c r="C16" s="174">
        <v>1</v>
      </c>
      <c r="D16" s="174">
        <v>1</v>
      </c>
      <c r="E16" s="114" t="s">
        <v>72</v>
      </c>
      <c r="F16" s="177">
        <f>SUM(B16*'Tarieven(A)'!$C$8,C16*'Tarieven(A)'!$D$8,D16*'Tarieven(A)'!$E$8)</f>
        <v>600</v>
      </c>
      <c r="G16" s="60"/>
      <c r="H16" s="60"/>
    </row>
    <row r="17" spans="1:8" s="30" customFormat="1" ht="12.75" customHeight="1">
      <c r="A17" s="60"/>
      <c r="B17" s="174">
        <v>1</v>
      </c>
      <c r="C17" s="174">
        <v>1</v>
      </c>
      <c r="D17" s="174">
        <v>1</v>
      </c>
      <c r="E17" s="114" t="s">
        <v>73</v>
      </c>
      <c r="F17" s="177">
        <f>SUM(B17*'Tarieven(A)'!$C$8,C17*'Tarieven(A)'!$D$8,D17*'Tarieven(A)'!$E$8)</f>
        <v>600</v>
      </c>
      <c r="G17" s="60"/>
      <c r="H17" s="60"/>
    </row>
    <row r="18" spans="1:8" s="30" customFormat="1" ht="12.75" customHeight="1">
      <c r="A18" s="60"/>
      <c r="B18" s="174">
        <v>1</v>
      </c>
      <c r="C18" s="174">
        <v>1</v>
      </c>
      <c r="D18" s="174">
        <v>1</v>
      </c>
      <c r="E18" s="114" t="s">
        <v>74</v>
      </c>
      <c r="F18" s="177">
        <f>SUM(B18*'Tarieven(A)'!$C$8,C18*'Tarieven(A)'!$D$8,D18*'Tarieven(A)'!$E$8)</f>
        <v>600</v>
      </c>
      <c r="G18" s="60"/>
      <c r="H18" s="60"/>
    </row>
    <row r="19" spans="1:8" s="30" customFormat="1" ht="12.75" customHeight="1">
      <c r="A19" s="60"/>
      <c r="B19" s="174">
        <v>1</v>
      </c>
      <c r="C19" s="174">
        <v>1</v>
      </c>
      <c r="D19" s="174">
        <v>1</v>
      </c>
      <c r="E19" s="114" t="s">
        <v>75</v>
      </c>
      <c r="F19" s="177">
        <f>SUM(B19*'Tarieven(A)'!$C$8,C19*'Tarieven(A)'!$D$8,D19*'Tarieven(A)'!$E$8)</f>
        <v>600</v>
      </c>
      <c r="G19" s="60"/>
      <c r="H19" s="60"/>
    </row>
    <row r="20" spans="1:8" s="30" customFormat="1" ht="12.75" customHeight="1">
      <c r="A20" s="60"/>
      <c r="B20" s="174">
        <v>1</v>
      </c>
      <c r="C20" s="174">
        <v>1</v>
      </c>
      <c r="D20" s="174">
        <v>1</v>
      </c>
      <c r="E20" s="114" t="s">
        <v>76</v>
      </c>
      <c r="F20" s="177">
        <f>SUM(B20*'Tarieven(A)'!$C$8,C20*'Tarieven(A)'!$D$8,D20*'Tarieven(A)'!$E$8)</f>
        <v>600</v>
      </c>
      <c r="G20" s="60"/>
      <c r="H20" s="60"/>
    </row>
    <row r="21" spans="1:8" s="30" customFormat="1" ht="12.75" customHeight="1">
      <c r="A21" s="60"/>
      <c r="B21" s="174">
        <v>1</v>
      </c>
      <c r="C21" s="174">
        <v>1</v>
      </c>
      <c r="D21" s="174">
        <v>1</v>
      </c>
      <c r="E21" s="114" t="s">
        <v>77</v>
      </c>
      <c r="F21" s="177">
        <f>SUM(B21*'Tarieven(A)'!$C$8,C21*'Tarieven(A)'!$D$8,D21*'Tarieven(A)'!$E$8)</f>
        <v>600</v>
      </c>
      <c r="G21" s="60"/>
      <c r="H21" s="60"/>
    </row>
    <row r="22" spans="1:8" s="30" customFormat="1" ht="12.75" customHeight="1">
      <c r="A22" s="60"/>
      <c r="B22" s="174">
        <v>1</v>
      </c>
      <c r="C22" s="174">
        <v>1</v>
      </c>
      <c r="D22" s="174">
        <v>1</v>
      </c>
      <c r="E22" s="114" t="s">
        <v>78</v>
      </c>
      <c r="F22" s="177">
        <f>SUM(B22*'Tarieven(A)'!$C$8,C22*'Tarieven(A)'!$D$8,D22*'Tarieven(A)'!$E$8)</f>
        <v>600</v>
      </c>
      <c r="G22" s="60"/>
      <c r="H22" s="60"/>
    </row>
    <row r="23" spans="1:8" s="30" customFormat="1" ht="12.75" customHeight="1">
      <c r="A23" s="60"/>
      <c r="B23" s="174">
        <v>1</v>
      </c>
      <c r="C23" s="174">
        <v>1</v>
      </c>
      <c r="D23" s="174">
        <v>1</v>
      </c>
      <c r="E23" s="114" t="s">
        <v>79</v>
      </c>
      <c r="F23" s="177">
        <f>SUM(B23*'Tarieven(A)'!$C$8,C23*'Tarieven(A)'!$D$8,D23*'Tarieven(A)'!$E$8)</f>
        <v>600</v>
      </c>
      <c r="G23" s="60"/>
      <c r="H23" s="60"/>
    </row>
    <row r="24" spans="1:8" s="30" customFormat="1" ht="12.75" customHeight="1">
      <c r="A24" s="60"/>
      <c r="B24" s="174">
        <v>1</v>
      </c>
      <c r="C24" s="174">
        <v>1</v>
      </c>
      <c r="D24" s="174">
        <v>1</v>
      </c>
      <c r="E24" s="114" t="s">
        <v>80</v>
      </c>
      <c r="F24" s="177">
        <f>SUM(B24*'Tarieven(A)'!$C$8,C24*'Tarieven(A)'!$D$8,D24*'Tarieven(A)'!$E$8)</f>
        <v>600</v>
      </c>
      <c r="G24" s="60"/>
      <c r="H24" s="60"/>
    </row>
    <row r="25" spans="1:8" s="30" customFormat="1" ht="12.75" customHeight="1">
      <c r="A25" s="60"/>
      <c r="B25" s="174">
        <v>0</v>
      </c>
      <c r="C25" s="174">
        <v>5</v>
      </c>
      <c r="D25" s="174">
        <v>0</v>
      </c>
      <c r="E25" s="114" t="s">
        <v>185</v>
      </c>
      <c r="F25" s="177">
        <f>SUM(B25*'Tarieven(A)'!$C$8,C25*'Tarieven(A)'!$D$8,D25*'Tarieven(A)'!$E$8)</f>
        <v>1000</v>
      </c>
      <c r="G25" s="60"/>
      <c r="H25" s="60"/>
    </row>
    <row r="26" spans="1:8" s="30" customFormat="1" ht="12.75" customHeight="1">
      <c r="A26" s="60"/>
      <c r="B26" s="11"/>
      <c r="C26" s="11"/>
      <c r="D26" s="11"/>
      <c r="E26" s="60"/>
      <c r="F26" s="60"/>
      <c r="G26" s="60"/>
      <c r="H26" s="60"/>
    </row>
    <row r="27" spans="1:8" s="30" customFormat="1" ht="12.75" customHeight="1" thickBot="1">
      <c r="A27" s="60"/>
      <c r="B27" s="60"/>
      <c r="C27" s="60"/>
      <c r="D27" s="60"/>
      <c r="E27" s="48" t="s">
        <v>81</v>
      </c>
      <c r="F27" s="12">
        <f>SUM(F10:F25)</f>
        <v>10600</v>
      </c>
      <c r="G27" s="60"/>
      <c r="H27" s="60"/>
    </row>
    <row r="28" spans="1:8" s="30" customFormat="1" ht="27.75" customHeight="1" thickTop="1" thickBot="1">
      <c r="A28" s="60"/>
      <c r="B28" s="59" t="s">
        <v>82</v>
      </c>
      <c r="C28" s="184"/>
      <c r="D28" s="60"/>
      <c r="E28" s="60"/>
      <c r="F28" s="60"/>
      <c r="G28" s="60"/>
      <c r="H28" s="60"/>
    </row>
    <row r="29" spans="1:8" s="30" customFormat="1" ht="21.75" customHeight="1" thickBot="1">
      <c r="A29" s="60"/>
      <c r="B29" s="60"/>
      <c r="C29" s="134">
        <v>0.01</v>
      </c>
      <c r="D29" s="60"/>
      <c r="E29" s="49" t="s">
        <v>83</v>
      </c>
      <c r="F29" s="50">
        <f>F27*(1-C29)</f>
        <v>10494</v>
      </c>
      <c r="G29" s="60"/>
      <c r="H29" s="60"/>
    </row>
    <row r="30" spans="1:8" s="30" customFormat="1" ht="12.75" customHeight="1">
      <c r="A30" s="60"/>
      <c r="B30" s="6"/>
      <c r="C30" s="60"/>
      <c r="D30" s="60"/>
      <c r="E30" s="60"/>
      <c r="F30" s="60"/>
      <c r="G30" s="60"/>
      <c r="H30" s="60"/>
    </row>
    <row r="31" spans="1:8">
      <c r="A31" s="52"/>
      <c r="B31" s="52"/>
      <c r="C31" s="52"/>
      <c r="D31" s="52"/>
      <c r="E31" s="52"/>
      <c r="F31" s="52"/>
      <c r="G31" s="52"/>
      <c r="H31" s="52"/>
    </row>
    <row r="32" spans="1:8">
      <c r="A32" s="52"/>
      <c r="B32" s="52"/>
      <c r="C32" s="52"/>
      <c r="D32" s="52"/>
      <c r="E32" s="52"/>
      <c r="F32" s="52"/>
      <c r="G32" s="52"/>
      <c r="H32" s="52"/>
    </row>
  </sheetData>
  <mergeCells count="2">
    <mergeCell ref="B2:F2"/>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13"/>
  <sheetViews>
    <sheetView topLeftCell="B1" zoomScale="85" zoomScaleNormal="85" workbookViewId="0">
      <selection activeCell="B9" sqref="B9"/>
    </sheetView>
  </sheetViews>
  <sheetFormatPr defaultRowHeight="15"/>
  <cols>
    <col min="1" max="1" width="3.7109375" customWidth="1"/>
    <col min="2" max="2" width="14.5703125" customWidth="1"/>
    <col min="3" max="3" width="15.42578125" customWidth="1"/>
    <col min="4" max="4" width="25.42578125" customWidth="1"/>
    <col min="5" max="5" width="81.5703125" customWidth="1"/>
    <col min="6" max="6" width="21.5703125" customWidth="1"/>
    <col min="7" max="7" width="33" customWidth="1"/>
  </cols>
  <sheetData>
    <row r="1" spans="1:7" ht="15.75" thickBot="1">
      <c r="A1" s="85"/>
      <c r="B1" s="86"/>
      <c r="C1" s="85"/>
      <c r="D1" s="85"/>
      <c r="E1" s="85"/>
      <c r="F1" s="85"/>
      <c r="G1" s="85"/>
    </row>
    <row r="2" spans="1:7" ht="24" thickBot="1">
      <c r="A2" s="85"/>
      <c r="B2" s="303" t="s">
        <v>84</v>
      </c>
      <c r="C2" s="304"/>
      <c r="D2" s="304"/>
      <c r="E2" s="304"/>
      <c r="F2" s="305"/>
      <c r="G2" s="85"/>
    </row>
    <row r="3" spans="1:7" ht="15.75" thickBot="1">
      <c r="A3" s="85"/>
      <c r="B3" s="306" t="s">
        <v>244</v>
      </c>
      <c r="C3" s="307"/>
      <c r="D3" s="307"/>
      <c r="E3" s="307"/>
      <c r="F3" s="308"/>
      <c r="G3" s="85"/>
    </row>
    <row r="4" spans="1:7">
      <c r="A4" s="85"/>
      <c r="B4" s="85"/>
      <c r="C4" s="85"/>
      <c r="D4" s="85"/>
      <c r="E4" s="85"/>
      <c r="F4" s="85"/>
      <c r="G4" s="85"/>
    </row>
    <row r="5" spans="1:7" s="5" customFormat="1" ht="15.75">
      <c r="A5" s="87"/>
      <c r="B5" s="88" t="s">
        <v>85</v>
      </c>
      <c r="C5" s="89"/>
      <c r="D5" s="90"/>
      <c r="E5" s="90"/>
      <c r="F5" s="90"/>
      <c r="G5" s="85"/>
    </row>
    <row r="6" spans="1:7" s="5" customFormat="1">
      <c r="A6" s="87"/>
      <c r="B6" s="87" t="s">
        <v>86</v>
      </c>
      <c r="C6" s="87"/>
      <c r="D6" s="87"/>
      <c r="E6" s="87"/>
      <c r="F6" s="87"/>
      <c r="G6" s="87"/>
    </row>
    <row r="7" spans="1:7" s="30" customFormat="1" ht="15.75">
      <c r="A7" s="87"/>
      <c r="B7" s="88" t="s">
        <v>87</v>
      </c>
      <c r="C7" s="89"/>
      <c r="D7" s="90"/>
      <c r="E7" s="90"/>
      <c r="F7" s="90"/>
      <c r="G7" s="85"/>
    </row>
    <row r="8" spans="1:7" s="13" customFormat="1" ht="12.75" customHeight="1">
      <c r="A8" s="178"/>
      <c r="B8" s="91" t="s">
        <v>88</v>
      </c>
      <c r="C8" s="92" t="s">
        <v>89</v>
      </c>
      <c r="D8" s="93" t="s">
        <v>90</v>
      </c>
      <c r="E8" s="93" t="s">
        <v>91</v>
      </c>
      <c r="F8" s="91" t="s">
        <v>43</v>
      </c>
      <c r="G8" s="178"/>
    </row>
    <row r="9" spans="1:7" s="13" customFormat="1" ht="12.75" customHeight="1">
      <c r="A9" s="178"/>
      <c r="B9" s="113">
        <v>1</v>
      </c>
      <c r="C9" s="174">
        <v>1</v>
      </c>
      <c r="D9" s="114" t="s">
        <v>92</v>
      </c>
      <c r="E9" s="114"/>
      <c r="F9" s="179">
        <f>B9*C9</f>
        <v>1</v>
      </c>
      <c r="G9" s="94"/>
    </row>
    <row r="10" spans="1:7" s="13" customFormat="1" ht="12.75" customHeight="1">
      <c r="A10" s="178"/>
      <c r="B10" s="113">
        <v>1</v>
      </c>
      <c r="C10" s="174">
        <v>1</v>
      </c>
      <c r="D10" s="114" t="s">
        <v>93</v>
      </c>
      <c r="E10" s="114"/>
      <c r="F10" s="179">
        <f t="shared" ref="F10:F17" si="0">B10*C10</f>
        <v>1</v>
      </c>
      <c r="G10" s="94"/>
    </row>
    <row r="11" spans="1:7" s="13" customFormat="1" ht="12.75" customHeight="1">
      <c r="A11" s="178"/>
      <c r="B11" s="113">
        <v>1</v>
      </c>
      <c r="C11" s="174">
        <v>1</v>
      </c>
      <c r="D11" s="114" t="s">
        <v>94</v>
      </c>
      <c r="E11" s="114"/>
      <c r="F11" s="179">
        <f t="shared" si="0"/>
        <v>1</v>
      </c>
      <c r="G11" s="94"/>
    </row>
    <row r="12" spans="1:7" s="13" customFormat="1" ht="12.75" customHeight="1">
      <c r="A12" s="178"/>
      <c r="B12" s="113">
        <v>1</v>
      </c>
      <c r="C12" s="174">
        <v>1</v>
      </c>
      <c r="D12" s="114" t="s">
        <v>95</v>
      </c>
      <c r="E12" s="114"/>
      <c r="F12" s="179">
        <f t="shared" si="0"/>
        <v>1</v>
      </c>
      <c r="G12" s="178"/>
    </row>
    <row r="13" spans="1:7" s="13" customFormat="1" ht="12.75" customHeight="1">
      <c r="A13" s="178"/>
      <c r="B13" s="113">
        <v>1</v>
      </c>
      <c r="C13" s="174">
        <v>1</v>
      </c>
      <c r="D13" s="114" t="s">
        <v>96</v>
      </c>
      <c r="E13" s="114"/>
      <c r="F13" s="179">
        <f t="shared" si="0"/>
        <v>1</v>
      </c>
      <c r="G13" s="178"/>
    </row>
    <row r="14" spans="1:7" s="13" customFormat="1" ht="12.75" customHeight="1">
      <c r="A14" s="178"/>
      <c r="B14" s="113">
        <v>1</v>
      </c>
      <c r="C14" s="174">
        <v>1</v>
      </c>
      <c r="D14" s="114" t="s">
        <v>94</v>
      </c>
      <c r="E14" s="114"/>
      <c r="F14" s="179">
        <f t="shared" si="0"/>
        <v>1</v>
      </c>
      <c r="G14" s="178"/>
    </row>
    <row r="15" spans="1:7" s="13" customFormat="1" ht="12.75" customHeight="1">
      <c r="A15" s="178"/>
      <c r="B15" s="113">
        <v>1</v>
      </c>
      <c r="C15" s="174">
        <v>1</v>
      </c>
      <c r="D15" s="114" t="s">
        <v>97</v>
      </c>
      <c r="E15" s="114"/>
      <c r="F15" s="179">
        <f t="shared" si="0"/>
        <v>1</v>
      </c>
      <c r="G15" s="178"/>
    </row>
    <row r="16" spans="1:7" s="13" customFormat="1" ht="12.75" customHeight="1">
      <c r="A16" s="178"/>
      <c r="B16" s="113">
        <v>1</v>
      </c>
      <c r="C16" s="174">
        <v>1</v>
      </c>
      <c r="D16" s="114" t="s">
        <v>98</v>
      </c>
      <c r="E16" s="114"/>
      <c r="F16" s="179">
        <f t="shared" si="0"/>
        <v>1</v>
      </c>
      <c r="G16" s="178"/>
    </row>
    <row r="17" spans="1:7" s="13" customFormat="1" ht="12.75" customHeight="1">
      <c r="A17" s="178"/>
      <c r="B17" s="113">
        <v>1</v>
      </c>
      <c r="C17" s="174">
        <v>1</v>
      </c>
      <c r="D17" s="180" t="s">
        <v>94</v>
      </c>
      <c r="E17" s="180"/>
      <c r="F17" s="179">
        <f t="shared" si="0"/>
        <v>1</v>
      </c>
      <c r="G17" s="178"/>
    </row>
    <row r="18" spans="1:7" s="13" customFormat="1" ht="12.75" customHeight="1">
      <c r="A18" s="178"/>
      <c r="B18" s="181"/>
      <c r="C18" s="181"/>
      <c r="D18" s="95" t="s">
        <v>99</v>
      </c>
      <c r="E18" s="96" t="s">
        <v>100</v>
      </c>
      <c r="F18" s="97">
        <f>SUM(F9:F17)</f>
        <v>9</v>
      </c>
      <c r="G18" s="178"/>
    </row>
    <row r="19" spans="1:7" s="13" customFormat="1" ht="12.75" customHeight="1">
      <c r="A19" s="178"/>
      <c r="B19" s="181"/>
      <c r="C19" s="181"/>
      <c r="D19" s="95"/>
      <c r="E19" s="96" t="s">
        <v>101</v>
      </c>
      <c r="F19" s="83">
        <v>0.03</v>
      </c>
      <c r="G19" s="178"/>
    </row>
    <row r="20" spans="1:7" s="13" customFormat="1" ht="12.75" customHeight="1">
      <c r="A20" s="178"/>
      <c r="B20" s="181"/>
      <c r="C20" s="181"/>
      <c r="D20" s="95" t="s">
        <v>99</v>
      </c>
      <c r="E20" s="96" t="s">
        <v>102</v>
      </c>
      <c r="F20" s="98">
        <f>F18*(1-F19)</f>
        <v>8.73</v>
      </c>
      <c r="G20" s="178"/>
    </row>
    <row r="21" spans="1:7" s="13" customFormat="1" ht="12.75" customHeight="1" thickBot="1">
      <c r="A21" s="178"/>
      <c r="B21" s="181"/>
      <c r="C21" s="181"/>
      <c r="D21" s="99" t="s">
        <v>103</v>
      </c>
      <c r="E21" s="99"/>
      <c r="F21" s="84">
        <v>111</v>
      </c>
      <c r="G21" s="178"/>
    </row>
    <row r="22" spans="1:7" s="13" customFormat="1" ht="12.75" customHeight="1" thickBot="1">
      <c r="A22" s="178"/>
      <c r="B22" s="181"/>
      <c r="C22" s="181"/>
      <c r="D22" s="100"/>
      <c r="E22" s="101" t="s">
        <v>104</v>
      </c>
      <c r="F22" s="102">
        <f>F20+F21</f>
        <v>119.73</v>
      </c>
      <c r="G22" s="178"/>
    </row>
    <row r="23" spans="1:7" s="13" customFormat="1" ht="12.75" customHeight="1">
      <c r="A23" s="178"/>
      <c r="B23" s="103"/>
      <c r="C23" s="181"/>
      <c r="D23" s="181"/>
      <c r="E23" s="100"/>
      <c r="F23" s="104"/>
      <c r="G23" s="105"/>
    </row>
    <row r="24" spans="1:7" s="30" customFormat="1" ht="15.75">
      <c r="A24" s="87"/>
      <c r="B24" s="88" t="s">
        <v>105</v>
      </c>
      <c r="C24" s="89"/>
      <c r="D24" s="90"/>
      <c r="E24" s="90"/>
      <c r="F24" s="90"/>
      <c r="G24" s="85"/>
    </row>
    <row r="25" spans="1:7" s="13" customFormat="1" ht="12.75" customHeight="1">
      <c r="A25" s="178"/>
      <c r="B25" s="91" t="s">
        <v>88</v>
      </c>
      <c r="C25" s="92" t="s">
        <v>89</v>
      </c>
      <c r="D25" s="93" t="s">
        <v>90</v>
      </c>
      <c r="E25" s="93" t="s">
        <v>91</v>
      </c>
      <c r="F25" s="91" t="s">
        <v>43</v>
      </c>
      <c r="G25" s="178"/>
    </row>
    <row r="26" spans="1:7" s="13" customFormat="1" ht="12.75" customHeight="1">
      <c r="A26" s="178"/>
      <c r="B26" s="113">
        <v>1</v>
      </c>
      <c r="C26" s="174">
        <v>1</v>
      </c>
      <c r="D26" s="114" t="s">
        <v>106</v>
      </c>
      <c r="E26" s="114"/>
      <c r="F26" s="179">
        <f>B26*C26</f>
        <v>1</v>
      </c>
      <c r="G26" s="94"/>
    </row>
    <row r="27" spans="1:7" s="13" customFormat="1" ht="12.75" customHeight="1">
      <c r="A27" s="178"/>
      <c r="B27" s="113">
        <v>1</v>
      </c>
      <c r="C27" s="174">
        <v>1</v>
      </c>
      <c r="D27" s="114" t="s">
        <v>107</v>
      </c>
      <c r="E27" s="114"/>
      <c r="F27" s="179">
        <f t="shared" ref="F27:F34" si="1">B27*C27</f>
        <v>1</v>
      </c>
      <c r="G27" s="94"/>
    </row>
    <row r="28" spans="1:7" s="13" customFormat="1" ht="12.75" customHeight="1">
      <c r="A28" s="178"/>
      <c r="B28" s="113">
        <v>1</v>
      </c>
      <c r="C28" s="174">
        <v>1</v>
      </c>
      <c r="D28" s="114" t="s">
        <v>94</v>
      </c>
      <c r="E28" s="114"/>
      <c r="F28" s="179">
        <f t="shared" si="1"/>
        <v>1</v>
      </c>
      <c r="G28" s="94"/>
    </row>
    <row r="29" spans="1:7" s="13" customFormat="1" ht="12.75" customHeight="1">
      <c r="A29" s="178"/>
      <c r="B29" s="113">
        <v>1</v>
      </c>
      <c r="C29" s="174">
        <v>1</v>
      </c>
      <c r="D29" s="114" t="s">
        <v>95</v>
      </c>
      <c r="E29" s="114"/>
      <c r="F29" s="179">
        <f t="shared" si="1"/>
        <v>1</v>
      </c>
      <c r="G29" s="106"/>
    </row>
    <row r="30" spans="1:7" s="13" customFormat="1" ht="12.75" customHeight="1">
      <c r="A30" s="178"/>
      <c r="B30" s="113">
        <v>1</v>
      </c>
      <c r="C30" s="174">
        <v>1</v>
      </c>
      <c r="D30" s="114" t="s">
        <v>96</v>
      </c>
      <c r="E30" s="114"/>
      <c r="F30" s="179">
        <f t="shared" si="1"/>
        <v>1</v>
      </c>
      <c r="G30" s="106"/>
    </row>
    <row r="31" spans="1:7" s="13" customFormat="1" ht="12.75" customHeight="1">
      <c r="A31" s="178"/>
      <c r="B31" s="113">
        <v>1</v>
      </c>
      <c r="C31" s="174">
        <v>1</v>
      </c>
      <c r="D31" s="114" t="s">
        <v>94</v>
      </c>
      <c r="E31" s="114"/>
      <c r="F31" s="179">
        <f t="shared" si="1"/>
        <v>1</v>
      </c>
      <c r="G31" s="106"/>
    </row>
    <row r="32" spans="1:7" s="13" customFormat="1" ht="12.75" customHeight="1">
      <c r="A32" s="178"/>
      <c r="B32" s="113">
        <v>1</v>
      </c>
      <c r="C32" s="174">
        <v>1</v>
      </c>
      <c r="D32" s="114" t="s">
        <v>97</v>
      </c>
      <c r="E32" s="114"/>
      <c r="F32" s="179">
        <f t="shared" si="1"/>
        <v>1</v>
      </c>
      <c r="G32" s="178"/>
    </row>
    <row r="33" spans="1:7" s="13" customFormat="1" ht="12.75" customHeight="1">
      <c r="A33" s="178"/>
      <c r="B33" s="113">
        <v>1</v>
      </c>
      <c r="C33" s="174">
        <v>1</v>
      </c>
      <c r="D33" s="114" t="s">
        <v>98</v>
      </c>
      <c r="E33" s="114"/>
      <c r="F33" s="179">
        <f t="shared" si="1"/>
        <v>1</v>
      </c>
      <c r="G33" s="178"/>
    </row>
    <row r="34" spans="1:7" s="13" customFormat="1" ht="12.75" customHeight="1">
      <c r="A34" s="178"/>
      <c r="B34" s="113">
        <v>1</v>
      </c>
      <c r="C34" s="174">
        <v>1</v>
      </c>
      <c r="D34" s="180" t="s">
        <v>94</v>
      </c>
      <c r="E34" s="180"/>
      <c r="F34" s="179">
        <f t="shared" si="1"/>
        <v>1</v>
      </c>
      <c r="G34" s="178"/>
    </row>
    <row r="35" spans="1:7" s="13" customFormat="1" ht="12.75" customHeight="1">
      <c r="A35" s="178"/>
      <c r="B35" s="181"/>
      <c r="C35" s="181"/>
      <c r="D35" s="95" t="s">
        <v>108</v>
      </c>
      <c r="E35" s="96" t="s">
        <v>109</v>
      </c>
      <c r="F35" s="97">
        <f>SUM(F26:F34)</f>
        <v>9</v>
      </c>
      <c r="G35" s="178"/>
    </row>
    <row r="36" spans="1:7" s="13" customFormat="1" ht="12.75" customHeight="1">
      <c r="A36" s="178"/>
      <c r="B36" s="181"/>
      <c r="C36" s="181"/>
      <c r="D36" s="95"/>
      <c r="E36" s="96" t="s">
        <v>110</v>
      </c>
      <c r="F36" s="83">
        <v>0.1</v>
      </c>
      <c r="G36" s="178"/>
    </row>
    <row r="37" spans="1:7" s="13" customFormat="1" ht="12.75" customHeight="1">
      <c r="A37" s="178"/>
      <c r="B37" s="181"/>
      <c r="C37" s="181"/>
      <c r="D37" s="95" t="s">
        <v>108</v>
      </c>
      <c r="E37" s="96" t="s">
        <v>111</v>
      </c>
      <c r="F37" s="98">
        <f>F35*(1-F36)</f>
        <v>8.1</v>
      </c>
      <c r="G37" s="178"/>
    </row>
    <row r="38" spans="1:7" s="13" customFormat="1" ht="12.75" customHeight="1" thickBot="1">
      <c r="A38" s="178"/>
      <c r="B38" s="181"/>
      <c r="C38" s="181"/>
      <c r="D38" s="99" t="s">
        <v>103</v>
      </c>
      <c r="E38" s="99"/>
      <c r="F38" s="84">
        <v>1</v>
      </c>
      <c r="G38" s="178"/>
    </row>
    <row r="39" spans="1:7" s="13" customFormat="1" ht="12.75" customHeight="1" thickBot="1">
      <c r="A39" s="178"/>
      <c r="B39" s="181"/>
      <c r="C39" s="181"/>
      <c r="D39" s="100"/>
      <c r="E39" s="101" t="s">
        <v>112</v>
      </c>
      <c r="F39" s="102">
        <f>F37+F38</f>
        <v>9.1</v>
      </c>
      <c r="G39" s="178"/>
    </row>
    <row r="40" spans="1:7" s="13" customFormat="1" ht="12.75" customHeight="1">
      <c r="A40" s="178"/>
      <c r="B40" s="103"/>
      <c r="C40" s="181"/>
      <c r="D40" s="181"/>
      <c r="E40" s="100"/>
      <c r="F40" s="104"/>
      <c r="G40" s="105"/>
    </row>
    <row r="41" spans="1:7" s="30" customFormat="1" ht="15.75">
      <c r="A41" s="87"/>
      <c r="B41" s="88" t="s">
        <v>113</v>
      </c>
      <c r="C41" s="89"/>
      <c r="D41" s="90"/>
      <c r="E41" s="90"/>
      <c r="F41" s="90"/>
      <c r="G41" s="85"/>
    </row>
    <row r="42" spans="1:7" s="13" customFormat="1" ht="12.75" customHeight="1">
      <c r="A42" s="178"/>
      <c r="B42" s="91" t="s">
        <v>88</v>
      </c>
      <c r="C42" s="92" t="s">
        <v>89</v>
      </c>
      <c r="D42" s="93" t="s">
        <v>90</v>
      </c>
      <c r="E42" s="93" t="s">
        <v>91</v>
      </c>
      <c r="F42" s="91" t="s">
        <v>43</v>
      </c>
      <c r="G42" s="178"/>
    </row>
    <row r="43" spans="1:7" s="13" customFormat="1" ht="12.75" customHeight="1">
      <c r="A43" s="178"/>
      <c r="B43" s="113">
        <v>1</v>
      </c>
      <c r="C43" s="174">
        <v>1</v>
      </c>
      <c r="D43" s="114" t="s">
        <v>114</v>
      </c>
      <c r="E43" s="114"/>
      <c r="F43" s="179">
        <f>B43*C43</f>
        <v>1</v>
      </c>
      <c r="G43" s="94"/>
    </row>
    <row r="44" spans="1:7" s="13" customFormat="1" ht="12.75" customHeight="1">
      <c r="A44" s="178"/>
      <c r="B44" s="113">
        <v>1</v>
      </c>
      <c r="C44" s="174">
        <v>1</v>
      </c>
      <c r="D44" s="114" t="s">
        <v>114</v>
      </c>
      <c r="E44" s="114"/>
      <c r="F44" s="179">
        <f t="shared" ref="F44:F51" si="2">B44*C44</f>
        <v>1</v>
      </c>
      <c r="G44" s="94"/>
    </row>
    <row r="45" spans="1:7" s="13" customFormat="1" ht="12.75" customHeight="1">
      <c r="A45" s="178"/>
      <c r="B45" s="113">
        <v>1</v>
      </c>
      <c r="C45" s="174">
        <v>1</v>
      </c>
      <c r="D45" s="114" t="s">
        <v>94</v>
      </c>
      <c r="E45" s="114"/>
      <c r="F45" s="179">
        <f t="shared" si="2"/>
        <v>1</v>
      </c>
      <c r="G45" s="94"/>
    </row>
    <row r="46" spans="1:7" s="13" customFormat="1" ht="12.75" customHeight="1">
      <c r="A46" s="178"/>
      <c r="B46" s="113">
        <v>1</v>
      </c>
      <c r="C46" s="174">
        <v>1</v>
      </c>
      <c r="D46" s="114" t="s">
        <v>95</v>
      </c>
      <c r="E46" s="114"/>
      <c r="F46" s="179">
        <f t="shared" si="2"/>
        <v>1</v>
      </c>
      <c r="G46" s="106"/>
    </row>
    <row r="47" spans="1:7" s="13" customFormat="1" ht="12.75" customHeight="1">
      <c r="A47" s="178"/>
      <c r="B47" s="113">
        <v>1</v>
      </c>
      <c r="C47" s="174">
        <v>1</v>
      </c>
      <c r="D47" s="114" t="s">
        <v>96</v>
      </c>
      <c r="E47" s="114"/>
      <c r="F47" s="179">
        <f t="shared" si="2"/>
        <v>1</v>
      </c>
      <c r="G47" s="106"/>
    </row>
    <row r="48" spans="1:7" s="13" customFormat="1" ht="12.75" customHeight="1">
      <c r="A48" s="178"/>
      <c r="B48" s="113">
        <v>1</v>
      </c>
      <c r="C48" s="174">
        <v>1</v>
      </c>
      <c r="D48" s="114" t="s">
        <v>94</v>
      </c>
      <c r="E48" s="114"/>
      <c r="F48" s="179">
        <f t="shared" si="2"/>
        <v>1</v>
      </c>
      <c r="G48" s="106"/>
    </row>
    <row r="49" spans="1:7" s="13" customFormat="1" ht="12.75" customHeight="1">
      <c r="A49" s="178"/>
      <c r="B49" s="113">
        <v>1</v>
      </c>
      <c r="C49" s="174">
        <v>1</v>
      </c>
      <c r="D49" s="114" t="s">
        <v>97</v>
      </c>
      <c r="E49" s="114"/>
      <c r="F49" s="179">
        <f t="shared" si="2"/>
        <v>1</v>
      </c>
      <c r="G49" s="178"/>
    </row>
    <row r="50" spans="1:7" s="13" customFormat="1" ht="12.75" customHeight="1">
      <c r="A50" s="178"/>
      <c r="B50" s="113">
        <v>1</v>
      </c>
      <c r="C50" s="174">
        <v>1</v>
      </c>
      <c r="D50" s="114" t="s">
        <v>98</v>
      </c>
      <c r="E50" s="114"/>
      <c r="F50" s="179">
        <f t="shared" si="2"/>
        <v>1</v>
      </c>
      <c r="G50" s="178"/>
    </row>
    <row r="51" spans="1:7" s="13" customFormat="1" ht="12.75" customHeight="1">
      <c r="A51" s="178"/>
      <c r="B51" s="113">
        <v>1</v>
      </c>
      <c r="C51" s="174">
        <v>1</v>
      </c>
      <c r="D51" s="180" t="s">
        <v>94</v>
      </c>
      <c r="E51" s="180"/>
      <c r="F51" s="179">
        <f t="shared" si="2"/>
        <v>1</v>
      </c>
      <c r="G51" s="178"/>
    </row>
    <row r="52" spans="1:7" s="13" customFormat="1" ht="12.75" customHeight="1">
      <c r="A52" s="178"/>
      <c r="B52" s="181"/>
      <c r="C52" s="181"/>
      <c r="D52" s="95" t="s">
        <v>115</v>
      </c>
      <c r="E52" s="96" t="s">
        <v>116</v>
      </c>
      <c r="F52" s="97">
        <f>SUM(F43:F51)</f>
        <v>9</v>
      </c>
      <c r="G52" s="178"/>
    </row>
    <row r="53" spans="1:7" s="13" customFormat="1" ht="12.75" customHeight="1">
      <c r="A53" s="178"/>
      <c r="B53" s="181"/>
      <c r="C53" s="181"/>
      <c r="D53" s="95"/>
      <c r="E53" s="96" t="s">
        <v>117</v>
      </c>
      <c r="F53" s="83">
        <v>0.15</v>
      </c>
      <c r="G53" s="178"/>
    </row>
    <row r="54" spans="1:7" s="13" customFormat="1" ht="12.75" customHeight="1">
      <c r="A54" s="178"/>
      <c r="B54" s="181"/>
      <c r="C54" s="181"/>
      <c r="D54" s="95" t="s">
        <v>115</v>
      </c>
      <c r="E54" s="96" t="s">
        <v>118</v>
      </c>
      <c r="F54" s="98">
        <f>F52*(1-F53)</f>
        <v>7.6499999999999995</v>
      </c>
      <c r="G54" s="178"/>
    </row>
    <row r="55" spans="1:7" s="13" customFormat="1" ht="12.75" customHeight="1" thickBot="1">
      <c r="A55" s="178"/>
      <c r="B55" s="181"/>
      <c r="C55" s="181"/>
      <c r="D55" s="99" t="s">
        <v>103</v>
      </c>
      <c r="E55" s="99"/>
      <c r="F55" s="84">
        <v>1</v>
      </c>
      <c r="G55" s="178"/>
    </row>
    <row r="56" spans="1:7" s="13" customFormat="1" ht="12.75" customHeight="1" thickBot="1">
      <c r="A56" s="178"/>
      <c r="B56" s="181"/>
      <c r="C56" s="181"/>
      <c r="D56" s="100"/>
      <c r="E56" s="101" t="s">
        <v>119</v>
      </c>
      <c r="F56" s="102">
        <f>F54+F55</f>
        <v>8.6499999999999986</v>
      </c>
      <c r="G56" s="178"/>
    </row>
    <row r="57" spans="1:7" s="13" customFormat="1" ht="12.75" customHeight="1">
      <c r="A57" s="178"/>
      <c r="B57" s="103"/>
      <c r="C57" s="181"/>
      <c r="D57" s="181"/>
      <c r="E57" s="100"/>
      <c r="F57" s="104"/>
      <c r="G57" s="178"/>
    </row>
    <row r="58" spans="1:7" s="30" customFormat="1" ht="15.75">
      <c r="A58" s="87"/>
      <c r="B58" s="88" t="s">
        <v>120</v>
      </c>
      <c r="C58" s="89"/>
      <c r="D58" s="90"/>
      <c r="E58" s="90"/>
      <c r="F58" s="90"/>
      <c r="G58" s="87"/>
    </row>
    <row r="59" spans="1:7" s="13" customFormat="1" ht="12.75" customHeight="1">
      <c r="A59" s="178"/>
      <c r="B59" s="91" t="s">
        <v>88</v>
      </c>
      <c r="C59" s="92" t="s">
        <v>89</v>
      </c>
      <c r="D59" s="93" t="s">
        <v>90</v>
      </c>
      <c r="E59" s="93" t="s">
        <v>91</v>
      </c>
      <c r="F59" s="91" t="s">
        <v>43</v>
      </c>
      <c r="G59" s="178"/>
    </row>
    <row r="60" spans="1:7" s="13" customFormat="1" ht="12.75" customHeight="1">
      <c r="A60" s="178"/>
      <c r="B60" s="113">
        <v>1</v>
      </c>
      <c r="C60" s="174">
        <v>1</v>
      </c>
      <c r="D60" s="114" t="s">
        <v>121</v>
      </c>
      <c r="E60" s="114"/>
      <c r="F60" s="179">
        <f>B60*C60</f>
        <v>1</v>
      </c>
      <c r="G60" s="94"/>
    </row>
    <row r="61" spans="1:7" s="13" customFormat="1" ht="12.75" customHeight="1">
      <c r="A61" s="178"/>
      <c r="B61" s="113">
        <v>1</v>
      </c>
      <c r="C61" s="174">
        <v>1</v>
      </c>
      <c r="D61" s="114" t="s">
        <v>122</v>
      </c>
      <c r="E61" s="114"/>
      <c r="F61" s="179">
        <f t="shared" ref="F61:F68" si="3">B61*C61</f>
        <v>1</v>
      </c>
      <c r="G61" s="94"/>
    </row>
    <row r="62" spans="1:7" s="13" customFormat="1" ht="12.75" customHeight="1">
      <c r="A62" s="178"/>
      <c r="B62" s="113">
        <v>1</v>
      </c>
      <c r="C62" s="174">
        <v>1</v>
      </c>
      <c r="D62" s="114" t="s">
        <v>94</v>
      </c>
      <c r="E62" s="114"/>
      <c r="F62" s="179">
        <f t="shared" si="3"/>
        <v>1</v>
      </c>
      <c r="G62" s="94"/>
    </row>
    <row r="63" spans="1:7" s="13" customFormat="1" ht="12.75" customHeight="1">
      <c r="A63" s="178"/>
      <c r="B63" s="113">
        <v>1</v>
      </c>
      <c r="C63" s="174">
        <v>1</v>
      </c>
      <c r="D63" s="114" t="s">
        <v>95</v>
      </c>
      <c r="E63" s="114"/>
      <c r="F63" s="179">
        <f t="shared" si="3"/>
        <v>1</v>
      </c>
      <c r="G63" s="106"/>
    </row>
    <row r="64" spans="1:7" s="13" customFormat="1" ht="12.75" customHeight="1">
      <c r="A64" s="178"/>
      <c r="B64" s="113">
        <v>1</v>
      </c>
      <c r="C64" s="174">
        <v>1</v>
      </c>
      <c r="D64" s="114" t="s">
        <v>96</v>
      </c>
      <c r="E64" s="114"/>
      <c r="F64" s="179">
        <f t="shared" si="3"/>
        <v>1</v>
      </c>
      <c r="G64" s="106"/>
    </row>
    <row r="65" spans="1:7" s="13" customFormat="1" ht="12.75" customHeight="1">
      <c r="A65" s="178"/>
      <c r="B65" s="113">
        <v>1</v>
      </c>
      <c r="C65" s="174">
        <v>1</v>
      </c>
      <c r="D65" s="114" t="s">
        <v>94</v>
      </c>
      <c r="E65" s="114"/>
      <c r="F65" s="179">
        <f t="shared" si="3"/>
        <v>1</v>
      </c>
      <c r="G65" s="106"/>
    </row>
    <row r="66" spans="1:7" s="13" customFormat="1" ht="12.75" customHeight="1">
      <c r="A66" s="178"/>
      <c r="B66" s="113">
        <v>1</v>
      </c>
      <c r="C66" s="174">
        <v>1</v>
      </c>
      <c r="D66" s="114" t="s">
        <v>97</v>
      </c>
      <c r="E66" s="114"/>
      <c r="F66" s="179">
        <f t="shared" si="3"/>
        <v>1</v>
      </c>
      <c r="G66" s="178"/>
    </row>
    <row r="67" spans="1:7" s="13" customFormat="1" ht="12.75" customHeight="1">
      <c r="A67" s="178"/>
      <c r="B67" s="113">
        <v>1</v>
      </c>
      <c r="C67" s="174">
        <v>1</v>
      </c>
      <c r="D67" s="114" t="s">
        <v>98</v>
      </c>
      <c r="E67" s="114"/>
      <c r="F67" s="179">
        <f t="shared" si="3"/>
        <v>1</v>
      </c>
      <c r="G67" s="106"/>
    </row>
    <row r="68" spans="1:7" s="13" customFormat="1" ht="12.75" customHeight="1">
      <c r="A68" s="178"/>
      <c r="B68" s="113">
        <v>1</v>
      </c>
      <c r="C68" s="174">
        <v>1</v>
      </c>
      <c r="D68" s="180" t="s">
        <v>94</v>
      </c>
      <c r="E68" s="180"/>
      <c r="F68" s="179">
        <f t="shared" si="3"/>
        <v>1</v>
      </c>
      <c r="G68" s="106"/>
    </row>
    <row r="69" spans="1:7" s="13" customFormat="1" ht="12.75" customHeight="1">
      <c r="A69" s="178"/>
      <c r="B69" s="181"/>
      <c r="C69" s="181"/>
      <c r="D69" s="95" t="s">
        <v>123</v>
      </c>
      <c r="E69" s="96" t="s">
        <v>124</v>
      </c>
      <c r="F69" s="98">
        <f>SUM(F60:F68)</f>
        <v>9</v>
      </c>
      <c r="G69" s="106"/>
    </row>
    <row r="70" spans="1:7" s="13" customFormat="1" ht="12.75" customHeight="1">
      <c r="A70" s="178"/>
      <c r="B70" s="181"/>
      <c r="C70" s="181"/>
      <c r="D70" s="95"/>
      <c r="E70" s="96" t="s">
        <v>125</v>
      </c>
      <c r="F70" s="83">
        <v>0.25</v>
      </c>
      <c r="G70" s="178"/>
    </row>
    <row r="71" spans="1:7" s="13" customFormat="1" ht="12.75" customHeight="1">
      <c r="A71" s="178"/>
      <c r="B71" s="181"/>
      <c r="C71" s="181"/>
      <c r="D71" s="95" t="s">
        <v>123</v>
      </c>
      <c r="E71" s="96" t="s">
        <v>126</v>
      </c>
      <c r="F71" s="98">
        <f>F69*(1-F70)</f>
        <v>6.75</v>
      </c>
      <c r="G71" s="178"/>
    </row>
    <row r="72" spans="1:7" s="13" customFormat="1" ht="12.75" customHeight="1" thickBot="1">
      <c r="A72" s="178"/>
      <c r="B72" s="181"/>
      <c r="C72" s="181"/>
      <c r="D72" s="99" t="s">
        <v>103</v>
      </c>
      <c r="E72" s="99"/>
      <c r="F72" s="84">
        <v>1</v>
      </c>
      <c r="G72" s="178"/>
    </row>
    <row r="73" spans="1:7" s="13" customFormat="1" ht="12.75" customHeight="1" thickBot="1">
      <c r="A73" s="178"/>
      <c r="B73" s="181"/>
      <c r="C73" s="181"/>
      <c r="D73" s="100"/>
      <c r="E73" s="101" t="s">
        <v>104</v>
      </c>
      <c r="F73" s="102">
        <f>F71+F72</f>
        <v>7.75</v>
      </c>
      <c r="G73" s="178"/>
    </row>
    <row r="74" spans="1:7" s="13" customFormat="1" ht="12.75" customHeight="1">
      <c r="A74" s="178"/>
      <c r="B74" s="103"/>
      <c r="C74" s="181"/>
      <c r="D74" s="181"/>
      <c r="E74" s="100"/>
      <c r="F74" s="104"/>
      <c r="G74" s="105"/>
    </row>
    <row r="75" spans="1:7" s="30" customFormat="1" ht="15.75">
      <c r="A75" s="87"/>
      <c r="B75" s="88" t="s">
        <v>127</v>
      </c>
      <c r="C75" s="89"/>
      <c r="D75" s="90"/>
      <c r="E75" s="90"/>
      <c r="F75" s="90"/>
      <c r="G75" s="85"/>
    </row>
    <row r="76" spans="1:7" s="13" customFormat="1" ht="12.75" customHeight="1">
      <c r="A76" s="178"/>
      <c r="B76" s="91" t="s">
        <v>88</v>
      </c>
      <c r="C76" s="92" t="s">
        <v>89</v>
      </c>
      <c r="D76" s="93" t="s">
        <v>90</v>
      </c>
      <c r="E76" s="93" t="s">
        <v>91</v>
      </c>
      <c r="F76" s="91" t="s">
        <v>43</v>
      </c>
      <c r="G76" s="178"/>
    </row>
    <row r="77" spans="1:7" s="13" customFormat="1" ht="12.75" customHeight="1">
      <c r="A77" s="178"/>
      <c r="B77" s="113">
        <v>1</v>
      </c>
      <c r="C77" s="174">
        <v>1</v>
      </c>
      <c r="D77" s="114" t="s">
        <v>92</v>
      </c>
      <c r="E77" s="114"/>
      <c r="F77" s="179">
        <f>B77*C77</f>
        <v>1</v>
      </c>
      <c r="G77" s="94"/>
    </row>
    <row r="78" spans="1:7" s="13" customFormat="1" ht="12.75" customHeight="1">
      <c r="A78" s="178"/>
      <c r="B78" s="113">
        <v>1</v>
      </c>
      <c r="C78" s="174">
        <v>1</v>
      </c>
      <c r="D78" s="114" t="s">
        <v>93</v>
      </c>
      <c r="E78" s="114"/>
      <c r="F78" s="179">
        <f t="shared" ref="F78:F85" si="4">B78*C78</f>
        <v>1</v>
      </c>
      <c r="G78" s="94"/>
    </row>
    <row r="79" spans="1:7" s="13" customFormat="1" ht="12.75" customHeight="1">
      <c r="A79" s="178"/>
      <c r="B79" s="113">
        <v>1</v>
      </c>
      <c r="C79" s="174">
        <v>1</v>
      </c>
      <c r="D79" s="114" t="s">
        <v>94</v>
      </c>
      <c r="E79" s="114"/>
      <c r="F79" s="179">
        <f t="shared" si="4"/>
        <v>1</v>
      </c>
      <c r="G79" s="94"/>
    </row>
    <row r="80" spans="1:7" s="13" customFormat="1" ht="12.75" customHeight="1">
      <c r="A80" s="178"/>
      <c r="B80" s="113">
        <v>1</v>
      </c>
      <c r="C80" s="174">
        <v>1</v>
      </c>
      <c r="D80" s="114" t="s">
        <v>95</v>
      </c>
      <c r="E80" s="114"/>
      <c r="F80" s="179">
        <f t="shared" si="4"/>
        <v>1</v>
      </c>
      <c r="G80" s="106"/>
    </row>
    <row r="81" spans="1:7" s="13" customFormat="1" ht="12.75" customHeight="1">
      <c r="A81" s="178"/>
      <c r="B81" s="113">
        <v>1</v>
      </c>
      <c r="C81" s="174">
        <v>1</v>
      </c>
      <c r="D81" s="114" t="s">
        <v>96</v>
      </c>
      <c r="E81" s="114"/>
      <c r="F81" s="179">
        <f t="shared" si="4"/>
        <v>1</v>
      </c>
      <c r="G81" s="106"/>
    </row>
    <row r="82" spans="1:7" s="13" customFormat="1" ht="12.75" customHeight="1">
      <c r="A82" s="178"/>
      <c r="B82" s="113">
        <v>1</v>
      </c>
      <c r="C82" s="174">
        <v>1</v>
      </c>
      <c r="D82" s="114" t="s">
        <v>94</v>
      </c>
      <c r="E82" s="114"/>
      <c r="F82" s="179">
        <f t="shared" si="4"/>
        <v>1</v>
      </c>
      <c r="G82" s="106"/>
    </row>
    <row r="83" spans="1:7" s="13" customFormat="1" ht="12.75" customHeight="1">
      <c r="A83" s="178"/>
      <c r="B83" s="113">
        <v>1</v>
      </c>
      <c r="C83" s="174">
        <v>1</v>
      </c>
      <c r="D83" s="114" t="s">
        <v>97</v>
      </c>
      <c r="E83" s="114"/>
      <c r="F83" s="179">
        <f t="shared" si="4"/>
        <v>1</v>
      </c>
      <c r="G83" s="178"/>
    </row>
    <row r="84" spans="1:7" s="13" customFormat="1" ht="12.75" customHeight="1">
      <c r="A84" s="178"/>
      <c r="B84" s="113">
        <v>1</v>
      </c>
      <c r="C84" s="174">
        <v>1</v>
      </c>
      <c r="D84" s="114" t="s">
        <v>98</v>
      </c>
      <c r="E84" s="114"/>
      <c r="F84" s="179">
        <f t="shared" si="4"/>
        <v>1</v>
      </c>
      <c r="G84" s="178"/>
    </row>
    <row r="85" spans="1:7" s="13" customFormat="1" ht="12.75" customHeight="1">
      <c r="A85" s="178"/>
      <c r="B85" s="113">
        <v>1</v>
      </c>
      <c r="C85" s="174">
        <v>1</v>
      </c>
      <c r="D85" s="180" t="s">
        <v>94</v>
      </c>
      <c r="E85" s="180"/>
      <c r="F85" s="179">
        <f t="shared" si="4"/>
        <v>1</v>
      </c>
      <c r="G85" s="178"/>
    </row>
    <row r="86" spans="1:7" s="13" customFormat="1" ht="12.75" customHeight="1">
      <c r="A86" s="178"/>
      <c r="B86" s="181"/>
      <c r="C86" s="181"/>
      <c r="D86" s="95" t="s">
        <v>99</v>
      </c>
      <c r="E86" s="96" t="s">
        <v>100</v>
      </c>
      <c r="F86" s="98">
        <f>SUM(F77:F85)</f>
        <v>9</v>
      </c>
      <c r="G86" s="178"/>
    </row>
    <row r="87" spans="1:7" s="13" customFormat="1" ht="12.75" customHeight="1">
      <c r="A87" s="178"/>
      <c r="B87" s="181"/>
      <c r="C87" s="181"/>
      <c r="D87" s="95"/>
      <c r="E87" s="96" t="s">
        <v>101</v>
      </c>
      <c r="F87" s="83">
        <v>0.2</v>
      </c>
      <c r="G87" s="178"/>
    </row>
    <row r="88" spans="1:7" s="13" customFormat="1" ht="12.75" customHeight="1">
      <c r="A88" s="178"/>
      <c r="B88" s="181"/>
      <c r="C88" s="181"/>
      <c r="D88" s="95" t="s">
        <v>99</v>
      </c>
      <c r="E88" s="96" t="s">
        <v>102</v>
      </c>
      <c r="F88" s="98">
        <f>F86*(1-F87)</f>
        <v>7.2</v>
      </c>
      <c r="G88" s="178"/>
    </row>
    <row r="89" spans="1:7" s="13" customFormat="1" ht="12.75" customHeight="1" thickBot="1">
      <c r="A89" s="178"/>
      <c r="B89" s="181"/>
      <c r="C89" s="181"/>
      <c r="D89" s="99" t="s">
        <v>103</v>
      </c>
      <c r="E89" s="163"/>
      <c r="F89" s="84">
        <v>1</v>
      </c>
      <c r="G89" s="178"/>
    </row>
    <row r="90" spans="1:7" s="13" customFormat="1" ht="12.75" customHeight="1" thickBot="1">
      <c r="A90" s="178"/>
      <c r="B90" s="181"/>
      <c r="C90" s="181"/>
      <c r="D90" s="100"/>
      <c r="E90" s="107" t="s">
        <v>104</v>
      </c>
      <c r="F90" s="108">
        <f>F88+F89</f>
        <v>8.1999999999999993</v>
      </c>
      <c r="G90" s="178"/>
    </row>
    <row r="91" spans="1:7" s="13" customFormat="1" ht="12.75" customHeight="1">
      <c r="A91" s="178"/>
      <c r="B91" s="181"/>
      <c r="C91" s="181"/>
      <c r="D91" s="100"/>
      <c r="E91" s="109"/>
      <c r="F91" s="110"/>
      <c r="G91" s="178"/>
    </row>
    <row r="92" spans="1:7" ht="16.5" thickBot="1">
      <c r="A92" s="85"/>
      <c r="B92" s="85"/>
      <c r="C92" s="85"/>
      <c r="D92" s="85"/>
      <c r="E92" s="111" t="s">
        <v>128</v>
      </c>
      <c r="F92" s="112">
        <f>F22+F39+F56+F73+F90</f>
        <v>153.43</v>
      </c>
      <c r="G92" s="85"/>
    </row>
    <row r="93" spans="1:7" s="13" customFormat="1" ht="12.75" customHeight="1" thickTop="1">
      <c r="A93" s="178"/>
      <c r="B93" s="103"/>
      <c r="C93" s="181"/>
      <c r="D93" s="181"/>
      <c r="E93" s="100"/>
      <c r="F93" s="104"/>
      <c r="G93" s="105"/>
    </row>
    <row r="94" spans="1:7" s="30" customFormat="1" ht="15.75">
      <c r="A94" s="87"/>
      <c r="B94" s="88" t="s">
        <v>203</v>
      </c>
      <c r="C94" s="89"/>
      <c r="D94" s="90"/>
      <c r="E94" s="90"/>
      <c r="F94" s="90"/>
      <c r="G94" s="85"/>
    </row>
    <row r="95" spans="1:7" s="235" customFormat="1" ht="12.75" customHeight="1">
      <c r="A95" s="230"/>
      <c r="B95" s="231" t="s">
        <v>88</v>
      </c>
      <c r="C95" s="232" t="s">
        <v>89</v>
      </c>
      <c r="D95" s="233" t="s">
        <v>90</v>
      </c>
      <c r="E95" s="233" t="s">
        <v>91</v>
      </c>
      <c r="F95" s="231" t="s">
        <v>43</v>
      </c>
      <c r="G95" s="234"/>
    </row>
    <row r="96" spans="1:7" s="235" customFormat="1" ht="12.75" customHeight="1">
      <c r="A96" s="230"/>
      <c r="B96" s="236">
        <v>1</v>
      </c>
      <c r="C96" s="237">
        <v>1</v>
      </c>
      <c r="D96" s="244" t="s">
        <v>204</v>
      </c>
      <c r="E96" s="238" t="s">
        <v>205</v>
      </c>
      <c r="F96" s="239">
        <f>B96*C96</f>
        <v>1</v>
      </c>
      <c r="G96" s="240"/>
    </row>
    <row r="97" spans="1:7" s="235" customFormat="1" ht="12.75" customHeight="1">
      <c r="A97" s="230"/>
      <c r="B97" s="236">
        <v>1</v>
      </c>
      <c r="C97" s="237">
        <v>1</v>
      </c>
      <c r="D97" s="238" t="s">
        <v>94</v>
      </c>
      <c r="E97" s="238"/>
      <c r="F97" s="239">
        <f t="shared" ref="F97:F106" si="5">B97*C97</f>
        <v>1</v>
      </c>
      <c r="G97" s="240"/>
    </row>
    <row r="98" spans="1:7" s="235" customFormat="1" ht="12.75" customHeight="1">
      <c r="A98" s="230"/>
      <c r="B98" s="236">
        <v>1</v>
      </c>
      <c r="C98" s="237">
        <v>1</v>
      </c>
      <c r="D98" s="238" t="s">
        <v>129</v>
      </c>
      <c r="E98" s="238"/>
      <c r="F98" s="239">
        <f t="shared" si="5"/>
        <v>1</v>
      </c>
      <c r="G98" s="240"/>
    </row>
    <row r="99" spans="1:7" s="235" customFormat="1" ht="12.75" customHeight="1">
      <c r="A99" s="230"/>
      <c r="B99" s="236">
        <v>1</v>
      </c>
      <c r="C99" s="237">
        <v>1</v>
      </c>
      <c r="D99" s="238" t="s">
        <v>130</v>
      </c>
      <c r="E99" s="238"/>
      <c r="F99" s="239">
        <f t="shared" si="5"/>
        <v>1</v>
      </c>
      <c r="G99" s="240"/>
    </row>
    <row r="100" spans="1:7" s="235" customFormat="1" ht="12.75" customHeight="1">
      <c r="A100" s="230"/>
      <c r="B100" s="236">
        <v>1</v>
      </c>
      <c r="C100" s="237">
        <v>1</v>
      </c>
      <c r="D100" s="238" t="s">
        <v>94</v>
      </c>
      <c r="E100" s="238"/>
      <c r="F100" s="239">
        <f t="shared" si="5"/>
        <v>1</v>
      </c>
      <c r="G100" s="240"/>
    </row>
    <row r="101" spans="1:7" s="235" customFormat="1" ht="12.75" customHeight="1">
      <c r="A101" s="230"/>
      <c r="B101" s="236">
        <v>1</v>
      </c>
      <c r="C101" s="237">
        <v>1</v>
      </c>
      <c r="D101" s="238" t="s">
        <v>95</v>
      </c>
      <c r="E101" s="238"/>
      <c r="F101" s="239">
        <f t="shared" si="5"/>
        <v>1</v>
      </c>
      <c r="G101" s="241"/>
    </row>
    <row r="102" spans="1:7" s="235" customFormat="1" ht="12.75" customHeight="1">
      <c r="A102" s="230"/>
      <c r="B102" s="236">
        <v>1</v>
      </c>
      <c r="C102" s="237">
        <v>1</v>
      </c>
      <c r="D102" s="238" t="s">
        <v>96</v>
      </c>
      <c r="E102" s="238"/>
      <c r="F102" s="239">
        <f t="shared" si="5"/>
        <v>1</v>
      </c>
      <c r="G102" s="241"/>
    </row>
    <row r="103" spans="1:7" s="235" customFormat="1" ht="12.75" customHeight="1">
      <c r="A103" s="230"/>
      <c r="B103" s="236">
        <v>1</v>
      </c>
      <c r="C103" s="237">
        <v>1</v>
      </c>
      <c r="D103" s="238" t="s">
        <v>94</v>
      </c>
      <c r="E103" s="238"/>
      <c r="F103" s="239">
        <f t="shared" si="5"/>
        <v>1</v>
      </c>
      <c r="G103" s="241"/>
    </row>
    <row r="104" spans="1:7" s="235" customFormat="1" ht="12.75" customHeight="1">
      <c r="A104" s="230"/>
      <c r="B104" s="236">
        <v>1</v>
      </c>
      <c r="C104" s="237">
        <v>1</v>
      </c>
      <c r="D104" s="238" t="s">
        <v>97</v>
      </c>
      <c r="E104" s="238"/>
      <c r="F104" s="239">
        <f t="shared" si="5"/>
        <v>1</v>
      </c>
      <c r="G104" s="230"/>
    </row>
    <row r="105" spans="1:7" s="235" customFormat="1" ht="12.75" customHeight="1">
      <c r="A105" s="230"/>
      <c r="B105" s="236">
        <v>1</v>
      </c>
      <c r="C105" s="237">
        <v>1</v>
      </c>
      <c r="D105" s="238" t="s">
        <v>98</v>
      </c>
      <c r="E105" s="238"/>
      <c r="F105" s="239">
        <f t="shared" si="5"/>
        <v>1</v>
      </c>
      <c r="G105" s="230"/>
    </row>
    <row r="106" spans="1:7" s="235" customFormat="1" ht="12.75" customHeight="1">
      <c r="A106" s="230"/>
      <c r="B106" s="236">
        <v>1</v>
      </c>
      <c r="C106" s="237">
        <v>1</v>
      </c>
      <c r="D106" s="242" t="s">
        <v>94</v>
      </c>
      <c r="E106" s="242"/>
      <c r="F106" s="239">
        <f t="shared" si="5"/>
        <v>1</v>
      </c>
      <c r="G106" s="230"/>
    </row>
    <row r="107" spans="1:7" s="13" customFormat="1" ht="12.75" customHeight="1">
      <c r="A107" s="178"/>
      <c r="B107" s="181"/>
      <c r="C107" s="181"/>
      <c r="D107" s="95" t="s">
        <v>131</v>
      </c>
      <c r="E107" s="96" t="s">
        <v>132</v>
      </c>
      <c r="F107" s="98">
        <f>SUM(F96:F106)</f>
        <v>11</v>
      </c>
      <c r="G107" s="178"/>
    </row>
    <row r="108" spans="1:7" s="13" customFormat="1" ht="12.75" customHeight="1">
      <c r="A108" s="178"/>
      <c r="B108" s="181"/>
      <c r="C108" s="181"/>
      <c r="D108" s="95"/>
      <c r="E108" s="96" t="s">
        <v>133</v>
      </c>
      <c r="F108" s="83">
        <v>0.01</v>
      </c>
      <c r="G108" s="178"/>
    </row>
    <row r="109" spans="1:7" s="13" customFormat="1" ht="12.75" customHeight="1">
      <c r="A109" s="178"/>
      <c r="B109" s="181"/>
      <c r="C109" s="181"/>
      <c r="D109" s="95" t="s">
        <v>131</v>
      </c>
      <c r="E109" s="96" t="s">
        <v>134</v>
      </c>
      <c r="F109" s="98">
        <f>F107*(1-F108)</f>
        <v>10.89</v>
      </c>
      <c r="G109" s="178"/>
    </row>
    <row r="110" spans="1:7" s="13" customFormat="1" ht="12.75" customHeight="1" thickBot="1">
      <c r="A110" s="178"/>
      <c r="B110" s="181"/>
      <c r="C110" s="181"/>
      <c r="D110" s="99" t="s">
        <v>103</v>
      </c>
      <c r="E110" s="99"/>
      <c r="F110" s="84">
        <v>1</v>
      </c>
      <c r="G110" s="178"/>
    </row>
    <row r="111" spans="1:7" s="13" customFormat="1" ht="12.75" customHeight="1" thickBot="1">
      <c r="A111" s="178"/>
      <c r="C111" s="181"/>
      <c r="D111" s="100"/>
      <c r="E111" s="101" t="s">
        <v>135</v>
      </c>
      <c r="F111" s="102">
        <f>F109+F110</f>
        <v>11.89</v>
      </c>
      <c r="G111" s="178"/>
    </row>
    <row r="112" spans="1:7" s="13" customFormat="1" ht="12.75" customHeight="1">
      <c r="A112" s="178"/>
      <c r="B112" s="106" t="s">
        <v>196</v>
      </c>
      <c r="C112" s="181"/>
      <c r="D112" s="181"/>
      <c r="E112" s="100"/>
      <c r="F112" s="104"/>
      <c r="G112" s="105"/>
    </row>
    <row r="113" spans="1:7">
      <c r="A113" s="85"/>
      <c r="B113" s="85"/>
      <c r="C113" s="85"/>
      <c r="D113" s="85"/>
      <c r="E113" s="85"/>
      <c r="F113" s="85"/>
      <c r="G113" s="85"/>
    </row>
  </sheetData>
  <mergeCells count="2">
    <mergeCell ref="B2:F2"/>
    <mergeCell ref="B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J37"/>
  <sheetViews>
    <sheetView zoomScale="70" zoomScaleNormal="70" workbookViewId="0">
      <selection activeCell="C7" sqref="C7"/>
    </sheetView>
  </sheetViews>
  <sheetFormatPr defaultRowHeight="15"/>
  <cols>
    <col min="2" max="2" width="39.5703125" bestFit="1" customWidth="1"/>
    <col min="3" max="3" width="13.85546875" customWidth="1"/>
    <col min="4" max="4" width="26.28515625" customWidth="1"/>
    <col min="5" max="5" width="29.28515625" bestFit="1" customWidth="1"/>
    <col min="6" max="6" width="9.42578125" bestFit="1" customWidth="1"/>
    <col min="7" max="7" width="68.28515625" customWidth="1"/>
    <col min="8" max="8" width="20.42578125" customWidth="1"/>
  </cols>
  <sheetData>
    <row r="1" spans="2:10" ht="15.75" thickBot="1">
      <c r="B1" s="86"/>
      <c r="C1" s="85"/>
      <c r="D1" s="85"/>
      <c r="E1" s="85"/>
      <c r="F1" s="85"/>
      <c r="G1" s="85"/>
      <c r="H1" s="85"/>
      <c r="I1" s="85"/>
      <c r="J1" s="52"/>
    </row>
    <row r="2" spans="2:10" ht="24" thickBot="1">
      <c r="B2" s="303" t="s">
        <v>136</v>
      </c>
      <c r="C2" s="304"/>
      <c r="D2" s="304"/>
      <c r="E2" s="304"/>
      <c r="F2" s="305"/>
      <c r="G2" s="85"/>
      <c r="H2" s="85"/>
      <c r="I2" s="85"/>
      <c r="J2" s="52"/>
    </row>
    <row r="3" spans="2:10" ht="15.75" thickBot="1">
      <c r="B3" s="306" t="s">
        <v>244</v>
      </c>
      <c r="C3" s="307"/>
      <c r="D3" s="307"/>
      <c r="E3" s="307"/>
      <c r="F3" s="308"/>
      <c r="G3" s="85"/>
      <c r="H3" s="85"/>
      <c r="I3" s="85"/>
      <c r="J3" s="52"/>
    </row>
    <row r="4" spans="2:10">
      <c r="B4" s="85"/>
      <c r="C4" s="85"/>
      <c r="D4" s="85"/>
      <c r="E4" s="85"/>
      <c r="F4" s="85"/>
      <c r="G4" s="85"/>
      <c r="H4" s="85"/>
      <c r="I4" s="85"/>
      <c r="J4" s="52"/>
    </row>
    <row r="5" spans="2:10" ht="15.75">
      <c r="B5" s="88" t="s">
        <v>137</v>
      </c>
      <c r="C5" s="115"/>
      <c r="D5" s="116"/>
      <c r="E5" s="64"/>
      <c r="F5" s="64"/>
      <c r="G5" s="90"/>
      <c r="H5" s="90"/>
      <c r="I5" s="85"/>
      <c r="J5" s="52"/>
    </row>
    <row r="6" spans="2:10" ht="15.75" thickBot="1">
      <c r="B6" s="117"/>
      <c r="C6" s="92" t="s">
        <v>88</v>
      </c>
      <c r="D6" s="164" t="s">
        <v>138</v>
      </c>
      <c r="E6" s="93" t="s">
        <v>139</v>
      </c>
      <c r="F6" s="165" t="s">
        <v>140</v>
      </c>
      <c r="G6" s="92" t="s">
        <v>141</v>
      </c>
      <c r="H6" s="92" t="s">
        <v>142</v>
      </c>
      <c r="I6" s="85"/>
      <c r="J6" s="52"/>
    </row>
    <row r="7" spans="2:10">
      <c r="B7" s="118" t="s">
        <v>143</v>
      </c>
      <c r="C7" s="124">
        <v>5</v>
      </c>
      <c r="D7" s="125">
        <v>5</v>
      </c>
      <c r="E7" s="148" t="s">
        <v>144</v>
      </c>
      <c r="F7" s="169">
        <f>C7*D7</f>
        <v>25</v>
      </c>
      <c r="G7" s="130" t="s">
        <v>226</v>
      </c>
      <c r="H7" s="131">
        <v>10</v>
      </c>
      <c r="I7" s="85"/>
      <c r="J7" s="52"/>
    </row>
    <row r="8" spans="2:10">
      <c r="B8" s="119" t="s">
        <v>186</v>
      </c>
      <c r="C8" s="126">
        <v>10</v>
      </c>
      <c r="D8" s="127">
        <v>4</v>
      </c>
      <c r="E8" s="149" t="s">
        <v>145</v>
      </c>
      <c r="F8" s="170">
        <f t="shared" ref="F8:F31" si="0">C8*D8</f>
        <v>40</v>
      </c>
      <c r="G8" s="132" t="s">
        <v>226</v>
      </c>
      <c r="H8" s="133">
        <v>10</v>
      </c>
      <c r="I8" s="85"/>
      <c r="J8" s="52"/>
    </row>
    <row r="9" spans="2:10">
      <c r="B9" s="119"/>
      <c r="C9" s="126">
        <v>15</v>
      </c>
      <c r="D9" s="127">
        <v>3</v>
      </c>
      <c r="E9" s="149" t="s">
        <v>146</v>
      </c>
      <c r="F9" s="170">
        <f t="shared" si="0"/>
        <v>45</v>
      </c>
      <c r="G9" s="132" t="s">
        <v>226</v>
      </c>
      <c r="H9" s="133">
        <v>10</v>
      </c>
      <c r="I9" s="85"/>
      <c r="J9" s="52"/>
    </row>
    <row r="10" spans="2:10">
      <c r="B10" s="119"/>
      <c r="C10" s="126">
        <v>20</v>
      </c>
      <c r="D10" s="127">
        <v>2</v>
      </c>
      <c r="E10" s="149" t="s">
        <v>94</v>
      </c>
      <c r="F10" s="170">
        <f t="shared" si="0"/>
        <v>40</v>
      </c>
      <c r="G10" s="132" t="s">
        <v>226</v>
      </c>
      <c r="H10" s="133">
        <v>10</v>
      </c>
      <c r="I10" s="85"/>
      <c r="J10" s="52"/>
    </row>
    <row r="11" spans="2:10" ht="15.75" thickBot="1">
      <c r="B11" s="120"/>
      <c r="C11" s="128">
        <v>25</v>
      </c>
      <c r="D11" s="129">
        <v>1</v>
      </c>
      <c r="E11" s="150" t="s">
        <v>94</v>
      </c>
      <c r="F11" s="171">
        <f t="shared" si="0"/>
        <v>25</v>
      </c>
      <c r="G11" s="132" t="s">
        <v>226</v>
      </c>
      <c r="H11" s="133">
        <v>10</v>
      </c>
      <c r="I11" s="85"/>
      <c r="J11" s="52"/>
    </row>
    <row r="12" spans="2:10" s="195" customFormat="1">
      <c r="B12" s="187" t="s">
        <v>147</v>
      </c>
      <c r="C12" s="188">
        <v>1</v>
      </c>
      <c r="D12" s="189">
        <v>1</v>
      </c>
      <c r="E12" s="190" t="s">
        <v>148</v>
      </c>
      <c r="F12" s="191">
        <f t="shared" si="0"/>
        <v>1</v>
      </c>
      <c r="G12" s="192" t="s">
        <v>226</v>
      </c>
      <c r="H12" s="193">
        <v>1</v>
      </c>
      <c r="I12" s="194"/>
    </row>
    <row r="13" spans="2:10" s="195" customFormat="1">
      <c r="B13" s="196" t="s">
        <v>149</v>
      </c>
      <c r="C13" s="197">
        <v>1</v>
      </c>
      <c r="D13" s="198">
        <v>1</v>
      </c>
      <c r="E13" s="199" t="s">
        <v>150</v>
      </c>
      <c r="F13" s="200">
        <f t="shared" si="0"/>
        <v>1</v>
      </c>
      <c r="G13" s="201" t="s">
        <v>226</v>
      </c>
      <c r="H13" s="202">
        <v>1</v>
      </c>
      <c r="I13" s="194"/>
    </row>
    <row r="14" spans="2:10" s="195" customFormat="1">
      <c r="B14" s="203"/>
      <c r="C14" s="197">
        <v>1</v>
      </c>
      <c r="D14" s="198">
        <v>1</v>
      </c>
      <c r="E14" s="199" t="s">
        <v>151</v>
      </c>
      <c r="F14" s="200">
        <f t="shared" si="0"/>
        <v>1</v>
      </c>
      <c r="G14" s="201" t="s">
        <v>226</v>
      </c>
      <c r="H14" s="202">
        <v>1</v>
      </c>
      <c r="I14" s="194"/>
    </row>
    <row r="15" spans="2:10" s="195" customFormat="1">
      <c r="B15" s="203"/>
      <c r="C15" s="197">
        <v>1</v>
      </c>
      <c r="D15" s="198">
        <v>1</v>
      </c>
      <c r="E15" s="199" t="s">
        <v>94</v>
      </c>
      <c r="F15" s="200">
        <f t="shared" si="0"/>
        <v>1</v>
      </c>
      <c r="G15" s="201" t="s">
        <v>226</v>
      </c>
      <c r="H15" s="202">
        <v>1</v>
      </c>
      <c r="I15" s="194"/>
    </row>
    <row r="16" spans="2:10" s="195" customFormat="1" ht="15.75" thickBot="1">
      <c r="B16" s="204"/>
      <c r="C16" s="205">
        <v>1</v>
      </c>
      <c r="D16" s="206">
        <v>1</v>
      </c>
      <c r="E16" s="207" t="s">
        <v>94</v>
      </c>
      <c r="F16" s="200">
        <f t="shared" si="0"/>
        <v>1</v>
      </c>
      <c r="G16" s="201" t="s">
        <v>226</v>
      </c>
      <c r="H16" s="202">
        <v>1</v>
      </c>
      <c r="I16" s="194"/>
    </row>
    <row r="17" spans="2:9" s="195" customFormat="1">
      <c r="B17" s="187" t="s">
        <v>152</v>
      </c>
      <c r="C17" s="188">
        <v>1</v>
      </c>
      <c r="D17" s="189">
        <v>1</v>
      </c>
      <c r="E17" s="190" t="s">
        <v>153</v>
      </c>
      <c r="F17" s="191">
        <f t="shared" si="0"/>
        <v>1</v>
      </c>
      <c r="G17" s="192" t="s">
        <v>226</v>
      </c>
      <c r="H17" s="193">
        <v>1</v>
      </c>
      <c r="I17" s="194"/>
    </row>
    <row r="18" spans="2:9" s="195" customFormat="1">
      <c r="B18" s="196" t="s">
        <v>154</v>
      </c>
      <c r="C18" s="197">
        <v>1</v>
      </c>
      <c r="D18" s="198">
        <v>1</v>
      </c>
      <c r="E18" s="199" t="s">
        <v>155</v>
      </c>
      <c r="F18" s="200">
        <f t="shared" si="0"/>
        <v>1</v>
      </c>
      <c r="G18" s="201" t="s">
        <v>226</v>
      </c>
      <c r="H18" s="202">
        <v>1</v>
      </c>
      <c r="I18" s="194"/>
    </row>
    <row r="19" spans="2:9" s="195" customFormat="1">
      <c r="B19" s="203"/>
      <c r="C19" s="197">
        <v>1</v>
      </c>
      <c r="D19" s="198">
        <v>1</v>
      </c>
      <c r="E19" s="199" t="s">
        <v>156</v>
      </c>
      <c r="F19" s="200">
        <f t="shared" si="0"/>
        <v>1</v>
      </c>
      <c r="G19" s="201" t="s">
        <v>226</v>
      </c>
      <c r="H19" s="202">
        <v>1</v>
      </c>
      <c r="I19" s="194"/>
    </row>
    <row r="20" spans="2:9" s="195" customFormat="1">
      <c r="B20" s="203"/>
      <c r="C20" s="197">
        <v>1</v>
      </c>
      <c r="D20" s="198">
        <v>1</v>
      </c>
      <c r="E20" s="199" t="s">
        <v>94</v>
      </c>
      <c r="F20" s="200">
        <f t="shared" si="0"/>
        <v>1</v>
      </c>
      <c r="G20" s="201" t="s">
        <v>226</v>
      </c>
      <c r="H20" s="202">
        <v>1</v>
      </c>
      <c r="I20" s="194"/>
    </row>
    <row r="21" spans="2:9" s="195" customFormat="1" ht="15.75" thickBot="1">
      <c r="B21" s="204"/>
      <c r="C21" s="205">
        <v>1</v>
      </c>
      <c r="D21" s="206">
        <v>1</v>
      </c>
      <c r="E21" s="207" t="s">
        <v>94</v>
      </c>
      <c r="F21" s="200">
        <f t="shared" si="0"/>
        <v>1</v>
      </c>
      <c r="G21" s="208" t="s">
        <v>226</v>
      </c>
      <c r="H21" s="209">
        <v>1</v>
      </c>
      <c r="I21" s="194"/>
    </row>
    <row r="22" spans="2:9" s="195" customFormat="1">
      <c r="B22" s="187" t="s">
        <v>157</v>
      </c>
      <c r="C22" s="188">
        <v>1</v>
      </c>
      <c r="D22" s="189">
        <v>1</v>
      </c>
      <c r="E22" s="190" t="s">
        <v>158</v>
      </c>
      <c r="F22" s="191">
        <f t="shared" si="0"/>
        <v>1</v>
      </c>
      <c r="G22" s="192" t="s">
        <v>226</v>
      </c>
      <c r="H22" s="193">
        <v>1</v>
      </c>
      <c r="I22" s="194"/>
    </row>
    <row r="23" spans="2:9" s="195" customFormat="1">
      <c r="B23" s="203" t="s">
        <v>159</v>
      </c>
      <c r="C23" s="197">
        <v>1</v>
      </c>
      <c r="D23" s="198">
        <v>1</v>
      </c>
      <c r="E23" s="199" t="s">
        <v>160</v>
      </c>
      <c r="F23" s="200">
        <f t="shared" si="0"/>
        <v>1</v>
      </c>
      <c r="G23" s="201" t="s">
        <v>226</v>
      </c>
      <c r="H23" s="202">
        <v>1</v>
      </c>
      <c r="I23" s="194"/>
    </row>
    <row r="24" spans="2:9" s="195" customFormat="1">
      <c r="B24" s="203" t="s">
        <v>161</v>
      </c>
      <c r="C24" s="197">
        <v>1</v>
      </c>
      <c r="D24" s="198">
        <v>1</v>
      </c>
      <c r="E24" s="199" t="s">
        <v>162</v>
      </c>
      <c r="F24" s="200">
        <f t="shared" si="0"/>
        <v>1</v>
      </c>
      <c r="G24" s="201" t="s">
        <v>226</v>
      </c>
      <c r="H24" s="202">
        <v>1</v>
      </c>
      <c r="I24" s="194"/>
    </row>
    <row r="25" spans="2:9" s="195" customFormat="1">
      <c r="B25" s="203" t="s">
        <v>163</v>
      </c>
      <c r="C25" s="197">
        <v>1</v>
      </c>
      <c r="D25" s="198">
        <v>1</v>
      </c>
      <c r="E25" s="199" t="s">
        <v>94</v>
      </c>
      <c r="F25" s="200">
        <f t="shared" si="0"/>
        <v>1</v>
      </c>
      <c r="G25" s="201" t="s">
        <v>226</v>
      </c>
      <c r="H25" s="202">
        <v>1</v>
      </c>
      <c r="I25" s="194"/>
    </row>
    <row r="26" spans="2:9" s="195" customFormat="1" ht="15.75" thickBot="1">
      <c r="B26" s="204"/>
      <c r="C26" s="205">
        <v>1</v>
      </c>
      <c r="D26" s="206">
        <v>1</v>
      </c>
      <c r="E26" s="207" t="s">
        <v>94</v>
      </c>
      <c r="F26" s="200">
        <f t="shared" si="0"/>
        <v>1</v>
      </c>
      <c r="G26" s="208" t="s">
        <v>226</v>
      </c>
      <c r="H26" s="209">
        <v>1</v>
      </c>
      <c r="I26" s="194"/>
    </row>
    <row r="27" spans="2:9" s="195" customFormat="1">
      <c r="B27" s="187" t="s">
        <v>164</v>
      </c>
      <c r="C27" s="188">
        <v>1</v>
      </c>
      <c r="D27" s="189">
        <v>1</v>
      </c>
      <c r="E27" s="190" t="s">
        <v>158</v>
      </c>
      <c r="F27" s="191">
        <f t="shared" si="0"/>
        <v>1</v>
      </c>
      <c r="G27" s="192" t="s">
        <v>226</v>
      </c>
      <c r="H27" s="193">
        <v>1</v>
      </c>
      <c r="I27" s="194"/>
    </row>
    <row r="28" spans="2:9" s="195" customFormat="1">
      <c r="B28" s="203"/>
      <c r="C28" s="197">
        <v>1</v>
      </c>
      <c r="D28" s="198">
        <v>1</v>
      </c>
      <c r="E28" s="199" t="s">
        <v>160</v>
      </c>
      <c r="F28" s="200">
        <f t="shared" si="0"/>
        <v>1</v>
      </c>
      <c r="G28" s="201" t="s">
        <v>226</v>
      </c>
      <c r="H28" s="202">
        <v>1</v>
      </c>
      <c r="I28" s="194"/>
    </row>
    <row r="29" spans="2:9" s="195" customFormat="1">
      <c r="B29" s="203"/>
      <c r="C29" s="197">
        <v>1</v>
      </c>
      <c r="D29" s="198">
        <v>1</v>
      </c>
      <c r="E29" s="199" t="s">
        <v>162</v>
      </c>
      <c r="F29" s="200">
        <f t="shared" si="0"/>
        <v>1</v>
      </c>
      <c r="G29" s="201" t="s">
        <v>226</v>
      </c>
      <c r="H29" s="202">
        <v>1</v>
      </c>
      <c r="I29" s="194"/>
    </row>
    <row r="30" spans="2:9" s="195" customFormat="1">
      <c r="B30" s="203"/>
      <c r="C30" s="197">
        <v>1</v>
      </c>
      <c r="D30" s="198">
        <v>1</v>
      </c>
      <c r="E30" s="199" t="s">
        <v>94</v>
      </c>
      <c r="F30" s="200">
        <f t="shared" si="0"/>
        <v>1</v>
      </c>
      <c r="G30" s="201" t="s">
        <v>226</v>
      </c>
      <c r="H30" s="202">
        <v>1</v>
      </c>
      <c r="I30" s="194"/>
    </row>
    <row r="31" spans="2:9" s="195" customFormat="1" ht="15.75" thickBot="1">
      <c r="B31" s="204"/>
      <c r="C31" s="205">
        <v>1</v>
      </c>
      <c r="D31" s="206">
        <v>1</v>
      </c>
      <c r="E31" s="207" t="s">
        <v>94</v>
      </c>
      <c r="F31" s="210">
        <f t="shared" si="0"/>
        <v>1</v>
      </c>
      <c r="G31" s="208" t="s">
        <v>226</v>
      </c>
      <c r="H31" s="209">
        <v>1</v>
      </c>
      <c r="I31" s="194"/>
    </row>
    <row r="32" spans="2:9" ht="15.75" thickBot="1">
      <c r="B32" s="309" t="s">
        <v>165</v>
      </c>
      <c r="C32" s="310"/>
      <c r="D32" s="310"/>
      <c r="E32" s="311"/>
      <c r="F32" s="121">
        <f>SUM(F7:F31)</f>
        <v>195</v>
      </c>
      <c r="G32" s="85"/>
      <c r="H32" s="85"/>
      <c r="I32" s="85"/>
    </row>
    <row r="33" spans="2:9" ht="15.75" thickBot="1">
      <c r="B33" s="312" t="s">
        <v>166</v>
      </c>
      <c r="C33" s="313"/>
      <c r="D33" s="313"/>
      <c r="E33" s="314"/>
      <c r="F33" s="122">
        <f>F32*(1-C35)</f>
        <v>117</v>
      </c>
      <c r="G33" s="85"/>
      <c r="H33" s="85"/>
      <c r="I33" s="85"/>
    </row>
    <row r="34" spans="2:9" ht="15.75" thickBot="1">
      <c r="B34" s="85"/>
      <c r="C34" s="85"/>
      <c r="D34" s="85"/>
      <c r="E34" s="85"/>
      <c r="F34" s="85"/>
      <c r="G34" s="85"/>
      <c r="H34" s="85"/>
      <c r="I34" s="85"/>
    </row>
    <row r="35" spans="2:9" ht="15.75" thickBot="1">
      <c r="B35" s="123" t="s">
        <v>167</v>
      </c>
      <c r="C35" s="134">
        <v>0.4</v>
      </c>
      <c r="D35" s="87"/>
      <c r="E35" s="85"/>
      <c r="F35" s="85"/>
      <c r="G35" s="85"/>
      <c r="H35" s="85"/>
      <c r="I35" s="85"/>
    </row>
    <row r="36" spans="2:9">
      <c r="B36" s="87"/>
      <c r="C36" s="85"/>
      <c r="D36" s="87"/>
      <c r="E36" s="85"/>
      <c r="F36" s="85"/>
      <c r="G36" s="85"/>
      <c r="H36" s="85"/>
      <c r="I36" s="85"/>
    </row>
    <row r="37" spans="2:9">
      <c r="B37" s="85"/>
      <c r="C37" s="85"/>
      <c r="D37" s="85"/>
      <c r="E37" s="85"/>
      <c r="F37" s="85"/>
      <c r="G37" s="85"/>
      <c r="H37" s="85"/>
      <c r="I37" s="85"/>
    </row>
  </sheetData>
  <mergeCells count="4">
    <mergeCell ref="B2:F2"/>
    <mergeCell ref="B32:E32"/>
    <mergeCell ref="B33:E33"/>
    <mergeCell ref="B3:F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80"/>
  <sheetViews>
    <sheetView zoomScaleNormal="100" workbookViewId="0">
      <selection activeCell="C9" sqref="C9"/>
    </sheetView>
  </sheetViews>
  <sheetFormatPr defaultRowHeight="15"/>
  <cols>
    <col min="1" max="1" width="3.7109375" customWidth="1"/>
    <col min="2" max="2" width="83.140625" customWidth="1"/>
    <col min="3" max="3" width="18.28515625" customWidth="1"/>
    <col min="4" max="4" width="24.85546875" customWidth="1"/>
    <col min="5" max="5" width="17.7109375" customWidth="1"/>
    <col min="6" max="6" width="32.28515625" customWidth="1"/>
    <col min="7" max="7" width="14.42578125" customWidth="1"/>
  </cols>
  <sheetData>
    <row r="1" spans="1:7" ht="15.75" thickBot="1">
      <c r="A1" s="85"/>
      <c r="B1" s="86"/>
      <c r="C1" s="85"/>
      <c r="D1" s="85"/>
      <c r="E1" s="85"/>
      <c r="F1" s="85"/>
      <c r="G1" s="85"/>
    </row>
    <row r="2" spans="1:7" ht="24" thickBot="1">
      <c r="A2" s="85"/>
      <c r="B2" s="303" t="s">
        <v>229</v>
      </c>
      <c r="C2" s="304"/>
      <c r="D2" s="304"/>
      <c r="E2" s="305"/>
      <c r="F2" s="85"/>
      <c r="G2" s="85"/>
    </row>
    <row r="3" spans="1:7" ht="15.75" thickBot="1">
      <c r="A3" s="85"/>
      <c r="B3" s="306" t="s">
        <v>244</v>
      </c>
      <c r="C3" s="307"/>
      <c r="D3" s="307"/>
      <c r="E3" s="308"/>
      <c r="F3" s="85"/>
      <c r="G3" s="85"/>
    </row>
    <row r="4" spans="1:7">
      <c r="A4" s="85"/>
      <c r="B4" s="86"/>
      <c r="C4" s="85"/>
      <c r="D4" s="85"/>
      <c r="E4" s="85"/>
      <c r="F4" s="85"/>
      <c r="G4" s="85"/>
    </row>
    <row r="5" spans="1:7" s="5" customFormat="1" ht="21">
      <c r="A5" s="87"/>
      <c r="B5" s="153" t="s">
        <v>230</v>
      </c>
      <c r="C5" s="154"/>
      <c r="D5" s="85"/>
      <c r="E5" s="135"/>
      <c r="F5" s="85"/>
      <c r="G5" s="87"/>
    </row>
    <row r="6" spans="1:7" s="5" customFormat="1" ht="25.5" customHeight="1">
      <c r="A6" s="87"/>
      <c r="B6" s="155" t="s">
        <v>168</v>
      </c>
      <c r="C6" s="156" t="s">
        <v>169</v>
      </c>
      <c r="D6" s="87"/>
      <c r="E6" s="136"/>
      <c r="F6" s="87"/>
      <c r="G6" s="87"/>
    </row>
    <row r="7" spans="1:7" s="5" customFormat="1" ht="19.5" customHeight="1">
      <c r="A7" s="87"/>
      <c r="B7" s="160" t="s">
        <v>170</v>
      </c>
      <c r="C7" s="172">
        <v>0</v>
      </c>
      <c r="D7" s="245" t="s">
        <v>206</v>
      </c>
      <c r="E7" s="136"/>
      <c r="F7" s="87"/>
      <c r="G7" s="87"/>
    </row>
    <row r="8" spans="1:7" s="60" customFormat="1" ht="19.5" customHeight="1">
      <c r="A8" s="87"/>
      <c r="B8" s="160" t="s">
        <v>171</v>
      </c>
      <c r="C8" s="172">
        <v>0</v>
      </c>
      <c r="D8" s="245" t="s">
        <v>207</v>
      </c>
      <c r="E8" s="136"/>
      <c r="F8" s="87"/>
      <c r="G8" s="87"/>
    </row>
    <row r="9" spans="1:7" s="60" customFormat="1" ht="24.75" customHeight="1">
      <c r="A9" s="87"/>
      <c r="B9" s="161" t="s">
        <v>210</v>
      </c>
      <c r="C9" s="157">
        <v>1</v>
      </c>
      <c r="D9" s="245" t="s">
        <v>211</v>
      </c>
      <c r="E9" s="136"/>
      <c r="F9" s="87"/>
      <c r="G9" s="87"/>
    </row>
    <row r="10" spans="1:7" s="60" customFormat="1" ht="24.75" customHeight="1">
      <c r="A10" s="87"/>
      <c r="B10" s="161" t="s">
        <v>212</v>
      </c>
      <c r="C10" s="157">
        <v>1</v>
      </c>
      <c r="D10" s="245" t="s">
        <v>214</v>
      </c>
      <c r="E10" s="136"/>
      <c r="F10" s="87"/>
      <c r="G10" s="87"/>
    </row>
    <row r="11" spans="1:7" s="60" customFormat="1" ht="24.75" customHeight="1">
      <c r="A11" s="87"/>
      <c r="B11" s="161" t="s">
        <v>213</v>
      </c>
      <c r="C11" s="157">
        <v>1</v>
      </c>
      <c r="D11" s="245" t="s">
        <v>215</v>
      </c>
      <c r="E11" s="136"/>
      <c r="F11" s="87"/>
      <c r="G11" s="87"/>
    </row>
    <row r="12" spans="1:7" s="60" customFormat="1" ht="24.75" customHeight="1">
      <c r="A12" s="87"/>
      <c r="B12" s="161"/>
      <c r="C12" s="157"/>
      <c r="D12" s="245"/>
      <c r="E12" s="136"/>
      <c r="F12" s="87"/>
      <c r="G12" s="87"/>
    </row>
    <row r="13" spans="1:7" s="60" customFormat="1" ht="22.5">
      <c r="A13" s="87"/>
      <c r="B13" s="161" t="s">
        <v>216</v>
      </c>
      <c r="C13" s="157">
        <v>1</v>
      </c>
      <c r="D13" s="245" t="s">
        <v>206</v>
      </c>
      <c r="E13" s="136"/>
      <c r="F13" s="87"/>
      <c r="G13" s="87"/>
    </row>
    <row r="14" spans="1:7" s="60" customFormat="1" ht="22.5">
      <c r="A14" s="87"/>
      <c r="B14" s="161" t="s">
        <v>217</v>
      </c>
      <c r="C14" s="157">
        <v>1</v>
      </c>
      <c r="D14" s="245" t="s">
        <v>207</v>
      </c>
      <c r="E14" s="136"/>
      <c r="F14" s="87"/>
      <c r="G14" s="87"/>
    </row>
    <row r="15" spans="1:7" s="60" customFormat="1" ht="22.5">
      <c r="A15" s="87"/>
      <c r="B15" s="161" t="s">
        <v>218</v>
      </c>
      <c r="C15" s="157">
        <v>1</v>
      </c>
      <c r="D15" s="245" t="s">
        <v>211</v>
      </c>
      <c r="E15" s="136"/>
      <c r="F15" s="87"/>
      <c r="G15" s="87"/>
    </row>
    <row r="16" spans="1:7" s="60" customFormat="1" ht="22.5">
      <c r="A16" s="87"/>
      <c r="B16" s="161" t="s">
        <v>219</v>
      </c>
      <c r="C16" s="157">
        <v>1</v>
      </c>
      <c r="D16" s="245" t="s">
        <v>214</v>
      </c>
      <c r="E16" s="136"/>
      <c r="F16" s="87"/>
      <c r="G16" s="87"/>
    </row>
    <row r="17" spans="1:7" s="60" customFormat="1" ht="22.5">
      <c r="A17" s="87"/>
      <c r="B17" s="161" t="s">
        <v>220</v>
      </c>
      <c r="C17" s="157">
        <v>1</v>
      </c>
      <c r="D17" s="245" t="s">
        <v>215</v>
      </c>
      <c r="E17" s="136"/>
      <c r="F17" s="87"/>
      <c r="G17" s="87"/>
    </row>
    <row r="18" spans="1:7" s="60" customFormat="1" ht="21">
      <c r="A18" s="87"/>
      <c r="B18" s="161"/>
      <c r="C18" s="157"/>
      <c r="D18" s="87"/>
      <c r="E18" s="136"/>
      <c r="F18" s="87"/>
      <c r="G18" s="87"/>
    </row>
    <row r="19" spans="1:7" s="60" customFormat="1" ht="21">
      <c r="A19" s="87"/>
      <c r="B19" s="161"/>
      <c r="C19" s="157"/>
      <c r="D19" s="87"/>
      <c r="E19" s="136"/>
      <c r="F19" s="87"/>
      <c r="G19" s="87"/>
    </row>
    <row r="20" spans="1:7" s="5" customFormat="1" ht="20.25" customHeight="1" thickBot="1">
      <c r="A20" s="87"/>
      <c r="B20" s="162" t="s">
        <v>233</v>
      </c>
      <c r="C20" s="243">
        <f>SUM(C9:C18)</f>
        <v>8</v>
      </c>
      <c r="D20" s="87"/>
      <c r="E20" s="87"/>
      <c r="F20" s="87"/>
      <c r="G20" s="87"/>
    </row>
    <row r="21" spans="1:7" s="60" customFormat="1" ht="15.75" thickTop="1">
      <c r="A21" s="87"/>
      <c r="B21" s="158"/>
      <c r="C21" s="159"/>
      <c r="D21" s="87"/>
      <c r="E21" s="87"/>
      <c r="F21" s="87"/>
      <c r="G21" s="87"/>
    </row>
    <row r="22" spans="1:7" s="5" customFormat="1">
      <c r="A22" s="87"/>
      <c r="B22" s="63"/>
      <c r="C22" s="87"/>
      <c r="D22" s="87"/>
      <c r="E22" s="87"/>
      <c r="F22" s="87"/>
      <c r="G22" s="87"/>
    </row>
    <row r="23" spans="1:7">
      <c r="A23" s="85"/>
      <c r="B23" s="152"/>
      <c r="C23" s="151"/>
      <c r="D23" s="151"/>
      <c r="E23" s="151"/>
      <c r="F23" s="151"/>
      <c r="G23" s="151"/>
    </row>
    <row r="24" spans="1:7">
      <c r="A24" s="85"/>
      <c r="B24" s="138"/>
      <c r="C24" s="85"/>
      <c r="D24" s="85"/>
      <c r="E24" s="85"/>
      <c r="F24" s="85"/>
      <c r="G24" s="85"/>
    </row>
    <row r="25" spans="1:7">
      <c r="A25" s="85"/>
      <c r="B25" s="137"/>
      <c r="C25" s="85"/>
      <c r="D25" s="85"/>
      <c r="E25" s="85"/>
      <c r="F25" s="85"/>
      <c r="G25" s="85"/>
    </row>
    <row r="26" spans="1:7">
      <c r="A26" s="85"/>
      <c r="B26" s="85"/>
      <c r="C26" s="85"/>
      <c r="D26" s="85"/>
      <c r="E26" s="85"/>
      <c r="F26" s="85"/>
      <c r="G26" s="85"/>
    </row>
    <row r="27" spans="1:7">
      <c r="A27" s="85"/>
      <c r="B27" s="85"/>
      <c r="C27" s="85"/>
      <c r="D27" s="85"/>
      <c r="E27" s="85"/>
      <c r="F27" s="85"/>
      <c r="G27" s="85"/>
    </row>
    <row r="28" spans="1:7">
      <c r="A28" s="85"/>
      <c r="B28" s="85"/>
      <c r="C28" s="85"/>
      <c r="D28" s="85"/>
      <c r="E28" s="85"/>
      <c r="F28" s="85"/>
      <c r="G28" s="85"/>
    </row>
    <row r="29" spans="1:7">
      <c r="A29" s="85"/>
      <c r="B29" s="85"/>
      <c r="C29" s="85"/>
      <c r="D29" s="85"/>
      <c r="E29" s="85"/>
      <c r="F29" s="85"/>
      <c r="G29" s="85"/>
    </row>
    <row r="30" spans="1:7">
      <c r="A30" s="85"/>
      <c r="B30" s="85"/>
      <c r="C30" s="85"/>
      <c r="D30" s="85"/>
      <c r="E30" s="85"/>
      <c r="F30" s="85"/>
      <c r="G30" s="85"/>
    </row>
    <row r="31" spans="1:7">
      <c r="A31" s="85"/>
      <c r="B31" s="85"/>
      <c r="C31" s="85"/>
      <c r="D31" s="85"/>
      <c r="E31" s="85"/>
      <c r="F31" s="85"/>
      <c r="G31" s="85"/>
    </row>
    <row r="32" spans="1:7">
      <c r="A32" s="85"/>
      <c r="B32" s="85"/>
      <c r="C32" s="85"/>
      <c r="D32" s="85"/>
      <c r="E32" s="85"/>
      <c r="F32" s="85"/>
      <c r="G32" s="85"/>
    </row>
    <row r="33" spans="1:7">
      <c r="A33" s="85"/>
      <c r="B33" s="85"/>
      <c r="C33" s="85"/>
      <c r="D33" s="85"/>
      <c r="E33" s="85"/>
      <c r="F33" s="85"/>
      <c r="G33" s="85"/>
    </row>
    <row r="34" spans="1:7">
      <c r="A34" s="85"/>
      <c r="B34" s="85"/>
      <c r="C34" s="85"/>
      <c r="D34" s="85"/>
      <c r="E34" s="85"/>
      <c r="F34" s="85"/>
      <c r="G34" s="85"/>
    </row>
    <row r="35" spans="1:7">
      <c r="A35" s="85"/>
      <c r="B35" s="85"/>
      <c r="C35" s="85"/>
      <c r="D35" s="85"/>
      <c r="E35" s="85"/>
      <c r="F35" s="85"/>
      <c r="G35" s="85"/>
    </row>
    <row r="36" spans="1:7">
      <c r="A36" s="85"/>
      <c r="B36" s="85"/>
      <c r="C36" s="85"/>
      <c r="D36" s="85"/>
      <c r="E36" s="85"/>
      <c r="F36" s="85"/>
      <c r="G36" s="85"/>
    </row>
    <row r="37" spans="1:7">
      <c r="A37" s="85"/>
      <c r="B37" s="85"/>
      <c r="C37" s="85"/>
      <c r="D37" s="85"/>
      <c r="E37" s="85"/>
      <c r="F37" s="85"/>
      <c r="G37" s="85"/>
    </row>
    <row r="38" spans="1:7">
      <c r="A38" s="85"/>
      <c r="B38" s="85"/>
      <c r="C38" s="85"/>
      <c r="D38" s="85"/>
      <c r="E38" s="85"/>
      <c r="F38" s="85"/>
      <c r="G38" s="85"/>
    </row>
    <row r="39" spans="1:7">
      <c r="A39" s="85"/>
      <c r="B39" s="85"/>
      <c r="C39" s="85"/>
      <c r="D39" s="85"/>
      <c r="E39" s="85"/>
      <c r="F39" s="85"/>
      <c r="G39" s="85"/>
    </row>
    <row r="40" spans="1:7">
      <c r="A40" s="85"/>
      <c r="B40" s="85"/>
      <c r="C40" s="85"/>
      <c r="D40" s="85"/>
      <c r="E40" s="85"/>
      <c r="F40" s="85"/>
      <c r="G40" s="85"/>
    </row>
    <row r="41" spans="1:7">
      <c r="A41" s="85"/>
      <c r="B41" s="85"/>
      <c r="C41" s="85"/>
      <c r="D41" s="85"/>
      <c r="E41" s="85"/>
      <c r="F41" s="85"/>
      <c r="G41" s="85"/>
    </row>
    <row r="42" spans="1:7">
      <c r="A42" s="85"/>
      <c r="B42" s="85"/>
      <c r="C42" s="85"/>
      <c r="D42" s="85"/>
      <c r="E42" s="85"/>
      <c r="F42" s="85"/>
      <c r="G42" s="85"/>
    </row>
    <row r="43" spans="1:7">
      <c r="A43" s="85"/>
      <c r="B43" s="85"/>
      <c r="C43" s="85"/>
      <c r="D43" s="85"/>
      <c r="E43" s="85"/>
      <c r="F43" s="85"/>
      <c r="G43" s="85"/>
    </row>
    <row r="44" spans="1:7">
      <c r="A44" s="85"/>
      <c r="B44" s="85"/>
      <c r="C44" s="85"/>
      <c r="D44" s="85"/>
      <c r="E44" s="85"/>
      <c r="F44" s="85"/>
      <c r="G44" s="85"/>
    </row>
    <row r="45" spans="1:7">
      <c r="A45" s="85"/>
      <c r="B45" s="85"/>
      <c r="C45" s="85"/>
      <c r="D45" s="85"/>
      <c r="E45" s="85"/>
      <c r="F45" s="85"/>
      <c r="G45" s="85"/>
    </row>
    <row r="46" spans="1:7">
      <c r="A46" s="85"/>
      <c r="B46" s="85"/>
      <c r="C46" s="85"/>
      <c r="D46" s="85"/>
      <c r="E46" s="85"/>
      <c r="F46" s="85"/>
      <c r="G46" s="85"/>
    </row>
    <row r="47" spans="1:7">
      <c r="A47" s="85"/>
      <c r="B47" s="85"/>
      <c r="C47" s="85"/>
      <c r="D47" s="85"/>
      <c r="E47" s="85"/>
      <c r="F47" s="85"/>
      <c r="G47" s="85"/>
    </row>
    <row r="48" spans="1:7">
      <c r="A48" s="85"/>
      <c r="B48" s="85"/>
      <c r="C48" s="85"/>
      <c r="D48" s="85"/>
      <c r="E48" s="85"/>
      <c r="F48" s="85"/>
      <c r="G48" s="85"/>
    </row>
    <row r="49" spans="1:7">
      <c r="A49" s="85"/>
      <c r="B49" s="85"/>
      <c r="C49" s="85"/>
      <c r="D49" s="85"/>
      <c r="E49" s="85"/>
      <c r="F49" s="85"/>
      <c r="G49" s="85"/>
    </row>
    <row r="50" spans="1:7">
      <c r="A50" s="85"/>
      <c r="B50" s="85"/>
      <c r="C50" s="85"/>
      <c r="D50" s="85"/>
      <c r="E50" s="85"/>
      <c r="F50" s="85"/>
      <c r="G50" s="85"/>
    </row>
    <row r="51" spans="1:7">
      <c r="A51" s="85"/>
      <c r="B51" s="85"/>
      <c r="C51" s="85"/>
      <c r="D51" s="85"/>
      <c r="E51" s="85"/>
      <c r="F51" s="85"/>
      <c r="G51" s="85"/>
    </row>
    <row r="52" spans="1:7">
      <c r="A52" s="85"/>
      <c r="B52" s="85"/>
      <c r="C52" s="85"/>
      <c r="D52" s="85"/>
      <c r="E52" s="85"/>
      <c r="F52" s="85"/>
      <c r="G52" s="85"/>
    </row>
    <row r="53" spans="1:7">
      <c r="A53" s="85"/>
      <c r="B53" s="85"/>
      <c r="C53" s="85"/>
      <c r="D53" s="85"/>
      <c r="E53" s="85"/>
      <c r="F53" s="85"/>
      <c r="G53" s="85"/>
    </row>
    <row r="54" spans="1:7">
      <c r="A54" s="85"/>
      <c r="B54" s="85"/>
      <c r="C54" s="85"/>
      <c r="D54" s="85"/>
      <c r="E54" s="85"/>
      <c r="F54" s="85"/>
      <c r="G54" s="85"/>
    </row>
    <row r="55" spans="1:7">
      <c r="A55" s="85"/>
      <c r="B55" s="85"/>
      <c r="C55" s="85"/>
      <c r="D55" s="85"/>
      <c r="E55" s="85"/>
      <c r="F55" s="85"/>
      <c r="G55" s="85"/>
    </row>
    <row r="56" spans="1:7">
      <c r="A56" s="85"/>
      <c r="B56" s="85"/>
      <c r="C56" s="85"/>
      <c r="D56" s="85"/>
      <c r="E56" s="85"/>
      <c r="F56" s="85"/>
      <c r="G56" s="85"/>
    </row>
    <row r="57" spans="1:7">
      <c r="A57" s="85"/>
      <c r="B57" s="85"/>
      <c r="C57" s="85"/>
      <c r="D57" s="85"/>
      <c r="E57" s="85"/>
      <c r="F57" s="85"/>
      <c r="G57" s="85"/>
    </row>
    <row r="58" spans="1:7">
      <c r="A58" s="85"/>
      <c r="B58" s="85"/>
      <c r="C58" s="85"/>
      <c r="D58" s="85"/>
      <c r="E58" s="85"/>
      <c r="F58" s="85"/>
      <c r="G58" s="85"/>
    </row>
    <row r="59" spans="1:7">
      <c r="A59" s="85"/>
      <c r="B59" s="85"/>
      <c r="C59" s="85"/>
      <c r="D59" s="85"/>
      <c r="E59" s="85"/>
      <c r="F59" s="85"/>
      <c r="G59" s="85"/>
    </row>
    <row r="60" spans="1:7">
      <c r="A60" s="85"/>
      <c r="B60" s="85"/>
      <c r="C60" s="85"/>
      <c r="D60" s="85"/>
      <c r="E60" s="85"/>
      <c r="F60" s="85"/>
      <c r="G60" s="85"/>
    </row>
    <row r="61" spans="1:7">
      <c r="A61" s="85"/>
      <c r="B61" s="85"/>
      <c r="C61" s="85"/>
      <c r="D61" s="85"/>
      <c r="E61" s="85"/>
      <c r="F61" s="85"/>
      <c r="G61" s="85"/>
    </row>
    <row r="62" spans="1:7">
      <c r="A62" s="85"/>
      <c r="B62" s="85"/>
      <c r="C62" s="85"/>
      <c r="D62" s="85"/>
      <c r="E62" s="85"/>
      <c r="F62" s="85"/>
      <c r="G62" s="85"/>
    </row>
    <row r="63" spans="1:7">
      <c r="A63" s="85"/>
      <c r="B63" s="85"/>
      <c r="C63" s="85"/>
      <c r="D63" s="85"/>
      <c r="E63" s="85"/>
      <c r="F63" s="85"/>
      <c r="G63" s="85"/>
    </row>
    <row r="64" spans="1:7">
      <c r="A64" s="85"/>
      <c r="B64" s="85"/>
      <c r="C64" s="85"/>
      <c r="D64" s="85"/>
      <c r="E64" s="85"/>
      <c r="F64" s="85"/>
      <c r="G64" s="85"/>
    </row>
    <row r="65" spans="1:7">
      <c r="A65" s="85"/>
      <c r="B65" s="85"/>
      <c r="C65" s="85"/>
      <c r="D65" s="85"/>
      <c r="E65" s="85"/>
      <c r="F65" s="85"/>
      <c r="G65" s="85"/>
    </row>
    <row r="66" spans="1:7">
      <c r="A66" s="85"/>
      <c r="B66" s="85"/>
      <c r="C66" s="85"/>
      <c r="D66" s="85"/>
      <c r="E66" s="85"/>
      <c r="F66" s="85"/>
      <c r="G66" s="85"/>
    </row>
    <row r="67" spans="1:7">
      <c r="A67" s="85"/>
      <c r="B67" s="85"/>
      <c r="C67" s="85"/>
      <c r="D67" s="85"/>
      <c r="E67" s="85"/>
      <c r="F67" s="85"/>
      <c r="G67" s="85"/>
    </row>
    <row r="68" spans="1:7">
      <c r="A68" s="85"/>
      <c r="B68" s="85"/>
      <c r="C68" s="85"/>
      <c r="D68" s="85"/>
      <c r="E68" s="85"/>
      <c r="F68" s="85"/>
      <c r="G68" s="85"/>
    </row>
    <row r="69" spans="1:7">
      <c r="A69" s="85"/>
      <c r="B69" s="85"/>
      <c r="C69" s="85"/>
      <c r="D69" s="85"/>
      <c r="E69" s="85"/>
      <c r="F69" s="85"/>
      <c r="G69" s="85"/>
    </row>
    <row r="70" spans="1:7">
      <c r="A70" s="85"/>
      <c r="B70" s="85"/>
      <c r="C70" s="85"/>
      <c r="D70" s="85"/>
      <c r="E70" s="85"/>
      <c r="F70" s="85"/>
      <c r="G70" s="85"/>
    </row>
    <row r="71" spans="1:7">
      <c r="A71" s="85"/>
      <c r="B71" s="85"/>
      <c r="C71" s="85"/>
      <c r="D71" s="85"/>
      <c r="E71" s="85"/>
      <c r="F71" s="85"/>
      <c r="G71" s="85"/>
    </row>
    <row r="72" spans="1:7">
      <c r="A72" s="85"/>
      <c r="B72" s="85"/>
      <c r="C72" s="85"/>
      <c r="D72" s="85"/>
      <c r="E72" s="85"/>
      <c r="F72" s="85"/>
      <c r="G72" s="85"/>
    </row>
    <row r="73" spans="1:7">
      <c r="A73" s="85"/>
      <c r="B73" s="85"/>
      <c r="C73" s="85"/>
      <c r="D73" s="85"/>
      <c r="E73" s="85"/>
      <c r="F73" s="85"/>
      <c r="G73" s="85"/>
    </row>
    <row r="74" spans="1:7">
      <c r="A74" s="85"/>
      <c r="B74" s="85"/>
      <c r="C74" s="85"/>
      <c r="D74" s="85"/>
      <c r="E74" s="85"/>
      <c r="F74" s="85"/>
      <c r="G74" s="85"/>
    </row>
    <row r="75" spans="1:7">
      <c r="A75" s="85"/>
      <c r="B75" s="85"/>
      <c r="C75" s="85"/>
      <c r="D75" s="85"/>
      <c r="E75" s="85"/>
      <c r="F75" s="85"/>
      <c r="G75" s="85"/>
    </row>
    <row r="76" spans="1:7">
      <c r="A76" s="85"/>
      <c r="B76" s="85"/>
      <c r="C76" s="85"/>
      <c r="D76" s="85"/>
      <c r="E76" s="85"/>
      <c r="F76" s="85"/>
      <c r="G76" s="85"/>
    </row>
    <row r="77" spans="1:7">
      <c r="A77" s="85"/>
      <c r="B77" s="85"/>
      <c r="C77" s="85"/>
      <c r="D77" s="85"/>
      <c r="E77" s="85"/>
      <c r="F77" s="85"/>
      <c r="G77" s="85"/>
    </row>
    <row r="78" spans="1:7">
      <c r="A78" s="85"/>
      <c r="B78" s="85"/>
      <c r="C78" s="85"/>
      <c r="D78" s="85"/>
      <c r="E78" s="85"/>
      <c r="F78" s="85"/>
      <c r="G78" s="85"/>
    </row>
    <row r="79" spans="1:7">
      <c r="A79" s="85"/>
      <c r="B79" s="85"/>
      <c r="C79" s="85"/>
      <c r="D79" s="85"/>
      <c r="E79" s="85"/>
      <c r="F79" s="85"/>
      <c r="G79" s="85"/>
    </row>
    <row r="80" spans="1:7">
      <c r="A80" s="85"/>
      <c r="B80" s="85"/>
      <c r="C80" s="85"/>
      <c r="D80" s="85"/>
      <c r="E80" s="85"/>
      <c r="F80" s="85"/>
      <c r="G80" s="85"/>
    </row>
    <row r="81" spans="1:7">
      <c r="A81" s="85"/>
      <c r="B81" s="85"/>
      <c r="C81" s="85"/>
      <c r="D81" s="85"/>
      <c r="E81" s="85"/>
      <c r="F81" s="85"/>
      <c r="G81" s="85"/>
    </row>
    <row r="82" spans="1:7">
      <c r="A82" s="85"/>
      <c r="B82" s="85"/>
      <c r="C82" s="85"/>
      <c r="D82" s="85"/>
      <c r="E82" s="85"/>
      <c r="F82" s="85"/>
      <c r="G82" s="85"/>
    </row>
    <row r="83" spans="1:7">
      <c r="A83" s="85"/>
      <c r="B83" s="85"/>
      <c r="C83" s="85"/>
      <c r="D83" s="85"/>
      <c r="E83" s="85"/>
      <c r="F83" s="85"/>
      <c r="G83" s="85"/>
    </row>
    <row r="84" spans="1:7">
      <c r="A84" s="85"/>
      <c r="B84" s="85"/>
      <c r="C84" s="85"/>
      <c r="D84" s="85"/>
      <c r="E84" s="85"/>
      <c r="F84" s="85"/>
      <c r="G84" s="85"/>
    </row>
    <row r="85" spans="1:7">
      <c r="A85" s="85"/>
      <c r="B85" s="85"/>
      <c r="C85" s="85"/>
      <c r="D85" s="85"/>
      <c r="E85" s="85"/>
      <c r="F85" s="85"/>
      <c r="G85" s="85"/>
    </row>
    <row r="86" spans="1:7">
      <c r="A86" s="85"/>
      <c r="B86" s="85"/>
      <c r="C86" s="85"/>
      <c r="D86" s="85"/>
      <c r="E86" s="85"/>
      <c r="F86" s="85"/>
      <c r="G86" s="85"/>
    </row>
    <row r="87" spans="1:7">
      <c r="A87" s="85"/>
      <c r="B87" s="85"/>
      <c r="C87" s="85"/>
      <c r="D87" s="85"/>
      <c r="E87" s="85"/>
      <c r="F87" s="85"/>
      <c r="G87" s="85"/>
    </row>
    <row r="88" spans="1:7">
      <c r="A88" s="85"/>
      <c r="B88" s="85"/>
      <c r="C88" s="85"/>
      <c r="D88" s="85"/>
      <c r="E88" s="85"/>
      <c r="F88" s="85"/>
      <c r="G88" s="85"/>
    </row>
    <row r="89" spans="1:7">
      <c r="A89" s="85"/>
      <c r="B89" s="85"/>
      <c r="C89" s="85"/>
      <c r="D89" s="85"/>
      <c r="E89" s="85"/>
      <c r="F89" s="85"/>
      <c r="G89" s="85"/>
    </row>
    <row r="90" spans="1:7">
      <c r="A90" s="85"/>
      <c r="B90" s="85"/>
      <c r="C90" s="85"/>
      <c r="D90" s="85"/>
      <c r="E90" s="85"/>
      <c r="F90" s="85"/>
      <c r="G90" s="85"/>
    </row>
    <row r="91" spans="1:7">
      <c r="A91" s="85"/>
      <c r="B91" s="85"/>
      <c r="C91" s="85"/>
      <c r="D91" s="85"/>
      <c r="E91" s="85"/>
      <c r="F91" s="85"/>
      <c r="G91" s="85"/>
    </row>
    <row r="92" spans="1:7">
      <c r="A92" s="85"/>
      <c r="B92" s="85"/>
      <c r="C92" s="85"/>
      <c r="D92" s="85"/>
      <c r="E92" s="85"/>
      <c r="F92" s="85"/>
      <c r="G92" s="85"/>
    </row>
    <row r="93" spans="1:7">
      <c r="A93" s="85"/>
      <c r="B93" s="85"/>
      <c r="C93" s="85"/>
      <c r="D93" s="85"/>
      <c r="E93" s="85"/>
      <c r="F93" s="85"/>
      <c r="G93" s="85"/>
    </row>
    <row r="94" spans="1:7">
      <c r="A94" s="85"/>
      <c r="B94" s="85"/>
      <c r="C94" s="85"/>
      <c r="D94" s="85"/>
      <c r="E94" s="85"/>
      <c r="F94" s="85"/>
      <c r="G94" s="85"/>
    </row>
    <row r="95" spans="1:7">
      <c r="A95" s="85"/>
      <c r="B95" s="85"/>
      <c r="C95" s="85"/>
      <c r="D95" s="85"/>
      <c r="E95" s="85"/>
      <c r="F95" s="85"/>
      <c r="G95" s="85"/>
    </row>
    <row r="96" spans="1:7">
      <c r="A96" s="85"/>
      <c r="B96" s="85"/>
      <c r="C96" s="85"/>
      <c r="D96" s="85"/>
      <c r="E96" s="85"/>
      <c r="F96" s="85"/>
      <c r="G96" s="85"/>
    </row>
    <row r="97" spans="1:7">
      <c r="A97" s="85"/>
      <c r="B97" s="85"/>
      <c r="C97" s="85"/>
      <c r="D97" s="85"/>
      <c r="E97" s="85"/>
      <c r="F97" s="85"/>
      <c r="G97" s="85"/>
    </row>
    <row r="98" spans="1:7">
      <c r="A98" s="85"/>
      <c r="B98" s="85"/>
      <c r="C98" s="85"/>
      <c r="D98" s="85"/>
      <c r="E98" s="85"/>
      <c r="F98" s="85"/>
      <c r="G98" s="85"/>
    </row>
    <row r="99" spans="1:7">
      <c r="A99" s="85"/>
      <c r="B99" s="85"/>
      <c r="C99" s="85"/>
      <c r="D99" s="85"/>
      <c r="E99" s="85"/>
      <c r="F99" s="85"/>
      <c r="G99" s="85"/>
    </row>
    <row r="100" spans="1:7">
      <c r="A100" s="85"/>
      <c r="B100" s="85"/>
      <c r="C100" s="85"/>
      <c r="D100" s="85"/>
      <c r="E100" s="85"/>
      <c r="F100" s="85"/>
      <c r="G100" s="85"/>
    </row>
    <row r="101" spans="1:7">
      <c r="A101" s="85"/>
      <c r="B101" s="85"/>
      <c r="C101" s="85"/>
      <c r="D101" s="85"/>
      <c r="E101" s="85"/>
      <c r="F101" s="85"/>
      <c r="G101" s="85"/>
    </row>
    <row r="102" spans="1:7">
      <c r="A102" s="85"/>
      <c r="B102" s="85"/>
      <c r="C102" s="85"/>
      <c r="D102" s="85"/>
      <c r="E102" s="85"/>
      <c r="F102" s="85"/>
      <c r="G102" s="85"/>
    </row>
    <row r="103" spans="1:7">
      <c r="A103" s="85"/>
      <c r="B103" s="85"/>
      <c r="C103" s="85"/>
      <c r="D103" s="85"/>
      <c r="E103" s="85"/>
      <c r="F103" s="85"/>
      <c r="G103" s="85"/>
    </row>
    <row r="104" spans="1:7">
      <c r="A104" s="85"/>
      <c r="B104" s="85"/>
      <c r="C104" s="85"/>
      <c r="D104" s="85"/>
      <c r="E104" s="85"/>
      <c r="F104" s="85"/>
      <c r="G104" s="85"/>
    </row>
    <row r="105" spans="1:7">
      <c r="A105" s="85"/>
      <c r="B105" s="85"/>
      <c r="C105" s="85"/>
      <c r="D105" s="85"/>
      <c r="E105" s="85"/>
      <c r="F105" s="85"/>
      <c r="G105" s="85"/>
    </row>
    <row r="106" spans="1:7">
      <c r="A106" s="85"/>
      <c r="B106" s="85"/>
      <c r="C106" s="85"/>
      <c r="D106" s="85"/>
      <c r="E106" s="85"/>
      <c r="F106" s="85"/>
      <c r="G106" s="85"/>
    </row>
    <row r="107" spans="1:7">
      <c r="A107" s="85"/>
      <c r="B107" s="85"/>
      <c r="C107" s="85"/>
      <c r="D107" s="85"/>
      <c r="E107" s="85"/>
      <c r="F107" s="85"/>
      <c r="G107" s="85"/>
    </row>
    <row r="108" spans="1:7">
      <c r="A108" s="85"/>
      <c r="B108" s="85"/>
      <c r="C108" s="85"/>
      <c r="D108" s="85"/>
      <c r="E108" s="85"/>
      <c r="F108" s="85"/>
      <c r="G108" s="85"/>
    </row>
    <row r="109" spans="1:7">
      <c r="A109" s="85"/>
      <c r="B109" s="85"/>
      <c r="C109" s="85"/>
      <c r="D109" s="85"/>
      <c r="E109" s="85"/>
      <c r="F109" s="85"/>
      <c r="G109" s="85"/>
    </row>
    <row r="110" spans="1:7">
      <c r="A110" s="85"/>
      <c r="B110" s="85"/>
      <c r="C110" s="85"/>
      <c r="D110" s="85"/>
      <c r="E110" s="85"/>
      <c r="F110" s="85"/>
      <c r="G110" s="85"/>
    </row>
    <row r="111" spans="1:7">
      <c r="A111" s="85"/>
      <c r="B111" s="85"/>
      <c r="C111" s="85"/>
      <c r="D111" s="85"/>
      <c r="E111" s="85"/>
      <c r="F111" s="85"/>
      <c r="G111" s="85"/>
    </row>
    <row r="112" spans="1:7">
      <c r="A112" s="85"/>
      <c r="B112" s="85"/>
      <c r="C112" s="85"/>
      <c r="D112" s="85"/>
      <c r="E112" s="85"/>
      <c r="F112" s="85"/>
      <c r="G112" s="85"/>
    </row>
    <row r="113" spans="1:7">
      <c r="A113" s="85"/>
      <c r="B113" s="85"/>
      <c r="C113" s="85"/>
      <c r="D113" s="85"/>
      <c r="E113" s="85"/>
      <c r="F113" s="85"/>
      <c r="G113" s="85"/>
    </row>
    <row r="114" spans="1:7">
      <c r="A114" s="85"/>
      <c r="B114" s="85"/>
      <c r="C114" s="85"/>
      <c r="D114" s="85"/>
      <c r="E114" s="85"/>
      <c r="F114" s="85"/>
      <c r="G114" s="85"/>
    </row>
    <row r="115" spans="1:7">
      <c r="A115" s="85"/>
      <c r="B115" s="85"/>
      <c r="C115" s="85"/>
      <c r="D115" s="85"/>
      <c r="E115" s="85"/>
      <c r="F115" s="85"/>
      <c r="G115" s="85"/>
    </row>
    <row r="116" spans="1:7">
      <c r="A116" s="85"/>
      <c r="B116" s="85"/>
      <c r="C116" s="85"/>
      <c r="D116" s="85"/>
      <c r="E116" s="85"/>
      <c r="F116" s="85"/>
      <c r="G116" s="85"/>
    </row>
    <row r="117" spans="1:7">
      <c r="A117" s="85"/>
      <c r="B117" s="85"/>
      <c r="C117" s="85"/>
      <c r="D117" s="85"/>
      <c r="E117" s="85"/>
      <c r="F117" s="85"/>
      <c r="G117" s="85"/>
    </row>
    <row r="118" spans="1:7">
      <c r="A118" s="85"/>
      <c r="B118" s="85"/>
      <c r="C118" s="85"/>
      <c r="D118" s="85"/>
      <c r="E118" s="85"/>
      <c r="F118" s="85"/>
      <c r="G118" s="85"/>
    </row>
    <row r="119" spans="1:7">
      <c r="A119" s="85"/>
      <c r="B119" s="85"/>
      <c r="C119" s="85"/>
      <c r="D119" s="85"/>
      <c r="E119" s="85"/>
      <c r="F119" s="85"/>
      <c r="G119" s="85"/>
    </row>
    <row r="120" spans="1:7">
      <c r="A120" s="85"/>
      <c r="B120" s="85"/>
      <c r="C120" s="85"/>
      <c r="D120" s="85"/>
      <c r="E120" s="85"/>
      <c r="F120" s="85"/>
      <c r="G120" s="85"/>
    </row>
    <row r="121" spans="1:7">
      <c r="A121" s="85"/>
      <c r="B121" s="85"/>
      <c r="C121" s="85"/>
      <c r="D121" s="85"/>
      <c r="E121" s="85"/>
      <c r="F121" s="85"/>
      <c r="G121" s="85"/>
    </row>
    <row r="122" spans="1:7">
      <c r="A122" s="85"/>
      <c r="B122" s="85"/>
      <c r="C122" s="85"/>
      <c r="D122" s="85"/>
      <c r="E122" s="85"/>
      <c r="F122" s="85"/>
      <c r="G122" s="85"/>
    </row>
    <row r="123" spans="1:7">
      <c r="A123" s="85"/>
      <c r="B123" s="85"/>
      <c r="C123" s="85"/>
      <c r="D123" s="85"/>
      <c r="E123" s="85"/>
      <c r="F123" s="85"/>
      <c r="G123" s="85"/>
    </row>
    <row r="124" spans="1:7">
      <c r="A124" s="85"/>
      <c r="B124" s="85"/>
      <c r="C124" s="85"/>
      <c r="D124" s="85"/>
      <c r="E124" s="85"/>
      <c r="F124" s="85"/>
      <c r="G124" s="85"/>
    </row>
    <row r="125" spans="1:7">
      <c r="A125" s="85"/>
      <c r="B125" s="85"/>
      <c r="C125" s="85"/>
      <c r="D125" s="85"/>
      <c r="E125" s="85"/>
      <c r="F125" s="85"/>
      <c r="G125" s="85"/>
    </row>
    <row r="126" spans="1:7">
      <c r="A126" s="85"/>
      <c r="B126" s="85"/>
      <c r="C126" s="85"/>
      <c r="D126" s="85"/>
      <c r="E126" s="85"/>
      <c r="F126" s="85"/>
      <c r="G126" s="85"/>
    </row>
    <row r="127" spans="1:7">
      <c r="A127" s="85"/>
      <c r="B127" s="85"/>
      <c r="C127" s="85"/>
      <c r="D127" s="85"/>
      <c r="E127" s="85"/>
      <c r="F127" s="85"/>
      <c r="G127" s="85"/>
    </row>
    <row r="128" spans="1:7">
      <c r="A128" s="85"/>
      <c r="B128" s="85"/>
      <c r="C128" s="85"/>
      <c r="D128" s="85"/>
      <c r="E128" s="85"/>
      <c r="F128" s="85"/>
      <c r="G128" s="85"/>
    </row>
    <row r="129" spans="1:7">
      <c r="A129" s="85"/>
      <c r="B129" s="85"/>
      <c r="C129" s="85"/>
      <c r="D129" s="85"/>
      <c r="E129" s="85"/>
      <c r="F129" s="85"/>
      <c r="G129" s="85"/>
    </row>
    <row r="130" spans="1:7">
      <c r="A130" s="85"/>
      <c r="B130" s="85"/>
      <c r="C130" s="85"/>
      <c r="D130" s="85"/>
      <c r="E130" s="85"/>
      <c r="F130" s="85"/>
      <c r="G130" s="85"/>
    </row>
    <row r="131" spans="1:7">
      <c r="A131" s="85"/>
      <c r="B131" s="85"/>
      <c r="C131" s="85"/>
      <c r="D131" s="85"/>
      <c r="E131" s="85"/>
      <c r="F131" s="85"/>
      <c r="G131" s="85"/>
    </row>
    <row r="132" spans="1:7">
      <c r="A132" s="85"/>
      <c r="B132" s="85"/>
      <c r="C132" s="85"/>
      <c r="D132" s="85"/>
      <c r="E132" s="85"/>
      <c r="F132" s="85"/>
      <c r="G132" s="85"/>
    </row>
    <row r="133" spans="1:7">
      <c r="A133" s="85"/>
      <c r="B133" s="85"/>
      <c r="C133" s="85"/>
      <c r="D133" s="85"/>
      <c r="E133" s="85"/>
      <c r="F133" s="85"/>
      <c r="G133" s="85"/>
    </row>
    <row r="134" spans="1:7">
      <c r="A134" s="85"/>
      <c r="B134" s="85"/>
      <c r="C134" s="85"/>
      <c r="D134" s="85"/>
      <c r="E134" s="85"/>
      <c r="F134" s="85"/>
      <c r="G134" s="85"/>
    </row>
    <row r="135" spans="1:7">
      <c r="A135" s="85"/>
      <c r="B135" s="85"/>
      <c r="C135" s="85"/>
      <c r="D135" s="85"/>
      <c r="E135" s="85"/>
      <c r="F135" s="85"/>
      <c r="G135" s="85"/>
    </row>
    <row r="136" spans="1:7">
      <c r="A136" s="85"/>
      <c r="B136" s="85"/>
      <c r="C136" s="85"/>
      <c r="D136" s="85"/>
      <c r="E136" s="85"/>
      <c r="F136" s="85"/>
      <c r="G136" s="85"/>
    </row>
    <row r="137" spans="1:7">
      <c r="A137" s="85"/>
      <c r="B137" s="85"/>
      <c r="C137" s="85"/>
      <c r="D137" s="85"/>
      <c r="E137" s="85"/>
      <c r="F137" s="85"/>
      <c r="G137" s="85"/>
    </row>
    <row r="138" spans="1:7">
      <c r="A138" s="85"/>
      <c r="B138" s="85"/>
      <c r="C138" s="85"/>
      <c r="D138" s="85"/>
      <c r="E138" s="85"/>
      <c r="F138" s="85"/>
      <c r="G138" s="85"/>
    </row>
    <row r="139" spans="1:7">
      <c r="A139" s="85"/>
      <c r="B139" s="85"/>
      <c r="C139" s="85"/>
      <c r="D139" s="85"/>
      <c r="E139" s="85"/>
      <c r="F139" s="85"/>
      <c r="G139" s="85"/>
    </row>
    <row r="140" spans="1:7">
      <c r="A140" s="85"/>
      <c r="B140" s="85"/>
      <c r="C140" s="85"/>
      <c r="D140" s="85"/>
      <c r="E140" s="85"/>
      <c r="F140" s="85"/>
      <c r="G140" s="85"/>
    </row>
    <row r="141" spans="1:7">
      <c r="A141" s="85"/>
      <c r="B141" s="85"/>
      <c r="C141" s="85"/>
      <c r="D141" s="85"/>
      <c r="E141" s="85"/>
      <c r="F141" s="85"/>
      <c r="G141" s="85"/>
    </row>
    <row r="142" spans="1:7">
      <c r="A142" s="85"/>
      <c r="B142" s="85"/>
      <c r="C142" s="85"/>
      <c r="D142" s="85"/>
      <c r="E142" s="85"/>
      <c r="F142" s="85"/>
      <c r="G142" s="85"/>
    </row>
    <row r="143" spans="1:7">
      <c r="A143" s="85"/>
      <c r="B143" s="85"/>
      <c r="C143" s="85"/>
      <c r="D143" s="85"/>
      <c r="E143" s="85"/>
      <c r="F143" s="85"/>
      <c r="G143" s="85"/>
    </row>
    <row r="144" spans="1:7">
      <c r="A144" s="85"/>
      <c r="B144" s="85"/>
      <c r="C144" s="85"/>
      <c r="D144" s="85"/>
      <c r="E144" s="85"/>
      <c r="F144" s="85"/>
      <c r="G144" s="85"/>
    </row>
    <row r="145" spans="1:7">
      <c r="A145" s="85"/>
      <c r="B145" s="85"/>
      <c r="C145" s="85"/>
      <c r="D145" s="85"/>
      <c r="E145" s="85"/>
      <c r="F145" s="85"/>
      <c r="G145" s="85"/>
    </row>
    <row r="146" spans="1:7">
      <c r="A146" s="85"/>
      <c r="B146" s="85"/>
      <c r="C146" s="85"/>
      <c r="D146" s="85"/>
      <c r="E146" s="85"/>
      <c r="F146" s="85"/>
      <c r="G146" s="85"/>
    </row>
    <row r="147" spans="1:7">
      <c r="A147" s="85"/>
      <c r="B147" s="85"/>
      <c r="C147" s="85"/>
      <c r="D147" s="85"/>
      <c r="E147" s="85"/>
      <c r="F147" s="85"/>
      <c r="G147" s="85"/>
    </row>
    <row r="148" spans="1:7">
      <c r="A148" s="85"/>
      <c r="B148" s="85"/>
      <c r="C148" s="85"/>
      <c r="D148" s="85"/>
      <c r="E148" s="85"/>
      <c r="F148" s="85"/>
      <c r="G148" s="85"/>
    </row>
    <row r="149" spans="1:7">
      <c r="A149" s="85"/>
      <c r="B149" s="85"/>
      <c r="C149" s="85"/>
      <c r="D149" s="85"/>
      <c r="E149" s="85"/>
      <c r="F149" s="85"/>
      <c r="G149" s="85"/>
    </row>
    <row r="150" spans="1:7">
      <c r="A150" s="85"/>
      <c r="B150" s="85"/>
      <c r="C150" s="85"/>
      <c r="D150" s="85"/>
      <c r="E150" s="85"/>
      <c r="F150" s="85"/>
      <c r="G150" s="85"/>
    </row>
    <row r="151" spans="1:7">
      <c r="A151" s="85"/>
      <c r="B151" s="85"/>
      <c r="C151" s="85"/>
      <c r="D151" s="85"/>
      <c r="E151" s="85"/>
      <c r="F151" s="85"/>
      <c r="G151" s="85"/>
    </row>
    <row r="152" spans="1:7">
      <c r="A152" s="85"/>
      <c r="B152" s="85"/>
      <c r="C152" s="85"/>
      <c r="D152" s="85"/>
      <c r="E152" s="85"/>
      <c r="F152" s="85"/>
      <c r="G152" s="85"/>
    </row>
    <row r="153" spans="1:7">
      <c r="A153" s="85"/>
      <c r="B153" s="85"/>
      <c r="C153" s="85"/>
      <c r="D153" s="85"/>
      <c r="E153" s="85"/>
      <c r="F153" s="85"/>
      <c r="G153" s="85"/>
    </row>
    <row r="154" spans="1:7">
      <c r="A154" s="85"/>
      <c r="B154" s="85"/>
      <c r="C154" s="85"/>
      <c r="D154" s="85"/>
      <c r="E154" s="85"/>
      <c r="F154" s="85"/>
      <c r="G154" s="85"/>
    </row>
    <row r="155" spans="1:7">
      <c r="A155" s="85"/>
      <c r="B155" s="85"/>
      <c r="C155" s="85"/>
      <c r="D155" s="85"/>
      <c r="E155" s="85"/>
      <c r="F155" s="85"/>
      <c r="G155" s="85"/>
    </row>
    <row r="156" spans="1:7">
      <c r="A156" s="85"/>
      <c r="B156" s="85"/>
      <c r="C156" s="85"/>
      <c r="D156" s="85"/>
      <c r="E156" s="85"/>
      <c r="F156" s="85"/>
      <c r="G156" s="85"/>
    </row>
    <row r="157" spans="1:7">
      <c r="A157" s="85"/>
      <c r="B157" s="85"/>
      <c r="C157" s="85"/>
      <c r="D157" s="85"/>
      <c r="E157" s="85"/>
      <c r="F157" s="85"/>
      <c r="G157" s="85"/>
    </row>
    <row r="158" spans="1:7">
      <c r="A158" s="85"/>
      <c r="B158" s="85"/>
      <c r="C158" s="85"/>
      <c r="D158" s="85"/>
      <c r="E158" s="85"/>
      <c r="F158" s="85"/>
      <c r="G158" s="85"/>
    </row>
    <row r="159" spans="1:7">
      <c r="A159" s="85"/>
      <c r="B159" s="85"/>
      <c r="C159" s="85"/>
      <c r="D159" s="85"/>
      <c r="E159" s="85"/>
      <c r="F159" s="85"/>
      <c r="G159" s="85"/>
    </row>
    <row r="160" spans="1:7">
      <c r="A160" s="52"/>
      <c r="B160" s="52"/>
      <c r="C160" s="52"/>
      <c r="D160" s="52"/>
      <c r="E160" s="52"/>
      <c r="F160" s="52"/>
      <c r="G160" s="52"/>
    </row>
    <row r="161" spans="1:7">
      <c r="A161" s="52"/>
      <c r="B161" s="52"/>
      <c r="C161" s="52"/>
      <c r="D161" s="52"/>
      <c r="E161" s="52"/>
      <c r="F161" s="52"/>
      <c r="G161" s="52"/>
    </row>
    <row r="162" spans="1:7">
      <c r="A162" s="52"/>
      <c r="B162" s="52"/>
      <c r="C162" s="52"/>
      <c r="D162" s="52"/>
      <c r="E162" s="52"/>
      <c r="F162" s="52"/>
      <c r="G162" s="52"/>
    </row>
    <row r="163" spans="1:7">
      <c r="A163" s="52"/>
      <c r="B163" s="52"/>
      <c r="C163" s="52"/>
      <c r="D163" s="52"/>
      <c r="E163" s="52"/>
      <c r="F163" s="52"/>
      <c r="G163" s="52"/>
    </row>
    <row r="164" spans="1:7">
      <c r="A164" s="52"/>
      <c r="B164" s="52"/>
      <c r="C164" s="52"/>
      <c r="D164" s="52"/>
      <c r="E164" s="52"/>
      <c r="F164" s="52"/>
      <c r="G164" s="52"/>
    </row>
    <row r="165" spans="1:7">
      <c r="A165" s="52"/>
      <c r="B165" s="52"/>
      <c r="C165" s="52"/>
      <c r="D165" s="52"/>
      <c r="E165" s="52"/>
      <c r="F165" s="52"/>
      <c r="G165" s="52"/>
    </row>
    <row r="166" spans="1:7">
      <c r="A166" s="52"/>
      <c r="B166" s="52"/>
      <c r="C166" s="52"/>
      <c r="D166" s="52"/>
      <c r="E166" s="52"/>
      <c r="F166" s="52"/>
      <c r="G166" s="52"/>
    </row>
    <row r="167" spans="1:7">
      <c r="A167" s="52"/>
      <c r="B167" s="52"/>
      <c r="C167" s="52"/>
      <c r="D167" s="52"/>
      <c r="E167" s="52"/>
      <c r="F167" s="52"/>
      <c r="G167" s="52"/>
    </row>
    <row r="168" spans="1:7">
      <c r="A168" s="52"/>
      <c r="B168" s="52"/>
      <c r="C168" s="52"/>
      <c r="D168" s="52"/>
      <c r="E168" s="52"/>
      <c r="F168" s="52"/>
      <c r="G168" s="52"/>
    </row>
    <row r="169" spans="1:7">
      <c r="A169" s="52"/>
      <c r="B169" s="52"/>
      <c r="C169" s="52"/>
      <c r="D169" s="52"/>
      <c r="E169" s="52"/>
      <c r="F169" s="52"/>
      <c r="G169" s="52"/>
    </row>
    <row r="170" spans="1:7">
      <c r="A170" s="52"/>
      <c r="B170" s="52"/>
      <c r="C170" s="52"/>
      <c r="D170" s="52"/>
      <c r="E170" s="52"/>
      <c r="F170" s="52"/>
      <c r="G170" s="52"/>
    </row>
    <row r="171" spans="1:7">
      <c r="A171" s="52"/>
      <c r="B171" s="52"/>
      <c r="C171" s="52"/>
      <c r="D171" s="52"/>
      <c r="E171" s="52"/>
      <c r="F171" s="52"/>
      <c r="G171" s="52"/>
    </row>
    <row r="172" spans="1:7">
      <c r="A172" s="52"/>
      <c r="B172" s="52"/>
      <c r="C172" s="52"/>
      <c r="D172" s="52"/>
      <c r="E172" s="52"/>
      <c r="F172" s="52"/>
      <c r="G172" s="52"/>
    </row>
    <row r="173" spans="1:7">
      <c r="A173" s="52"/>
      <c r="B173" s="52"/>
      <c r="C173" s="52"/>
      <c r="D173" s="52"/>
      <c r="E173" s="52"/>
      <c r="F173" s="52"/>
      <c r="G173" s="52"/>
    </row>
    <row r="174" spans="1:7">
      <c r="A174" s="52"/>
      <c r="B174" s="52"/>
      <c r="C174" s="52"/>
      <c r="D174" s="52"/>
      <c r="E174" s="52"/>
      <c r="F174" s="52"/>
      <c r="G174" s="52"/>
    </row>
    <row r="175" spans="1:7">
      <c r="A175" s="52"/>
      <c r="B175" s="52"/>
      <c r="C175" s="52"/>
      <c r="D175" s="52"/>
      <c r="E175" s="52"/>
      <c r="F175" s="52"/>
      <c r="G175" s="52"/>
    </row>
    <row r="176" spans="1:7">
      <c r="A176" s="52"/>
      <c r="B176" s="52"/>
      <c r="C176" s="52"/>
      <c r="D176" s="52"/>
      <c r="E176" s="52"/>
      <c r="F176" s="52"/>
      <c r="G176" s="52"/>
    </row>
    <row r="177" spans="1:7">
      <c r="A177" s="52"/>
      <c r="B177" s="52"/>
      <c r="C177" s="52"/>
      <c r="D177" s="52"/>
      <c r="E177" s="52"/>
      <c r="F177" s="52"/>
      <c r="G177" s="52"/>
    </row>
    <row r="178" spans="1:7">
      <c r="A178" s="52"/>
      <c r="B178" s="52"/>
      <c r="C178" s="52"/>
      <c r="D178" s="52"/>
      <c r="E178" s="52"/>
      <c r="F178" s="52"/>
      <c r="G178" s="52"/>
    </row>
    <row r="179" spans="1:7">
      <c r="A179" s="52"/>
      <c r="B179" s="52"/>
      <c r="C179" s="52"/>
      <c r="D179" s="52"/>
      <c r="E179" s="52"/>
      <c r="F179" s="52"/>
      <c r="G179" s="52"/>
    </row>
    <row r="180" spans="1:7">
      <c r="A180" s="52"/>
      <c r="B180" s="52"/>
      <c r="C180" s="52"/>
      <c r="D180" s="52"/>
      <c r="E180" s="52"/>
      <c r="F180" s="52"/>
      <c r="G180" s="52"/>
    </row>
  </sheetData>
  <mergeCells count="2">
    <mergeCell ref="B3:E3"/>
    <mergeCell ref="B2:E2"/>
  </mergeCells>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37"/>
  <sheetViews>
    <sheetView topLeftCell="A2" zoomScale="70" zoomScaleNormal="70" workbookViewId="0">
      <selection activeCell="F26" sqref="F26"/>
    </sheetView>
  </sheetViews>
  <sheetFormatPr defaultColWidth="20.42578125" defaultRowHeight="12.75" customHeight="1"/>
  <cols>
    <col min="1" max="1" width="8.42578125" style="51" customWidth="1"/>
    <col min="2" max="2" width="133.42578125" style="8" bestFit="1" customWidth="1"/>
    <col min="3" max="3" width="18.85546875" style="51" customWidth="1"/>
    <col min="4" max="16384" width="20.42578125" style="51"/>
  </cols>
  <sheetData>
    <row r="1" spans="1:7" s="52" customFormat="1" ht="24" thickBot="1">
      <c r="B1" s="300" t="s">
        <v>231</v>
      </c>
      <c r="C1" s="301"/>
      <c r="D1" s="301"/>
      <c r="E1" s="301"/>
      <c r="F1" s="301"/>
      <c r="G1" s="302"/>
    </row>
    <row r="2" spans="1:7" ht="12.75" customHeight="1">
      <c r="A2" s="62"/>
      <c r="B2" s="63"/>
      <c r="C2" s="62"/>
      <c r="D2" s="62"/>
    </row>
    <row r="3" spans="1:7">
      <c r="A3" s="62"/>
      <c r="B3" s="64" t="s">
        <v>172</v>
      </c>
      <c r="C3" s="65" t="s">
        <v>173</v>
      </c>
      <c r="D3" s="62"/>
    </row>
    <row r="4" spans="1:7" ht="12.75" customHeight="1">
      <c r="A4" s="62"/>
      <c r="B4" s="63"/>
      <c r="C4" s="62"/>
      <c r="D4" s="62"/>
    </row>
    <row r="5" spans="1:7" ht="12.75" customHeight="1">
      <c r="A5" s="62"/>
      <c r="B5" s="66" t="s">
        <v>174</v>
      </c>
      <c r="C5" s="62"/>
      <c r="D5" s="62"/>
    </row>
    <row r="6" spans="1:7" ht="12.75" customHeight="1">
      <c r="A6" s="62"/>
      <c r="B6" s="321" t="s">
        <v>175</v>
      </c>
      <c r="C6" s="322"/>
      <c r="D6" s="62"/>
    </row>
    <row r="7" spans="1:7" ht="12.75" customHeight="1">
      <c r="A7" s="62"/>
      <c r="B7" s="67"/>
      <c r="C7" s="68">
        <f>'Diensten Ontwerpfase(B)'!F29</f>
        <v>18414</v>
      </c>
      <c r="D7" s="166"/>
    </row>
    <row r="8" spans="1:7" ht="12.75" customHeight="1">
      <c r="A8" s="62"/>
      <c r="B8" s="67"/>
      <c r="C8" s="68"/>
      <c r="D8" s="62"/>
    </row>
    <row r="9" spans="1:7" ht="12.75" customHeight="1">
      <c r="A9" s="62"/>
      <c r="B9" s="323" t="s">
        <v>176</v>
      </c>
      <c r="C9" s="324"/>
      <c r="D9" s="62"/>
    </row>
    <row r="10" spans="1:7" ht="12.75" customHeight="1">
      <c r="A10" s="62"/>
      <c r="B10" s="67"/>
      <c r="C10" s="68">
        <f>SUM('Diensten Implementatie(C)'!F29)</f>
        <v>10494</v>
      </c>
      <c r="D10" s="166"/>
    </row>
    <row r="11" spans="1:7" ht="12.75" customHeight="1">
      <c r="A11" s="62"/>
      <c r="B11" s="67"/>
      <c r="C11" s="68"/>
      <c r="D11" s="62"/>
    </row>
    <row r="12" spans="1:7" ht="12.75" customHeight="1">
      <c r="A12" s="62"/>
      <c r="B12" s="323" t="s">
        <v>177</v>
      </c>
      <c r="C12" s="324"/>
      <c r="D12" s="62"/>
    </row>
    <row r="13" spans="1:7" ht="12.75" customHeight="1">
      <c r="A13" s="62"/>
      <c r="B13" s="67"/>
      <c r="C13" s="68">
        <f>'Levering software producten(D)'!F92</f>
        <v>153.43</v>
      </c>
      <c r="D13" s="62"/>
    </row>
    <row r="14" spans="1:7" ht="12.75" customHeight="1">
      <c r="A14" s="62"/>
      <c r="B14" s="67"/>
      <c r="C14" s="68"/>
      <c r="D14" s="62"/>
    </row>
    <row r="15" spans="1:7" ht="12.75" customHeight="1">
      <c r="A15" s="62"/>
      <c r="B15" s="323" t="s">
        <v>178</v>
      </c>
      <c r="C15" s="324"/>
      <c r="D15" s="62"/>
    </row>
    <row r="16" spans="1:7" ht="12.75" customHeight="1">
      <c r="A16" s="62"/>
      <c r="B16" s="67"/>
      <c r="C16" s="68">
        <f>'Opleidingen(E)'!F33</f>
        <v>117</v>
      </c>
      <c r="D16" s="62"/>
    </row>
    <row r="17" spans="1:4" ht="12.75" customHeight="1">
      <c r="A17" s="62"/>
      <c r="B17" s="69"/>
      <c r="C17" s="70"/>
      <c r="D17" s="62"/>
    </row>
    <row r="18" spans="1:4" ht="12.75" customHeight="1">
      <c r="A18" s="62"/>
      <c r="B18" s="66" t="s">
        <v>179</v>
      </c>
      <c r="C18" s="62"/>
      <c r="D18" s="62"/>
    </row>
    <row r="19" spans="1:4" ht="12.75" customHeight="1">
      <c r="A19" s="62"/>
      <c r="B19" s="182" t="s">
        <v>567</v>
      </c>
      <c r="C19" s="183"/>
      <c r="D19" s="62"/>
    </row>
    <row r="20" spans="1:4" ht="12.75" customHeight="1">
      <c r="A20" s="62"/>
      <c r="B20" s="62"/>
      <c r="C20" s="68">
        <f>'Onderhoud&amp;Gebruiksrecht(F)'!C20</f>
        <v>8</v>
      </c>
      <c r="D20" s="62"/>
    </row>
    <row r="21" spans="1:4" ht="12.75" customHeight="1">
      <c r="A21" s="62"/>
      <c r="B21" s="62"/>
      <c r="C21" s="62"/>
      <c r="D21" s="62"/>
    </row>
    <row r="22" spans="1:4" ht="12.75" customHeight="1">
      <c r="A22" s="62"/>
      <c r="B22" s="66" t="s">
        <v>569</v>
      </c>
      <c r="C22" s="62"/>
      <c r="D22" s="62"/>
    </row>
    <row r="23" spans="1:4" ht="12.75" customHeight="1">
      <c r="A23" s="62"/>
      <c r="B23" s="182" t="s">
        <v>570</v>
      </c>
      <c r="C23" s="183"/>
      <c r="D23" s="62"/>
    </row>
    <row r="24" spans="1:4" ht="12.75" customHeight="1">
      <c r="A24" s="62"/>
      <c r="B24" s="62"/>
      <c r="C24" s="68">
        <f>'Financiële deel Maatwerk (I)'!H267</f>
        <v>0</v>
      </c>
      <c r="D24" s="62"/>
    </row>
    <row r="25" spans="1:4" ht="12.75" customHeight="1" thickBot="1">
      <c r="A25" s="62"/>
      <c r="B25" s="62"/>
      <c r="C25" s="62"/>
      <c r="D25" s="62"/>
    </row>
    <row r="26" spans="1:4" ht="31.5" customHeight="1" thickBot="1">
      <c r="A26" s="62"/>
      <c r="B26" s="278" t="s">
        <v>624</v>
      </c>
      <c r="C26" s="72">
        <f>C7+C10+C13+C16+C20+C24</f>
        <v>29186.43</v>
      </c>
      <c r="D26" s="62"/>
    </row>
    <row r="27" spans="1:4" ht="16.5" thickBot="1">
      <c r="A27" s="62"/>
      <c r="B27" s="73"/>
      <c r="C27" s="62"/>
      <c r="D27" s="167"/>
    </row>
    <row r="28" spans="1:4" ht="12.75" customHeight="1" thickBot="1">
      <c r="A28" s="62"/>
      <c r="B28" s="62"/>
      <c r="C28" s="62"/>
      <c r="D28" s="62"/>
    </row>
    <row r="29" spans="1:4" ht="17.25" customHeight="1" thickBot="1">
      <c r="A29" s="62"/>
      <c r="B29" s="71" t="s">
        <v>232</v>
      </c>
      <c r="C29" s="72">
        <f>C26*1.21</f>
        <v>35315.580300000001</v>
      </c>
      <c r="D29" s="62"/>
    </row>
    <row r="30" spans="1:4" ht="12.75" customHeight="1">
      <c r="B30" s="51"/>
    </row>
    <row r="32" spans="1:4" ht="12.75" customHeight="1" thickBot="1"/>
    <row r="33" spans="2:4" ht="60" customHeight="1">
      <c r="B33" s="319"/>
      <c r="C33" s="320"/>
      <c r="D33" s="74" t="s">
        <v>180</v>
      </c>
    </row>
    <row r="34" spans="2:4" ht="29.25" customHeight="1">
      <c r="B34" s="317"/>
      <c r="C34" s="318"/>
      <c r="D34" s="76" t="s">
        <v>181</v>
      </c>
    </row>
    <row r="35" spans="2:4" ht="29.25" customHeight="1">
      <c r="B35" s="317"/>
      <c r="C35" s="318"/>
      <c r="D35" s="76" t="s">
        <v>182</v>
      </c>
    </row>
    <row r="36" spans="2:4" ht="31.5" customHeight="1" thickBot="1">
      <c r="B36" s="315"/>
      <c r="C36" s="316"/>
      <c r="D36" s="75" t="s">
        <v>183</v>
      </c>
    </row>
    <row r="37" spans="2:4" ht="59.25" customHeight="1" thickBot="1">
      <c r="B37" s="315"/>
      <c r="C37" s="316"/>
      <c r="D37" s="75" t="s">
        <v>184</v>
      </c>
    </row>
  </sheetData>
  <mergeCells count="10">
    <mergeCell ref="B1:G1"/>
    <mergeCell ref="B6:C6"/>
    <mergeCell ref="B9:C9"/>
    <mergeCell ref="B12:C12"/>
    <mergeCell ref="B15:C15"/>
    <mergeCell ref="B37:C37"/>
    <mergeCell ref="B35:C35"/>
    <mergeCell ref="B33:C33"/>
    <mergeCell ref="B34:C34"/>
    <mergeCell ref="B36:C3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9"/>
  <sheetViews>
    <sheetView zoomScaleNormal="100" workbookViewId="0">
      <selection activeCell="I32" sqref="I32"/>
    </sheetView>
  </sheetViews>
  <sheetFormatPr defaultColWidth="20.42578125" defaultRowHeight="12.75" customHeight="1"/>
  <cols>
    <col min="1" max="1" width="8.42578125" style="51" customWidth="1"/>
    <col min="2" max="2" width="57.5703125" style="8" customWidth="1"/>
    <col min="3" max="3" width="26.28515625" style="51" customWidth="1"/>
    <col min="4" max="4" width="35.140625" style="51" customWidth="1"/>
    <col min="5" max="16384" width="20.42578125" style="51"/>
  </cols>
  <sheetData>
    <row r="1" spans="1:5" s="52" customFormat="1" ht="24" thickBot="1">
      <c r="A1" s="85"/>
      <c r="B1" s="303" t="s">
        <v>568</v>
      </c>
      <c r="C1" s="304"/>
      <c r="D1" s="305"/>
      <c r="E1" s="85"/>
    </row>
    <row r="2" spans="1:5" s="52" customFormat="1" ht="15.75" thickBot="1">
      <c r="A2" s="85"/>
      <c r="B2" s="306" t="s">
        <v>244</v>
      </c>
      <c r="C2" s="307"/>
      <c r="D2" s="308"/>
      <c r="E2" s="85"/>
    </row>
    <row r="3" spans="1:5" s="52" customFormat="1" ht="15">
      <c r="A3" s="85"/>
      <c r="B3" s="85"/>
      <c r="C3" s="85"/>
      <c r="D3" s="85"/>
      <c r="E3" s="85"/>
    </row>
    <row r="4" spans="1:5" s="60" customFormat="1" ht="15.75">
      <c r="A4" s="87"/>
      <c r="B4" s="88" t="s">
        <v>239</v>
      </c>
      <c r="C4" s="89"/>
      <c r="D4" s="90"/>
      <c r="E4" s="85"/>
    </row>
    <row r="5" spans="1:5" s="60" customFormat="1" ht="66" customHeight="1">
      <c r="A5" s="87"/>
      <c r="B5" s="325" t="s">
        <v>243</v>
      </c>
      <c r="C5" s="326"/>
      <c r="D5" s="326"/>
      <c r="E5" s="87"/>
    </row>
    <row r="6" spans="1:5" s="60" customFormat="1" ht="15.75">
      <c r="A6" s="87"/>
      <c r="B6" s="88" t="s">
        <v>240</v>
      </c>
      <c r="C6" s="89"/>
      <c r="D6" s="90"/>
      <c r="E6" s="85"/>
    </row>
    <row r="7" spans="1:5" s="13" customFormat="1" ht="12.75" customHeight="1">
      <c r="A7" s="178"/>
      <c r="B7" s="91" t="s">
        <v>241</v>
      </c>
      <c r="C7" s="92" t="s">
        <v>242</v>
      </c>
      <c r="D7" s="91" t="s">
        <v>43</v>
      </c>
      <c r="E7" s="178"/>
    </row>
    <row r="8" spans="1:5" s="13" customFormat="1" ht="12.75" customHeight="1">
      <c r="A8" s="178"/>
      <c r="B8" s="113">
        <v>41374</v>
      </c>
      <c r="C8" s="174">
        <f>Instructie!C59</f>
        <v>5</v>
      </c>
      <c r="D8" s="113">
        <f>B8*C8</f>
        <v>206870</v>
      </c>
      <c r="E8" s="94"/>
    </row>
    <row r="9" spans="1:5" ht="12.75" customHeight="1">
      <c r="B9" s="252"/>
    </row>
  </sheetData>
  <mergeCells count="3">
    <mergeCell ref="B1:D1"/>
    <mergeCell ref="B2:D2"/>
    <mergeCell ref="B5:D5"/>
  </mergeCells>
  <pageMargins left="0.7" right="0.7" top="0.75" bottom="0.75" header="0.3" footer="0.3"/>
  <pageSetup paperSize="9" orientation="portrait" r:id="rId1"/>
  <ignoredErrors>
    <ignoredError sqref="C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AB4EFDC2AD024BA58532A53EC90790" ma:contentTypeVersion="6" ma:contentTypeDescription="Een nieuw document maken." ma:contentTypeScope="" ma:versionID="b74c80f18cb38db1b633ea7944e7e6a3">
  <xsd:schema xmlns:xsd="http://www.w3.org/2001/XMLSchema" xmlns:xs="http://www.w3.org/2001/XMLSchema" xmlns:p="http://schemas.microsoft.com/office/2006/metadata/properties" xmlns:ns2="7aebb0c2-bc91-4f7b-b996-a0c7bf7d919e" targetNamespace="http://schemas.microsoft.com/office/2006/metadata/properties" ma:root="true" ma:fieldsID="657ecaf36f9eaa396df573aa97ae2fee" ns2:_="">
    <xsd:import namespace="7aebb0c2-bc91-4f7b-b996-a0c7bf7d919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bb0c2-bc91-4f7b-b996-a0c7bf7d9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8FC9B0-AA1E-4CB4-A7F8-050AEC73A279}">
  <ds:schemaRefs>
    <ds:schemaRef ds:uri="http://schemas.microsoft.com/sharepoint/v3/contenttype/forms"/>
  </ds:schemaRefs>
</ds:datastoreItem>
</file>

<file path=customXml/itemProps2.xml><?xml version="1.0" encoding="utf-8"?>
<ds:datastoreItem xmlns:ds="http://schemas.openxmlformats.org/officeDocument/2006/customXml" ds:itemID="{488ED930-B33D-4742-B85A-BEC935B80689}">
  <ds:schemaRefs>
    <ds:schemaRef ds:uri="http://schemas.microsoft.com/office/2006/documentManagement/types"/>
    <ds:schemaRef ds:uri="http://purl.org/dc/elements/1.1/"/>
    <ds:schemaRef ds:uri="http://schemas.microsoft.com/office/2006/metadata/properties"/>
    <ds:schemaRef ds:uri="7aebb0c2-bc91-4f7b-b996-a0c7bf7d919e"/>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E00C009-00DE-462D-B718-F16ACDE89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bb0c2-bc91-4f7b-b996-a0c7bf7d9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Instructie</vt:lpstr>
      <vt:lpstr>Tarieven(A)</vt:lpstr>
      <vt:lpstr>Diensten Ontwerpfase(B)</vt:lpstr>
      <vt:lpstr>Diensten Implementatie(C)</vt:lpstr>
      <vt:lpstr>Levering software producten(D)</vt:lpstr>
      <vt:lpstr>Opleidingen(E)</vt:lpstr>
      <vt:lpstr>Onderhoud&amp;Gebruiksrecht(F)</vt:lpstr>
      <vt:lpstr>TCO-Extern tbv Gunning (G)</vt:lpstr>
      <vt:lpstr>Ten behoeve niet SAAS (H)</vt:lpstr>
      <vt:lpstr>Financiële deel Maatwerk (I)</vt:lpstr>
      <vt:lpstr>Betaling&amp;indexering (J)</vt:lpstr>
      <vt:lpstr>Waarden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2010039</dc:creator>
  <cp:keywords/>
  <dc:description/>
  <cp:lastModifiedBy>Koekkoek J.W. (Jos)</cp:lastModifiedBy>
  <dcterms:created xsi:type="dcterms:W3CDTF">2013-09-11T10:27:57Z</dcterms:created>
  <dcterms:modified xsi:type="dcterms:W3CDTF">2026-03-30T07:40:53Z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0x01010085AB4EFDC2AD024BA58532A53EC90790</vt:lpwstr>
  </property>
  <property fmtid="{D5CDD505-2E9C-101B-9397-08002B2CF9AE}" pid="3" name="Categorie">
    <vt:lpwstr>9;#project|7dc17c84-0616-4e76-bd08-02951242d793</vt:lpwstr>
  </property>
</Properties>
</file>