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https://waterschapdedommel.sharepoint.com/sites/InkoopAanbesteding/Gedeelde documenten/Aanbestedingen/Aanbestedingen 2026/Ruud/Diensten De Brand-Oost Hengstven/Tender documenten/"/>
    </mc:Choice>
  </mc:AlternateContent>
  <xr:revisionPtr revIDLastSave="101" documentId="8_{267C9F41-4389-4E2D-9105-52C82341CEE0}" xr6:coauthVersionLast="47" xr6:coauthVersionMax="47" xr10:uidLastSave="{2FA75DD1-8A36-471F-80F4-1F8B29EE0432}"/>
  <bookViews>
    <workbookView xWindow="-108" yWindow="-108" windowWidth="23256" windowHeight="12456" xr2:uid="{00000000-000D-0000-FFFF-FFFF00000000}"/>
  </bookViews>
  <sheets>
    <sheet name="Inschrijfstaa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3" l="1"/>
  <c r="F67" i="3" l="1"/>
  <c r="E43" i="3"/>
  <c r="D23" i="3"/>
  <c r="D82" i="3" s="1"/>
  <c r="D83" i="3" l="1"/>
  <c r="G82" i="3"/>
  <c r="E82" i="3"/>
  <c r="F82" i="3"/>
  <c r="E83" i="3" l="1"/>
  <c r="I82" i="3"/>
  <c r="G83" i="3"/>
  <c r="F83" i="3"/>
  <c r="I83" i="3" l="1"/>
</calcChain>
</file>

<file path=xl/sharedStrings.xml><?xml version="1.0" encoding="utf-8"?>
<sst xmlns="http://schemas.openxmlformats.org/spreadsheetml/2006/main" count="143" uniqueCount="135">
  <si>
    <t>Werkpakket A</t>
  </si>
  <si>
    <t>Werkpakket B</t>
  </si>
  <si>
    <t>Werkpakket C</t>
  </si>
  <si>
    <t>Werkpakket D</t>
  </si>
  <si>
    <t>Onderzoeken</t>
  </si>
  <si>
    <t>NRD en MER</t>
  </si>
  <si>
    <t xml:space="preserve">Projectbesluit </t>
  </si>
  <si>
    <t>Projectsturing</t>
  </si>
  <si>
    <t>4.1</t>
  </si>
  <si>
    <t>Werkpakket A: Onderzoeken</t>
  </si>
  <si>
    <t>Watersysteemverkenning</t>
  </si>
  <si>
    <t>4.1.2</t>
  </si>
  <si>
    <t>Orienterende (bureau) onderzoeken</t>
  </si>
  <si>
    <t>Bureaustudie archeologie en aardkundige waarden </t>
  </si>
  <si>
    <t>Cultuurhistorische verkenning </t>
  </si>
  <si>
    <t>Kabels en leidingen</t>
  </si>
  <si>
    <t>Milieukundig Bureauonderzoek waterbodem, bodemkwaliteit  </t>
  </si>
  <si>
    <t>Onderzoek chemische waterkwaliteit</t>
  </si>
  <si>
    <t>Bureaustudie invasieve soorten </t>
  </si>
  <si>
    <t>Hydrologisch onderzoek</t>
  </si>
  <si>
    <t>4.1.5</t>
  </si>
  <si>
    <t>Onderzoeken t.b.v. MER, projectbesluit en vergunningen</t>
  </si>
  <si>
    <t>Quick scan flora en fauna/ecologisch werkprotocol</t>
  </si>
  <si>
    <t>Aerius berekening</t>
  </si>
  <si>
    <t>Waterbodem (ondersteuning OG)</t>
  </si>
  <si>
    <t>Stelpost werkpakket A: € 35.000,--</t>
  </si>
  <si>
    <t>Totaal werkpakket A</t>
  </si>
  <si>
    <t>4.2</t>
  </si>
  <si>
    <t>Werkpakket B: MER (incl. NRD)</t>
  </si>
  <si>
    <t>Memo / studie verkenning mogelijke alternatieven voor NRD / MER</t>
  </si>
  <si>
    <t>Notitie Reikwijdte en Detailniveau</t>
  </si>
  <si>
    <t>Reactienota NRD</t>
  </si>
  <si>
    <t>Definitief NRD</t>
  </si>
  <si>
    <t>4.2.4</t>
  </si>
  <si>
    <t>MER</t>
  </si>
  <si>
    <t>Inrichting en begeleiding (trekker) van de MER-procedure</t>
  </si>
  <si>
    <t>Opstellen MER (eindproduct vastgestelde MER) incl. scenariostudie en afwegingsmatrix</t>
  </si>
  <si>
    <t>Stelpost voor wijzigingen en aanvulling nav advies MER commissie en Brabant advies</t>
  </si>
  <si>
    <t>SSK raming voorkeursalternatief</t>
  </si>
  <si>
    <t>4.2.5</t>
  </si>
  <si>
    <t>Omgevingsproces</t>
  </si>
  <si>
    <t>Mee opstellen en uitwerken programma bijeenkomst</t>
  </si>
  <si>
    <t>Uitwerken van leesbare kaarten en presentatie(s)</t>
  </si>
  <si>
    <t>Opstellen storymap</t>
  </si>
  <si>
    <t>Inhoudelijke ondersteuning tijdens bijeenkomst</t>
  </si>
  <si>
    <t>Procesbegeleider / avondvoorzitter</t>
  </si>
  <si>
    <t>Verslaglegging bijeenkomst en verzorgen verzending verslag aan geïnteresseerden</t>
  </si>
  <si>
    <t xml:space="preserve">Stelpost werkpakket B: € 25.000,- </t>
  </si>
  <si>
    <t>Totaal werkpakket B</t>
  </si>
  <si>
    <t>4.3</t>
  </si>
  <si>
    <t>Werkpakket C: Projectbesluit</t>
  </si>
  <si>
    <t>4.3.1</t>
  </si>
  <si>
    <t>Advies projectbesluiten</t>
  </si>
  <si>
    <t>Advisering en uitwerking van de keuze welke invulling wordt gegeven aan het projectbesluit</t>
  </si>
  <si>
    <t>4.3.2</t>
  </si>
  <si>
    <t>Ambitieweb</t>
  </si>
  <si>
    <t>Opstellen 1 ambitieweb incl. bijbehorend overleg</t>
  </si>
  <si>
    <t>4.3.3</t>
  </si>
  <si>
    <t>Klic-meldingen inclusief analyse consequenties</t>
  </si>
  <si>
    <t>Analyse en advies uit te voeren onderzoeken</t>
  </si>
  <si>
    <t>4.3.4</t>
  </si>
  <si>
    <t>Vergunningen</t>
  </si>
  <si>
    <t>Vergunningenscan</t>
  </si>
  <si>
    <t>Stelpost van € 10.000,-- voor aan te vragen vergunningen</t>
  </si>
  <si>
    <t>4.3.5</t>
  </si>
  <si>
    <t>Programma van eisen</t>
  </si>
  <si>
    <t>4.3.6</t>
  </si>
  <si>
    <t>Ontwerpproces</t>
  </si>
  <si>
    <t>Ontwerptekeningen en ontwerpnotitie</t>
  </si>
  <si>
    <t>4.3.7.1.</t>
  </si>
  <si>
    <t>Brede inloop-/informatiebijeenkomsten en rol ON</t>
  </si>
  <si>
    <t>Informatiebijeenkomsten (2 stuks) ontwerp en definitief projectbesluit</t>
  </si>
  <si>
    <t>4.3.7.2</t>
  </si>
  <si>
    <t>Werksessie per deelgebied en de rol van ON</t>
  </si>
  <si>
    <t>4.3.8</t>
  </si>
  <si>
    <t>Projectbesluit</t>
  </si>
  <si>
    <t>Opstellen ontwerp en definitief projectbesluit (incl. onderzoeksresultaten, ontwerptekeningen en achtergrondrapportage hydrologie, etc.)</t>
  </si>
  <si>
    <t>Opstellen BOR</t>
  </si>
  <si>
    <t>Opstellen monitoringsplan</t>
  </si>
  <si>
    <t>Opstellen veiligheidsdossier</t>
  </si>
  <si>
    <t>Opstellen RI&amp;E en V&amp;G plan ontwerpfase.</t>
  </si>
  <si>
    <t>Opstellen SSK raming VO en DO</t>
  </si>
  <si>
    <t>Opstellen SSK raming definitief projectbesluit</t>
  </si>
  <si>
    <t xml:space="preserve">Stelpost werkpakket C: € 35.000,- </t>
  </si>
  <si>
    <t>Totaal werkpakket C</t>
  </si>
  <si>
    <t>4.4</t>
  </si>
  <si>
    <t>Werkpakket D: Projectsturing</t>
  </si>
  <si>
    <t>4.4.1</t>
  </si>
  <si>
    <t>Projectmanagement</t>
  </si>
  <si>
    <t>4.4.2</t>
  </si>
  <si>
    <t>Financieel management</t>
  </si>
  <si>
    <t>4.4.3</t>
  </si>
  <si>
    <t>Planningsmanagement</t>
  </si>
  <si>
    <t>Maandelijkse update planningen (in MS project en PDF)</t>
  </si>
  <si>
    <t>4.4.4</t>
  </si>
  <si>
    <t>Risicomanagement</t>
  </si>
  <si>
    <t>Opzetten/actualiseren risicodossier in RiskID</t>
  </si>
  <si>
    <t>Halfjaarlijks update risicodossier in RiskID</t>
  </si>
  <si>
    <t>Organiseren en uitwerken van risicosessies per projectfase (definitiefase, ontwerpfase, voorbereidingsfase en uitvoeringsfase);</t>
  </si>
  <si>
    <t>4.4.5</t>
  </si>
  <si>
    <t>Voortgangsoverleg</t>
  </si>
  <si>
    <t>Totaal werkpakket D</t>
  </si>
  <si>
    <t>Totaal excl. btw</t>
  </si>
  <si>
    <t>Totaal incl. btw</t>
  </si>
  <si>
    <t>Hydrologisch onderzoek (Effectstudie)</t>
  </si>
  <si>
    <t>Op basis van PBS in MS project</t>
  </si>
  <si>
    <t>Deelname projectmanager in Projectteam (maandelijks)</t>
  </si>
  <si>
    <t>Opstellen ecologisch en hydrolgisch toetsingskader</t>
  </si>
  <si>
    <t>4.1.3</t>
  </si>
  <si>
    <t>Voorverkenning raakvlakken en omgeving</t>
  </si>
  <si>
    <t>4.1.4</t>
  </si>
  <si>
    <t>4.1.6</t>
  </si>
  <si>
    <t>4.1.7</t>
  </si>
  <si>
    <t>Opstellen onderzoeksinventarisatie en advies voor nadere onderzoeken 4.1.7</t>
  </si>
  <si>
    <t>4.2.2</t>
  </si>
  <si>
    <t>4.2.3</t>
  </si>
  <si>
    <t>Tweemaandelijkse voortgangsmemo incl. financieel overzicht en voortgangsoverleg opdracht</t>
  </si>
  <si>
    <t>Fysieke aanwezigheid rolhouders en MER adviseur overleggen commissie MER en Brabant Advies 4 x 0,5 dag</t>
  </si>
  <si>
    <t>Betreft 3 brede inloop-/informatiebijeenkomsten</t>
  </si>
  <si>
    <t>Deelname aan werkgroepen (50 stuks)</t>
  </si>
  <si>
    <t xml:space="preserve">3 werksessies </t>
  </si>
  <si>
    <t>Opstellen nota van zienswijzen (uitgaande van 10 zienswijzen)</t>
  </si>
  <si>
    <t>Projectleider</t>
  </si>
  <si>
    <t>MER-specialist</t>
  </si>
  <si>
    <t>RO-specialist</t>
  </si>
  <si>
    <t>Hydroloog</t>
  </si>
  <si>
    <t>Ecoloog</t>
  </si>
  <si>
    <t>Uurtarieven t.b.v. gebruik stelposten en eventueel meerwerk</t>
  </si>
  <si>
    <t>..</t>
  </si>
  <si>
    <t>Datum 27-3-2026</t>
  </si>
  <si>
    <t>Stelpost werkpakket D: € 12.500,-</t>
  </si>
  <si>
    <t>Dit bedrag dient overgenomen te worden in TenderNed.</t>
  </si>
  <si>
    <t>Inschrijfstaat Diensten De Brand-Oost &amp; Hengstven m.b.t. MER, NRD en Projectbesluit</t>
  </si>
  <si>
    <t>Evt. aanvullen naar eigen inzicht.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</si>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</sst>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44" fontId="0" fillId="0" borderId="2" xfId="0" applyNumberFormat="1" applyBorder="1"/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/>
    <xf numFmtId="0" fontId="0" fillId="0" borderId="10" xfId="0" applyBorder="1" applyAlignment="1">
      <alignment wrapText="1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44" fontId="0" fillId="0" borderId="12" xfId="0" applyNumberFormat="1" applyBorder="1"/>
    <xf numFmtId="0" fontId="0" fillId="0" borderId="15" xfId="0" applyBorder="1"/>
    <xf numFmtId="0" fontId="0" fillId="0" borderId="17" xfId="0" applyBorder="1"/>
    <xf numFmtId="0" fontId="2" fillId="0" borderId="19" xfId="0" applyFont="1" applyBorder="1"/>
    <xf numFmtId="0" fontId="0" fillId="0" borderId="18" xfId="0" applyBorder="1" applyAlignment="1">
      <alignment vertical="top"/>
    </xf>
    <xf numFmtId="0" fontId="0" fillId="0" borderId="16" xfId="0" applyBorder="1" applyAlignment="1">
      <alignment vertical="top"/>
    </xf>
    <xf numFmtId="0" fontId="1" fillId="0" borderId="17" xfId="0" applyFont="1" applyBorder="1" applyAlignment="1">
      <alignment horizontal="left" vertical="top"/>
    </xf>
    <xf numFmtId="0" fontId="0" fillId="0" borderId="17" xfId="0" applyBorder="1" applyAlignment="1">
      <alignment vertical="top"/>
    </xf>
    <xf numFmtId="0" fontId="0" fillId="0" borderId="18" xfId="0" applyBorder="1"/>
    <xf numFmtId="0" fontId="3" fillId="0" borderId="0" xfId="0" applyFont="1"/>
    <xf numFmtId="0" fontId="4" fillId="0" borderId="0" xfId="0" applyFont="1"/>
    <xf numFmtId="44" fontId="0" fillId="0" borderId="3" xfId="0" applyNumberFormat="1" applyBorder="1"/>
    <xf numFmtId="44" fontId="0" fillId="0" borderId="6" xfId="0" applyNumberFormat="1" applyBorder="1"/>
    <xf numFmtId="0" fontId="0" fillId="0" borderId="15" xfId="0" applyBorder="1" applyAlignment="1">
      <alignment horizontal="left" vertical="top"/>
    </xf>
    <xf numFmtId="44" fontId="0" fillId="0" borderId="22" xfId="0" applyNumberFormat="1" applyBorder="1"/>
    <xf numFmtId="0" fontId="0" fillId="0" borderId="20" xfId="0" applyBorder="1"/>
    <xf numFmtId="0" fontId="0" fillId="0" borderId="21" xfId="0" applyBorder="1"/>
    <xf numFmtId="0" fontId="2" fillId="0" borderId="15" xfId="0" applyFont="1" applyBorder="1"/>
    <xf numFmtId="44" fontId="0" fillId="0" borderId="0" xfId="0" applyNumberFormat="1"/>
    <xf numFmtId="0" fontId="5" fillId="0" borderId="13" xfId="0" applyFont="1" applyBorder="1"/>
    <xf numFmtId="0" fontId="0" fillId="0" borderId="19" xfId="0" applyBorder="1"/>
    <xf numFmtId="0" fontId="0" fillId="0" borderId="24" xfId="0" applyBorder="1" applyAlignment="1">
      <alignment vertical="top"/>
    </xf>
    <xf numFmtId="0" fontId="1" fillId="0" borderId="0" xfId="0" applyFont="1" applyAlignment="1">
      <alignment vertical="top"/>
    </xf>
    <xf numFmtId="44" fontId="0" fillId="2" borderId="1" xfId="0" applyNumberFormat="1" applyFill="1" applyBorder="1"/>
    <xf numFmtId="44" fontId="0" fillId="0" borderId="4" xfId="0" applyNumberFormat="1" applyBorder="1"/>
    <xf numFmtId="44" fontId="0" fillId="0" borderId="24" xfId="0" applyNumberFormat="1" applyBorder="1"/>
    <xf numFmtId="0" fontId="0" fillId="0" borderId="27" xfId="0" applyBorder="1"/>
    <xf numFmtId="0" fontId="0" fillId="0" borderId="14" xfId="0" applyBorder="1"/>
    <xf numFmtId="0" fontId="1" fillId="0" borderId="27" xfId="0" applyFont="1" applyBorder="1"/>
    <xf numFmtId="0" fontId="1" fillId="0" borderId="14" xfId="0" applyFont="1" applyBorder="1"/>
    <xf numFmtId="0" fontId="0" fillId="0" borderId="17" xfId="0" applyBorder="1" applyAlignment="1">
      <alignment wrapText="1"/>
    </xf>
    <xf numFmtId="44" fontId="0" fillId="0" borderId="28" xfId="0" applyNumberFormat="1" applyBorder="1"/>
    <xf numFmtId="44" fontId="0" fillId="0" borderId="26" xfId="0" applyNumberFormat="1" applyBorder="1"/>
    <xf numFmtId="0" fontId="0" fillId="0" borderId="15" xfId="0" applyBorder="1" applyAlignment="1">
      <alignment wrapText="1"/>
    </xf>
    <xf numFmtId="0" fontId="0" fillId="0" borderId="17" xfId="0" applyBorder="1" applyAlignment="1">
      <alignment vertical="top" wrapText="1"/>
    </xf>
    <xf numFmtId="44" fontId="0" fillId="2" borderId="24" xfId="0" applyNumberFormat="1" applyFill="1" applyBorder="1"/>
    <xf numFmtId="44" fontId="0" fillId="0" borderId="23" xfId="0" applyNumberFormat="1" applyBorder="1"/>
    <xf numFmtId="0" fontId="0" fillId="0" borderId="23" xfId="0" applyBorder="1"/>
    <xf numFmtId="0" fontId="0" fillId="0" borderId="23" xfId="0" applyBorder="1" applyAlignment="1">
      <alignment vertical="top"/>
    </xf>
    <xf numFmtId="0" fontId="2" fillId="0" borderId="9" xfId="0" applyFont="1" applyBorder="1"/>
    <xf numFmtId="0" fontId="0" fillId="0" borderId="4" xfId="0" applyBorder="1"/>
    <xf numFmtId="0" fontId="0" fillId="0" borderId="5" xfId="0" applyBorder="1"/>
    <xf numFmtId="0" fontId="1" fillId="0" borderId="23" xfId="0" applyFont="1" applyBorder="1" applyAlignment="1">
      <alignment vertical="top"/>
    </xf>
    <xf numFmtId="0" fontId="2" fillId="0" borderId="0" xfId="0" applyFont="1"/>
    <xf numFmtId="0" fontId="0" fillId="0" borderId="20" xfId="0" applyBorder="1" applyAlignment="1">
      <alignment wrapText="1"/>
    </xf>
    <xf numFmtId="0" fontId="4" fillId="0" borderId="0" xfId="0" applyFont="1" applyAlignment="1">
      <alignment vertical="top"/>
    </xf>
    <xf numFmtId="0" fontId="4" fillId="0" borderId="16" xfId="0" applyFont="1" applyBorder="1" applyAlignment="1">
      <alignment vertical="top"/>
    </xf>
    <xf numFmtId="0" fontId="3" fillId="0" borderId="8" xfId="0" applyFont="1" applyBorder="1"/>
    <xf numFmtId="44" fontId="3" fillId="0" borderId="12" xfId="0" applyNumberFormat="1" applyFont="1" applyBorder="1"/>
    <xf numFmtId="44" fontId="3" fillId="0" borderId="0" xfId="0" applyNumberFormat="1" applyFont="1"/>
    <xf numFmtId="0" fontId="7" fillId="0" borderId="0" xfId="0" applyFont="1" applyAlignment="1">
      <alignment horizontal="left" vertical="center" wrapText="1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44" fontId="1" fillId="0" borderId="6" xfId="0" applyNumberFormat="1" applyFont="1" applyBorder="1"/>
    <xf numFmtId="44" fontId="0" fillId="0" borderId="29" xfId="0" applyNumberFormat="1" applyBorder="1"/>
    <xf numFmtId="44" fontId="0" fillId="0" borderId="25" xfId="0" applyNumberFormat="1" applyBorder="1"/>
    <xf numFmtId="44" fontId="1" fillId="0" borderId="25" xfId="0" applyNumberFormat="1" applyFont="1" applyBorder="1"/>
    <xf numFmtId="44" fontId="1" fillId="0" borderId="30" xfId="0" applyNumberFormat="1" applyFont="1" applyBorder="1"/>
    <xf numFmtId="0" fontId="0" fillId="0" borderId="31" xfId="0" applyBorder="1"/>
    <xf numFmtId="0" fontId="0" fillId="0" borderId="32" xfId="0" applyBorder="1"/>
    <xf numFmtId="0" fontId="0" fillId="0" borderId="10" xfId="0" applyBorder="1" applyAlignment="1">
      <alignment horizontal="left" vertical="top"/>
    </xf>
    <xf numFmtId="0" fontId="5" fillId="0" borderId="32" xfId="0" applyFont="1" applyBorder="1"/>
    <xf numFmtId="44" fontId="0" fillId="2" borderId="30" xfId="0" applyNumberFormat="1" applyFill="1" applyBorder="1"/>
    <xf numFmtId="44" fontId="0" fillId="2" borderId="33" xfId="0" applyNumberFormat="1" applyFill="1" applyBorder="1"/>
    <xf numFmtId="44" fontId="0" fillId="0" borderId="33" xfId="0" applyNumberFormat="1" applyBorder="1"/>
    <xf numFmtId="0" fontId="1" fillId="0" borderId="17" xfId="0" applyFont="1" applyBorder="1"/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44" fontId="0" fillId="0" borderId="36" xfId="0" applyNumberFormat="1" applyBorder="1"/>
    <xf numFmtId="44" fontId="0" fillId="0" borderId="37" xfId="0" applyNumberFormat="1" applyBorder="1"/>
    <xf numFmtId="0" fontId="0" fillId="0" borderId="9" xfId="0" applyBorder="1" applyAlignment="1">
      <alignment horizontal="left" vertical="top" wrapText="1"/>
    </xf>
    <xf numFmtId="44" fontId="1" fillId="3" borderId="29" xfId="0" applyNumberFormat="1" applyFont="1" applyFill="1" applyBorder="1"/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/>
    <xf numFmtId="0" fontId="8" fillId="0" borderId="0" xfId="0" applyFont="1" applyFill="1" applyBorder="1" applyAlignment="1">
      <alignment vertical="top"/>
    </xf>
    <xf numFmtId="0" fontId="2" fillId="0" borderId="9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4"/>
  <sheetViews>
    <sheetView tabSelected="1" zoomScale="90" zoomScaleNormal="90" workbookViewId="0">
      <selection activeCell="A4" sqref="A4"/>
    </sheetView>
  </sheetViews>
  <sheetFormatPr defaultRowHeight="15.6" x14ac:dyDescent="0.3"/>
  <cols>
    <col min="2" max="2" width="46.6640625" customWidth="1"/>
    <col min="3" max="3" width="86.6640625" bestFit="1" customWidth="1"/>
    <col min="4" max="7" width="15.109375" customWidth="1"/>
    <col min="8" max="8" width="4.5546875" customWidth="1"/>
    <col min="9" max="9" width="14.88671875" customWidth="1"/>
    <col min="11" max="11" width="11.33203125" style="27" customWidth="1"/>
    <col min="14" max="14" width="13.77734375" customWidth="1"/>
  </cols>
  <sheetData>
    <row r="2" spans="1:11" ht="18" x14ac:dyDescent="0.35">
      <c r="A2" s="61" t="s">
        <v>132</v>
      </c>
      <c r="B2" s="61"/>
    </row>
    <row r="3" spans="1:11" ht="18.600000000000001" thickBot="1" x14ac:dyDescent="0.4">
      <c r="A3" s="61" t="s">
        <v>129</v>
      </c>
      <c r="B3" s="61"/>
    </row>
    <row r="4" spans="1:11" ht="16.2" thickBot="1" x14ac:dyDescent="0.35">
      <c r="A4" t="s">
        <v>134</v>
      </c>
      <c r="D4" s="46" t="s">
        <v>0</v>
      </c>
      <c r="E4" s="47" t="s">
        <v>1</v>
      </c>
      <c r="F4" s="47" t="s">
        <v>2</v>
      </c>
      <c r="G4" s="47" t="s">
        <v>3</v>
      </c>
    </row>
    <row r="5" spans="1:11" ht="16.2" thickBot="1" x14ac:dyDescent="0.35">
      <c r="D5" s="44" t="s">
        <v>4</v>
      </c>
      <c r="E5" s="45" t="s">
        <v>5</v>
      </c>
      <c r="F5" s="45" t="s">
        <v>6</v>
      </c>
      <c r="G5" s="45" t="s">
        <v>7</v>
      </c>
    </row>
    <row r="6" spans="1:11" ht="16.2" thickBot="1" x14ac:dyDescent="0.35">
      <c r="A6" s="56"/>
      <c r="B6" s="60"/>
      <c r="C6" s="55"/>
      <c r="D6" s="54"/>
      <c r="E6" s="54"/>
      <c r="F6" s="54"/>
      <c r="G6" s="54"/>
      <c r="K6" s="28"/>
    </row>
    <row r="7" spans="1:11" ht="18" x14ac:dyDescent="0.35">
      <c r="A7" s="16" t="s">
        <v>8</v>
      </c>
      <c r="B7" s="21" t="s">
        <v>9</v>
      </c>
      <c r="C7" s="13"/>
      <c r="D7" s="49"/>
      <c r="E7" s="29"/>
      <c r="F7" s="29"/>
      <c r="G7" s="29"/>
    </row>
    <row r="8" spans="1:11" ht="14.4" x14ac:dyDescent="0.3">
      <c r="A8" s="33" t="s">
        <v>11</v>
      </c>
      <c r="B8" s="34" t="s">
        <v>109</v>
      </c>
      <c r="C8" s="62" t="s">
        <v>109</v>
      </c>
      <c r="D8" s="43"/>
      <c r="E8" s="7"/>
      <c r="F8" s="7"/>
      <c r="G8" s="7"/>
      <c r="K8"/>
    </row>
    <row r="9" spans="1:11" ht="14.4" x14ac:dyDescent="0.3">
      <c r="A9" s="33" t="s">
        <v>108</v>
      </c>
      <c r="B9" s="34" t="s">
        <v>107</v>
      </c>
      <c r="C9" s="62" t="s">
        <v>107</v>
      </c>
      <c r="D9" s="43"/>
      <c r="E9" s="7"/>
      <c r="F9" s="7"/>
      <c r="G9" s="7"/>
      <c r="K9"/>
    </row>
    <row r="10" spans="1:11" x14ac:dyDescent="0.3">
      <c r="A10" s="17" t="s">
        <v>110</v>
      </c>
      <c r="B10" t="s">
        <v>10</v>
      </c>
      <c r="C10" s="33" t="s">
        <v>10</v>
      </c>
      <c r="D10" s="43"/>
      <c r="E10" s="7"/>
      <c r="F10" s="7"/>
      <c r="G10" s="7"/>
    </row>
    <row r="11" spans="1:11" x14ac:dyDescent="0.3">
      <c r="A11" s="11" t="s">
        <v>20</v>
      </c>
      <c r="B11" s="20" t="s">
        <v>12</v>
      </c>
      <c r="C11" s="33" t="s">
        <v>13</v>
      </c>
      <c r="D11" s="43"/>
      <c r="E11" s="7"/>
      <c r="F11" s="7"/>
      <c r="G11" s="7"/>
    </row>
    <row r="12" spans="1:11" x14ac:dyDescent="0.3">
      <c r="A12" s="5"/>
      <c r="B12" s="34"/>
      <c r="C12" s="33" t="s">
        <v>14</v>
      </c>
      <c r="D12" s="43"/>
      <c r="E12" s="7"/>
      <c r="F12" s="7"/>
      <c r="G12" s="7"/>
    </row>
    <row r="13" spans="1:11" x14ac:dyDescent="0.3">
      <c r="A13" s="5"/>
      <c r="B13" s="34"/>
      <c r="C13" s="33" t="s">
        <v>15</v>
      </c>
      <c r="D13" s="43"/>
      <c r="E13" s="7"/>
      <c r="F13" s="7"/>
      <c r="G13" s="7"/>
    </row>
    <row r="14" spans="1:11" x14ac:dyDescent="0.3">
      <c r="A14" s="5"/>
      <c r="B14" s="34"/>
      <c r="C14" s="33" t="s">
        <v>16</v>
      </c>
      <c r="D14" s="43"/>
      <c r="E14" s="7"/>
      <c r="F14" s="7"/>
      <c r="G14" s="7"/>
    </row>
    <row r="15" spans="1:11" x14ac:dyDescent="0.3">
      <c r="A15" s="5"/>
      <c r="B15" s="34"/>
      <c r="C15" s="33" t="s">
        <v>17</v>
      </c>
      <c r="D15" s="43"/>
      <c r="E15" s="7"/>
      <c r="F15" s="7"/>
      <c r="G15" s="7"/>
    </row>
    <row r="16" spans="1:11" x14ac:dyDescent="0.3">
      <c r="A16" s="5"/>
      <c r="B16" s="34"/>
      <c r="C16" s="33" t="s">
        <v>18</v>
      </c>
      <c r="D16" s="43"/>
      <c r="E16" s="7"/>
      <c r="F16" s="7"/>
      <c r="G16" s="7"/>
    </row>
    <row r="17" spans="1:11" ht="14.4" x14ac:dyDescent="0.3">
      <c r="A17" s="33" t="s">
        <v>111</v>
      </c>
      <c r="B17" s="34" t="s">
        <v>19</v>
      </c>
      <c r="C17" s="5" t="s">
        <v>104</v>
      </c>
      <c r="D17" s="43"/>
      <c r="E17" s="7"/>
      <c r="F17" s="7"/>
      <c r="G17" s="7"/>
      <c r="K17"/>
    </row>
    <row r="18" spans="1:11" ht="14.4" x14ac:dyDescent="0.3">
      <c r="A18" s="33" t="s">
        <v>112</v>
      </c>
      <c r="B18" s="34" t="s">
        <v>21</v>
      </c>
      <c r="C18" s="62" t="s">
        <v>22</v>
      </c>
      <c r="D18" s="43"/>
      <c r="E18" s="7"/>
      <c r="F18" s="7"/>
      <c r="G18" s="7"/>
      <c r="K18"/>
    </row>
    <row r="19" spans="1:11" ht="14.4" x14ac:dyDescent="0.3">
      <c r="A19" s="33"/>
      <c r="B19" s="34"/>
      <c r="C19" s="62" t="s">
        <v>23</v>
      </c>
      <c r="D19" s="43"/>
      <c r="E19" s="7"/>
      <c r="F19" s="7"/>
      <c r="G19" s="7"/>
      <c r="K19"/>
    </row>
    <row r="20" spans="1:11" ht="14.4" x14ac:dyDescent="0.3">
      <c r="A20" s="33"/>
      <c r="B20" s="34"/>
      <c r="C20" s="62" t="s">
        <v>24</v>
      </c>
      <c r="D20" s="43"/>
      <c r="E20" s="7"/>
      <c r="F20" s="7"/>
      <c r="G20" s="7"/>
      <c r="K20"/>
    </row>
    <row r="21" spans="1:11" ht="14.4" x14ac:dyDescent="0.3">
      <c r="A21" s="33"/>
      <c r="B21" s="34"/>
      <c r="C21" s="62" t="s">
        <v>113</v>
      </c>
      <c r="D21" s="50"/>
      <c r="E21" s="32"/>
      <c r="F21" s="32"/>
      <c r="G21" s="32"/>
      <c r="K21"/>
    </row>
    <row r="22" spans="1:11" ht="16.2" thickBot="1" x14ac:dyDescent="0.35">
      <c r="A22" s="12"/>
      <c r="B22" s="22"/>
      <c r="C22" s="6" t="s">
        <v>25</v>
      </c>
      <c r="D22" s="30">
        <v>35000</v>
      </c>
      <c r="E22" s="9"/>
      <c r="F22" s="9"/>
      <c r="G22" s="9"/>
    </row>
    <row r="23" spans="1:11" ht="16.2" thickBot="1" x14ac:dyDescent="0.35">
      <c r="A23" s="1"/>
      <c r="B23" s="40" t="s">
        <v>26</v>
      </c>
      <c r="D23" s="71">
        <f>SUM(D8:D22)</f>
        <v>35000</v>
      </c>
      <c r="E23" s="36"/>
      <c r="F23" s="36"/>
      <c r="G23" s="36"/>
    </row>
    <row r="24" spans="1:11" x14ac:dyDescent="0.3">
      <c r="A24" s="1"/>
      <c r="B24" s="40"/>
      <c r="E24" s="36"/>
      <c r="F24" s="36"/>
      <c r="G24" s="36"/>
    </row>
    <row r="25" spans="1:11" ht="16.2" thickBot="1" x14ac:dyDescent="0.35">
      <c r="A25" s="56"/>
      <c r="B25" s="56"/>
      <c r="C25" s="55"/>
      <c r="D25" s="54"/>
      <c r="E25" s="54"/>
      <c r="F25" s="54"/>
      <c r="G25" s="54"/>
      <c r="K25" s="28"/>
    </row>
    <row r="26" spans="1:11" ht="18" x14ac:dyDescent="0.35">
      <c r="A26" s="15" t="s">
        <v>27</v>
      </c>
      <c r="B26" s="35" t="s">
        <v>28</v>
      </c>
      <c r="C26" s="19"/>
      <c r="D26" s="49"/>
      <c r="E26" s="29"/>
      <c r="F26" s="29"/>
      <c r="G26" s="29"/>
    </row>
    <row r="27" spans="1:11" x14ac:dyDescent="0.3">
      <c r="A27" s="15" t="s">
        <v>114</v>
      </c>
      <c r="B27" s="83" t="s">
        <v>29</v>
      </c>
      <c r="C27" s="20" t="s">
        <v>29</v>
      </c>
      <c r="D27" s="49"/>
      <c r="E27" s="29"/>
      <c r="F27" s="29"/>
      <c r="G27" s="29"/>
    </row>
    <row r="28" spans="1:11" x14ac:dyDescent="0.3">
      <c r="A28" s="15" t="s">
        <v>115</v>
      </c>
      <c r="B28" s="24" t="s">
        <v>30</v>
      </c>
      <c r="C28" s="20" t="s">
        <v>31</v>
      </c>
      <c r="D28" s="49"/>
      <c r="E28" s="29"/>
      <c r="F28" s="29"/>
      <c r="G28" s="29"/>
    </row>
    <row r="29" spans="1:11" x14ac:dyDescent="0.3">
      <c r="A29" s="11"/>
      <c r="C29" s="20" t="s">
        <v>32</v>
      </c>
      <c r="D29" s="43"/>
      <c r="E29" s="7"/>
      <c r="F29" s="7"/>
      <c r="G29" s="7"/>
    </row>
    <row r="30" spans="1:11" x14ac:dyDescent="0.3">
      <c r="A30" s="11" t="s">
        <v>33</v>
      </c>
      <c r="B30" s="24" t="s">
        <v>34</v>
      </c>
      <c r="C30" s="20" t="s">
        <v>35</v>
      </c>
      <c r="D30" s="43"/>
      <c r="E30" s="7"/>
      <c r="F30" s="7"/>
      <c r="G30" s="7"/>
    </row>
    <row r="31" spans="1:11" x14ac:dyDescent="0.3">
      <c r="A31" s="11"/>
      <c r="B31" s="25"/>
      <c r="C31" s="20" t="s">
        <v>36</v>
      </c>
      <c r="D31" s="43"/>
      <c r="E31" s="7"/>
      <c r="F31" s="7"/>
      <c r="G31" s="7"/>
    </row>
    <row r="32" spans="1:11" ht="28.8" x14ac:dyDescent="0.3">
      <c r="A32" s="11"/>
      <c r="B32" s="25"/>
      <c r="C32" s="48" t="s">
        <v>117</v>
      </c>
      <c r="D32" s="43"/>
      <c r="E32" s="7"/>
      <c r="F32" s="7"/>
      <c r="G32" s="7"/>
    </row>
    <row r="33" spans="1:11" x14ac:dyDescent="0.3">
      <c r="A33" s="11"/>
      <c r="B33" s="25"/>
      <c r="C33" s="48" t="s">
        <v>37</v>
      </c>
      <c r="D33" s="43"/>
      <c r="E33" s="7">
        <v>10000</v>
      </c>
      <c r="F33" s="7"/>
      <c r="G33" s="7"/>
    </row>
    <row r="34" spans="1:11" x14ac:dyDescent="0.3">
      <c r="A34" s="11"/>
      <c r="B34" s="25"/>
      <c r="C34" s="48" t="s">
        <v>38</v>
      </c>
      <c r="D34" s="43"/>
      <c r="E34" s="7"/>
      <c r="F34" s="7"/>
      <c r="G34" s="7"/>
    </row>
    <row r="35" spans="1:11" x14ac:dyDescent="0.3">
      <c r="A35" s="11" t="s">
        <v>39</v>
      </c>
      <c r="B35" s="24" t="s">
        <v>40</v>
      </c>
      <c r="C35" s="48" t="s">
        <v>119</v>
      </c>
      <c r="D35" s="43"/>
      <c r="E35" s="7"/>
      <c r="F35" s="7"/>
      <c r="G35" s="7"/>
    </row>
    <row r="36" spans="1:11" x14ac:dyDescent="0.3">
      <c r="A36" s="11"/>
      <c r="B36" s="24"/>
      <c r="C36" s="48" t="s">
        <v>118</v>
      </c>
      <c r="D36" s="43"/>
      <c r="E36" s="7"/>
      <c r="F36" s="7"/>
      <c r="G36" s="7"/>
    </row>
    <row r="37" spans="1:11" x14ac:dyDescent="0.3">
      <c r="A37" s="11"/>
      <c r="B37" s="25"/>
      <c r="C37" s="20" t="s">
        <v>41</v>
      </c>
      <c r="D37" s="43"/>
      <c r="E37" s="7"/>
      <c r="F37" s="7"/>
      <c r="G37" s="7"/>
    </row>
    <row r="38" spans="1:11" x14ac:dyDescent="0.3">
      <c r="A38" s="11"/>
      <c r="B38" s="25"/>
      <c r="C38" s="20" t="s">
        <v>42</v>
      </c>
      <c r="D38" s="43"/>
      <c r="E38" s="7"/>
      <c r="F38" s="7"/>
      <c r="G38" s="7"/>
    </row>
    <row r="39" spans="1:11" x14ac:dyDescent="0.3">
      <c r="A39" s="11"/>
      <c r="C39" s="20" t="s">
        <v>44</v>
      </c>
      <c r="D39" s="43"/>
      <c r="E39" s="7"/>
      <c r="F39" s="7"/>
      <c r="G39" s="7"/>
    </row>
    <row r="40" spans="1:11" x14ac:dyDescent="0.3">
      <c r="A40" s="11"/>
      <c r="B40" s="25"/>
      <c r="C40" s="20" t="s">
        <v>45</v>
      </c>
      <c r="D40" s="43"/>
      <c r="E40" s="7"/>
      <c r="F40" s="7"/>
      <c r="G40" s="7"/>
    </row>
    <row r="41" spans="1:11" x14ac:dyDescent="0.3">
      <c r="A41" s="11"/>
      <c r="B41" s="25"/>
      <c r="C41" s="48" t="s">
        <v>46</v>
      </c>
      <c r="D41" s="43"/>
      <c r="E41" s="7"/>
      <c r="F41" s="7"/>
      <c r="G41" s="7"/>
    </row>
    <row r="42" spans="1:11" ht="16.2" thickBot="1" x14ac:dyDescent="0.35">
      <c r="A42" s="12"/>
      <c r="B42" s="22"/>
      <c r="C42" s="26" t="s">
        <v>47</v>
      </c>
      <c r="D42" s="30"/>
      <c r="E42" s="30">
        <v>25000</v>
      </c>
      <c r="F42" s="9"/>
      <c r="G42" s="9"/>
    </row>
    <row r="43" spans="1:11" ht="16.2" thickBot="1" x14ac:dyDescent="0.35">
      <c r="A43" s="17"/>
      <c r="B43" s="64" t="s">
        <v>48</v>
      </c>
      <c r="C43" s="65"/>
      <c r="D43" s="66"/>
      <c r="E43" s="71">
        <f>SUM(E27:E42)</f>
        <v>35000</v>
      </c>
      <c r="F43" s="10"/>
      <c r="G43" s="10"/>
    </row>
    <row r="44" spans="1:11" x14ac:dyDescent="0.3">
      <c r="A44" s="17"/>
      <c r="B44" s="23"/>
      <c r="C44" s="3"/>
      <c r="D44" s="18"/>
      <c r="E44" s="10"/>
      <c r="F44" s="10"/>
      <c r="G44" s="10"/>
    </row>
    <row r="45" spans="1:11" ht="16.2" thickBot="1" x14ac:dyDescent="0.35">
      <c r="A45" s="17"/>
      <c r="B45" s="23"/>
      <c r="C45" s="3"/>
      <c r="D45" s="18"/>
      <c r="E45" s="10"/>
      <c r="F45" s="10"/>
      <c r="G45" s="10"/>
      <c r="K45" s="28"/>
    </row>
    <row r="46" spans="1:11" ht="18" x14ac:dyDescent="0.35">
      <c r="A46" s="16" t="s">
        <v>49</v>
      </c>
      <c r="B46" s="21" t="s">
        <v>50</v>
      </c>
      <c r="C46" s="38"/>
      <c r="D46" s="42"/>
      <c r="E46" s="8"/>
      <c r="F46" s="8"/>
      <c r="G46" s="8"/>
    </row>
    <row r="47" spans="1:11" x14ac:dyDescent="0.3">
      <c r="A47" s="15" t="s">
        <v>51</v>
      </c>
      <c r="B47" s="31" t="s">
        <v>52</v>
      </c>
      <c r="C47" s="51" t="s">
        <v>53</v>
      </c>
      <c r="D47" s="49"/>
      <c r="E47" s="29"/>
      <c r="F47" s="7"/>
      <c r="G47" s="29"/>
    </row>
    <row r="48" spans="1:11" x14ac:dyDescent="0.3">
      <c r="A48" s="15" t="s">
        <v>54</v>
      </c>
      <c r="B48" s="19" t="s">
        <v>55</v>
      </c>
      <c r="C48" s="19" t="s">
        <v>56</v>
      </c>
      <c r="D48" s="49"/>
      <c r="E48" s="29"/>
      <c r="F48" s="7"/>
      <c r="G48" s="29"/>
    </row>
    <row r="49" spans="1:7" x14ac:dyDescent="0.3">
      <c r="A49" s="11" t="s">
        <v>57</v>
      </c>
      <c r="B49" s="25" t="s">
        <v>4</v>
      </c>
      <c r="C49" s="20" t="s">
        <v>58</v>
      </c>
      <c r="D49" s="43"/>
      <c r="E49" s="7"/>
      <c r="F49" s="7"/>
      <c r="G49" s="7"/>
    </row>
    <row r="50" spans="1:7" x14ac:dyDescent="0.3">
      <c r="A50" s="11"/>
      <c r="B50" s="25"/>
      <c r="C50" s="20" t="s">
        <v>59</v>
      </c>
      <c r="D50" s="43"/>
      <c r="E50" s="7"/>
      <c r="F50" s="7"/>
      <c r="G50" s="7"/>
    </row>
    <row r="51" spans="1:7" x14ac:dyDescent="0.3">
      <c r="A51" s="11" t="s">
        <v>60</v>
      </c>
      <c r="B51" s="20" t="s">
        <v>61</v>
      </c>
      <c r="C51" s="20" t="s">
        <v>62</v>
      </c>
      <c r="D51" s="43"/>
      <c r="E51" s="7"/>
      <c r="F51" s="7"/>
      <c r="G51" s="7"/>
    </row>
    <row r="52" spans="1:7" x14ac:dyDescent="0.3">
      <c r="A52" s="11"/>
      <c r="B52" s="20"/>
      <c r="C52" s="48" t="s">
        <v>63</v>
      </c>
      <c r="D52" s="43"/>
      <c r="E52" s="7"/>
      <c r="F52" s="7">
        <v>10000</v>
      </c>
      <c r="G52" s="7"/>
    </row>
    <row r="53" spans="1:7" x14ac:dyDescent="0.3">
      <c r="A53" s="11" t="s">
        <v>64</v>
      </c>
      <c r="B53" s="20" t="s">
        <v>65</v>
      </c>
      <c r="C53" s="20" t="s">
        <v>65</v>
      </c>
      <c r="D53" s="43"/>
      <c r="E53" s="7"/>
      <c r="F53" s="7"/>
      <c r="G53" s="7"/>
    </row>
    <row r="54" spans="1:7" x14ac:dyDescent="0.3">
      <c r="A54" s="11" t="s">
        <v>66</v>
      </c>
      <c r="B54" s="25" t="s">
        <v>67</v>
      </c>
      <c r="C54" s="48" t="s">
        <v>68</v>
      </c>
      <c r="D54" s="43"/>
      <c r="E54" s="7"/>
      <c r="F54" s="7"/>
      <c r="G54" s="7"/>
    </row>
    <row r="55" spans="1:7" x14ac:dyDescent="0.3">
      <c r="A55" s="11" t="s">
        <v>69</v>
      </c>
      <c r="B55" s="20" t="s">
        <v>70</v>
      </c>
      <c r="C55" s="20" t="s">
        <v>71</v>
      </c>
      <c r="D55" s="43"/>
      <c r="E55" s="7"/>
      <c r="F55" s="7"/>
      <c r="G55" s="7"/>
    </row>
    <row r="56" spans="1:7" x14ac:dyDescent="0.3">
      <c r="A56" s="11"/>
      <c r="B56" s="20"/>
      <c r="C56" s="20" t="s">
        <v>43</v>
      </c>
      <c r="D56" s="43"/>
      <c r="E56" s="7"/>
      <c r="F56" s="7"/>
      <c r="G56" s="7"/>
    </row>
    <row r="57" spans="1:7" x14ac:dyDescent="0.3">
      <c r="A57" s="11" t="s">
        <v>72</v>
      </c>
      <c r="B57" s="20" t="s">
        <v>73</v>
      </c>
      <c r="C57" s="20" t="s">
        <v>120</v>
      </c>
      <c r="D57" s="43"/>
      <c r="E57" s="7"/>
      <c r="F57" s="7"/>
      <c r="G57" s="7"/>
    </row>
    <row r="58" spans="1:7" ht="28.8" x14ac:dyDescent="0.3">
      <c r="A58" s="11" t="s">
        <v>74</v>
      </c>
      <c r="B58" s="25" t="s">
        <v>75</v>
      </c>
      <c r="C58" s="48" t="s">
        <v>76</v>
      </c>
      <c r="D58" s="43"/>
      <c r="E58" s="7"/>
      <c r="F58" s="7"/>
      <c r="G58" s="7"/>
    </row>
    <row r="59" spans="1:7" x14ac:dyDescent="0.3">
      <c r="A59" s="11"/>
      <c r="B59" s="25"/>
      <c r="C59" s="52" t="s">
        <v>121</v>
      </c>
      <c r="D59" s="43"/>
      <c r="E59" s="7"/>
      <c r="F59" s="7"/>
      <c r="G59" s="7"/>
    </row>
    <row r="60" spans="1:7" x14ac:dyDescent="0.3">
      <c r="A60" s="11"/>
      <c r="B60" s="20"/>
      <c r="C60" s="20" t="s">
        <v>77</v>
      </c>
      <c r="D60" s="43"/>
      <c r="E60" s="7"/>
      <c r="F60" s="7"/>
      <c r="G60" s="7"/>
    </row>
    <row r="61" spans="1:7" x14ac:dyDescent="0.3">
      <c r="A61" s="11"/>
      <c r="B61" s="68"/>
      <c r="C61" s="20" t="s">
        <v>78</v>
      </c>
      <c r="D61" s="43"/>
      <c r="E61" s="7"/>
      <c r="F61" s="7"/>
      <c r="G61" s="7"/>
    </row>
    <row r="62" spans="1:7" x14ac:dyDescent="0.3">
      <c r="A62" s="11"/>
      <c r="B62" s="68"/>
      <c r="C62" s="20" t="s">
        <v>79</v>
      </c>
      <c r="D62" s="43"/>
      <c r="E62" s="7"/>
      <c r="F62" s="7"/>
      <c r="G62" s="7"/>
    </row>
    <row r="63" spans="1:7" x14ac:dyDescent="0.3">
      <c r="A63" s="11"/>
      <c r="B63" s="39"/>
      <c r="C63" s="20" t="s">
        <v>80</v>
      </c>
      <c r="D63" s="43"/>
      <c r="E63" s="7"/>
      <c r="F63" s="7"/>
      <c r="G63" s="7"/>
    </row>
    <row r="64" spans="1:7" x14ac:dyDescent="0.3">
      <c r="A64" s="11"/>
      <c r="B64" s="25"/>
      <c r="C64" s="20" t="s">
        <v>81</v>
      </c>
      <c r="D64" s="43"/>
      <c r="E64" s="7"/>
      <c r="F64" s="7"/>
      <c r="G64" s="7"/>
    </row>
    <row r="65" spans="1:11" x14ac:dyDescent="0.3">
      <c r="A65" s="11"/>
      <c r="B65" s="25"/>
      <c r="C65" s="20" t="s">
        <v>82</v>
      </c>
      <c r="D65" s="43"/>
      <c r="E65" s="7"/>
      <c r="F65" s="7"/>
      <c r="G65" s="7"/>
    </row>
    <row r="66" spans="1:11" ht="16.2" thickBot="1" x14ac:dyDescent="0.35">
      <c r="A66" s="12"/>
      <c r="B66" s="22"/>
      <c r="C66" s="26" t="s">
        <v>83</v>
      </c>
      <c r="D66" s="30"/>
      <c r="E66" s="9"/>
      <c r="F66" s="9">
        <v>35000</v>
      </c>
      <c r="G66" s="9"/>
    </row>
    <row r="67" spans="1:11" ht="16.2" thickBot="1" x14ac:dyDescent="0.35">
      <c r="A67" s="1"/>
      <c r="B67" s="40" t="s">
        <v>84</v>
      </c>
      <c r="D67" s="36"/>
      <c r="E67" s="36"/>
      <c r="F67" s="75">
        <f>SUM(F47:F66)</f>
        <v>45000</v>
      </c>
      <c r="G67" s="36"/>
      <c r="K67" s="28"/>
    </row>
    <row r="68" spans="1:11" x14ac:dyDescent="0.3">
      <c r="A68" s="1"/>
      <c r="B68" s="40"/>
      <c r="D68" s="36"/>
      <c r="E68" s="36"/>
      <c r="F68" s="36"/>
      <c r="G68" s="36"/>
      <c r="K68" s="28"/>
    </row>
    <row r="69" spans="1:11" ht="16.2" thickBot="1" x14ac:dyDescent="0.35">
      <c r="A69" s="1"/>
      <c r="B69" s="40"/>
      <c r="D69" s="36"/>
      <c r="E69" s="36"/>
      <c r="F69" s="36"/>
      <c r="G69" s="36"/>
      <c r="K69" s="28"/>
    </row>
    <row r="70" spans="1:11" ht="18" x14ac:dyDescent="0.35">
      <c r="A70" s="38" t="s">
        <v>85</v>
      </c>
      <c r="B70" s="57" t="s">
        <v>86</v>
      </c>
      <c r="C70" s="4"/>
      <c r="D70" s="58"/>
      <c r="E70" s="59"/>
      <c r="F70" s="59"/>
      <c r="G70" s="59"/>
      <c r="K70" s="28"/>
    </row>
    <row r="71" spans="1:11" x14ac:dyDescent="0.3">
      <c r="A71" s="20" t="s">
        <v>87</v>
      </c>
      <c r="B71" s="5" t="s">
        <v>88</v>
      </c>
      <c r="C71" s="37" t="s">
        <v>106</v>
      </c>
      <c r="D71" s="53"/>
      <c r="E71" s="41"/>
      <c r="F71" s="41"/>
      <c r="G71" s="7"/>
      <c r="K71" s="28"/>
    </row>
    <row r="72" spans="1:11" x14ac:dyDescent="0.3">
      <c r="A72" s="20" t="s">
        <v>89</v>
      </c>
      <c r="B72" s="5" t="s">
        <v>90</v>
      </c>
      <c r="C72" s="37" t="s">
        <v>105</v>
      </c>
      <c r="D72" s="53"/>
      <c r="E72" s="41"/>
      <c r="F72" s="41"/>
      <c r="G72" s="7"/>
      <c r="K72" s="28"/>
    </row>
    <row r="73" spans="1:11" x14ac:dyDescent="0.3">
      <c r="A73" s="20" t="s">
        <v>91</v>
      </c>
      <c r="B73" s="5" t="s">
        <v>92</v>
      </c>
      <c r="C73" s="5" t="s">
        <v>93</v>
      </c>
      <c r="D73" s="53"/>
      <c r="E73" s="41"/>
      <c r="F73" s="41"/>
      <c r="G73" s="7"/>
      <c r="K73" s="28"/>
    </row>
    <row r="74" spans="1:11" x14ac:dyDescent="0.3">
      <c r="A74" s="20" t="s">
        <v>94</v>
      </c>
      <c r="B74" s="5" t="s">
        <v>95</v>
      </c>
      <c r="C74" s="5" t="s">
        <v>96</v>
      </c>
      <c r="D74" s="53"/>
      <c r="E74" s="41"/>
      <c r="F74" s="41"/>
      <c r="G74" s="7"/>
      <c r="K74" s="28"/>
    </row>
    <row r="75" spans="1:11" x14ac:dyDescent="0.3">
      <c r="A75" s="20"/>
      <c r="B75" s="5"/>
      <c r="C75" s="13" t="s">
        <v>97</v>
      </c>
      <c r="D75" s="53"/>
      <c r="E75" s="41"/>
      <c r="F75" s="41"/>
      <c r="G75" s="7"/>
      <c r="K75" s="28"/>
    </row>
    <row r="76" spans="1:11" ht="28.8" x14ac:dyDescent="0.3">
      <c r="A76" s="20"/>
      <c r="B76" s="5"/>
      <c r="C76" s="14" t="s">
        <v>98</v>
      </c>
      <c r="D76" s="53"/>
      <c r="E76" s="41"/>
      <c r="F76" s="41"/>
      <c r="G76" s="7"/>
      <c r="K76" s="28"/>
    </row>
    <row r="77" spans="1:11" x14ac:dyDescent="0.3">
      <c r="A77" s="11" t="s">
        <v>99</v>
      </c>
      <c r="B77" s="78" t="s">
        <v>100</v>
      </c>
      <c r="C77" s="14" t="s">
        <v>116</v>
      </c>
      <c r="D77" s="53"/>
      <c r="E77" s="41"/>
      <c r="F77" s="41"/>
      <c r="G77" s="7"/>
      <c r="K77" s="28"/>
    </row>
    <row r="78" spans="1:11" ht="16.2" thickBot="1" x14ac:dyDescent="0.35">
      <c r="A78" s="76"/>
      <c r="B78" s="77"/>
      <c r="C78" s="79" t="s">
        <v>130</v>
      </c>
      <c r="D78" s="80"/>
      <c r="E78" s="81"/>
      <c r="F78" s="81"/>
      <c r="G78" s="82">
        <v>12500</v>
      </c>
      <c r="K78" s="28"/>
    </row>
    <row r="79" spans="1:11" ht="16.2" thickBot="1" x14ac:dyDescent="0.35">
      <c r="A79" s="1"/>
      <c r="B79" s="63" t="s">
        <v>101</v>
      </c>
      <c r="C79" s="27"/>
      <c r="D79" s="67"/>
      <c r="E79" s="67"/>
      <c r="F79" s="67"/>
      <c r="G79" s="75">
        <f>SUM(G71:G78)</f>
        <v>12500</v>
      </c>
      <c r="K79" s="28"/>
    </row>
    <row r="80" spans="1:11" x14ac:dyDescent="0.3">
      <c r="A80" s="1"/>
      <c r="B80" s="40"/>
      <c r="D80" s="36"/>
      <c r="E80" s="36"/>
      <c r="F80" s="36"/>
      <c r="G80" s="36"/>
      <c r="K80" s="28"/>
    </row>
    <row r="81" spans="1:14" ht="16.2" thickBot="1" x14ac:dyDescent="0.35">
      <c r="A81" s="1"/>
      <c r="B81" s="1"/>
      <c r="D81" s="36"/>
      <c r="E81" s="36"/>
      <c r="F81" s="36"/>
      <c r="G81" s="36"/>
      <c r="K81" s="28"/>
    </row>
    <row r="82" spans="1:14" ht="21" x14ac:dyDescent="0.3">
      <c r="A82" s="69"/>
      <c r="B82" s="84" t="s">
        <v>102</v>
      </c>
      <c r="C82" s="4"/>
      <c r="D82" s="86">
        <f>D23</f>
        <v>35000</v>
      </c>
      <c r="E82" s="8">
        <f>E43</f>
        <v>35000</v>
      </c>
      <c r="F82" s="8">
        <f>F67</f>
        <v>45000</v>
      </c>
      <c r="G82" s="72">
        <f>G79</f>
        <v>12500</v>
      </c>
      <c r="I82" s="89">
        <f>SUM(D82:H82)</f>
        <v>127500</v>
      </c>
      <c r="J82" s="90" t="s">
        <v>131</v>
      </c>
      <c r="K82" s="91"/>
      <c r="L82" s="91"/>
      <c r="M82" s="91"/>
      <c r="N82" s="91"/>
    </row>
    <row r="83" spans="1:14" ht="21.6" thickBot="1" x14ac:dyDescent="0.35">
      <c r="A83" s="70"/>
      <c r="B83" s="85" t="s">
        <v>103</v>
      </c>
      <c r="C83" s="6"/>
      <c r="D83" s="87">
        <f>D82*1.21</f>
        <v>42350</v>
      </c>
      <c r="E83" s="9">
        <f>E82*1.21</f>
        <v>42350</v>
      </c>
      <c r="F83" s="9">
        <f>F82*1.21</f>
        <v>54450</v>
      </c>
      <c r="G83" s="73">
        <f t="shared" ref="G83" si="0">G82*1.21</f>
        <v>15125</v>
      </c>
      <c r="I83" s="74">
        <f>SUM(D83:H83)</f>
        <v>154275</v>
      </c>
    </row>
    <row r="84" spans="1:14" ht="16.2" thickBot="1" x14ac:dyDescent="0.35">
      <c r="A84" s="1"/>
      <c r="B84" s="1"/>
      <c r="C84" s="2"/>
      <c r="K84" s="28"/>
    </row>
    <row r="85" spans="1:14" ht="18" x14ac:dyDescent="0.3">
      <c r="A85" s="16"/>
      <c r="B85" s="94" t="s">
        <v>127</v>
      </c>
      <c r="C85" s="88"/>
    </row>
    <row r="86" spans="1:14" x14ac:dyDescent="0.3">
      <c r="A86" s="5"/>
      <c r="B86" s="11" t="s">
        <v>122</v>
      </c>
      <c r="C86" s="5"/>
    </row>
    <row r="87" spans="1:14" x14ac:dyDescent="0.3">
      <c r="A87" s="5"/>
      <c r="B87" s="11" t="s">
        <v>123</v>
      </c>
      <c r="C87" s="5"/>
    </row>
    <row r="88" spans="1:14" x14ac:dyDescent="0.3">
      <c r="A88" s="5"/>
      <c r="B88" s="11" t="s">
        <v>124</v>
      </c>
      <c r="C88" s="5"/>
    </row>
    <row r="89" spans="1:14" x14ac:dyDescent="0.3">
      <c r="A89" s="5"/>
      <c r="B89" s="11" t="s">
        <v>125</v>
      </c>
      <c r="C89" s="5"/>
    </row>
    <row r="90" spans="1:14" x14ac:dyDescent="0.3">
      <c r="A90" s="5"/>
      <c r="B90" s="11" t="s">
        <v>126</v>
      </c>
      <c r="C90" s="5"/>
    </row>
    <row r="91" spans="1:14" x14ac:dyDescent="0.3">
      <c r="A91" s="5"/>
      <c r="B91" s="11" t="s">
        <v>128</v>
      </c>
      <c r="C91" s="5"/>
    </row>
    <row r="92" spans="1:14" x14ac:dyDescent="0.3">
      <c r="A92" s="5"/>
      <c r="B92" s="11" t="s">
        <v>128</v>
      </c>
      <c r="C92" s="5"/>
    </row>
    <row r="93" spans="1:14" ht="16.2" thickBot="1" x14ac:dyDescent="0.35">
      <c r="A93" s="6"/>
      <c r="B93" s="12" t="s">
        <v>128</v>
      </c>
      <c r="C93" s="6"/>
    </row>
    <row r="94" spans="1:14" x14ac:dyDescent="0.3">
      <c r="A94" s="92"/>
      <c r="B94" s="93" t="s">
        <v>133</v>
      </c>
    </row>
  </sheetData>
  <protectedRanges>
    <protectedRange sqref="E44 D8:D9 D11:D21" name="Bereik1"/>
    <protectedRange sqref="E28:E41" name="Bereik1_3"/>
    <protectedRange sqref="D71:G78" name="Bereik1_4"/>
    <protectedRange sqref="F47:F63" name="Bereik1_5"/>
    <protectedRange sqref="F65" name="Bereik1_7"/>
  </protectedRanges>
  <mergeCells count="1">
    <mergeCell ref="J82:N8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ce393b-8c27-4a0f-b561-e5ddfb80521f">
      <Terms xmlns="http://schemas.microsoft.com/office/infopath/2007/PartnerControls"/>
    </lcf76f155ced4ddcb4097134ff3c332f>
    <TaxCatchAll xmlns="8f1a5954-b567-4d51-a373-6996837060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08E8935F10774B819AD352BDE4407B" ma:contentTypeVersion="14" ma:contentTypeDescription="Een nieuw document maken." ma:contentTypeScope="" ma:versionID="c937336ec26b60834a86cc15e17047dc">
  <xsd:schema xmlns:xsd="http://www.w3.org/2001/XMLSchema" xmlns:xs="http://www.w3.org/2001/XMLSchema" xmlns:p="http://schemas.microsoft.com/office/2006/metadata/properties" xmlns:ns2="21ce393b-8c27-4a0f-b561-e5ddfb80521f" xmlns:ns3="8f1a5954-b567-4d51-a373-69968370604e" targetNamespace="http://schemas.microsoft.com/office/2006/metadata/properties" ma:root="true" ma:fieldsID="b80a0ba75af32c0cb76ff79e9ff061d1" ns2:_="" ns3:_="">
    <xsd:import namespace="21ce393b-8c27-4a0f-b561-e5ddfb80521f"/>
    <xsd:import namespace="8f1a5954-b567-4d51-a373-6996837060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e393b-8c27-4a0f-b561-e5ddfb805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a32a3eee-c88d-483f-9265-7ba3b05c89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a5954-b567-4d51-a373-6996837060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64a1834-0e57-4247-9035-8bbe761a121a}" ma:internalName="TaxCatchAll" ma:showField="CatchAllData" ma:web="8f1a5954-b567-4d51-a373-6996837060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09A48-E055-42BA-B4CB-753F42E029E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50e3023d-16b6-4e46-9a90-0b18e6dd5100"/>
    <ds:schemaRef ds:uri="http://purl.org/dc/terms/"/>
    <ds:schemaRef ds:uri="cf7ec051-8a8c-4fe4-a72b-016cbbbd4afa"/>
    <ds:schemaRef ds:uri="http://schemas.microsoft.com/sharepoint/v3"/>
    <ds:schemaRef ds:uri="a5a07399-2575-4190-bb33-dc4ae8a346a9"/>
    <ds:schemaRef ds:uri="21ce393b-8c27-4a0f-b561-e5ddfb80521f"/>
    <ds:schemaRef ds:uri="8f1a5954-b567-4d51-a373-69968370604e"/>
  </ds:schemaRefs>
</ds:datastoreItem>
</file>

<file path=customXml/itemProps2.xml><?xml version="1.0" encoding="utf-8"?>
<ds:datastoreItem xmlns:ds="http://schemas.openxmlformats.org/officeDocument/2006/customXml" ds:itemID="{34A7D31C-4D9C-4E47-957C-F3BC06925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ce393b-8c27-4a0f-b561-e5ddfb80521f"/>
    <ds:schemaRef ds:uri="8f1a5954-b567-4d51-a373-699683706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5A1845-D661-4BBE-A21E-B7BDBC1E50F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66bbd51-0ffa-4488-83b9-000196f14f1e}" enabled="1" method="Standard" siteId="{6886d5d3-0698-41d8-b31f-1b2affd39be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Manager/>
  <Company>Waterschap de Dommel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Gerritsen, Frank</dc:creator>
  <cp:keywords/>
  <dc:description/>
  <cp:lastModifiedBy>Valk, Ruud</cp:lastModifiedBy>
  <cp:revision/>
  <dcterms:created xsi:type="dcterms:W3CDTF">2022-07-05T11:38:14Z</dcterms:created>
  <dcterms:modified xsi:type="dcterms:W3CDTF">2026-03-27T12:00:49Z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0x0101007A08E8935F10774B819AD352BDE4407B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