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327" documentId="8_{BCFD0465-B215-4BDF-9E33-E7807C26CD0A}" xr6:coauthVersionLast="47" xr6:coauthVersionMax="47" xr10:uidLastSave="{B4C6DC21-46C0-46A5-B34B-334800FEB47A}"/>
  <bookViews>
    <workbookView xWindow="-120" yWindow="-120" windowWidth="77040" windowHeight="21120" xr2:uid="{FAF38762-305F-4D04-9875-723EB758FF82}"/>
  </bookViews>
  <sheets>
    <sheet name="Blad1" sheetId="1" r:id="rId1"/>
  </sheets>
  <definedNames>
    <definedName name="_xlnm._FilterDatabase" localSheetId="0" hidden="1">Blad1!$A$11:$J$11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3" i="1"/>
  <c r="F2" i="1"/>
  <c r="H40" i="1"/>
  <c r="H39" i="1"/>
  <c r="H38" i="1"/>
  <c r="H37" i="1"/>
  <c r="H36" i="1"/>
  <c r="H35" i="1"/>
  <c r="H34" i="1"/>
  <c r="H33" i="1"/>
  <c r="H32" i="1"/>
  <c r="H31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G41" i="1"/>
  <c r="F41" i="1"/>
  <c r="E30" i="1"/>
  <c r="E41" i="1" s="1"/>
  <c r="D30" i="1"/>
  <c r="D41" i="1" s="1"/>
  <c r="C30" i="1"/>
  <c r="F7" i="1" l="1"/>
  <c r="H41" i="1"/>
  <c r="H30" i="1"/>
  <c r="C41" i="1"/>
</calcChain>
</file>

<file path=xl/sharedStrings.xml><?xml version="1.0" encoding="utf-8"?>
<sst xmlns="http://schemas.openxmlformats.org/spreadsheetml/2006/main" count="116" uniqueCount="54">
  <si>
    <t>podium</t>
  </si>
  <si>
    <t>Pr Margrietschool</t>
  </si>
  <si>
    <t>Waalseschool</t>
  </si>
  <si>
    <t>m2</t>
  </si>
  <si>
    <t>Mozaiek</t>
  </si>
  <si>
    <t>Pr Julianaschool</t>
  </si>
  <si>
    <t>Quadratum</t>
  </si>
  <si>
    <t>Stern</t>
  </si>
  <si>
    <t>KC Oude Westen</t>
  </si>
  <si>
    <t>Vlinder (+ logemann)</t>
  </si>
  <si>
    <t>CBS De Ark</t>
  </si>
  <si>
    <t>Buiten</t>
  </si>
  <si>
    <t>Binnen</t>
  </si>
  <si>
    <t>CBS De Regenboog</t>
  </si>
  <si>
    <t>CSBO Bergkristal</t>
  </si>
  <si>
    <t>De Fontein</t>
  </si>
  <si>
    <t>De Lis</t>
  </si>
  <si>
    <t>Koningin Wilhelminaschool</t>
  </si>
  <si>
    <t>NPRS Hoflaan 113</t>
  </si>
  <si>
    <t>Atrium bi</t>
  </si>
  <si>
    <t>Atrium bu</t>
  </si>
  <si>
    <t>Onze Wereld</t>
  </si>
  <si>
    <t>IKC NOVA</t>
  </si>
  <si>
    <t>Albert Plesmanschool</t>
  </si>
  <si>
    <t>Buskesschool</t>
  </si>
  <si>
    <t>Cornelis Haakschool</t>
  </si>
  <si>
    <t>Arentschool</t>
  </si>
  <si>
    <t>Stelberg Clazina Kouwenbergzoom</t>
  </si>
  <si>
    <t>Ponton nodig voor waterzijde</t>
  </si>
  <si>
    <t>Stelberg Jacques Dutilhweg 401</t>
  </si>
  <si>
    <t>Stelberg Jacques Dutilhweg 403</t>
  </si>
  <si>
    <t>Spectrum</t>
  </si>
  <si>
    <t>NPRS Assendelftstraat 6-9</t>
  </si>
  <si>
    <t>opmerkingen</t>
  </si>
  <si>
    <t>cluster</t>
  </si>
  <si>
    <t>Separatieglas dubbelzijdig</t>
  </si>
  <si>
    <t>naam school PO</t>
  </si>
  <si>
    <t>Talmaschool</t>
  </si>
  <si>
    <t>? M2</t>
  </si>
  <si>
    <t>? m2</t>
  </si>
  <si>
    <t>Juliana van stolbergschool</t>
  </si>
  <si>
    <t>Atrium alleen buitenzijde ivm hoogte</t>
  </si>
  <si>
    <t>E</t>
  </si>
  <si>
    <t>D</t>
  </si>
  <si>
    <t>C</t>
  </si>
  <si>
    <t>B</t>
  </si>
  <si>
    <t>A</t>
  </si>
  <si>
    <t>TOTAAL</t>
  </si>
  <si>
    <t>Cluster A</t>
  </si>
  <si>
    <t>Cluster B</t>
  </si>
  <si>
    <t>Cluster C</t>
  </si>
  <si>
    <t>Cluster D</t>
  </si>
  <si>
    <t>Cluster E</t>
  </si>
  <si>
    <t>steiger nodig voor glas stappenhuis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</si>
</sst>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0" fillId="0" borderId="0" xfId="0" applyNumberFormat="1" applyAlignment="1">
      <alignment horizontal="right" indent="1"/>
    </xf>
    <xf numFmtId="0" fontId="0" fillId="0" borderId="1" xfId="0" applyBorder="1"/>
    <xf numFmtId="0" fontId="0" fillId="0" borderId="3" xfId="0" applyBorder="1"/>
    <xf numFmtId="1" fontId="0" fillId="0" borderId="1" xfId="0" applyNumberFormat="1" applyBorder="1"/>
    <xf numFmtId="0" fontId="0" fillId="0" borderId="5" xfId="0" applyBorder="1"/>
    <xf numFmtId="1" fontId="0" fillId="0" borderId="5" xfId="0" applyNumberFormat="1" applyBorder="1"/>
    <xf numFmtId="0" fontId="1" fillId="0" borderId="0" xfId="0" applyFont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0" applyNumberFormat="1" applyFont="1"/>
    <xf numFmtId="1" fontId="0" fillId="0" borderId="0" xfId="0" applyNumberFormat="1"/>
    <xf numFmtId="1" fontId="0" fillId="0" borderId="2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1" fillId="0" borderId="7" xfId="0" applyNumberFormat="1" applyFont="1" applyBorder="1"/>
    <xf numFmtId="2" fontId="0" fillId="0" borderId="0" xfId="0" applyNumberFormat="1"/>
    <xf numFmtId="2" fontId="0" fillId="0" borderId="7" xfId="0" applyNumberFormat="1" applyBorder="1" applyAlignment="1">
      <alignment horizontal="right" inden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 indent="1"/>
    </xf>
    <xf numFmtId="1" fontId="0" fillId="0" borderId="1" xfId="0" applyNumberFormat="1" applyBorder="1" applyAlignment="1">
      <alignment horizontal="left" indent="1"/>
    </xf>
    <xf numFmtId="0" fontId="0" fillId="0" borderId="5" xfId="0" applyBorder="1" applyAlignment="1">
      <alignment horizontal="left" indent="1"/>
    </xf>
    <xf numFmtId="1" fontId="1" fillId="0" borderId="0" xfId="0" applyNumberFormat="1" applyFont="1" applyAlignment="1">
      <alignment horizontal="left" inden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indent="1"/>
    </xf>
    <xf numFmtId="1" fontId="0" fillId="0" borderId="0" xfId="0" applyNumberFormat="1" applyAlignment="1">
      <alignment vertical="center"/>
    </xf>
    <xf numFmtId="1" fontId="2" fillId="0" borderId="1" xfId="0" applyNumberFormat="1" applyFont="1" applyBorder="1" applyAlignment="1">
      <alignment vertical="center"/>
    </xf>
    <xf numFmtId="2" fontId="0" fillId="0" borderId="4" xfId="0" applyNumberFormat="1" applyBorder="1" applyAlignment="1">
      <alignment horizontal="left"/>
    </xf>
    <xf numFmtId="2" fontId="0" fillId="0" borderId="3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60AA-C0CF-4E4F-A05B-98DE5D9700DA}">
  <dimension ref="A2:J48"/>
  <sheetViews>
    <sheetView tabSelected="1" topLeftCell="A7" workbookViewId="0">
      <selection activeCell="G27" sqref="G27"/>
    </sheetView>
  </sheetViews>
  <sheetFormatPr defaultRowHeight="14.75" x14ac:dyDescent="0.75"/>
  <cols>
    <col min="1" max="1" width="32.54296875" customWidth="1"/>
    <col min="2" max="2" width="9.26953125" customWidth="1"/>
    <col min="3" max="3" width="8.54296875" customWidth="1"/>
    <col min="4" max="4" width="10.40625" customWidth="1"/>
    <col min="5" max="5" width="25.40625" customWidth="1"/>
    <col min="6" max="6" width="9.86328125" customWidth="1"/>
    <col min="7" max="8" width="12.54296875" customWidth="1"/>
    <col min="9" max="9" width="7.1328125" customWidth="1"/>
    <col min="10" max="10" width="37.40625" customWidth="1"/>
  </cols>
  <sheetData>
    <row r="2" spans="1:10" x14ac:dyDescent="0.75">
      <c r="E2" s="28" t="s">
        <v>48</v>
      </c>
      <c r="F2" s="31">
        <f>SUMIF(B$12:B$40,"A",H$12:H$40)</f>
        <v>9034.6999999999989</v>
      </c>
      <c r="G2" s="24" t="s">
        <v>3</v>
      </c>
    </row>
    <row r="3" spans="1:10" x14ac:dyDescent="0.75">
      <c r="E3" s="28" t="s">
        <v>49</v>
      </c>
      <c r="F3" s="31">
        <f>SUMIF(B$12:B$40,"B",H$12:H$40)</f>
        <v>10505.88</v>
      </c>
      <c r="G3" s="24" t="s">
        <v>3</v>
      </c>
    </row>
    <row r="4" spans="1:10" x14ac:dyDescent="0.75">
      <c r="E4" s="28" t="s">
        <v>50</v>
      </c>
      <c r="F4" s="31">
        <f>SUMIF(B$12:B$40,"C",H$12:H$40)</f>
        <v>5316.5</v>
      </c>
      <c r="G4" s="24" t="s">
        <v>3</v>
      </c>
    </row>
    <row r="5" spans="1:10" x14ac:dyDescent="0.75">
      <c r="E5" s="28" t="s">
        <v>51</v>
      </c>
      <c r="F5" s="31">
        <f>SUMIF(B$12:B$40,"D",H$12:H$40)</f>
        <v>9437.2199999999993</v>
      </c>
      <c r="G5" s="24" t="s">
        <v>3</v>
      </c>
    </row>
    <row r="6" spans="1:10" x14ac:dyDescent="0.75">
      <c r="E6" s="28" t="s">
        <v>52</v>
      </c>
      <c r="F6" s="31">
        <f>SUMIF(B$12:B$40,"E",H$12:H$40)</f>
        <v>4272.72</v>
      </c>
      <c r="G6" s="24" t="s">
        <v>3</v>
      </c>
    </row>
    <row r="7" spans="1:10" x14ac:dyDescent="0.75">
      <c r="E7" s="29" t="s">
        <v>47</v>
      </c>
      <c r="F7" s="32">
        <f>SUM(F2:F6)</f>
        <v>38567.019999999997</v>
      </c>
      <c r="G7" s="30" t="s">
        <v>3</v>
      </c>
    </row>
    <row r="8" spans="1:10" x14ac:dyDescent="0.75">
      <c r="F8" s="21"/>
    </row>
    <row r="11" spans="1:10" x14ac:dyDescent="0.75">
      <c r="A11" t="s">
        <v>36</v>
      </c>
      <c r="B11" s="3" t="s">
        <v>34</v>
      </c>
      <c r="C11" t="s">
        <v>11</v>
      </c>
      <c r="D11" t="s">
        <v>12</v>
      </c>
      <c r="E11" t="s">
        <v>35</v>
      </c>
      <c r="F11" t="s">
        <v>19</v>
      </c>
      <c r="G11" t="s">
        <v>20</v>
      </c>
      <c r="H11" s="9" t="s">
        <v>47</v>
      </c>
      <c r="I11" s="24" t="s">
        <v>3</v>
      </c>
      <c r="J11" t="s">
        <v>33</v>
      </c>
    </row>
    <row r="12" spans="1:10" x14ac:dyDescent="0.75">
      <c r="A12" s="8" t="s">
        <v>23</v>
      </c>
      <c r="B12" s="12" t="s">
        <v>46</v>
      </c>
      <c r="C12" s="17">
        <v>702</v>
      </c>
      <c r="D12" s="4">
        <v>702</v>
      </c>
      <c r="E12" s="4">
        <v>138</v>
      </c>
      <c r="F12" s="2"/>
      <c r="G12" s="2"/>
      <c r="H12" s="17">
        <f>SUM(C12:G12)</f>
        <v>1542</v>
      </c>
      <c r="I12" s="25" t="s">
        <v>3</v>
      </c>
      <c r="J12" s="33"/>
    </row>
    <row r="13" spans="1:10" x14ac:dyDescent="0.75">
      <c r="A13" s="9" t="s">
        <v>25</v>
      </c>
      <c r="B13" s="13" t="s">
        <v>46</v>
      </c>
      <c r="C13" s="18">
        <v>589</v>
      </c>
      <c r="D13" s="16">
        <v>589</v>
      </c>
      <c r="E13" s="16">
        <v>317</v>
      </c>
      <c r="H13" s="18">
        <f>SUM(C13:G13)</f>
        <v>1495</v>
      </c>
      <c r="I13" s="24" t="s">
        <v>3</v>
      </c>
      <c r="J13" s="34"/>
    </row>
    <row r="14" spans="1:10" x14ac:dyDescent="0.75">
      <c r="A14" s="9" t="s">
        <v>32</v>
      </c>
      <c r="B14" s="13" t="s">
        <v>46</v>
      </c>
      <c r="C14" s="18">
        <v>327</v>
      </c>
      <c r="D14" s="16">
        <v>327</v>
      </c>
      <c r="E14" s="16">
        <v>127</v>
      </c>
      <c r="F14" s="16">
        <v>27</v>
      </c>
      <c r="G14">
        <v>27</v>
      </c>
      <c r="H14" s="18">
        <f t="shared" ref="H14:H40" si="0">SUM(C14:G14)</f>
        <v>835</v>
      </c>
      <c r="I14" s="24" t="s">
        <v>3</v>
      </c>
      <c r="J14" s="34"/>
    </row>
    <row r="15" spans="1:10" x14ac:dyDescent="0.75">
      <c r="A15" s="9" t="s">
        <v>18</v>
      </c>
      <c r="B15" s="13" t="s">
        <v>46</v>
      </c>
      <c r="C15" s="18">
        <v>589</v>
      </c>
      <c r="D15" s="16">
        <v>589</v>
      </c>
      <c r="E15" s="16">
        <v>672</v>
      </c>
      <c r="F15">
        <v>90</v>
      </c>
      <c r="G15">
        <v>90</v>
      </c>
      <c r="H15" s="18">
        <f t="shared" si="0"/>
        <v>2030</v>
      </c>
      <c r="I15" s="24" t="s">
        <v>3</v>
      </c>
      <c r="J15" s="34"/>
    </row>
    <row r="16" spans="1:10" x14ac:dyDescent="0.75">
      <c r="A16" s="9" t="s">
        <v>21</v>
      </c>
      <c r="B16" s="13" t="s">
        <v>46</v>
      </c>
      <c r="C16" s="18">
        <v>291</v>
      </c>
      <c r="D16" s="16">
        <v>291</v>
      </c>
      <c r="E16" s="16">
        <v>794</v>
      </c>
      <c r="F16" s="16">
        <v>60</v>
      </c>
      <c r="G16">
        <v>60</v>
      </c>
      <c r="H16" s="18">
        <f t="shared" si="0"/>
        <v>1496</v>
      </c>
      <c r="I16" s="24" t="s">
        <v>3</v>
      </c>
      <c r="J16" s="34"/>
    </row>
    <row r="17" spans="1:10" x14ac:dyDescent="0.75">
      <c r="A17" s="9" t="s">
        <v>27</v>
      </c>
      <c r="B17" s="13" t="s">
        <v>46</v>
      </c>
      <c r="C17" s="18">
        <v>273</v>
      </c>
      <c r="D17" s="16">
        <v>273</v>
      </c>
      <c r="E17" s="16">
        <v>190</v>
      </c>
      <c r="H17" s="18">
        <f t="shared" si="0"/>
        <v>736</v>
      </c>
      <c r="I17" s="24" t="s">
        <v>3</v>
      </c>
      <c r="J17" s="23" t="s">
        <v>28</v>
      </c>
    </row>
    <row r="18" spans="1:10" x14ac:dyDescent="0.75">
      <c r="A18" s="9" t="s">
        <v>29</v>
      </c>
      <c r="B18" s="13" t="s">
        <v>46</v>
      </c>
      <c r="C18" s="18">
        <v>180.4</v>
      </c>
      <c r="D18" s="16">
        <v>180.4</v>
      </c>
      <c r="E18" s="16">
        <v>106</v>
      </c>
      <c r="H18" s="18">
        <f t="shared" si="0"/>
        <v>466.8</v>
      </c>
      <c r="I18" s="24" t="s">
        <v>3</v>
      </c>
      <c r="J18" s="34" t="s">
        <v>53</v>
      </c>
    </row>
    <row r="19" spans="1:10" x14ac:dyDescent="0.75">
      <c r="A19" s="9" t="s">
        <v>30</v>
      </c>
      <c r="B19" s="13" t="s">
        <v>46</v>
      </c>
      <c r="C19" s="18">
        <v>164.8</v>
      </c>
      <c r="D19" s="16">
        <v>164.8</v>
      </c>
      <c r="E19" s="16">
        <v>104.3</v>
      </c>
      <c r="H19" s="18">
        <f t="shared" si="0"/>
        <v>433.90000000000003</v>
      </c>
      <c r="I19" s="24" t="s">
        <v>3</v>
      </c>
      <c r="J19" s="34" t="s">
        <v>53</v>
      </c>
    </row>
    <row r="20" spans="1:10" x14ac:dyDescent="0.75">
      <c r="A20" s="9" t="s">
        <v>10</v>
      </c>
      <c r="B20" s="13" t="s">
        <v>45</v>
      </c>
      <c r="C20" s="18">
        <v>427.1</v>
      </c>
      <c r="D20" s="16">
        <v>427.1</v>
      </c>
      <c r="E20" s="16">
        <v>287.62</v>
      </c>
      <c r="F20" s="16"/>
      <c r="G20">
        <v>53</v>
      </c>
      <c r="H20" s="18">
        <f t="shared" si="0"/>
        <v>1194.8200000000002</v>
      </c>
      <c r="I20" s="24" t="s">
        <v>3</v>
      </c>
      <c r="J20" s="34" t="s">
        <v>41</v>
      </c>
    </row>
    <row r="21" spans="1:10" x14ac:dyDescent="0.75">
      <c r="A21" s="9" t="s">
        <v>40</v>
      </c>
      <c r="B21" s="13" t="s">
        <v>45</v>
      </c>
      <c r="C21" s="18">
        <v>198.38</v>
      </c>
      <c r="D21" s="16">
        <v>198.38</v>
      </c>
      <c r="E21" s="16">
        <v>294.7</v>
      </c>
      <c r="F21" s="16">
        <v>3</v>
      </c>
      <c r="G21">
        <v>3</v>
      </c>
      <c r="H21" s="18">
        <f t="shared" si="0"/>
        <v>697.46</v>
      </c>
      <c r="I21" s="24" t="s">
        <v>3</v>
      </c>
      <c r="J21" s="34"/>
    </row>
    <row r="22" spans="1:10" x14ac:dyDescent="0.75">
      <c r="A22" s="9" t="s">
        <v>8</v>
      </c>
      <c r="B22" s="13" t="s">
        <v>45</v>
      </c>
      <c r="C22" s="18">
        <v>840</v>
      </c>
      <c r="D22" s="16">
        <v>840</v>
      </c>
      <c r="E22" s="16">
        <v>455.56</v>
      </c>
      <c r="H22" s="18">
        <f t="shared" si="0"/>
        <v>2135.56</v>
      </c>
      <c r="I22" s="24" t="s">
        <v>3</v>
      </c>
      <c r="J22" s="34"/>
    </row>
    <row r="23" spans="1:10" x14ac:dyDescent="0.75">
      <c r="A23" s="9" t="s">
        <v>17</v>
      </c>
      <c r="B23" s="13" t="s">
        <v>45</v>
      </c>
      <c r="C23" s="18">
        <v>372.53</v>
      </c>
      <c r="D23" s="16">
        <v>372.53</v>
      </c>
      <c r="E23" s="16">
        <v>237.94</v>
      </c>
      <c r="H23" s="18">
        <f t="shared" si="0"/>
        <v>983</v>
      </c>
      <c r="I23" s="24" t="s">
        <v>3</v>
      </c>
      <c r="J23" s="34"/>
    </row>
    <row r="24" spans="1:10" x14ac:dyDescent="0.75">
      <c r="A24" s="9" t="s">
        <v>4</v>
      </c>
      <c r="B24" s="13" t="s">
        <v>45</v>
      </c>
      <c r="C24" s="18">
        <v>402.38</v>
      </c>
      <c r="D24" s="16">
        <v>402.38</v>
      </c>
      <c r="E24" s="16">
        <v>338.56</v>
      </c>
      <c r="H24" s="18">
        <f t="shared" si="0"/>
        <v>1143.32</v>
      </c>
      <c r="I24" s="24" t="s">
        <v>3</v>
      </c>
      <c r="J24" s="34"/>
    </row>
    <row r="25" spans="1:10" x14ac:dyDescent="0.75">
      <c r="A25" s="9" t="s">
        <v>1</v>
      </c>
      <c r="B25" s="13" t="s">
        <v>45</v>
      </c>
      <c r="C25" s="18">
        <v>531.48</v>
      </c>
      <c r="D25" s="16">
        <v>531.48</v>
      </c>
      <c r="E25" s="16">
        <v>613.62</v>
      </c>
      <c r="H25" s="18">
        <f t="shared" si="0"/>
        <v>1676.58</v>
      </c>
      <c r="I25" s="24" t="s">
        <v>3</v>
      </c>
      <c r="J25" s="34"/>
    </row>
    <row r="26" spans="1:10" x14ac:dyDescent="0.75">
      <c r="A26" s="9" t="s">
        <v>2</v>
      </c>
      <c r="B26" s="13" t="s">
        <v>45</v>
      </c>
      <c r="C26" s="18">
        <v>898.68</v>
      </c>
      <c r="D26" s="16">
        <v>898.68</v>
      </c>
      <c r="E26" s="16">
        <v>767.78</v>
      </c>
      <c r="F26" s="16">
        <v>55</v>
      </c>
      <c r="G26">
        <v>55</v>
      </c>
      <c r="H26" s="18">
        <f t="shared" si="0"/>
        <v>2675.14</v>
      </c>
      <c r="I26" s="24" t="s">
        <v>3</v>
      </c>
      <c r="J26" s="34"/>
    </row>
    <row r="27" spans="1:10" x14ac:dyDescent="0.75">
      <c r="A27" s="9" t="s">
        <v>14</v>
      </c>
      <c r="B27" s="13" t="s">
        <v>44</v>
      </c>
      <c r="C27" s="18">
        <v>342.56</v>
      </c>
      <c r="D27" s="16">
        <v>342.56</v>
      </c>
      <c r="E27" s="16">
        <v>61.98</v>
      </c>
      <c r="F27" s="16">
        <v>91</v>
      </c>
      <c r="G27">
        <v>91</v>
      </c>
      <c r="H27" s="18">
        <f t="shared" si="0"/>
        <v>929.1</v>
      </c>
      <c r="I27" s="24" t="s">
        <v>3</v>
      </c>
      <c r="J27" s="34"/>
    </row>
    <row r="28" spans="1:10" x14ac:dyDescent="0.75">
      <c r="A28" s="9" t="s">
        <v>22</v>
      </c>
      <c r="B28" s="13" t="s">
        <v>44</v>
      </c>
      <c r="C28" s="18">
        <v>654</v>
      </c>
      <c r="D28" s="16">
        <v>654</v>
      </c>
      <c r="E28" s="16">
        <v>296</v>
      </c>
      <c r="H28" s="18">
        <f t="shared" si="0"/>
        <v>1604</v>
      </c>
      <c r="I28" s="24" t="s">
        <v>3</v>
      </c>
      <c r="J28" s="34"/>
    </row>
    <row r="29" spans="1:10" x14ac:dyDescent="0.75">
      <c r="A29" s="9" t="s">
        <v>6</v>
      </c>
      <c r="B29" s="13" t="s">
        <v>44</v>
      </c>
      <c r="C29" s="18">
        <v>340.05</v>
      </c>
      <c r="D29" s="16">
        <v>340.05</v>
      </c>
      <c r="E29" s="16">
        <v>256.95999999999998</v>
      </c>
      <c r="H29" s="18">
        <f t="shared" si="0"/>
        <v>937.06</v>
      </c>
      <c r="I29" s="24" t="s">
        <v>3</v>
      </c>
      <c r="J29" s="34"/>
    </row>
    <row r="30" spans="1:10" x14ac:dyDescent="0.75">
      <c r="A30" s="9" t="s">
        <v>9</v>
      </c>
      <c r="B30" s="13" t="s">
        <v>44</v>
      </c>
      <c r="C30" s="18">
        <f>383.71+374.66</f>
        <v>758.37</v>
      </c>
      <c r="D30" s="16">
        <f>383.71+374.66</f>
        <v>758.37</v>
      </c>
      <c r="E30" s="16">
        <f>172.36+157.24</f>
        <v>329.6</v>
      </c>
      <c r="H30" s="18">
        <f t="shared" si="0"/>
        <v>1846.3400000000001</v>
      </c>
      <c r="I30" s="24" t="s">
        <v>3</v>
      </c>
      <c r="J30" s="34" t="s">
        <v>39</v>
      </c>
    </row>
    <row r="31" spans="1:10" x14ac:dyDescent="0.75">
      <c r="A31" s="9" t="s">
        <v>24</v>
      </c>
      <c r="B31" s="13" t="s">
        <v>43</v>
      </c>
      <c r="C31" s="18">
        <v>663</v>
      </c>
      <c r="D31" s="16">
        <v>663</v>
      </c>
      <c r="E31" s="16">
        <v>346</v>
      </c>
      <c r="H31" s="18">
        <f t="shared" si="0"/>
        <v>1672</v>
      </c>
      <c r="I31" s="24" t="s">
        <v>3</v>
      </c>
      <c r="J31" s="34"/>
    </row>
    <row r="32" spans="1:10" x14ac:dyDescent="0.75">
      <c r="A32" s="9" t="s">
        <v>13</v>
      </c>
      <c r="B32" s="13" t="s">
        <v>43</v>
      </c>
      <c r="C32" s="18">
        <v>165.97</v>
      </c>
      <c r="D32" s="16">
        <v>165.97</v>
      </c>
      <c r="E32" s="16">
        <v>181.7</v>
      </c>
      <c r="H32" s="18">
        <f t="shared" si="0"/>
        <v>513.64</v>
      </c>
      <c r="I32" s="24" t="s">
        <v>3</v>
      </c>
      <c r="J32" s="34"/>
    </row>
    <row r="33" spans="1:10" x14ac:dyDescent="0.75">
      <c r="A33" s="9" t="s">
        <v>16</v>
      </c>
      <c r="B33" s="13" t="s">
        <v>43</v>
      </c>
      <c r="C33" s="18">
        <v>404.33</v>
      </c>
      <c r="D33" s="16">
        <v>404.33</v>
      </c>
      <c r="E33" s="16">
        <v>292.27999999999997</v>
      </c>
      <c r="H33" s="18">
        <f t="shared" si="0"/>
        <v>1100.94</v>
      </c>
      <c r="I33" s="24" t="s">
        <v>3</v>
      </c>
      <c r="J33" s="34"/>
    </row>
    <row r="34" spans="1:10" x14ac:dyDescent="0.75">
      <c r="A34" s="9" t="s">
        <v>0</v>
      </c>
      <c r="B34" s="13" t="s">
        <v>43</v>
      </c>
      <c r="C34" s="18">
        <v>907.12</v>
      </c>
      <c r="D34" s="16">
        <v>907.12</v>
      </c>
      <c r="E34" s="16">
        <v>386.5</v>
      </c>
      <c r="H34" s="18">
        <f t="shared" si="0"/>
        <v>2200.7399999999998</v>
      </c>
      <c r="I34" s="24" t="s">
        <v>3</v>
      </c>
      <c r="J34" s="34"/>
    </row>
    <row r="35" spans="1:10" x14ac:dyDescent="0.75">
      <c r="A35" s="9" t="s">
        <v>31</v>
      </c>
      <c r="B35" s="13" t="s">
        <v>43</v>
      </c>
      <c r="C35" s="18">
        <v>1390.33</v>
      </c>
      <c r="D35" s="16">
        <v>1486.77</v>
      </c>
      <c r="E35" s="16">
        <v>1072.8</v>
      </c>
      <c r="H35" s="18">
        <f t="shared" si="0"/>
        <v>3949.8999999999996</v>
      </c>
      <c r="I35" s="24" t="s">
        <v>3</v>
      </c>
      <c r="J35" s="34"/>
    </row>
    <row r="36" spans="1:10" x14ac:dyDescent="0.75">
      <c r="A36" s="9" t="s">
        <v>26</v>
      </c>
      <c r="B36" s="13" t="s">
        <v>42</v>
      </c>
      <c r="C36" s="18">
        <v>233</v>
      </c>
      <c r="D36" s="16">
        <v>233</v>
      </c>
      <c r="E36" s="16">
        <v>370</v>
      </c>
      <c r="H36" s="18">
        <f t="shared" si="0"/>
        <v>836</v>
      </c>
      <c r="I36" s="24" t="s">
        <v>3</v>
      </c>
      <c r="J36" s="34"/>
    </row>
    <row r="37" spans="1:10" x14ac:dyDescent="0.75">
      <c r="A37" s="9" t="s">
        <v>15</v>
      </c>
      <c r="B37" s="13" t="s">
        <v>42</v>
      </c>
      <c r="C37" s="18">
        <v>227.45</v>
      </c>
      <c r="D37" s="16">
        <v>227.45</v>
      </c>
      <c r="E37" s="16">
        <v>137.4</v>
      </c>
      <c r="H37" s="18">
        <f t="shared" si="0"/>
        <v>592.29999999999995</v>
      </c>
      <c r="I37" s="24" t="s">
        <v>3</v>
      </c>
      <c r="J37" s="34"/>
    </row>
    <row r="38" spans="1:10" x14ac:dyDescent="0.75">
      <c r="A38" s="9" t="s">
        <v>5</v>
      </c>
      <c r="B38" s="13" t="s">
        <v>42</v>
      </c>
      <c r="C38" s="18">
        <v>462.84</v>
      </c>
      <c r="D38" s="16">
        <v>462.84</v>
      </c>
      <c r="E38" s="16">
        <v>390.74</v>
      </c>
      <c r="H38" s="18">
        <f t="shared" si="0"/>
        <v>1316.42</v>
      </c>
      <c r="I38" s="24" t="s">
        <v>3</v>
      </c>
      <c r="J38" s="34"/>
    </row>
    <row r="39" spans="1:10" x14ac:dyDescent="0.75">
      <c r="A39" s="9" t="s">
        <v>7</v>
      </c>
      <c r="B39" s="13" t="s">
        <v>42</v>
      </c>
      <c r="C39" s="18">
        <v>261</v>
      </c>
      <c r="D39" s="16">
        <v>261</v>
      </c>
      <c r="E39" s="16">
        <v>14</v>
      </c>
      <c r="H39" s="18">
        <f t="shared" si="0"/>
        <v>536</v>
      </c>
      <c r="I39" s="24" t="s">
        <v>3</v>
      </c>
      <c r="J39" s="34" t="s">
        <v>38</v>
      </c>
    </row>
    <row r="40" spans="1:10" x14ac:dyDescent="0.75">
      <c r="A40" s="10" t="s">
        <v>37</v>
      </c>
      <c r="B40" s="14" t="s">
        <v>42</v>
      </c>
      <c r="C40" s="19">
        <v>445</v>
      </c>
      <c r="D40" s="6">
        <v>445</v>
      </c>
      <c r="E40" s="6">
        <v>102</v>
      </c>
      <c r="F40" s="5"/>
      <c r="G40" s="5"/>
      <c r="H40" s="19">
        <f t="shared" si="0"/>
        <v>992</v>
      </c>
      <c r="I40" s="26" t="s">
        <v>3</v>
      </c>
      <c r="J40" s="35"/>
    </row>
    <row r="41" spans="1:10" x14ac:dyDescent="0.75">
      <c r="A41" s="7"/>
      <c r="B41" s="11"/>
      <c r="C41" s="15">
        <f t="shared" ref="C41:H41" si="1">SUM(C12:C40)</f>
        <v>14041.770000000002</v>
      </c>
      <c r="D41" s="15">
        <f t="shared" si="1"/>
        <v>14138.210000000003</v>
      </c>
      <c r="E41" s="15">
        <f t="shared" si="1"/>
        <v>9682.0399999999991</v>
      </c>
      <c r="F41" s="15">
        <f t="shared" si="1"/>
        <v>326</v>
      </c>
      <c r="G41" s="15">
        <f t="shared" si="1"/>
        <v>379</v>
      </c>
      <c r="H41" s="20">
        <f t="shared" si="1"/>
        <v>38567.019999999997</v>
      </c>
      <c r="I41" s="27" t="s">
        <v>3</v>
      </c>
      <c r="J41" s="22"/>
    </row>
    <row r="42" spans="1:10" x14ac:dyDescent="0.75">
      <c r="J42" s="1"/>
    </row>
    <row r="43" spans="1:10" x14ac:dyDescent="0.75">
      <c r="J43" s="1"/>
    </row>
    <row r="44" spans="1:10" x14ac:dyDescent="0.75">
      <c r="J44" s="1"/>
    </row>
    <row r="45" spans="1:10" x14ac:dyDescent="0.75">
      <c r="J45" s="1"/>
    </row>
    <row r="46" spans="1:10" x14ac:dyDescent="0.75">
      <c r="J46" s="1"/>
    </row>
    <row r="47" spans="1:10" x14ac:dyDescent="0.75">
      <c r="J47" s="1"/>
    </row>
    <row r="48" spans="1:10" x14ac:dyDescent="0.75">
      <c r="J48" s="1"/>
    </row>
  </sheetData>
  <autoFilter ref="A11:J11" xr:uid="{583A9B29-5C3A-4A09-B432-50B5DEE49A01}">
    <sortState xmlns:xlrd2="http://schemas.microsoft.com/office/spreadsheetml/2017/richdata2" ref="A12:J41">
      <sortCondition ref="B11"/>
    </sortState>
  </autoFilter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14caa9-9a7f-4d68-9432-73791582ac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03FBEBEB819A4D946D8DCE4E23777A" ma:contentTypeVersion="16" ma:contentTypeDescription="Een nieuw document maken." ma:contentTypeScope="" ma:versionID="819bf4fbb5b231880448ab88f613a4c5">
  <xsd:schema xmlns:xsd="http://www.w3.org/2001/XMLSchema" xmlns:xs="http://www.w3.org/2001/XMLSchema" xmlns:p="http://schemas.microsoft.com/office/2006/metadata/properties" xmlns:ns3="2414caa9-9a7f-4d68-9432-73791582acc7" xmlns:ns4="899fc37a-954a-4a28-8031-b7d85f112fd0" targetNamespace="http://schemas.microsoft.com/office/2006/metadata/properties" ma:root="true" ma:fieldsID="5288d58a49a16d047458f665ac20b053" ns3:_="" ns4:_="">
    <xsd:import namespace="2414caa9-9a7f-4d68-9432-73791582acc7"/>
    <xsd:import namespace="899fc37a-954a-4a28-8031-b7d85f112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4caa9-9a7f-4d68-9432-73791582a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fc37a-954a-4a28-8031-b7d85f112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0FF52F-D71C-473E-84C8-27324B0D713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99fc37a-954a-4a28-8031-b7d85f112fd0"/>
    <ds:schemaRef ds:uri="2414caa9-9a7f-4d68-9432-73791582acc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B80BE3-84F1-402D-81D1-B0F57D203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4caa9-9a7f-4d68-9432-73791582acc7"/>
    <ds:schemaRef ds:uri="899fc37a-954a-4a28-8031-b7d85f112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6039C4-94BC-4619-9801-884CBAC642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Meijer</dc:creator>
  <cp:lastModifiedBy>Marco Meijer</cp:lastModifiedBy>
  <dcterms:created xsi:type="dcterms:W3CDTF">2024-09-17T10:29:55Z</dcterms:created>
  <dcterms:modified xsi:type="dcterms:W3CDTF">2024-10-01T11:57:58Z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0x0101005603FBEBEB819A4D946D8DCE4E23777A</vt:lpwstr>
  </property>
</Properties>
</file>