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gemehv.sharepoint.com/sites/prj_aanbestedingmobiliteit/Gedeelde documenten/General/Auto/Aanbestedingsdocumenten/"/>
    </mc:Choice>
  </mc:AlternateContent>
  <xr:revisionPtr revIDLastSave="1213" documentId="8_{ACA5EE35-7CB8-4F14-AC69-FDBA0533E842}" xr6:coauthVersionLast="47" xr6:coauthVersionMax="47" xr10:uidLastSave="{2A46DD6D-DA77-4CE8-A6D7-5A0854486B43}"/>
  <bookViews>
    <workbookView xWindow="-120" yWindow="-120" windowWidth="29040" windowHeight="15720" activeTab="4" xr2:uid="{3D096C22-DDC2-4AAA-BE38-9619FE337B5A}"/>
  </bookViews>
  <sheets>
    <sheet name="Toelichting" sheetId="2" r:id="rId1"/>
    <sheet name="Scoreblad" sheetId="5" r:id="rId2"/>
    <sheet name="Leasetarieven" sheetId="1" r:id="rId3"/>
    <sheet name="Huurtarieven" sheetId="4" r:id="rId4"/>
    <sheet name="Tarievenblad" sheetId="3" r:id="rId5"/>
  </sheets>
  <definedNames>
    <definedName name="_xlnm._FilterDatabase" localSheetId="2" hidden="1">Leasetarieven!$A$3:$AM$23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5" l="1"/>
  <c r="J8" i="5" s="1"/>
  <c r="H6" i="5"/>
  <c r="J6" i="5" s="1"/>
  <c r="H7" i="5"/>
  <c r="J7" i="5" s="1"/>
  <c r="H9" i="5"/>
  <c r="J9" i="5" s="1"/>
  <c r="H10" i="5"/>
  <c r="J10" i="5" s="1"/>
  <c r="H11" i="5"/>
  <c r="J11" i="5" s="1"/>
  <c r="H12" i="5"/>
  <c r="J12" i="5" s="1"/>
  <c r="H13" i="5"/>
  <c r="J13" i="5" s="1"/>
  <c r="H5" i="5"/>
  <c r="J5" i="5" s="1"/>
  <c r="J15" i="5" l="1"/>
  <c r="C15" i="5"/>
  <c r="B13" i="5"/>
  <c r="D13" i="5" s="1"/>
  <c r="E13" i="5" s="1"/>
  <c r="B12" i="5"/>
  <c r="D12" i="5" s="1"/>
  <c r="E12" i="5" s="1"/>
  <c r="B11" i="5"/>
  <c r="D11" i="5" s="1"/>
  <c r="E11" i="5" s="1"/>
  <c r="B10" i="5"/>
  <c r="D10" i="5" s="1"/>
  <c r="E10" i="5" s="1"/>
  <c r="B9" i="5"/>
  <c r="D9" i="5" s="1"/>
  <c r="E9" i="5" s="1"/>
  <c r="B8" i="5"/>
  <c r="D8" i="5" s="1"/>
  <c r="E8" i="5" s="1"/>
  <c r="B7" i="5"/>
  <c r="D7" i="5" s="1"/>
  <c r="E7" i="5" s="1"/>
  <c r="B6" i="5"/>
  <c r="D6" i="5" s="1"/>
  <c r="E6" i="5" s="1"/>
  <c r="B5" i="5"/>
  <c r="D5" i="5" s="1"/>
  <c r="D15" i="5" l="1"/>
  <c r="E5" i="5"/>
  <c r="E15" i="5" s="1"/>
  <c r="AM5" i="1"/>
  <c r="AM6" i="1"/>
  <c r="AM7" i="1"/>
  <c r="AM8" i="1"/>
  <c r="AM9" i="1"/>
  <c r="AM10" i="1"/>
  <c r="AM11" i="1"/>
  <c r="AM12" i="1"/>
  <c r="AM13" i="1"/>
  <c r="AM14" i="1"/>
  <c r="AM15" i="1"/>
  <c r="AM16" i="1"/>
  <c r="AM17" i="1"/>
  <c r="AM18" i="1"/>
  <c r="AM19" i="1"/>
  <c r="AM21" i="1"/>
  <c r="AM22" i="1"/>
  <c r="AM20" i="1"/>
  <c r="AM23" i="1"/>
  <c r="AM4" i="1"/>
</calcChain>
</file>

<file path=xl/sharedStrings.xml><?xml version="1.0" encoding="utf-8"?>
<sst xmlns="http://schemas.openxmlformats.org/spreadsheetml/2006/main" count="433" uniqueCount="202">
  <si>
    <t>Prijzenblad Lease</t>
  </si>
  <si>
    <t>Investering en restwaarde EXCL BTW</t>
  </si>
  <si>
    <t>Leasecomponenten in € per maand EXCL BTW</t>
  </si>
  <si>
    <t>Risico componenten in € per maand EXCL BTW</t>
  </si>
  <si>
    <t>Totalen en verrekening</t>
  </si>
  <si>
    <t>Merk</t>
  </si>
  <si>
    <t>Model</t>
  </si>
  <si>
    <t>Type</t>
  </si>
  <si>
    <t>CO2 uitstoot</t>
  </si>
  <si>
    <t>Brandstofsoort</t>
  </si>
  <si>
    <t>Looptijd in maanden</t>
  </si>
  <si>
    <t>Jaarkilometrage</t>
  </si>
  <si>
    <t>Catalogusprijs (incl BTW / incl BPM)</t>
  </si>
  <si>
    <t>Afleverkosten ex BTW</t>
  </si>
  <si>
    <t>Fleetowner korting percentage</t>
  </si>
  <si>
    <t>Additionele korting percentage</t>
  </si>
  <si>
    <t>Investering</t>
  </si>
  <si>
    <t>x</t>
  </si>
  <si>
    <t>Management fee</t>
  </si>
  <si>
    <t>Tankpas  / laadpas nationaal</t>
  </si>
  <si>
    <t>Hulpdienst binnenland</t>
  </si>
  <si>
    <t>Overige componenten</t>
  </si>
  <si>
    <t xml:space="preserve">Afschrijving </t>
  </si>
  <si>
    <t>Rentebedrag</t>
  </si>
  <si>
    <t>Reparatie &amp; Onderhoud</t>
  </si>
  <si>
    <t>Vervangend vervoer RO</t>
  </si>
  <si>
    <t>Vervangend vervoer schade</t>
  </si>
  <si>
    <t>Totale Leaseprijs (excl. Brandstof) EXCL. BTW</t>
  </si>
  <si>
    <t>Totale Leaseprijs (excl. Brandstof) INCL. BTW</t>
  </si>
  <si>
    <t>Elektrisch</t>
  </si>
  <si>
    <t>-</t>
  </si>
  <si>
    <t>Citroën</t>
  </si>
  <si>
    <t>Hyundai</t>
  </si>
  <si>
    <t>Opel</t>
  </si>
  <si>
    <t>Peugeot</t>
  </si>
  <si>
    <t>e-2008</t>
  </si>
  <si>
    <t>e-208</t>
  </si>
  <si>
    <t>Renault</t>
  </si>
  <si>
    <t>Skoda</t>
  </si>
  <si>
    <t>ID.3</t>
  </si>
  <si>
    <t>e-Jumpy</t>
  </si>
  <si>
    <t>Ford</t>
  </si>
  <si>
    <t>Kia</t>
  </si>
  <si>
    <t>VW</t>
  </si>
  <si>
    <t>Explorer EV</t>
  </si>
  <si>
    <t>e-Transit L3H2</t>
  </si>
  <si>
    <t>Kona</t>
  </si>
  <si>
    <t>EV3</t>
  </si>
  <si>
    <t>Astra</t>
  </si>
  <si>
    <t>Corsa Electric</t>
  </si>
  <si>
    <t>Frontera Electric</t>
  </si>
  <si>
    <t>e-partner</t>
  </si>
  <si>
    <t>e-Boxer</t>
  </si>
  <si>
    <t>Elroq</t>
  </si>
  <si>
    <t>Enyaq</t>
  </si>
  <si>
    <t>Opties</t>
  </si>
  <si>
    <t>81.4 kWh Air</t>
  </si>
  <si>
    <t>58 kWh Business Edition</t>
  </si>
  <si>
    <t>58 kWh Business</t>
  </si>
  <si>
    <t>85 Business Edition</t>
  </si>
  <si>
    <t>85 Selection</t>
  </si>
  <si>
    <t>79 kWh Pro S Business</t>
  </si>
  <si>
    <t>Megane e-tech</t>
  </si>
  <si>
    <t>Reservewiel + Converter pakket + Houten afwerking laadruimte + Surround view pakket</t>
  </si>
  <si>
    <t>M Gesloten bestel 50kWh</t>
  </si>
  <si>
    <t>Standard Range RWD Style 58kWh</t>
  </si>
  <si>
    <t>Frozen White + Driver Assistance pack + Warmtepomp</t>
  </si>
  <si>
    <t>68 kWh 135kw/184pk Trend</t>
  </si>
  <si>
    <t>64.8 kWh Pure Edition</t>
  </si>
  <si>
    <t>Atlas white solid + Kofferbakdorpelbeschermer piano zwart + Stootlijstenset</t>
  </si>
  <si>
    <t>Clear White + Middenconsole opbergvak + Trekhaak kabelset 13-polig + Trekhaak met vaste kogel, excl. kabelset (merk GDW), niet voor GT-Line</t>
  </si>
  <si>
    <t>54 kWh LR Business Edition</t>
  </si>
  <si>
    <t>Karbon Black + Warmtepomp + Bandenreparatieset</t>
  </si>
  <si>
    <t>Grafik Grey + Warmtepomp + Bandenreparatieset</t>
  </si>
  <si>
    <t>54kWH Edition Extended Range</t>
  </si>
  <si>
    <t>Arktis white + Comfort stoelen + bandenreparatieset</t>
  </si>
  <si>
    <t>51 kWh Business</t>
  </si>
  <si>
    <t>Blanc Okenite + Mattenset rubber v-a + Warmtepomp</t>
  </si>
  <si>
    <t>e-308 Berline</t>
  </si>
  <si>
    <t>Gris Artense + Mattenset rubber v-a + Warmtepomp</t>
  </si>
  <si>
    <t>Blanc Okenite + Mattenset rubber v-a + Warmtepomp + Bandenreparatieset</t>
  </si>
  <si>
    <t>54 kWh Allure Avantage SUV</t>
  </si>
  <si>
    <t>50 kWh Gesloten bestel XL</t>
  </si>
  <si>
    <t>Wit + Kunstof vloer en zijwanden + Tweede sleutel met afstandsbediening + Pakket Cargo + Pakket Surround Rear Vision + Trekhaakvoorbereiding + Converter pakket</t>
  </si>
  <si>
    <t>Grijs kunstleer</t>
  </si>
  <si>
    <t>Cargo Box Laadklep L4 4.1T Heavy 205kW/110 kWh</t>
  </si>
  <si>
    <t>Moon White + Trekhaak wegklapbaar + Warmtepomp</t>
  </si>
  <si>
    <t>Moon White + Warmtepomp</t>
  </si>
  <si>
    <t>Glacier white + Grijs Melange Soul Black interieur + Warmtepomp</t>
  </si>
  <si>
    <t>techno 220 pk comfort range MY25</t>
  </si>
  <si>
    <t>Blanc Glacier + rubberen matten</t>
  </si>
  <si>
    <t>iX3 50 xDrive</t>
  </si>
  <si>
    <t>Standaarduitvoering</t>
  </si>
  <si>
    <t xml:space="preserve">Polarized Grey + 20"LM Sterspaak (Styling 1045) + Interieur Design Contemporary Schwarz Bicolor + Parking Assistant Plus + Highway Assistant + Innovation Pack + Multifunctionele voorstoelen + Stuurwielrand verwarmd + BMW Digital Premium + Travel &amp; Comfort Entertainment voor één stoel </t>
  </si>
  <si>
    <t>Audi</t>
  </si>
  <si>
    <t>Q6</t>
  </si>
  <si>
    <t>Advanced edition e-tron quattro</t>
  </si>
  <si>
    <t>Fiscale waarde incl. BTW, BPM en opties</t>
  </si>
  <si>
    <t>BMW</t>
  </si>
  <si>
    <t>Restwaarde (incl BPM)</t>
  </si>
  <si>
    <t xml:space="preserve">Mythoszwart metallic + Akoestisch glas in de voorportieren + Audi drive select assistent + Handbediende rolgordijnen voor de
achterportierramen + Hoofdsteunen voorin (met X-verstelling) + MMI-bijrijdersscherm + Tweespaaks lederen sportstuur + Warmtewerend glas, donker getint + Winterpakket + Zijairbags voor- en achterin, gordijnairbags, centrale airbag voorin </t>
  </si>
  <si>
    <t>Categorie</t>
  </si>
  <si>
    <t>evolution 150 pk comfort range</t>
  </si>
  <si>
    <t>4 e-tech</t>
  </si>
  <si>
    <t>blanc glacier 369 + bekleding grijze stof met blauwe stiksels + 18" wielen "jogging"</t>
  </si>
  <si>
    <t>Toelichting</t>
  </si>
  <si>
    <t>n.v.t.</t>
  </si>
  <si>
    <t>Handelingfee turn-key delivery</t>
  </si>
  <si>
    <t>MRB</t>
  </si>
  <si>
    <t>Assurantie
WA + Casco</t>
  </si>
  <si>
    <t>BTW</t>
  </si>
  <si>
    <t>Rente-percentage</t>
  </si>
  <si>
    <t>Administratie-kosten</t>
  </si>
  <si>
    <t>All season banden vanaf aflevering</t>
  </si>
  <si>
    <t>€</t>
  </si>
  <si>
    <t>Gemiddeld leasetarief</t>
  </si>
  <si>
    <t>Weging</t>
  </si>
  <si>
    <t>Vervangen kentekenbewijs</t>
  </si>
  <si>
    <t>Vervangen kentekenplaten</t>
  </si>
  <si>
    <t>Kosten missende reservesleutel</t>
  </si>
  <si>
    <t>Tarievenblad</t>
  </si>
  <si>
    <t>Omschrijving</t>
  </si>
  <si>
    <t>Prijs excl BTW</t>
  </si>
  <si>
    <t>Transport in NL (niet Waddeneilanden)</t>
  </si>
  <si>
    <t>Ontstickeren personenauto</t>
  </si>
  <si>
    <t>Ontstickeren bestelwagen/ -bus</t>
  </si>
  <si>
    <t>Vervangen brandstof-/ laadpas</t>
  </si>
  <si>
    <t>Vervangen pincode brandstof-/ laadpas</t>
  </si>
  <si>
    <t>Haal- en brengkosten huurauto</t>
  </si>
  <si>
    <t>Brandstof-/ laadpas bij huurauto</t>
  </si>
  <si>
    <t>Meerprijs trekhaak</t>
  </si>
  <si>
    <t>Per gebeurtenis/
maand/ etc</t>
  </si>
  <si>
    <t>Administratiekosten handmatige laad-/ brandstofdeclaraties</t>
  </si>
  <si>
    <t>(Administratiekosten) Doorsturen digitale bekeuring</t>
  </si>
  <si>
    <t>(Administratiekosten) Doorsturen fysieke bekeuring</t>
  </si>
  <si>
    <t>Administratiekosten betalen en doorbelasten bekeuring</t>
  </si>
  <si>
    <t>Huur / Shortlease</t>
  </si>
  <si>
    <t>Winterbanden</t>
  </si>
  <si>
    <t>All-seasonbanden</t>
  </si>
  <si>
    <t>Eigen risico bij niet verhaalbare schade personenauto</t>
  </si>
  <si>
    <t>Eigen risico bij niet verhaalbare schade bestelwagen/ -bus</t>
  </si>
  <si>
    <t>Brandstof</t>
  </si>
  <si>
    <t>1 - 7 dagen</t>
  </si>
  <si>
    <t>8 - 30 dagen</t>
  </si>
  <si>
    <t xml:space="preserve"> 31 - 90 dagen</t>
  </si>
  <si>
    <t xml:space="preserve"> Shortlease t/m 12 maanden</t>
  </si>
  <si>
    <t>prijs per meerkilometer</t>
  </si>
  <si>
    <t>Categorie o.b.v. leasevoorbeelden</t>
  </si>
  <si>
    <t>Opel Corsa /Peugeot 208</t>
  </si>
  <si>
    <t>Hyundai Kona / Opel Astra</t>
  </si>
  <si>
    <t>Ford Explorer / KIA EV3</t>
  </si>
  <si>
    <t>Peugeot Partner</t>
  </si>
  <si>
    <t>Citroen Jumpy</t>
  </si>
  <si>
    <t>Ford Transit L3H2</t>
  </si>
  <si>
    <t>Peugeot Boxer Bakwagen + Laadklep</t>
  </si>
  <si>
    <t>Benzine/Hybride</t>
  </si>
  <si>
    <t>Peugeot 308 station</t>
  </si>
  <si>
    <t>Diesel</t>
  </si>
  <si>
    <t>Voorbeelden. Huurauto's dienen vergelijkbaar te zijn.</t>
  </si>
  <si>
    <t>Overig</t>
  </si>
  <si>
    <t>Belettering excl. BTW</t>
  </si>
  <si>
    <t>Peugeot e-Partner</t>
  </si>
  <si>
    <t>Citroen e-Jumpy</t>
  </si>
  <si>
    <t>Ford e-Transit L3H2</t>
  </si>
  <si>
    <t>Peugeot e-Boxer Bakwagen + Laadklep</t>
  </si>
  <si>
    <t>Opel e-Corsa /Peugeot e-208</t>
  </si>
  <si>
    <t>Leasetarieven:</t>
  </si>
  <si>
    <t>Huurtarieven:</t>
  </si>
  <si>
    <t>Inschrijver vult het volledige formulier met huurtarieven in.  Inschrijver dient uitsluitend gebruik te maken van dit document voor het indienen van prijzen.
Het is niet toegestaan om wijzigingen aan te brengen in dit documenten en de prijzen dienen gebaseerd te zijn op de beschreven objecten.
Omdat veel aanbieders met verschillende aanduidingen van huurklasses heeft Opdrachtgever ervoor gekozen om voorbeeldauto's als referentie te geven. Deze corresponderen met de dezelfde categorie als de leaseauto's.
Inschrijver kan voor eventuele aanvullende kosten m.b.t. de huurauto's gebruik maken van de vrije velden in het Tarievenblad.</t>
  </si>
  <si>
    <t>Tarievenblad:</t>
  </si>
  <si>
    <t>Inschrijver vult bij het Tarievenblad de geldende tarieven voor 2026 in voor de beschreven onderwerpen. Indien Inschrijver geen kosten in rekening brengt dient €0,01 ingevuld te worden.
Inschrijver geeft aan of de kosten per gebeurtenis, per maand of anderszins zijn. Het staat Inschrijver vrij om een toelichting te geven op de beschreven onderwerpen. 
Als er nog andere kosten zijn die Inschrijver hanteert, dan kan hiervoor gebruik gemaakt worden van vrije velden in het Tarievenblad.</t>
  </si>
  <si>
    <t>Vul de gearceerde velden in</t>
  </si>
  <si>
    <t>Vul  de gearceerde velden in</t>
  </si>
  <si>
    <t>Tarievenformulier Gemeente Eindhoven 2026</t>
  </si>
  <si>
    <t>Fictief aantal</t>
  </si>
  <si>
    <t>Fictieve maandkosten</t>
  </si>
  <si>
    <t>Fictief Totaal per jaar</t>
  </si>
  <si>
    <t>Aftank-/ oplaadfee (los van brandstof-/ stroomkosten) na inname</t>
  </si>
  <si>
    <t>Huurtarief is inclusief 100 km per dag.
Afrekening is altijd op basis van het meest gunstige tarief voor Opdrachtgever.
Bij elektrische auto's wordt altijd een geschikte laadkabel geleverd.
Auto's zijn minimaal uitgerust met airco, navigatie en bluetooth voor handsfree bellen.
Auto's worden afgeleverd met een volle batterij / tank.
Additionele kosten kunnen in het Tarievenblad worden ingevuld.</t>
  </si>
  <si>
    <t>Audi Q6</t>
  </si>
  <si>
    <t>Audi Q5</t>
  </si>
  <si>
    <t>Skoda Enyaq</t>
  </si>
  <si>
    <t>VW Tiguan</t>
  </si>
  <si>
    <t>Gem. huurtarief</t>
  </si>
  <si>
    <t>Gem. gew. Huurtarief</t>
  </si>
  <si>
    <t xml:space="preserve">Gemiddeld gewogen totaal </t>
  </si>
  <si>
    <t>Geen aanvullingen</t>
  </si>
  <si>
    <t>Fictieve inschrijfsom</t>
  </si>
  <si>
    <t>Huurtarieven excl BTW</t>
  </si>
  <si>
    <r>
      <t>Inschrijver dient het volledige formulier in te vullen. Inschrijver dient uitsluitend gebruik te maken van dit document voor het indienen van prijzen.
Het is niet toegestaan om wijzigingen aan te brengen in dit documenten en de prijzen dienen gebaseerd te zijn op de beschreven objecten.
De Merken/modellen/uitvoeringen en opties zijn o.b.v. beschikbaarheid d.d. 5 februari 2026
Ten tijde van het opstellen van het overzicht is voor Ford Explorer en Ford e-Transit een actiekorting van toepassing, deze is niet opgenomen in de catalogusprijs van de auto. Deze korting, indien nog geldig ten tijde van inschrijven, kan in  kolom P worden opgenomen (teruggerekend naar kortingspercentage).
Bij alle objecten dient het afleverpakket</t>
    </r>
    <r>
      <rPr>
        <b/>
        <sz val="11"/>
        <color theme="1"/>
        <rFont val="Aptos Narrow"/>
        <family val="2"/>
        <scheme val="minor"/>
      </rPr>
      <t xml:space="preserve"> </t>
    </r>
    <r>
      <rPr>
        <sz val="11"/>
        <color theme="1"/>
        <rFont val="Aptos Narrow"/>
        <family val="2"/>
        <scheme val="minor"/>
      </rPr>
      <t>(conform PvE cal-02)</t>
    </r>
    <r>
      <rPr>
        <b/>
        <sz val="11"/>
        <color theme="1"/>
        <rFont val="Aptos Narrow"/>
        <family val="2"/>
        <scheme val="minor"/>
      </rPr>
      <t xml:space="preserve"> </t>
    </r>
    <r>
      <rPr>
        <sz val="11"/>
        <color theme="1"/>
        <rFont val="Aptos Narrow"/>
        <family val="2"/>
        <scheme val="minor"/>
      </rPr>
      <t xml:space="preserve">opgenomen te zijn in de prijs.
Voor een aantal objecten wordt belettering uitgevraagd. Inschrijver vermeldt reële kosten per object. In de bijlagen van de aanbesteding zijn voorbeelden opgenomen van actuele belettering van objecten.
Voor auto's met in- en opbouw is de gekozen auto en inrichting nog nader te bepalen, dit is inclusief belettering. Daarvoor is in het invulblad rekening gehouden met een stelpost à €10.000,- exclusief BTW.
Naast de ingevulde leasetarieven in het formulier voegt Inschrijver bij de inschrijving de betreffende offertes + matrixes in PDF toe.
Eventuele subsidies of fiscale stimuleringsmaatregelen dienen </t>
    </r>
    <r>
      <rPr>
        <b/>
        <u/>
        <sz val="11"/>
        <color theme="1"/>
        <rFont val="Aptos Narrow"/>
        <family val="2"/>
        <scheme val="minor"/>
      </rPr>
      <t>niet</t>
    </r>
    <r>
      <rPr>
        <sz val="11"/>
        <color theme="1"/>
        <rFont val="Aptos Narrow"/>
        <family val="2"/>
        <scheme val="minor"/>
      </rPr>
      <t xml:space="preserve"> te worden opgenomen in de berekeningen.
Negatieve bedragen zijn niet toegestaan. Wanneer een bedrag €0,00 is, vult Inschrijver €0,01 in.</t>
    </r>
  </si>
  <si>
    <t>Hulpverlening in buitenland (EU)</t>
  </si>
  <si>
    <t>Internationale brandstof-/ laadpas</t>
  </si>
  <si>
    <t>Meerprijs spoedlevering &lt;4 uur</t>
  </si>
  <si>
    <t>Stelpost €10.000 voor in- en opbouw opnemen, inclusief belettering (bijlage Handhaving)</t>
  </si>
  <si>
    <t>Reservewiel + LED licht in laadruimte + Airbag passagier + 270gr openende achterdeuren + Laadvloer hout + Laadruimte beschermingspakket + Perimetrisch alarm + Achteruitrijd signaal + Trekhaak voorbereiding</t>
  </si>
  <si>
    <t>*ontwerp zoals bijlage Fiat_215-alleen met logo</t>
  </si>
  <si>
    <t>Belettering o.b.v. logo op achterkant, beide voordeuren en motorkap.*</t>
  </si>
  <si>
    <t>Belettering o.b.v. logo op achterkant, beide voordeuren en motorkap. *</t>
  </si>
  <si>
    <t>Prijs zonder actie korting à €4.251 d.d. 26.3.26
Belettering o.b.v. ontwerp Peugeot Boxer L4H3 gemeente Eindhoven (pdf in bijlage)</t>
  </si>
  <si>
    <t>Belettering o.b.v. logo op achterkant, zijkanten en motorkap. (bijlage Peugeot Boxer foto)</t>
  </si>
  <si>
    <t>Prijs is zonder actiekorting à €3.000 d.d. 26.3.26
Stelpost €10.000 voor in- en opbouw opnemen, inclusief belettering (bijlage Handhaving)</t>
  </si>
  <si>
    <t>O.b.v. full wrap zoals in bijlage (Peugeot Partner Gemeente Eindhoven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</si>
</sst>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_ ;\-#,##0\ "/>
    <numFmt numFmtId="167" formatCode="_-&quot;€&quot;\ * #,##0.00_-;_-&quot;€&quot;\ * #,##0.00\-;_-&quot;€&quot;\ * &quot;-&quot;??_-;_-@_-"/>
  </numFmts>
  <fonts count="19" x14ac:knownFonts="1">
    <font>
      <sz val="11"/>
      <color theme="1"/>
      <name val="Aptos Narrow"/>
      <family val="2"/>
      <scheme val="minor"/>
    </font>
    <font>
      <sz val="11"/>
      <color theme="1"/>
      <name val="Aptos Narrow"/>
      <family val="2"/>
      <scheme val="minor"/>
    </font>
    <font>
      <sz val="11"/>
      <color rgb="FF000000"/>
      <name val="Arial"/>
      <family val="2"/>
    </font>
    <font>
      <sz val="11"/>
      <color rgb="FFFFFFFF"/>
      <name val="Arial"/>
      <family val="2"/>
    </font>
    <font>
      <sz val="10"/>
      <name val="Arial"/>
      <family val="2"/>
    </font>
    <font>
      <b/>
      <sz val="16"/>
      <color rgb="FF000000"/>
      <name val="Aptos"/>
      <family val="2"/>
    </font>
    <font>
      <sz val="11"/>
      <color rgb="FF000000"/>
      <name val="Aptos"/>
      <family val="2"/>
    </font>
    <font>
      <sz val="10"/>
      <color rgb="FF000000"/>
      <name val="Aptos"/>
      <family val="2"/>
    </font>
    <font>
      <sz val="11"/>
      <color rgb="FFFFFFFF"/>
      <name val="Aptos"/>
      <family val="2"/>
    </font>
    <font>
      <b/>
      <sz val="11"/>
      <color rgb="FFFFFFFF"/>
      <name val="Aptos"/>
      <family val="2"/>
    </font>
    <font>
      <b/>
      <i/>
      <sz val="10"/>
      <color rgb="FFFFFFFF"/>
      <name val="Aptos"/>
      <family val="2"/>
    </font>
    <font>
      <sz val="11"/>
      <color theme="0"/>
      <name val="Aptos Narrow"/>
      <family val="2"/>
      <scheme val="minor"/>
    </font>
    <font>
      <sz val="8"/>
      <name val="Aptos Narrow"/>
      <family val="2"/>
      <scheme val="minor"/>
    </font>
    <font>
      <b/>
      <i/>
      <sz val="10"/>
      <color theme="0"/>
      <name val="Aptos"/>
      <family val="2"/>
    </font>
    <font>
      <b/>
      <sz val="14"/>
      <color theme="0"/>
      <name val="Aptos Narrow"/>
      <family val="2"/>
      <scheme val="minor"/>
    </font>
    <font>
      <b/>
      <sz val="22"/>
      <color theme="0"/>
      <name val="Aptos Narrow"/>
      <family val="2"/>
      <scheme val="minor"/>
    </font>
    <font>
      <b/>
      <u/>
      <sz val="11"/>
      <color theme="1"/>
      <name val="Aptos Narrow"/>
      <family val="2"/>
      <scheme val="minor"/>
    </font>
    <font>
      <b/>
      <sz val="16"/>
      <color theme="0"/>
      <name val="Aptos"/>
      <family val="2"/>
    </font>
    <font>
      <b/>
      <sz val="11"/>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32527"/>
        <bgColor rgb="FF9999FF"/>
      </patternFill>
    </fill>
    <fill>
      <patternFill patternType="solid">
        <fgColor theme="2" tint="-0.249977111117893"/>
        <bgColor rgb="FF000000"/>
      </patternFill>
    </fill>
    <fill>
      <patternFill patternType="solid">
        <fgColor rgb="FFF7BFBF"/>
        <bgColor rgb="FF000000"/>
      </patternFill>
    </fill>
    <fill>
      <patternFill patternType="solid">
        <fgColor rgb="FFF7BFBF"/>
        <bgColor indexed="64"/>
      </patternFill>
    </fill>
    <fill>
      <patternFill patternType="solid">
        <fgColor rgb="FFE32527"/>
        <bgColor indexed="64"/>
      </patternFill>
    </fill>
  </fills>
  <borders count="21">
    <border>
      <left/>
      <right/>
      <top/>
      <bottom/>
      <diagonal/>
    </border>
    <border>
      <left style="thin">
        <color rgb="FFE32527"/>
      </left>
      <right style="thin">
        <color rgb="FFE32527"/>
      </right>
      <top/>
      <bottom style="thin">
        <color rgb="FFE32527"/>
      </bottom>
      <diagonal/>
    </border>
    <border>
      <left/>
      <right/>
      <top/>
      <bottom style="thin">
        <color rgb="FFE32527"/>
      </bottom>
      <diagonal/>
    </border>
    <border>
      <left style="thin">
        <color indexed="64"/>
      </left>
      <right style="thin">
        <color rgb="FFE32527"/>
      </right>
      <top/>
      <bottom/>
      <diagonal/>
    </border>
    <border>
      <left/>
      <right/>
      <top style="thin">
        <color rgb="FFE32527"/>
      </top>
      <bottom style="thin">
        <color rgb="FFE32527"/>
      </bottom>
      <diagonal/>
    </border>
    <border>
      <left style="thin">
        <color rgb="FFE32527"/>
      </left>
      <right style="thin">
        <color rgb="FFE32527"/>
      </right>
      <top style="thin">
        <color rgb="FFE32527"/>
      </top>
      <bottom/>
      <diagonal/>
    </border>
    <border>
      <left style="thin">
        <color rgb="FFE32527"/>
      </left>
      <right style="thin">
        <color indexed="64"/>
      </right>
      <top style="thin">
        <color rgb="FFE32527"/>
      </top>
      <bottom/>
      <diagonal/>
    </border>
    <border>
      <left style="thin">
        <color rgb="FFE32527"/>
      </left>
      <right style="thin">
        <color rgb="FFE32527"/>
      </right>
      <top style="thin">
        <color rgb="FFE32527"/>
      </top>
      <bottom style="thin">
        <color rgb="FFE32527"/>
      </bottom>
      <diagonal/>
    </border>
    <border>
      <left/>
      <right style="thin">
        <color rgb="FFE32527"/>
      </right>
      <top/>
      <bottom/>
      <diagonal/>
    </border>
    <border>
      <left/>
      <right style="thin">
        <color rgb="FFE32527"/>
      </right>
      <top style="thin">
        <color rgb="FFE32527"/>
      </top>
      <bottom style="thin">
        <color rgb="FFE32527"/>
      </bottom>
      <diagonal/>
    </border>
    <border>
      <left/>
      <right style="thin">
        <color rgb="FFE32527"/>
      </right>
      <top/>
      <bottom style="thin">
        <color rgb="FFE32527"/>
      </bottom>
      <diagonal/>
    </border>
    <border>
      <left style="thin">
        <color rgb="FFE32527"/>
      </left>
      <right/>
      <top style="thin">
        <color rgb="FFE32527"/>
      </top>
      <bottom style="thin">
        <color rgb="FFE32527"/>
      </bottom>
      <diagonal/>
    </border>
    <border>
      <left style="thin">
        <color rgb="FFE32527"/>
      </left>
      <right/>
      <top/>
      <bottom/>
      <diagonal/>
    </border>
    <border>
      <left style="thin">
        <color rgb="FFE32527"/>
      </left>
      <right/>
      <top/>
      <bottom style="thin">
        <color rgb="FFE32527"/>
      </bottom>
      <diagonal/>
    </border>
    <border>
      <left/>
      <right style="thin">
        <color rgb="FFE32527"/>
      </right>
      <top style="thin">
        <color rgb="FFE32527"/>
      </top>
      <bottom/>
      <diagonal/>
    </border>
    <border>
      <left style="thin">
        <color rgb="FFE32527"/>
      </left>
      <right/>
      <top style="thin">
        <color rgb="FFE32527"/>
      </top>
      <bottom/>
      <diagonal/>
    </border>
    <border>
      <left/>
      <right/>
      <top style="thin">
        <color rgb="FFE32527"/>
      </top>
      <bottom/>
      <diagonal/>
    </border>
    <border>
      <left style="thin">
        <color rgb="FFE32527"/>
      </left>
      <right style="thin">
        <color rgb="FFE32527"/>
      </right>
      <top/>
      <bottom/>
      <diagonal/>
    </border>
    <border>
      <left style="thin">
        <color indexed="64"/>
      </left>
      <right style="thin">
        <color indexed="64"/>
      </right>
      <top style="thin">
        <color rgb="FFE32527"/>
      </top>
      <bottom/>
      <diagonal/>
    </border>
    <border>
      <left style="thin">
        <color indexed="64"/>
      </left>
      <right style="thin">
        <color rgb="FFE32527"/>
      </right>
      <top style="thin">
        <color rgb="FFE32527"/>
      </top>
      <bottom/>
      <diagonal/>
    </border>
    <border>
      <left style="thin">
        <color rgb="FFE32527"/>
      </left>
      <right style="thin">
        <color rgb="FFE32527"/>
      </right>
      <top/>
      <bottom style="thin">
        <color theme="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157">
    <xf numFmtId="0" fontId="0" fillId="0" borderId="0" xfId="0"/>
    <xf numFmtId="0" fontId="5"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3" fontId="6" fillId="0" borderId="0" xfId="0" applyNumberFormat="1" applyFont="1" applyAlignment="1">
      <alignment horizontal="right" vertical="top"/>
    </xf>
    <xf numFmtId="164" fontId="6" fillId="0" borderId="0" xfId="1" applyNumberFormat="1" applyFont="1" applyFill="1" applyBorder="1" applyAlignment="1">
      <alignment horizontal="right" vertical="top"/>
    </xf>
    <xf numFmtId="0" fontId="6" fillId="0" borderId="0" xfId="0" applyFont="1" applyAlignment="1">
      <alignment horizontal="right" vertical="top"/>
    </xf>
    <xf numFmtId="0" fontId="2" fillId="0" borderId="0" xfId="0" applyFont="1" applyAlignment="1">
      <alignment vertical="top"/>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horizontal="center" vertical="top"/>
    </xf>
    <xf numFmtId="3" fontId="8" fillId="0" borderId="0" xfId="0" applyNumberFormat="1" applyFont="1" applyAlignment="1">
      <alignment horizontal="right" vertical="top"/>
    </xf>
    <xf numFmtId="164" fontId="8" fillId="0" borderId="0" xfId="1" applyNumberFormat="1" applyFont="1" applyFill="1" applyBorder="1" applyAlignment="1">
      <alignment horizontal="right" vertical="top"/>
    </xf>
    <xf numFmtId="0" fontId="3" fillId="0" borderId="0" xfId="0" applyFont="1" applyAlignment="1">
      <alignment vertical="top"/>
    </xf>
    <xf numFmtId="0" fontId="2" fillId="0" borderId="0" xfId="0" applyFont="1" applyAlignment="1">
      <alignment vertical="top" wrapText="1"/>
    </xf>
    <xf numFmtId="0" fontId="6" fillId="0" borderId="0" xfId="0" applyFont="1" applyAlignment="1">
      <alignment vertical="top" wrapText="1"/>
    </xf>
    <xf numFmtId="3" fontId="6" fillId="0" borderId="0" xfId="0" applyNumberFormat="1" applyFont="1" applyAlignment="1">
      <alignment horizontal="center" vertical="top"/>
    </xf>
    <xf numFmtId="44" fontId="6" fillId="0" borderId="0" xfId="2" applyFont="1" applyFill="1" applyBorder="1" applyAlignment="1">
      <alignment horizontal="right" vertical="top"/>
    </xf>
    <xf numFmtId="0" fontId="2" fillId="0" borderId="0" xfId="0" applyFont="1" applyAlignment="1">
      <alignment horizontal="center" vertical="top"/>
    </xf>
    <xf numFmtId="0" fontId="2" fillId="0" borderId="0" xfId="0" applyFont="1" applyAlignment="1">
      <alignment horizontal="left" vertical="top"/>
    </xf>
    <xf numFmtId="3" fontId="2" fillId="0" borderId="0" xfId="0" applyNumberFormat="1" applyFont="1" applyAlignment="1">
      <alignment horizontal="center" vertical="top"/>
    </xf>
    <xf numFmtId="44" fontId="2" fillId="0" borderId="0" xfId="2" applyFont="1" applyFill="1" applyBorder="1" applyAlignment="1">
      <alignment horizontal="right" vertical="top"/>
    </xf>
    <xf numFmtId="44" fontId="2" fillId="0" borderId="0" xfId="2" applyFont="1" applyFill="1" applyBorder="1" applyAlignment="1">
      <alignment vertical="top"/>
    </xf>
    <xf numFmtId="3" fontId="2" fillId="0" borderId="0" xfId="0" applyNumberFormat="1" applyFont="1" applyAlignment="1">
      <alignment horizontal="right" vertical="top"/>
    </xf>
    <xf numFmtId="0" fontId="2" fillId="0" borderId="0" xfId="0" applyFont="1" applyAlignment="1">
      <alignment horizontal="left" vertical="top" wrapText="1"/>
    </xf>
    <xf numFmtId="0" fontId="0" fillId="0" borderId="0" xfId="0" applyAlignment="1">
      <alignment vertical="top"/>
    </xf>
    <xf numFmtId="0" fontId="6" fillId="2" borderId="0" xfId="0" applyFont="1" applyFill="1" applyAlignment="1">
      <alignment vertical="top"/>
    </xf>
    <xf numFmtId="44" fontId="6" fillId="2" borderId="0" xfId="2" applyFont="1" applyFill="1" applyBorder="1" applyAlignment="1">
      <alignment vertical="top"/>
    </xf>
    <xf numFmtId="44" fontId="2" fillId="2" borderId="0" xfId="2" applyFont="1" applyFill="1" applyBorder="1" applyAlignment="1">
      <alignment vertical="top"/>
    </xf>
    <xf numFmtId="44" fontId="8" fillId="0" borderId="0" xfId="2" applyFont="1" applyAlignment="1">
      <alignment vertical="top"/>
    </xf>
    <xf numFmtId="44" fontId="6" fillId="0" borderId="0" xfId="2" applyFont="1" applyAlignment="1">
      <alignment vertical="top"/>
    </xf>
    <xf numFmtId="44" fontId="2" fillId="0" borderId="0" xfId="2" applyFont="1" applyAlignment="1">
      <alignment vertical="top"/>
    </xf>
    <xf numFmtId="44" fontId="2" fillId="0" borderId="0" xfId="2" applyFont="1" applyAlignment="1">
      <alignment horizontal="left" vertical="top"/>
    </xf>
    <xf numFmtId="44" fontId="0" fillId="0" borderId="0" xfId="2" applyFont="1"/>
    <xf numFmtId="44" fontId="0" fillId="0" borderId="0" xfId="2" quotePrefix="1" applyFont="1"/>
    <xf numFmtId="44" fontId="0" fillId="0" borderId="0" xfId="0" applyNumberFormat="1"/>
    <xf numFmtId="0" fontId="5" fillId="0" borderId="0" xfId="0" applyFont="1" applyAlignment="1">
      <alignment horizontal="left" vertical="top" wrapText="1"/>
    </xf>
    <xf numFmtId="167" fontId="0" fillId="0" borderId="0" xfId="0" applyNumberFormat="1" applyAlignment="1">
      <alignment vertical="top"/>
    </xf>
    <xf numFmtId="0" fontId="0" fillId="0" borderId="0" xfId="0" applyAlignment="1">
      <alignment vertical="top" wrapText="1"/>
    </xf>
    <xf numFmtId="49"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left" vertical="top" wrapText="1"/>
    </xf>
    <xf numFmtId="0" fontId="7" fillId="6" borderId="0" xfId="0" applyFont="1" applyFill="1" applyAlignment="1">
      <alignment horizontal="center" vertical="top"/>
    </xf>
    <xf numFmtId="0" fontId="7" fillId="6" borderId="0" xfId="0" applyFont="1" applyFill="1" applyAlignment="1">
      <alignment horizontal="center" vertical="top" wrapText="1"/>
    </xf>
    <xf numFmtId="44" fontId="7" fillId="6" borderId="0" xfId="2" applyFont="1" applyFill="1" applyAlignment="1">
      <alignment horizontal="center" vertical="top"/>
    </xf>
    <xf numFmtId="49" fontId="7" fillId="6" borderId="0" xfId="0" applyNumberFormat="1" applyFont="1" applyFill="1" applyAlignment="1">
      <alignment horizontal="center" vertical="top"/>
    </xf>
    <xf numFmtId="0" fontId="15" fillId="8" borderId="0" xfId="0" applyFont="1" applyFill="1" applyAlignment="1">
      <alignment horizontal="center" vertical="center" wrapText="1"/>
    </xf>
    <xf numFmtId="0" fontId="11" fillId="8" borderId="0" xfId="0" applyFont="1" applyFill="1" applyAlignment="1">
      <alignment horizontal="center"/>
    </xf>
    <xf numFmtId="44" fontId="11" fillId="8" borderId="0" xfId="2" applyFont="1" applyFill="1" applyAlignment="1">
      <alignment horizontal="center"/>
    </xf>
    <xf numFmtId="44" fontId="11" fillId="8" borderId="0" xfId="2" applyFont="1" applyFill="1"/>
    <xf numFmtId="0" fontId="11" fillId="8" borderId="0" xfId="0" applyFont="1" applyFill="1"/>
    <xf numFmtId="0" fontId="0" fillId="0" borderId="1" xfId="0" applyBorder="1" applyAlignment="1">
      <alignment horizontal="left" vertical="top" wrapText="1"/>
    </xf>
    <xf numFmtId="0" fontId="14" fillId="8"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4" fillId="8" borderId="5" xfId="0" applyFont="1" applyFill="1" applyBorder="1" applyAlignment="1">
      <alignment horizontal="left" vertical="top" wrapText="1"/>
    </xf>
    <xf numFmtId="0" fontId="8" fillId="0" borderId="2" xfId="0" applyFont="1" applyBorder="1" applyAlignment="1">
      <alignment vertical="top" wrapText="1"/>
    </xf>
    <xf numFmtId="0" fontId="8" fillId="0" borderId="2" xfId="0" applyFont="1" applyBorder="1" applyAlignment="1">
      <alignment vertical="top"/>
    </xf>
    <xf numFmtId="49" fontId="8" fillId="0" borderId="2" xfId="0" applyNumberFormat="1" applyFont="1" applyBorder="1" applyAlignment="1">
      <alignment horizontal="center" vertical="top"/>
    </xf>
    <xf numFmtId="49" fontId="10" fillId="4" borderId="7" xfId="0" applyNumberFormat="1" applyFont="1" applyFill="1" applyBorder="1" applyAlignment="1">
      <alignment horizontal="center" vertical="top" wrapText="1"/>
    </xf>
    <xf numFmtId="0" fontId="10" fillId="4" borderId="7" xfId="0" applyFont="1" applyFill="1" applyBorder="1" applyAlignment="1">
      <alignment horizontal="center"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44" fontId="0" fillId="0" borderId="4" xfId="2" applyFont="1" applyFill="1" applyBorder="1" applyAlignment="1">
      <alignment vertical="top"/>
    </xf>
    <xf numFmtId="49" fontId="0" fillId="0" borderId="4" xfId="0" applyNumberFormat="1" applyBorder="1" applyAlignment="1">
      <alignment horizontal="center" vertical="top"/>
    </xf>
    <xf numFmtId="49" fontId="10" fillId="4" borderId="9" xfId="0" applyNumberFormat="1" applyFont="1" applyFill="1" applyBorder="1" applyAlignment="1">
      <alignment horizontal="center" vertical="top" wrapText="1"/>
    </xf>
    <xf numFmtId="0" fontId="0" fillId="0" borderId="4" xfId="0" applyBorder="1" applyAlignment="1">
      <alignment vertical="top"/>
    </xf>
    <xf numFmtId="0" fontId="10" fillId="4" borderId="9" xfId="0" applyFont="1" applyFill="1" applyBorder="1" applyAlignment="1">
      <alignment horizontal="center" vertical="top" wrapText="1"/>
    </xf>
    <xf numFmtId="0" fontId="10" fillId="4" borderId="7" xfId="0" applyFont="1" applyFill="1" applyBorder="1" applyAlignment="1">
      <alignment horizontal="left" vertical="top" wrapText="1"/>
    </xf>
    <xf numFmtId="0" fontId="10" fillId="4" borderId="9" xfId="0" applyFont="1" applyFill="1" applyBorder="1" applyAlignment="1">
      <alignment horizontal="left" vertical="top" wrapText="1"/>
    </xf>
    <xf numFmtId="0" fontId="10" fillId="4" borderId="11" xfId="0" applyFont="1" applyFill="1" applyBorder="1" applyAlignment="1">
      <alignment horizontal="left" vertical="top" wrapText="1"/>
    </xf>
    <xf numFmtId="0" fontId="0" fillId="0" borderId="15" xfId="0" applyBorder="1" applyAlignment="1">
      <alignment horizontal="center" vertical="top"/>
    </xf>
    <xf numFmtId="0" fontId="0" fillId="0" borderId="16" xfId="0" applyBorder="1"/>
    <xf numFmtId="0" fontId="0" fillId="0" borderId="12" xfId="0" applyBorder="1" applyAlignment="1">
      <alignment horizontal="center" vertical="top"/>
    </xf>
    <xf numFmtId="0" fontId="0" fillId="0" borderId="13" xfId="0" applyBorder="1" applyAlignment="1">
      <alignment horizontal="center" vertical="top"/>
    </xf>
    <xf numFmtId="0" fontId="0" fillId="0" borderId="2" xfId="0" applyBorder="1"/>
    <xf numFmtId="165" fontId="10" fillId="4" borderId="11" xfId="0" applyNumberFormat="1" applyFont="1" applyFill="1" applyBorder="1" applyAlignment="1">
      <alignment horizontal="right" vertical="top" wrapText="1"/>
    </xf>
    <xf numFmtId="165" fontId="10" fillId="4" borderId="7" xfId="0" applyNumberFormat="1" applyFont="1" applyFill="1" applyBorder="1" applyAlignment="1">
      <alignment horizontal="right" vertical="top" wrapText="1"/>
    </xf>
    <xf numFmtId="166" fontId="10" fillId="4" borderId="7" xfId="0" applyNumberFormat="1" applyFont="1" applyFill="1" applyBorder="1" applyAlignment="1">
      <alignment horizontal="right" vertical="top" wrapText="1"/>
    </xf>
    <xf numFmtId="166" fontId="10" fillId="4" borderId="4" xfId="0" applyNumberFormat="1" applyFont="1" applyFill="1" applyBorder="1" applyAlignment="1">
      <alignment horizontal="right" vertical="top" wrapText="1"/>
    </xf>
    <xf numFmtId="165" fontId="10" fillId="4" borderId="4" xfId="0" applyNumberFormat="1" applyFont="1" applyFill="1" applyBorder="1" applyAlignment="1">
      <alignment horizontal="right" vertical="top" wrapText="1"/>
    </xf>
    <xf numFmtId="164" fontId="10" fillId="4" borderId="4" xfId="1" applyNumberFormat="1" applyFont="1" applyFill="1" applyBorder="1" applyAlignment="1" applyProtection="1">
      <alignment horizontal="right" vertical="top" wrapText="1"/>
    </xf>
    <xf numFmtId="3" fontId="10" fillId="4" borderId="9" xfId="1" applyNumberFormat="1" applyFont="1" applyFill="1" applyBorder="1" applyAlignment="1" applyProtection="1">
      <alignment horizontal="right" vertical="top" wrapText="1"/>
    </xf>
    <xf numFmtId="44" fontId="10" fillId="4" borderId="7" xfId="2" applyFont="1" applyFill="1" applyBorder="1" applyAlignment="1">
      <alignment horizontal="left" vertical="top" wrapText="1"/>
    </xf>
    <xf numFmtId="0" fontId="17" fillId="8" borderId="0" xfId="0" applyFont="1" applyFill="1" applyAlignment="1">
      <alignment horizontal="center" vertical="top"/>
    </xf>
    <xf numFmtId="165" fontId="13" fillId="4" borderId="7" xfId="0" applyNumberFormat="1" applyFont="1" applyFill="1" applyBorder="1" applyAlignment="1">
      <alignment horizontal="right" vertical="top" wrapText="1"/>
    </xf>
    <xf numFmtId="165" fontId="10" fillId="4" borderId="9" xfId="0" applyNumberFormat="1" applyFont="1" applyFill="1" applyBorder="1" applyAlignment="1">
      <alignment horizontal="right" vertical="top" wrapText="1"/>
    </xf>
    <xf numFmtId="165" fontId="10" fillId="3" borderId="0" xfId="0" applyNumberFormat="1" applyFont="1" applyFill="1" applyAlignment="1">
      <alignment horizontal="left" vertical="top" wrapText="1"/>
    </xf>
    <xf numFmtId="0" fontId="8" fillId="2" borderId="20" xfId="0" applyFont="1" applyFill="1" applyBorder="1" applyAlignment="1">
      <alignment vertical="top"/>
    </xf>
    <xf numFmtId="0" fontId="6" fillId="0" borderId="2" xfId="0" applyFont="1" applyBorder="1" applyAlignment="1">
      <alignment horizontal="left" vertical="top"/>
    </xf>
    <xf numFmtId="0" fontId="6" fillId="0" borderId="2" xfId="0" applyFont="1" applyBorder="1" applyAlignment="1">
      <alignment vertical="top"/>
    </xf>
    <xf numFmtId="0" fontId="6" fillId="0" borderId="2" xfId="0" applyFont="1" applyBorder="1" applyAlignment="1">
      <alignment vertical="top" wrapText="1"/>
    </xf>
    <xf numFmtId="44" fontId="6" fillId="0" borderId="2" xfId="2" applyFont="1" applyBorder="1" applyAlignment="1">
      <alignment vertical="top"/>
    </xf>
    <xf numFmtId="0" fontId="6" fillId="0" borderId="2" xfId="0" applyFont="1" applyBorder="1" applyAlignment="1">
      <alignment horizontal="center" vertical="top"/>
    </xf>
    <xf numFmtId="3" fontId="6" fillId="0" borderId="2" xfId="0" applyNumberFormat="1" applyFont="1" applyBorder="1" applyAlignment="1">
      <alignment horizontal="center" vertical="top"/>
    </xf>
    <xf numFmtId="44" fontId="6" fillId="0" borderId="10" xfId="2" applyFont="1" applyFill="1" applyBorder="1" applyAlignment="1">
      <alignment horizontal="right" vertical="top"/>
    </xf>
    <xf numFmtId="3" fontId="0" fillId="0" borderId="0" xfId="0" applyNumberFormat="1"/>
    <xf numFmtId="44" fontId="18" fillId="0" borderId="0" xfId="0" applyNumberFormat="1" applyFont="1"/>
    <xf numFmtId="44" fontId="6" fillId="0" borderId="0" xfId="2" applyFont="1" applyFill="1" applyAlignment="1">
      <alignment vertical="top"/>
    </xf>
    <xf numFmtId="44" fontId="6" fillId="7" borderId="0" xfId="2" applyFont="1" applyFill="1" applyAlignment="1" applyProtection="1">
      <alignment vertical="top"/>
      <protection locked="0"/>
    </xf>
    <xf numFmtId="44" fontId="6" fillId="6" borderId="15" xfId="2" applyFont="1" applyFill="1" applyBorder="1" applyAlignment="1" applyProtection="1">
      <alignment horizontal="right" vertical="top"/>
      <protection locked="0"/>
    </xf>
    <xf numFmtId="44" fontId="6" fillId="6" borderId="16" xfId="2" applyFont="1" applyFill="1" applyBorder="1" applyAlignment="1" applyProtection="1">
      <alignment horizontal="right" vertical="top"/>
      <protection locked="0"/>
    </xf>
    <xf numFmtId="9" fontId="6" fillId="6" borderId="16" xfId="3" applyFont="1" applyFill="1" applyBorder="1" applyAlignment="1" applyProtection="1">
      <alignment horizontal="right" vertical="top"/>
      <protection locked="0"/>
    </xf>
    <xf numFmtId="44" fontId="6" fillId="6" borderId="14" xfId="2" applyFont="1" applyFill="1" applyBorder="1" applyAlignment="1" applyProtection="1">
      <alignment horizontal="right" vertical="top"/>
      <protection locked="0"/>
    </xf>
    <xf numFmtId="44" fontId="6" fillId="6" borderId="12" xfId="2" applyFont="1" applyFill="1" applyBorder="1" applyAlignment="1" applyProtection="1">
      <alignment horizontal="right" vertical="top"/>
      <protection locked="0"/>
    </xf>
    <xf numFmtId="44" fontId="6" fillId="6" borderId="0" xfId="2" applyFont="1" applyFill="1" applyBorder="1" applyAlignment="1" applyProtection="1">
      <alignment horizontal="right" vertical="top"/>
      <protection locked="0"/>
    </xf>
    <xf numFmtId="9" fontId="6" fillId="6" borderId="0" xfId="3" applyFont="1" applyFill="1" applyBorder="1" applyAlignment="1" applyProtection="1">
      <alignment horizontal="right" vertical="top"/>
      <protection locked="0"/>
    </xf>
    <xf numFmtId="44" fontId="6" fillId="6" borderId="8" xfId="2" applyFont="1" applyFill="1" applyBorder="1" applyAlignment="1" applyProtection="1">
      <alignment horizontal="right" vertical="top"/>
      <protection locked="0"/>
    </xf>
    <xf numFmtId="44" fontId="6" fillId="6" borderId="13" xfId="2" applyFont="1" applyFill="1" applyBorder="1" applyAlignment="1" applyProtection="1">
      <alignment horizontal="right" vertical="top"/>
      <protection locked="0"/>
    </xf>
    <xf numFmtId="44" fontId="6" fillId="6" borderId="2" xfId="2" applyFont="1" applyFill="1" applyBorder="1" applyAlignment="1" applyProtection="1">
      <alignment horizontal="right" vertical="top"/>
      <protection locked="0"/>
    </xf>
    <xf numFmtId="9" fontId="6" fillId="6" borderId="2" xfId="3" applyFont="1" applyFill="1" applyBorder="1" applyAlignment="1" applyProtection="1">
      <alignment horizontal="right" vertical="top"/>
      <protection locked="0"/>
    </xf>
    <xf numFmtId="44" fontId="6" fillId="6" borderId="10" xfId="2" applyFont="1" applyFill="1" applyBorder="1" applyAlignment="1" applyProtection="1">
      <alignment horizontal="right" vertical="top"/>
      <protection locked="0"/>
    </xf>
    <xf numFmtId="44" fontId="6" fillId="2" borderId="2" xfId="2" applyFont="1" applyFill="1" applyBorder="1" applyAlignment="1" applyProtection="1">
      <alignment vertical="top"/>
    </xf>
    <xf numFmtId="44" fontId="6" fillId="2" borderId="0" xfId="2" applyFont="1" applyFill="1" applyBorder="1" applyAlignment="1" applyProtection="1">
      <alignment vertical="top"/>
    </xf>
    <xf numFmtId="44" fontId="6" fillId="0" borderId="0" xfId="2" applyFont="1" applyBorder="1" applyAlignment="1" applyProtection="1">
      <alignment vertical="top"/>
    </xf>
    <xf numFmtId="44" fontId="0" fillId="7" borderId="0" xfId="2" applyFont="1" applyFill="1" applyBorder="1" applyProtection="1">
      <protection locked="0"/>
    </xf>
    <xf numFmtId="44" fontId="0" fillId="7" borderId="16" xfId="2" applyFont="1" applyFill="1" applyBorder="1" applyProtection="1">
      <protection locked="0"/>
    </xf>
    <xf numFmtId="44" fontId="0" fillId="7" borderId="14" xfId="2" applyFont="1" applyFill="1" applyBorder="1" applyProtection="1">
      <protection locked="0"/>
    </xf>
    <xf numFmtId="44" fontId="0" fillId="7" borderId="8" xfId="2" applyFont="1" applyFill="1" applyBorder="1" applyProtection="1">
      <protection locked="0"/>
    </xf>
    <xf numFmtId="44" fontId="0" fillId="7" borderId="2" xfId="2" applyFont="1" applyFill="1" applyBorder="1" applyProtection="1">
      <protection locked="0"/>
    </xf>
    <xf numFmtId="44" fontId="0" fillId="7" borderId="10" xfId="2" applyFont="1" applyFill="1" applyBorder="1" applyProtection="1">
      <protection locked="0"/>
    </xf>
    <xf numFmtId="44" fontId="0" fillId="7" borderId="5" xfId="2" applyFont="1" applyFill="1" applyBorder="1" applyProtection="1">
      <protection locked="0"/>
    </xf>
    <xf numFmtId="44" fontId="0" fillId="7" borderId="17" xfId="2" applyFont="1" applyFill="1" applyBorder="1" applyProtection="1">
      <protection locked="0"/>
    </xf>
    <xf numFmtId="44" fontId="0" fillId="7" borderId="1" xfId="2" applyFont="1" applyFill="1" applyBorder="1" applyProtection="1">
      <protection locked="0"/>
    </xf>
    <xf numFmtId="44" fontId="0" fillId="7" borderId="0" xfId="2" applyFont="1" applyFill="1" applyAlignment="1" applyProtection="1">
      <alignment vertical="top"/>
      <protection locked="0"/>
    </xf>
    <xf numFmtId="49" fontId="0" fillId="7" borderId="0" xfId="0" applyNumberFormat="1" applyFill="1" applyAlignment="1" applyProtection="1">
      <alignment horizontal="center" vertical="top"/>
      <protection locked="0"/>
    </xf>
    <xf numFmtId="49" fontId="0" fillId="7" borderId="8" xfId="0" applyNumberFormat="1" applyFill="1" applyBorder="1" applyAlignment="1" applyProtection="1">
      <alignment horizontal="center" vertical="top"/>
      <protection locked="0"/>
    </xf>
    <xf numFmtId="44" fontId="0" fillId="7" borderId="2" xfId="2" applyFont="1" applyFill="1" applyBorder="1" applyAlignment="1" applyProtection="1">
      <alignment vertical="top"/>
      <protection locked="0"/>
    </xf>
    <xf numFmtId="49" fontId="0" fillId="7" borderId="2" xfId="0" applyNumberFormat="1" applyFill="1" applyBorder="1" applyAlignment="1" applyProtection="1">
      <alignment horizontal="center" vertical="top"/>
      <protection locked="0"/>
    </xf>
    <xf numFmtId="49" fontId="0" fillId="7" borderId="10" xfId="0" applyNumberFormat="1" applyFill="1" applyBorder="1" applyAlignment="1" applyProtection="1">
      <alignment horizontal="center" vertical="top"/>
      <protection locked="0"/>
    </xf>
    <xf numFmtId="0" fontId="0" fillId="7" borderId="15" xfId="0" applyFill="1" applyBorder="1" applyAlignment="1" applyProtection="1">
      <alignment vertical="top" wrapText="1"/>
      <protection locked="0"/>
    </xf>
    <xf numFmtId="44" fontId="0" fillId="7" borderId="16" xfId="2" applyFont="1" applyFill="1" applyBorder="1" applyAlignment="1" applyProtection="1">
      <alignment vertical="top"/>
      <protection locked="0"/>
    </xf>
    <xf numFmtId="49" fontId="0" fillId="7" borderId="16" xfId="0" applyNumberFormat="1" applyFill="1" applyBorder="1" applyAlignment="1" applyProtection="1">
      <alignment horizontal="center" vertical="top"/>
      <protection locked="0"/>
    </xf>
    <xf numFmtId="49" fontId="0" fillId="7" borderId="14" xfId="0" applyNumberFormat="1" applyFill="1" applyBorder="1" applyAlignment="1" applyProtection="1">
      <alignment horizontal="center" vertical="top"/>
      <protection locked="0"/>
    </xf>
    <xf numFmtId="0" fontId="0" fillId="7" borderId="12" xfId="0" applyFill="1" applyBorder="1" applyAlignment="1" applyProtection="1">
      <alignment vertical="top" wrapText="1"/>
      <protection locked="0"/>
    </xf>
    <xf numFmtId="44" fontId="0" fillId="7" borderId="0" xfId="2" applyFont="1" applyFill="1" applyBorder="1" applyAlignment="1" applyProtection="1">
      <alignment vertical="top"/>
      <protection locked="0"/>
    </xf>
    <xf numFmtId="0" fontId="0" fillId="0" borderId="0" xfId="0" applyAlignment="1">
      <alignment horizontal="center" vertical="top" wrapText="1"/>
    </xf>
    <xf numFmtId="0" fontId="0" fillId="0" borderId="0" xfId="0" applyAlignment="1">
      <alignment horizontal="center"/>
    </xf>
    <xf numFmtId="0" fontId="18" fillId="0" borderId="0" xfId="0" applyFont="1" applyAlignment="1">
      <alignment horizontal="center"/>
    </xf>
    <xf numFmtId="3" fontId="0" fillId="0" borderId="0" xfId="0" applyNumberFormat="1" applyAlignment="1">
      <alignment horizontal="center"/>
    </xf>
    <xf numFmtId="0" fontId="9" fillId="5" borderId="11" xfId="0" applyFont="1" applyFill="1" applyBorder="1" applyAlignment="1">
      <alignment horizontal="center" vertical="top"/>
    </xf>
    <xf numFmtId="0" fontId="9" fillId="5" borderId="4" xfId="0" applyFont="1" applyFill="1" applyBorder="1" applyAlignment="1">
      <alignment horizontal="center" vertical="top"/>
    </xf>
    <xf numFmtId="0" fontId="9" fillId="5" borderId="9" xfId="0" applyFont="1" applyFill="1" applyBorder="1" applyAlignment="1">
      <alignment horizontal="center" vertical="top"/>
    </xf>
    <xf numFmtId="0" fontId="9" fillId="5" borderId="15" xfId="0" applyFont="1" applyFill="1" applyBorder="1" applyAlignment="1">
      <alignment horizontal="center" vertical="top"/>
    </xf>
    <xf numFmtId="0" fontId="9" fillId="5" borderId="16" xfId="0" applyFont="1" applyFill="1" applyBorder="1" applyAlignment="1">
      <alignment horizontal="center" vertical="top"/>
    </xf>
    <xf numFmtId="0" fontId="9" fillId="5" borderId="14" xfId="0" applyFont="1" applyFill="1" applyBorder="1" applyAlignment="1">
      <alignment horizontal="center" vertical="top"/>
    </xf>
    <xf numFmtId="0" fontId="9" fillId="5" borderId="6" xfId="0" applyFont="1" applyFill="1" applyBorder="1" applyAlignment="1">
      <alignment horizontal="center" vertical="top"/>
    </xf>
    <xf numFmtId="0" fontId="9" fillId="5" borderId="18" xfId="0" applyFont="1" applyFill="1" applyBorder="1" applyAlignment="1">
      <alignment horizontal="center" vertical="top"/>
    </xf>
    <xf numFmtId="0" fontId="9" fillId="5" borderId="19" xfId="0" applyFont="1" applyFill="1" applyBorder="1" applyAlignment="1">
      <alignment horizontal="center" vertical="top"/>
    </xf>
    <xf numFmtId="0" fontId="17" fillId="8" borderId="0" xfId="0" applyFont="1" applyFill="1" applyAlignment="1">
      <alignment horizontal="center" vertical="top"/>
    </xf>
    <xf numFmtId="49" fontId="7" fillId="6" borderId="0" xfId="0" applyNumberFormat="1" applyFont="1" applyFill="1" applyAlignment="1">
      <alignment horizontal="center" vertical="top"/>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cellXfs>
  <cellStyles count="5">
    <cellStyle name="Komma" xfId="1" builtinId="3"/>
    <cellStyle name="Procent" xfId="3" builtinId="5"/>
    <cellStyle name="Standaard" xfId="0" builtinId="0"/>
    <cellStyle name="Standaard 2" xfId="4" xr:uid="{D6E67A21-BB9A-488F-8B39-9FD4FA426564}"/>
    <cellStyle name="Valuta" xfId="2" builtinId="4"/>
  </cellStyles>
  <dxfs count="0"/>
  <tableStyles count="0" defaultTableStyle="TableStyleMedium2" defaultPivotStyle="PivotStyleLight16"/>
  <colors>
    <mruColors>
      <color rgb="FFE32527"/>
      <color rgb="FFF7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0</xdr:row>
      <xdr:rowOff>228601</xdr:rowOff>
    </xdr:from>
    <xdr:to>
      <xdr:col>3</xdr:col>
      <xdr:colOff>600555</xdr:colOff>
      <xdr:row>0</xdr:row>
      <xdr:rowOff>571501</xdr:rowOff>
    </xdr:to>
    <xdr:pic>
      <xdr:nvPicPr>
        <xdr:cNvPr id="3" name="Afbeelding 2">
          <a:extLst>
            <a:ext uri="{FF2B5EF4-FFF2-40B4-BE49-F238E27FC236}">
              <a16:creationId xmlns:a16="http://schemas.microsoft.com/office/drawing/2014/main" id="{F60694CE-6C17-8156-A8E7-517B5D908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0975" y="228601"/>
          <a:ext cx="1200630" cy="342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FB64-69B2-410D-A222-46742E31EBB8}">
  <dimension ref="B1:D10"/>
  <sheetViews>
    <sheetView workbookViewId="0">
      <selection activeCell="B4" sqref="B4"/>
    </sheetView>
  </sheetViews>
  <sheetFormatPr defaultColWidth="9.140625" defaultRowHeight="15" x14ac:dyDescent="0.25"/>
  <cols>
    <col min="1" max="1" width="2.28515625" style="43" customWidth="1"/>
    <col min="2" max="2" width="174" style="43" customWidth="1"/>
    <col min="3" max="16384" width="9.140625" style="43"/>
  </cols>
  <sheetData>
    <row r="1" spans="2:4" ht="61.5" customHeight="1" x14ac:dyDescent="0.25">
      <c r="B1" s="48" t="s">
        <v>173</v>
      </c>
      <c r="C1" s="139"/>
      <c r="D1" s="139"/>
    </row>
    <row r="2" spans="2:4" x14ac:dyDescent="0.25">
      <c r="B2" s="55"/>
    </row>
    <row r="3" spans="2:4" ht="18.75" x14ac:dyDescent="0.25">
      <c r="B3" s="54" t="s">
        <v>166</v>
      </c>
    </row>
    <row r="4" spans="2:4" ht="315" x14ac:dyDescent="0.25">
      <c r="B4" s="53" t="s">
        <v>189</v>
      </c>
    </row>
    <row r="5" spans="2:4" x14ac:dyDescent="0.25">
      <c r="B5" s="56"/>
    </row>
    <row r="6" spans="2:4" ht="18.75" x14ac:dyDescent="0.25">
      <c r="B6" s="57" t="s">
        <v>167</v>
      </c>
    </row>
    <row r="7" spans="2:4" ht="105" x14ac:dyDescent="0.25">
      <c r="B7" s="53" t="s">
        <v>168</v>
      </c>
    </row>
    <row r="8" spans="2:4" x14ac:dyDescent="0.25">
      <c r="B8" s="56"/>
    </row>
    <row r="9" spans="2:4" ht="18.75" x14ac:dyDescent="0.25">
      <c r="B9" s="57" t="s">
        <v>169</v>
      </c>
    </row>
    <row r="10" spans="2:4" ht="60" x14ac:dyDescent="0.25">
      <c r="B10" s="53" t="s">
        <v>170</v>
      </c>
    </row>
  </sheetData>
  <sheetProtection algorithmName="SHA-512" hashValue="jdM1NH1leneoIYLnPU0gMoI1pQXjJvb91zyAu4KR6B3b/n95BKHJUrAPbZVkVEGtbE6JTBDvzfVInBnibUCMng==" saltValue="UNCeY6l8q0VPKxER3Y6SDw==" spinCount="100000" sheet="1" objects="1" scenarios="1"/>
  <mergeCells count="1">
    <mergeCell ref="C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276A-D23D-4937-8947-B5E8A320C080}">
  <dimension ref="A4:L17"/>
  <sheetViews>
    <sheetView workbookViewId="0">
      <selection activeCell="G13" sqref="G13"/>
    </sheetView>
  </sheetViews>
  <sheetFormatPr defaultRowHeight="15" x14ac:dyDescent="0.25"/>
  <cols>
    <col min="1" max="1" width="9.28515625" style="42" bestFit="1" customWidth="1"/>
    <col min="2" max="2" width="21.5703125" style="35" bestFit="1" customWidth="1"/>
    <col min="3" max="3" width="12.42578125" style="42" bestFit="1" customWidth="1"/>
    <col min="4" max="4" width="20.42578125" bestFit="1" customWidth="1"/>
    <col min="5" max="5" width="19.85546875" bestFit="1" customWidth="1"/>
    <col min="7" max="7" width="9.28515625" bestFit="1" customWidth="1"/>
    <col min="8" max="8" width="15.7109375" bestFit="1" customWidth="1"/>
    <col min="9" max="9" width="7.42578125" bestFit="1" customWidth="1"/>
    <col min="10" max="10" width="19.5703125" bestFit="1" customWidth="1"/>
  </cols>
  <sheetData>
    <row r="4" spans="1:12" x14ac:dyDescent="0.25">
      <c r="A4" s="49" t="s">
        <v>101</v>
      </c>
      <c r="B4" s="51" t="s">
        <v>115</v>
      </c>
      <c r="C4" s="49" t="s">
        <v>174</v>
      </c>
      <c r="D4" s="52" t="s">
        <v>175</v>
      </c>
      <c r="E4" s="52" t="s">
        <v>176</v>
      </c>
      <c r="G4" s="49" t="s">
        <v>101</v>
      </c>
      <c r="H4" s="50" t="s">
        <v>183</v>
      </c>
      <c r="I4" s="49" t="s">
        <v>116</v>
      </c>
      <c r="J4" s="52" t="s">
        <v>184</v>
      </c>
    </row>
    <row r="5" spans="1:12" x14ac:dyDescent="0.25">
      <c r="A5" s="42">
        <v>1</v>
      </c>
      <c r="B5" s="35">
        <f>AVERAGEIF(Leasetarieven!A:A,A5,Leasetarieven!AK:AK)</f>
        <v>0</v>
      </c>
      <c r="C5" s="42">
        <v>12</v>
      </c>
      <c r="D5" s="37">
        <f>B5*C5</f>
        <v>0</v>
      </c>
      <c r="E5" s="37">
        <f>D5*12</f>
        <v>0</v>
      </c>
      <c r="G5" s="42">
        <v>1</v>
      </c>
      <c r="H5" s="36">
        <f>AVERAGEIF(Huurtarieven!A:A,G5,Huurtarieven!D:D)</f>
        <v>0</v>
      </c>
      <c r="I5" s="42">
        <v>3</v>
      </c>
      <c r="J5" s="37">
        <f>H5*I5</f>
        <v>0</v>
      </c>
    </row>
    <row r="6" spans="1:12" x14ac:dyDescent="0.25">
      <c r="A6" s="42">
        <v>2</v>
      </c>
      <c r="B6" s="35">
        <f>AVERAGEIF(Leasetarieven!A:A,A6,Leasetarieven!AK:AK)</f>
        <v>0</v>
      </c>
      <c r="C6" s="42">
        <v>5</v>
      </c>
      <c r="D6" s="37">
        <f t="shared" ref="D6:D13" si="0">B6*C6</f>
        <v>0</v>
      </c>
      <c r="E6" s="37">
        <f t="shared" ref="E6:E13" si="1">D6*12</f>
        <v>0</v>
      </c>
      <c r="G6" s="42">
        <v>2</v>
      </c>
      <c r="H6" s="36">
        <f>AVERAGEIF(Huurtarieven!A:A,G6,Huurtarieven!D:D)</f>
        <v>0</v>
      </c>
      <c r="I6" s="42">
        <v>2</v>
      </c>
      <c r="J6" s="37">
        <f t="shared" ref="J6:J13" si="2">H6*I6</f>
        <v>0</v>
      </c>
    </row>
    <row r="7" spans="1:12" x14ac:dyDescent="0.25">
      <c r="A7" s="42">
        <v>3</v>
      </c>
      <c r="B7" s="35">
        <f>AVERAGEIF(Leasetarieven!A:A,A7,Leasetarieven!AK:AK)</f>
        <v>0</v>
      </c>
      <c r="C7" s="42">
        <v>13</v>
      </c>
      <c r="D7" s="37">
        <f t="shared" si="0"/>
        <v>0</v>
      </c>
      <c r="E7" s="37">
        <f t="shared" si="1"/>
        <v>0</v>
      </c>
      <c r="G7" s="42">
        <v>3</v>
      </c>
      <c r="H7" s="36">
        <f>AVERAGEIF(Huurtarieven!A:A,G7,Huurtarieven!D:D)</f>
        <v>0</v>
      </c>
      <c r="I7" s="42">
        <v>0.4</v>
      </c>
      <c r="J7" s="37">
        <f t="shared" si="2"/>
        <v>0</v>
      </c>
    </row>
    <row r="8" spans="1:12" x14ac:dyDescent="0.25">
      <c r="A8" s="42">
        <v>4</v>
      </c>
      <c r="B8" s="35">
        <f>AVERAGEIF(Leasetarieven!A:A,A8,Leasetarieven!AK:AK)</f>
        <v>0</v>
      </c>
      <c r="C8" s="42">
        <v>2</v>
      </c>
      <c r="D8" s="37">
        <f t="shared" si="0"/>
        <v>0</v>
      </c>
      <c r="E8" s="37">
        <f t="shared" si="1"/>
        <v>0</v>
      </c>
      <c r="G8" s="42">
        <v>4</v>
      </c>
      <c r="H8" s="36">
        <f>AVERAGEIF(Huurtarieven!A:A,G8,Huurtarieven!D:D)</f>
        <v>0</v>
      </c>
      <c r="I8" s="42">
        <v>0.2</v>
      </c>
      <c r="J8" s="37">
        <f t="shared" si="2"/>
        <v>0</v>
      </c>
    </row>
    <row r="9" spans="1:12" x14ac:dyDescent="0.25">
      <c r="A9" s="42">
        <v>5</v>
      </c>
      <c r="B9" s="35">
        <f>AVERAGEIF(Leasetarieven!A:A,A9,Leasetarieven!AK:AK)</f>
        <v>0</v>
      </c>
      <c r="C9" s="42">
        <v>1</v>
      </c>
      <c r="D9" s="37">
        <f t="shared" si="0"/>
        <v>0</v>
      </c>
      <c r="E9" s="37">
        <f t="shared" si="1"/>
        <v>0</v>
      </c>
      <c r="G9" s="42">
        <v>5</v>
      </c>
      <c r="H9" s="36">
        <f>AVERAGEIF(Huurtarieven!A:A,G9,Huurtarieven!D:D)</f>
        <v>0</v>
      </c>
      <c r="I9" s="42">
        <v>0.8</v>
      </c>
      <c r="J9" s="37">
        <f t="shared" si="2"/>
        <v>0</v>
      </c>
    </row>
    <row r="10" spans="1:12" x14ac:dyDescent="0.25">
      <c r="A10" s="42">
        <v>6</v>
      </c>
      <c r="B10" s="35">
        <f>AVERAGEIF(Leasetarieven!A:A,A10,Leasetarieven!AK:AK)</f>
        <v>0</v>
      </c>
      <c r="C10" s="42">
        <v>10</v>
      </c>
      <c r="D10" s="37">
        <f t="shared" si="0"/>
        <v>0</v>
      </c>
      <c r="E10" s="37">
        <f t="shared" si="1"/>
        <v>0</v>
      </c>
      <c r="G10" s="42">
        <v>6</v>
      </c>
      <c r="H10" s="36">
        <f>AVERAGEIF(Huurtarieven!A:A,G10,Huurtarieven!D:D)</f>
        <v>0</v>
      </c>
      <c r="I10" s="42">
        <v>1</v>
      </c>
      <c r="J10" s="37">
        <f t="shared" si="2"/>
        <v>0</v>
      </c>
    </row>
    <row r="11" spans="1:12" x14ac:dyDescent="0.25">
      <c r="A11" s="42">
        <v>7</v>
      </c>
      <c r="B11" s="35">
        <f>AVERAGEIF(Leasetarieven!A:A,A11,Leasetarieven!AK:AK)</f>
        <v>0</v>
      </c>
      <c r="C11" s="42">
        <v>12</v>
      </c>
      <c r="D11" s="37">
        <f t="shared" si="0"/>
        <v>0</v>
      </c>
      <c r="E11" s="37">
        <f t="shared" si="1"/>
        <v>0</v>
      </c>
      <c r="G11" s="42">
        <v>7</v>
      </c>
      <c r="H11" s="36">
        <f>AVERAGEIF(Huurtarieven!A:A,G11,Huurtarieven!D:D)</f>
        <v>0</v>
      </c>
      <c r="I11" s="42">
        <v>1.4</v>
      </c>
      <c r="J11" s="37">
        <f t="shared" si="2"/>
        <v>0</v>
      </c>
    </row>
    <row r="12" spans="1:12" x14ac:dyDescent="0.25">
      <c r="A12" s="42">
        <v>8</v>
      </c>
      <c r="B12" s="35">
        <f>AVERAGEIF(Leasetarieven!A:A,A12,Leasetarieven!AK:AK)</f>
        <v>0</v>
      </c>
      <c r="C12" s="42">
        <v>4</v>
      </c>
      <c r="D12" s="37">
        <f t="shared" si="0"/>
        <v>0</v>
      </c>
      <c r="E12" s="37">
        <f t="shared" si="1"/>
        <v>0</v>
      </c>
      <c r="G12" s="42">
        <v>8</v>
      </c>
      <c r="H12" s="36">
        <f>AVERAGEIF(Huurtarieven!A:A,G12,Huurtarieven!D:D)</f>
        <v>0</v>
      </c>
      <c r="I12" s="42">
        <v>0.8</v>
      </c>
      <c r="J12" s="37">
        <f t="shared" si="2"/>
        <v>0</v>
      </c>
    </row>
    <row r="13" spans="1:12" x14ac:dyDescent="0.25">
      <c r="A13" s="42">
        <v>9</v>
      </c>
      <c r="B13" s="35">
        <f>AVERAGEIF(Leasetarieven!A:A,A13,Leasetarieven!AK:AK)</f>
        <v>0</v>
      </c>
      <c r="C13" s="42">
        <v>4</v>
      </c>
      <c r="D13" s="37">
        <f t="shared" si="0"/>
        <v>0</v>
      </c>
      <c r="E13" s="37">
        <f t="shared" si="1"/>
        <v>0</v>
      </c>
      <c r="G13" s="42">
        <v>9</v>
      </c>
      <c r="H13" s="36">
        <f>AVERAGEIF(Huurtarieven!A:A,G13,Huurtarieven!D:D)</f>
        <v>0</v>
      </c>
      <c r="I13" s="42">
        <v>0.4</v>
      </c>
      <c r="J13" s="37">
        <f t="shared" si="2"/>
        <v>0</v>
      </c>
    </row>
    <row r="14" spans="1:12" x14ac:dyDescent="0.25">
      <c r="K14" s="42"/>
      <c r="L14" s="35"/>
    </row>
    <row r="15" spans="1:12" x14ac:dyDescent="0.25">
      <c r="A15" s="141" t="s">
        <v>187</v>
      </c>
      <c r="B15" s="141"/>
      <c r="C15" s="42">
        <f>SUM(C5:C13)</f>
        <v>63</v>
      </c>
      <c r="D15" s="37">
        <f>SUM(D5:D13)</f>
        <v>0</v>
      </c>
      <c r="E15" s="100">
        <f>SUM(E5:E13)</f>
        <v>0</v>
      </c>
      <c r="G15" s="142" t="s">
        <v>185</v>
      </c>
      <c r="H15" s="142"/>
      <c r="I15" s="142"/>
      <c r="J15" s="100">
        <f>AVERAGE(J5:J13)</f>
        <v>0</v>
      </c>
      <c r="K15" s="140"/>
      <c r="L15" s="140"/>
    </row>
    <row r="16" spans="1:12" x14ac:dyDescent="0.25">
      <c r="G16" s="99"/>
      <c r="I16" s="99"/>
    </row>
    <row r="17" spans="4:9" x14ac:dyDescent="0.25">
      <c r="D17" s="37"/>
      <c r="G17" s="99"/>
      <c r="I17" s="99"/>
    </row>
  </sheetData>
  <sheetProtection algorithmName="SHA-512" hashValue="kzjJNnPi40tm7UEOxWJN4u3jWkc8WucLdPFx9GzcQ3G1twpvji/nGAPefs89PYcG2agjBQf8uL/jVK80BSTE9A==" saltValue="hm7PbzHA/x8hOwBnCPpcZQ==" spinCount="100000" sheet="1" objects="1" scenarios="1"/>
  <mergeCells count="3">
    <mergeCell ref="K15:L15"/>
    <mergeCell ref="A15:B15"/>
    <mergeCell ref="G15:I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2A63-A317-4183-A885-57F8699BD5BC}">
  <dimension ref="A1:AM67"/>
  <sheetViews>
    <sheetView topLeftCell="A10" zoomScale="90" zoomScaleNormal="90" workbookViewId="0">
      <selection activeCell="G10" sqref="G10"/>
    </sheetView>
  </sheetViews>
  <sheetFormatPr defaultColWidth="8.85546875" defaultRowHeight="14.25" x14ac:dyDescent="0.25"/>
  <cols>
    <col min="1" max="1" width="15.85546875" style="8" customWidth="1"/>
    <col min="2" max="2" width="15.85546875" style="8" bestFit="1" customWidth="1"/>
    <col min="3" max="3" width="22.5703125" style="21" bestFit="1" customWidth="1"/>
    <col min="4" max="4" width="48.7109375" style="8" bestFit="1" customWidth="1"/>
    <col min="5" max="5" width="64.42578125" style="16" customWidth="1"/>
    <col min="6" max="6" width="44.7109375" style="16" customWidth="1"/>
    <col min="7" max="7" width="44.7109375" style="33" customWidth="1"/>
    <col min="8" max="8" width="10.42578125" style="20" customWidth="1"/>
    <col min="9" max="9" width="15" style="8" customWidth="1"/>
    <col min="10" max="10" width="9.85546875" style="20" customWidth="1"/>
    <col min="11" max="11" width="9.140625" style="25" customWidth="1"/>
    <col min="12" max="12" width="13.7109375" style="23" customWidth="1"/>
    <col min="13" max="13" width="20.7109375" style="23" customWidth="1"/>
    <col min="14" max="19" width="14.5703125" style="23" customWidth="1"/>
    <col min="20" max="20" width="2.85546875" style="30" customWidth="1"/>
    <col min="21" max="27" width="14.5703125" style="23" customWidth="1"/>
    <col min="28" max="28" width="2.85546875" style="30" customWidth="1"/>
    <col min="29" max="32" width="14.5703125" style="23" customWidth="1"/>
    <col min="33" max="35" width="15.5703125" style="23" customWidth="1"/>
    <col min="36" max="36" width="2.85546875" style="30" customWidth="1"/>
    <col min="37" max="39" width="14.5703125" style="23" customWidth="1"/>
    <col min="40" max="16384" width="8.85546875" style="8"/>
  </cols>
  <sheetData>
    <row r="1" spans="1:39" ht="21" x14ac:dyDescent="0.25">
      <c r="A1" s="1"/>
      <c r="B1" s="152" t="s">
        <v>0</v>
      </c>
      <c r="C1" s="152"/>
      <c r="D1" s="44" t="s">
        <v>172</v>
      </c>
      <c r="E1" s="45"/>
      <c r="F1" s="45"/>
      <c r="G1" s="46"/>
      <c r="H1" s="4"/>
      <c r="I1" s="2"/>
      <c r="J1" s="4"/>
      <c r="K1" s="5"/>
      <c r="L1" s="6"/>
      <c r="M1" s="7"/>
      <c r="N1" s="7"/>
      <c r="O1" s="7"/>
      <c r="P1" s="7"/>
      <c r="Q1" s="7"/>
      <c r="R1" s="7"/>
      <c r="S1" s="7"/>
      <c r="T1" s="28"/>
      <c r="U1" s="7"/>
      <c r="V1" s="7"/>
      <c r="W1" s="7"/>
      <c r="X1" s="7"/>
      <c r="Y1" s="7"/>
      <c r="Z1" s="7"/>
      <c r="AA1" s="7"/>
      <c r="AB1" s="28"/>
      <c r="AC1" s="7"/>
      <c r="AD1" s="7"/>
      <c r="AE1" s="7"/>
      <c r="AF1" s="7"/>
      <c r="AG1" s="7"/>
      <c r="AH1" s="7"/>
      <c r="AI1" s="7"/>
      <c r="AJ1" s="28"/>
      <c r="AK1" s="7"/>
      <c r="AL1" s="7"/>
      <c r="AM1" s="7"/>
    </row>
    <row r="2" spans="1:39" s="15" customFormat="1" ht="15" x14ac:dyDescent="0.25">
      <c r="A2" s="9"/>
      <c r="B2" s="9"/>
      <c r="C2" s="10"/>
      <c r="D2" s="9"/>
      <c r="E2" s="11"/>
      <c r="F2" s="11"/>
      <c r="G2" s="31"/>
      <c r="H2" s="12"/>
      <c r="I2" s="9"/>
      <c r="J2" s="12"/>
      <c r="K2" s="13"/>
      <c r="L2" s="14"/>
      <c r="M2" s="143" t="s">
        <v>1</v>
      </c>
      <c r="N2" s="144"/>
      <c r="O2" s="144"/>
      <c r="P2" s="144"/>
      <c r="Q2" s="144"/>
      <c r="R2" s="144"/>
      <c r="S2" s="145"/>
      <c r="T2" s="91"/>
      <c r="U2" s="146" t="s">
        <v>2</v>
      </c>
      <c r="V2" s="147"/>
      <c r="W2" s="147"/>
      <c r="X2" s="147"/>
      <c r="Y2" s="147"/>
      <c r="Z2" s="147"/>
      <c r="AA2" s="148"/>
      <c r="AB2" s="91"/>
      <c r="AC2" s="149" t="s">
        <v>3</v>
      </c>
      <c r="AD2" s="150"/>
      <c r="AE2" s="150"/>
      <c r="AF2" s="150"/>
      <c r="AG2" s="150"/>
      <c r="AH2" s="150"/>
      <c r="AI2" s="151"/>
      <c r="AJ2" s="91"/>
      <c r="AK2" s="146" t="s">
        <v>4</v>
      </c>
      <c r="AL2" s="147"/>
      <c r="AM2" s="148"/>
    </row>
    <row r="3" spans="1:39" s="16" customFormat="1" ht="67.5" x14ac:dyDescent="0.25">
      <c r="A3" s="73" t="s">
        <v>101</v>
      </c>
      <c r="B3" s="71" t="s">
        <v>5</v>
      </c>
      <c r="C3" s="71" t="s">
        <v>6</v>
      </c>
      <c r="D3" s="71" t="s">
        <v>7</v>
      </c>
      <c r="E3" s="71" t="s">
        <v>55</v>
      </c>
      <c r="F3" s="71" t="s">
        <v>105</v>
      </c>
      <c r="G3" s="86" t="s">
        <v>160</v>
      </c>
      <c r="H3" s="62" t="s">
        <v>8</v>
      </c>
      <c r="I3" s="71" t="s">
        <v>9</v>
      </c>
      <c r="J3" s="70" t="s">
        <v>10</v>
      </c>
      <c r="K3" s="85" t="s">
        <v>11</v>
      </c>
      <c r="L3" s="84" t="s">
        <v>12</v>
      </c>
      <c r="M3" s="79" t="s">
        <v>97</v>
      </c>
      <c r="N3" s="80" t="s">
        <v>13</v>
      </c>
      <c r="O3" s="81" t="s">
        <v>14</v>
      </c>
      <c r="P3" s="82" t="s">
        <v>15</v>
      </c>
      <c r="Q3" s="80" t="s">
        <v>111</v>
      </c>
      <c r="R3" s="83" t="s">
        <v>16</v>
      </c>
      <c r="S3" s="80" t="s">
        <v>99</v>
      </c>
      <c r="T3" s="90" t="s">
        <v>17</v>
      </c>
      <c r="U3" s="79" t="s">
        <v>18</v>
      </c>
      <c r="V3" s="79" t="s">
        <v>112</v>
      </c>
      <c r="W3" s="79" t="s">
        <v>107</v>
      </c>
      <c r="X3" s="79" t="s">
        <v>108</v>
      </c>
      <c r="Y3" s="79" t="s">
        <v>19</v>
      </c>
      <c r="Z3" s="79" t="s">
        <v>20</v>
      </c>
      <c r="AA3" s="88" t="s">
        <v>21</v>
      </c>
      <c r="AB3" s="90" t="s">
        <v>17</v>
      </c>
      <c r="AC3" s="79" t="s">
        <v>22</v>
      </c>
      <c r="AD3" s="80" t="s">
        <v>23</v>
      </c>
      <c r="AE3" s="83" t="s">
        <v>24</v>
      </c>
      <c r="AF3" s="80" t="s">
        <v>113</v>
      </c>
      <c r="AG3" s="80" t="s">
        <v>25</v>
      </c>
      <c r="AH3" s="80" t="s">
        <v>109</v>
      </c>
      <c r="AI3" s="89" t="s">
        <v>26</v>
      </c>
      <c r="AJ3" s="90" t="s">
        <v>17</v>
      </c>
      <c r="AK3" s="79" t="s">
        <v>27</v>
      </c>
      <c r="AL3" s="80" t="s">
        <v>110</v>
      </c>
      <c r="AM3" s="80" t="s">
        <v>28</v>
      </c>
    </row>
    <row r="4" spans="1:39" ht="15" x14ac:dyDescent="0.25">
      <c r="A4" s="3">
        <v>1</v>
      </c>
      <c r="B4" s="3" t="s">
        <v>33</v>
      </c>
      <c r="C4" s="3" t="s">
        <v>49</v>
      </c>
      <c r="D4" s="2" t="s">
        <v>71</v>
      </c>
      <c r="E4" s="17" t="s">
        <v>72</v>
      </c>
      <c r="F4" s="17" t="s">
        <v>186</v>
      </c>
      <c r="G4" s="32" t="s">
        <v>106</v>
      </c>
      <c r="H4" s="4">
        <v>0</v>
      </c>
      <c r="I4" s="2" t="s">
        <v>29</v>
      </c>
      <c r="J4" s="4">
        <v>60</v>
      </c>
      <c r="K4" s="18">
        <v>15000</v>
      </c>
      <c r="L4" s="19">
        <v>32497</v>
      </c>
      <c r="M4" s="103">
        <v>0</v>
      </c>
      <c r="N4" s="104">
        <v>0</v>
      </c>
      <c r="O4" s="105" t="s">
        <v>30</v>
      </c>
      <c r="P4" s="105" t="s">
        <v>30</v>
      </c>
      <c r="Q4" s="105" t="s">
        <v>30</v>
      </c>
      <c r="R4" s="104">
        <v>0</v>
      </c>
      <c r="S4" s="106">
        <v>0</v>
      </c>
      <c r="T4" s="29"/>
      <c r="U4" s="107">
        <v>0</v>
      </c>
      <c r="V4" s="108">
        <v>0</v>
      </c>
      <c r="W4" s="117" t="s">
        <v>106</v>
      </c>
      <c r="X4" s="108">
        <v>0</v>
      </c>
      <c r="Y4" s="108">
        <v>0</v>
      </c>
      <c r="Z4" s="108">
        <v>0</v>
      </c>
      <c r="AA4" s="110">
        <v>0</v>
      </c>
      <c r="AB4" s="29"/>
      <c r="AC4" s="107">
        <v>0</v>
      </c>
      <c r="AD4" s="108">
        <v>0</v>
      </c>
      <c r="AE4" s="108">
        <v>0</v>
      </c>
      <c r="AF4" s="108">
        <v>0</v>
      </c>
      <c r="AG4" s="108">
        <v>0</v>
      </c>
      <c r="AH4" s="108">
        <v>0</v>
      </c>
      <c r="AI4" s="110">
        <v>0</v>
      </c>
      <c r="AJ4" s="29"/>
      <c r="AK4" s="107">
        <v>0</v>
      </c>
      <c r="AL4" s="108">
        <v>0</v>
      </c>
      <c r="AM4" s="110">
        <f t="shared" ref="AM4:AM23" si="0">AK4+AL4</f>
        <v>0</v>
      </c>
    </row>
    <row r="5" spans="1:39" ht="30" x14ac:dyDescent="0.25">
      <c r="A5" s="3">
        <v>1</v>
      </c>
      <c r="B5" s="3" t="s">
        <v>33</v>
      </c>
      <c r="C5" s="3" t="s">
        <v>50</v>
      </c>
      <c r="D5" s="2" t="s">
        <v>74</v>
      </c>
      <c r="E5" s="17" t="s">
        <v>75</v>
      </c>
      <c r="F5" s="17" t="s">
        <v>196</v>
      </c>
      <c r="G5" s="102" t="s">
        <v>114</v>
      </c>
      <c r="H5" s="4">
        <v>0</v>
      </c>
      <c r="I5" s="2" t="s">
        <v>29</v>
      </c>
      <c r="J5" s="4">
        <v>60</v>
      </c>
      <c r="K5" s="18">
        <v>15000</v>
      </c>
      <c r="L5" s="19">
        <v>32747</v>
      </c>
      <c r="M5" s="107">
        <v>0</v>
      </c>
      <c r="N5" s="108">
        <v>0</v>
      </c>
      <c r="O5" s="109" t="s">
        <v>30</v>
      </c>
      <c r="P5" s="109" t="s">
        <v>30</v>
      </c>
      <c r="Q5" s="109" t="s">
        <v>30</v>
      </c>
      <c r="R5" s="108">
        <v>0</v>
      </c>
      <c r="S5" s="110">
        <v>0</v>
      </c>
      <c r="T5" s="29"/>
      <c r="U5" s="107">
        <v>0</v>
      </c>
      <c r="V5" s="108">
        <v>0</v>
      </c>
      <c r="W5" s="108">
        <v>0</v>
      </c>
      <c r="X5" s="108">
        <v>0</v>
      </c>
      <c r="Y5" s="108">
        <v>0</v>
      </c>
      <c r="Z5" s="108">
        <v>0</v>
      </c>
      <c r="AA5" s="110">
        <v>0</v>
      </c>
      <c r="AB5" s="29"/>
      <c r="AC5" s="107">
        <v>0</v>
      </c>
      <c r="AD5" s="108">
        <v>0</v>
      </c>
      <c r="AE5" s="108">
        <v>0</v>
      </c>
      <c r="AF5" s="108">
        <v>0</v>
      </c>
      <c r="AG5" s="108">
        <v>0</v>
      </c>
      <c r="AH5" s="108">
        <v>0</v>
      </c>
      <c r="AI5" s="110">
        <v>0</v>
      </c>
      <c r="AJ5" s="29"/>
      <c r="AK5" s="107">
        <v>0</v>
      </c>
      <c r="AL5" s="108">
        <v>0</v>
      </c>
      <c r="AM5" s="110">
        <f t="shared" si="0"/>
        <v>0</v>
      </c>
    </row>
    <row r="6" spans="1:39" ht="30" x14ac:dyDescent="0.25">
      <c r="A6" s="3">
        <v>1</v>
      </c>
      <c r="B6" s="3" t="s">
        <v>34</v>
      </c>
      <c r="C6" s="3" t="s">
        <v>36</v>
      </c>
      <c r="D6" s="2" t="s">
        <v>76</v>
      </c>
      <c r="E6" s="17" t="s">
        <v>77</v>
      </c>
      <c r="F6" s="17" t="s">
        <v>196</v>
      </c>
      <c r="G6" s="102" t="s">
        <v>114</v>
      </c>
      <c r="H6" s="4">
        <v>0</v>
      </c>
      <c r="I6" s="2" t="s">
        <v>29</v>
      </c>
      <c r="J6" s="4">
        <v>60</v>
      </c>
      <c r="K6" s="18">
        <v>15000</v>
      </c>
      <c r="L6" s="19">
        <v>35034.699999999997</v>
      </c>
      <c r="M6" s="107">
        <v>0</v>
      </c>
      <c r="N6" s="108">
        <v>0</v>
      </c>
      <c r="O6" s="109" t="s">
        <v>30</v>
      </c>
      <c r="P6" s="109" t="s">
        <v>30</v>
      </c>
      <c r="Q6" s="109" t="s">
        <v>30</v>
      </c>
      <c r="R6" s="108">
        <v>0</v>
      </c>
      <c r="S6" s="110">
        <v>0</v>
      </c>
      <c r="T6" s="29"/>
      <c r="U6" s="107">
        <v>0</v>
      </c>
      <c r="V6" s="108">
        <v>0</v>
      </c>
      <c r="W6" s="108">
        <v>0</v>
      </c>
      <c r="X6" s="108">
        <v>0</v>
      </c>
      <c r="Y6" s="108">
        <v>0</v>
      </c>
      <c r="Z6" s="108">
        <v>0</v>
      </c>
      <c r="AA6" s="110">
        <v>0</v>
      </c>
      <c r="AB6" s="29"/>
      <c r="AC6" s="107">
        <v>0</v>
      </c>
      <c r="AD6" s="108">
        <v>0</v>
      </c>
      <c r="AE6" s="108">
        <v>0</v>
      </c>
      <c r="AF6" s="108">
        <v>0</v>
      </c>
      <c r="AG6" s="108">
        <v>0</v>
      </c>
      <c r="AH6" s="108">
        <v>0</v>
      </c>
      <c r="AI6" s="110">
        <v>0</v>
      </c>
      <c r="AJ6" s="29"/>
      <c r="AK6" s="107">
        <v>0</v>
      </c>
      <c r="AL6" s="108">
        <v>0</v>
      </c>
      <c r="AM6" s="110">
        <f t="shared" si="0"/>
        <v>0</v>
      </c>
    </row>
    <row r="7" spans="1:39" ht="30" x14ac:dyDescent="0.25">
      <c r="A7" s="3">
        <v>1</v>
      </c>
      <c r="B7" s="3" t="s">
        <v>37</v>
      </c>
      <c r="C7" s="3" t="s">
        <v>103</v>
      </c>
      <c r="D7" t="s">
        <v>102</v>
      </c>
      <c r="E7" s="17" t="s">
        <v>104</v>
      </c>
      <c r="F7" s="17" t="s">
        <v>196</v>
      </c>
      <c r="G7" s="102" t="s">
        <v>114</v>
      </c>
      <c r="H7" s="4">
        <v>0</v>
      </c>
      <c r="I7" s="2" t="s">
        <v>29</v>
      </c>
      <c r="J7" s="4">
        <v>60</v>
      </c>
      <c r="K7" s="18">
        <v>15000</v>
      </c>
      <c r="L7" s="19">
        <v>33690</v>
      </c>
      <c r="M7" s="107">
        <v>0</v>
      </c>
      <c r="N7" s="108">
        <v>0</v>
      </c>
      <c r="O7" s="109" t="s">
        <v>30</v>
      </c>
      <c r="P7" s="109" t="s">
        <v>30</v>
      </c>
      <c r="Q7" s="109" t="s">
        <v>30</v>
      </c>
      <c r="R7" s="108">
        <v>0</v>
      </c>
      <c r="S7" s="110">
        <v>0</v>
      </c>
      <c r="T7" s="29"/>
      <c r="U7" s="107">
        <v>0</v>
      </c>
      <c r="V7" s="108">
        <v>0</v>
      </c>
      <c r="W7" s="108">
        <v>0</v>
      </c>
      <c r="X7" s="108">
        <v>0</v>
      </c>
      <c r="Y7" s="108">
        <v>0</v>
      </c>
      <c r="Z7" s="108">
        <v>0</v>
      </c>
      <c r="AA7" s="110">
        <v>0</v>
      </c>
      <c r="AB7" s="29"/>
      <c r="AC7" s="107">
        <v>0</v>
      </c>
      <c r="AD7" s="108">
        <v>0</v>
      </c>
      <c r="AE7" s="108">
        <v>0</v>
      </c>
      <c r="AF7" s="108">
        <v>0</v>
      </c>
      <c r="AG7" s="108">
        <v>0</v>
      </c>
      <c r="AH7" s="108">
        <v>0</v>
      </c>
      <c r="AI7" s="110">
        <v>0</v>
      </c>
      <c r="AJ7" s="29"/>
      <c r="AK7" s="107">
        <v>0</v>
      </c>
      <c r="AL7" s="108">
        <v>0</v>
      </c>
      <c r="AM7" s="110">
        <f t="shared" si="0"/>
        <v>0</v>
      </c>
    </row>
    <row r="8" spans="1:39" ht="45" x14ac:dyDescent="0.25">
      <c r="A8" s="3">
        <v>2</v>
      </c>
      <c r="B8" s="3" t="s">
        <v>32</v>
      </c>
      <c r="C8" s="3" t="s">
        <v>46</v>
      </c>
      <c r="D8" s="2" t="s">
        <v>68</v>
      </c>
      <c r="E8" s="17" t="s">
        <v>69</v>
      </c>
      <c r="F8" s="17" t="s">
        <v>193</v>
      </c>
      <c r="G8" s="101" t="s">
        <v>106</v>
      </c>
      <c r="H8" s="4">
        <v>0</v>
      </c>
      <c r="I8" s="2" t="s">
        <v>29</v>
      </c>
      <c r="J8" s="4">
        <v>60</v>
      </c>
      <c r="K8" s="18">
        <v>30000</v>
      </c>
      <c r="L8" s="19">
        <v>37048</v>
      </c>
      <c r="M8" s="107">
        <v>0</v>
      </c>
      <c r="N8" s="108">
        <v>0</v>
      </c>
      <c r="O8" s="109" t="s">
        <v>30</v>
      </c>
      <c r="P8" s="109" t="s">
        <v>30</v>
      </c>
      <c r="Q8" s="109" t="s">
        <v>30</v>
      </c>
      <c r="R8" s="108">
        <v>0</v>
      </c>
      <c r="S8" s="110">
        <v>0</v>
      </c>
      <c r="T8" s="29"/>
      <c r="U8" s="107">
        <v>0</v>
      </c>
      <c r="V8" s="108">
        <v>0</v>
      </c>
      <c r="W8" s="108">
        <v>0</v>
      </c>
      <c r="X8" s="108">
        <v>0</v>
      </c>
      <c r="Y8" s="108">
        <v>0</v>
      </c>
      <c r="Z8" s="108">
        <v>0</v>
      </c>
      <c r="AA8" s="110">
        <v>0</v>
      </c>
      <c r="AB8" s="29"/>
      <c r="AC8" s="107">
        <v>0</v>
      </c>
      <c r="AD8" s="108">
        <v>0</v>
      </c>
      <c r="AE8" s="108">
        <v>0</v>
      </c>
      <c r="AF8" s="108">
        <v>0</v>
      </c>
      <c r="AG8" s="108">
        <v>0</v>
      </c>
      <c r="AH8" s="108">
        <v>0</v>
      </c>
      <c r="AI8" s="110">
        <v>0</v>
      </c>
      <c r="AJ8" s="29"/>
      <c r="AK8" s="107">
        <v>0</v>
      </c>
      <c r="AL8" s="108">
        <v>0</v>
      </c>
      <c r="AM8" s="110">
        <f t="shared" si="0"/>
        <v>0</v>
      </c>
    </row>
    <row r="9" spans="1:39" ht="15" x14ac:dyDescent="0.25">
      <c r="A9" s="3">
        <v>2</v>
      </c>
      <c r="B9" s="3" t="s">
        <v>33</v>
      </c>
      <c r="C9" s="3" t="s">
        <v>48</v>
      </c>
      <c r="D9" s="2" t="s">
        <v>57</v>
      </c>
      <c r="E9" s="17" t="s">
        <v>73</v>
      </c>
      <c r="F9" s="17" t="s">
        <v>186</v>
      </c>
      <c r="G9" s="32" t="s">
        <v>106</v>
      </c>
      <c r="H9" s="4">
        <v>0</v>
      </c>
      <c r="I9" s="2" t="s">
        <v>29</v>
      </c>
      <c r="J9" s="4">
        <v>60</v>
      </c>
      <c r="K9" s="18">
        <v>30000</v>
      </c>
      <c r="L9" s="19">
        <v>38097</v>
      </c>
      <c r="M9" s="107">
        <v>0</v>
      </c>
      <c r="N9" s="108">
        <v>0</v>
      </c>
      <c r="O9" s="109" t="s">
        <v>30</v>
      </c>
      <c r="P9" s="109" t="s">
        <v>30</v>
      </c>
      <c r="Q9" s="109" t="s">
        <v>30</v>
      </c>
      <c r="R9" s="108">
        <v>0</v>
      </c>
      <c r="S9" s="110">
        <v>0</v>
      </c>
      <c r="T9" s="29"/>
      <c r="U9" s="107">
        <v>0</v>
      </c>
      <c r="V9" s="108">
        <v>0</v>
      </c>
      <c r="W9" s="117" t="s">
        <v>106</v>
      </c>
      <c r="X9" s="108">
        <v>0</v>
      </c>
      <c r="Y9" s="108">
        <v>0</v>
      </c>
      <c r="Z9" s="108">
        <v>0</v>
      </c>
      <c r="AA9" s="110">
        <v>0</v>
      </c>
      <c r="AB9" s="29"/>
      <c r="AC9" s="107">
        <v>0</v>
      </c>
      <c r="AD9" s="108">
        <v>0</v>
      </c>
      <c r="AE9" s="108">
        <v>0</v>
      </c>
      <c r="AF9" s="108">
        <v>0</v>
      </c>
      <c r="AG9" s="108">
        <v>0</v>
      </c>
      <c r="AH9" s="108">
        <v>0</v>
      </c>
      <c r="AI9" s="110">
        <v>0</v>
      </c>
      <c r="AJ9" s="29"/>
      <c r="AK9" s="107">
        <v>0</v>
      </c>
      <c r="AL9" s="108">
        <v>0</v>
      </c>
      <c r="AM9" s="110">
        <f t="shared" si="0"/>
        <v>0</v>
      </c>
    </row>
    <row r="10" spans="1:39" ht="30" x14ac:dyDescent="0.25">
      <c r="A10" s="3">
        <v>2</v>
      </c>
      <c r="B10" s="3" t="s">
        <v>34</v>
      </c>
      <c r="C10" s="3" t="s">
        <v>35</v>
      </c>
      <c r="D10" s="2" t="s">
        <v>81</v>
      </c>
      <c r="E10" s="17" t="s">
        <v>80</v>
      </c>
      <c r="F10" s="17" t="s">
        <v>196</v>
      </c>
      <c r="G10" s="102" t="s">
        <v>114</v>
      </c>
      <c r="H10" s="4">
        <v>0</v>
      </c>
      <c r="I10" s="2" t="s">
        <v>29</v>
      </c>
      <c r="J10" s="4">
        <v>60</v>
      </c>
      <c r="K10" s="18">
        <v>30000</v>
      </c>
      <c r="L10" s="19">
        <v>38762.410000000003</v>
      </c>
      <c r="M10" s="107">
        <v>0</v>
      </c>
      <c r="N10" s="108">
        <v>0</v>
      </c>
      <c r="O10" s="109" t="s">
        <v>30</v>
      </c>
      <c r="P10" s="109" t="s">
        <v>30</v>
      </c>
      <c r="Q10" s="109" t="s">
        <v>30</v>
      </c>
      <c r="R10" s="108">
        <v>0</v>
      </c>
      <c r="S10" s="110">
        <v>0</v>
      </c>
      <c r="T10" s="29"/>
      <c r="U10" s="107">
        <v>0</v>
      </c>
      <c r="V10" s="108">
        <v>0</v>
      </c>
      <c r="W10" s="108">
        <v>0</v>
      </c>
      <c r="X10" s="108">
        <v>0</v>
      </c>
      <c r="Y10" s="108">
        <v>0</v>
      </c>
      <c r="Z10" s="108">
        <v>0</v>
      </c>
      <c r="AA10" s="110">
        <v>0</v>
      </c>
      <c r="AB10" s="29"/>
      <c r="AC10" s="107">
        <v>0</v>
      </c>
      <c r="AD10" s="108">
        <v>0</v>
      </c>
      <c r="AE10" s="108">
        <v>0</v>
      </c>
      <c r="AF10" s="108">
        <v>0</v>
      </c>
      <c r="AG10" s="108">
        <v>0</v>
      </c>
      <c r="AH10" s="108">
        <v>0</v>
      </c>
      <c r="AI10" s="110">
        <v>0</v>
      </c>
      <c r="AJ10" s="29"/>
      <c r="AK10" s="107">
        <v>0</v>
      </c>
      <c r="AL10" s="108">
        <v>0</v>
      </c>
      <c r="AM10" s="110">
        <f t="shared" si="0"/>
        <v>0</v>
      </c>
    </row>
    <row r="11" spans="1:39" ht="30" x14ac:dyDescent="0.25">
      <c r="A11" s="3">
        <v>2</v>
      </c>
      <c r="B11" s="3" t="s">
        <v>37</v>
      </c>
      <c r="C11" s="3" t="s">
        <v>62</v>
      </c>
      <c r="D11" s="2" t="s">
        <v>89</v>
      </c>
      <c r="E11" s="17" t="s">
        <v>90</v>
      </c>
      <c r="F11" s="17" t="s">
        <v>196</v>
      </c>
      <c r="G11" s="102" t="s">
        <v>114</v>
      </c>
      <c r="H11" s="4">
        <v>0</v>
      </c>
      <c r="I11" s="2" t="s">
        <v>29</v>
      </c>
      <c r="J11" s="4">
        <v>60</v>
      </c>
      <c r="K11" s="18">
        <v>30000</v>
      </c>
      <c r="L11" s="19">
        <v>38685.03</v>
      </c>
      <c r="M11" s="107">
        <v>0</v>
      </c>
      <c r="N11" s="108">
        <v>0</v>
      </c>
      <c r="O11" s="109" t="s">
        <v>30</v>
      </c>
      <c r="P11" s="109" t="s">
        <v>30</v>
      </c>
      <c r="Q11" s="109" t="s">
        <v>30</v>
      </c>
      <c r="R11" s="108">
        <v>0</v>
      </c>
      <c r="S11" s="110">
        <v>0</v>
      </c>
      <c r="T11" s="29"/>
      <c r="U11" s="107">
        <v>0</v>
      </c>
      <c r="V11" s="108">
        <v>0</v>
      </c>
      <c r="W11" s="108">
        <v>0</v>
      </c>
      <c r="X11" s="108">
        <v>0</v>
      </c>
      <c r="Y11" s="108">
        <v>0</v>
      </c>
      <c r="Z11" s="108">
        <v>0</v>
      </c>
      <c r="AA11" s="110">
        <v>0</v>
      </c>
      <c r="AB11" s="29"/>
      <c r="AC11" s="107">
        <v>0</v>
      </c>
      <c r="AD11" s="108">
        <v>0</v>
      </c>
      <c r="AE11" s="108">
        <v>0</v>
      </c>
      <c r="AF11" s="108">
        <v>0</v>
      </c>
      <c r="AG11" s="108">
        <v>0</v>
      </c>
      <c r="AH11" s="108">
        <v>0</v>
      </c>
      <c r="AI11" s="110">
        <v>0</v>
      </c>
      <c r="AJ11" s="29"/>
      <c r="AK11" s="107">
        <v>0</v>
      </c>
      <c r="AL11" s="108">
        <v>0</v>
      </c>
      <c r="AM11" s="110">
        <f t="shared" si="0"/>
        <v>0</v>
      </c>
    </row>
    <row r="12" spans="1:39" ht="75" x14ac:dyDescent="0.25">
      <c r="A12" s="3">
        <v>3</v>
      </c>
      <c r="B12" s="3" t="s">
        <v>41</v>
      </c>
      <c r="C12" s="3" t="s">
        <v>44</v>
      </c>
      <c r="D12" s="2" t="s">
        <v>65</v>
      </c>
      <c r="E12" s="17" t="s">
        <v>66</v>
      </c>
      <c r="F12" s="17" t="s">
        <v>200</v>
      </c>
      <c r="G12" s="32" t="s">
        <v>106</v>
      </c>
      <c r="H12" s="4">
        <v>0</v>
      </c>
      <c r="I12" s="2" t="s">
        <v>29</v>
      </c>
      <c r="J12" s="4">
        <v>60</v>
      </c>
      <c r="K12" s="18">
        <v>30000</v>
      </c>
      <c r="L12" s="19">
        <v>42500</v>
      </c>
      <c r="M12" s="107">
        <v>0</v>
      </c>
      <c r="N12" s="108">
        <v>0</v>
      </c>
      <c r="O12" s="109" t="s">
        <v>30</v>
      </c>
      <c r="P12" s="109" t="s">
        <v>30</v>
      </c>
      <c r="Q12" s="109" t="s">
        <v>30</v>
      </c>
      <c r="R12" s="108">
        <v>0</v>
      </c>
      <c r="S12" s="110">
        <v>0</v>
      </c>
      <c r="T12" s="29"/>
      <c r="U12" s="107">
        <v>0</v>
      </c>
      <c r="V12" s="108">
        <v>0</v>
      </c>
      <c r="W12" s="108">
        <v>0</v>
      </c>
      <c r="X12" s="108">
        <v>0</v>
      </c>
      <c r="Y12" s="108">
        <v>0</v>
      </c>
      <c r="Z12" s="108">
        <v>0</v>
      </c>
      <c r="AA12" s="110">
        <v>0</v>
      </c>
      <c r="AB12" s="29"/>
      <c r="AC12" s="107">
        <v>0</v>
      </c>
      <c r="AD12" s="108">
        <v>0</v>
      </c>
      <c r="AE12" s="108">
        <v>0</v>
      </c>
      <c r="AF12" s="108">
        <v>0</v>
      </c>
      <c r="AG12" s="108">
        <v>0</v>
      </c>
      <c r="AH12" s="108">
        <v>0</v>
      </c>
      <c r="AI12" s="110">
        <v>0</v>
      </c>
      <c r="AJ12" s="29"/>
      <c r="AK12" s="107">
        <v>0</v>
      </c>
      <c r="AL12" s="108">
        <v>0</v>
      </c>
      <c r="AM12" s="110">
        <f t="shared" si="0"/>
        <v>0</v>
      </c>
    </row>
    <row r="13" spans="1:39" ht="30.75" customHeight="1" x14ac:dyDescent="0.25">
      <c r="A13" s="3">
        <v>3</v>
      </c>
      <c r="B13" s="3" t="s">
        <v>42</v>
      </c>
      <c r="C13" s="3" t="s">
        <v>47</v>
      </c>
      <c r="D13" s="2" t="s">
        <v>56</v>
      </c>
      <c r="E13" s="17" t="s">
        <v>70</v>
      </c>
      <c r="F13" s="17" t="s">
        <v>193</v>
      </c>
      <c r="G13" s="101" t="s">
        <v>106</v>
      </c>
      <c r="H13" s="4">
        <v>0</v>
      </c>
      <c r="I13" s="2" t="s">
        <v>29</v>
      </c>
      <c r="J13" s="4">
        <v>60</v>
      </c>
      <c r="K13" s="18">
        <v>30000</v>
      </c>
      <c r="L13" s="19">
        <v>42585</v>
      </c>
      <c r="M13" s="107">
        <v>0</v>
      </c>
      <c r="N13" s="108">
        <v>0</v>
      </c>
      <c r="O13" s="109" t="s">
        <v>30</v>
      </c>
      <c r="P13" s="109" t="s">
        <v>30</v>
      </c>
      <c r="Q13" s="109" t="s">
        <v>30</v>
      </c>
      <c r="R13" s="108">
        <v>0</v>
      </c>
      <c r="S13" s="110">
        <v>0</v>
      </c>
      <c r="T13" s="29"/>
      <c r="U13" s="107">
        <v>0</v>
      </c>
      <c r="V13" s="108">
        <v>0</v>
      </c>
      <c r="W13" s="108">
        <v>0</v>
      </c>
      <c r="X13" s="108">
        <v>0</v>
      </c>
      <c r="Y13" s="108">
        <v>0</v>
      </c>
      <c r="Z13" s="108">
        <v>0</v>
      </c>
      <c r="AA13" s="110">
        <v>0</v>
      </c>
      <c r="AB13" s="29"/>
      <c r="AC13" s="107">
        <v>0</v>
      </c>
      <c r="AD13" s="108">
        <v>0</v>
      </c>
      <c r="AE13" s="108">
        <v>0</v>
      </c>
      <c r="AF13" s="108">
        <v>0</v>
      </c>
      <c r="AG13" s="108">
        <v>0</v>
      </c>
      <c r="AH13" s="108">
        <v>0</v>
      </c>
      <c r="AI13" s="110">
        <v>0</v>
      </c>
      <c r="AJ13" s="29"/>
      <c r="AK13" s="107">
        <v>0</v>
      </c>
      <c r="AL13" s="108">
        <v>0</v>
      </c>
      <c r="AM13" s="110">
        <f t="shared" si="0"/>
        <v>0</v>
      </c>
    </row>
    <row r="14" spans="1:39" ht="15" x14ac:dyDescent="0.25">
      <c r="A14" s="3">
        <v>3</v>
      </c>
      <c r="B14" s="3" t="s">
        <v>34</v>
      </c>
      <c r="C14" s="3" t="s">
        <v>78</v>
      </c>
      <c r="D14" s="2" t="s">
        <v>58</v>
      </c>
      <c r="E14" s="17" t="s">
        <v>79</v>
      </c>
      <c r="F14" s="17" t="s">
        <v>186</v>
      </c>
      <c r="G14" s="32" t="s">
        <v>106</v>
      </c>
      <c r="H14" s="4">
        <v>0</v>
      </c>
      <c r="I14" s="2" t="s">
        <v>29</v>
      </c>
      <c r="J14" s="4">
        <v>60</v>
      </c>
      <c r="K14" s="18">
        <v>30000</v>
      </c>
      <c r="L14" s="19">
        <v>39537.410000000003</v>
      </c>
      <c r="M14" s="107">
        <v>0</v>
      </c>
      <c r="N14" s="108">
        <v>0</v>
      </c>
      <c r="O14" s="109" t="s">
        <v>30</v>
      </c>
      <c r="P14" s="109" t="s">
        <v>30</v>
      </c>
      <c r="Q14" s="109" t="s">
        <v>30</v>
      </c>
      <c r="R14" s="108">
        <v>0</v>
      </c>
      <c r="S14" s="110">
        <v>0</v>
      </c>
      <c r="T14" s="29"/>
      <c r="U14" s="107">
        <v>0</v>
      </c>
      <c r="V14" s="108">
        <v>0</v>
      </c>
      <c r="W14" s="117" t="s">
        <v>106</v>
      </c>
      <c r="X14" s="108">
        <v>0</v>
      </c>
      <c r="Y14" s="108">
        <v>0</v>
      </c>
      <c r="Z14" s="108">
        <v>0</v>
      </c>
      <c r="AA14" s="110">
        <v>0</v>
      </c>
      <c r="AB14" s="29"/>
      <c r="AC14" s="107">
        <v>0</v>
      </c>
      <c r="AD14" s="108">
        <v>0</v>
      </c>
      <c r="AE14" s="108">
        <v>0</v>
      </c>
      <c r="AF14" s="108">
        <v>0</v>
      </c>
      <c r="AG14" s="108">
        <v>0</v>
      </c>
      <c r="AH14" s="108">
        <v>0</v>
      </c>
      <c r="AI14" s="110">
        <v>0</v>
      </c>
      <c r="AJ14" s="29"/>
      <c r="AK14" s="107">
        <v>0</v>
      </c>
      <c r="AL14" s="108">
        <v>0</v>
      </c>
      <c r="AM14" s="110">
        <f t="shared" si="0"/>
        <v>0</v>
      </c>
    </row>
    <row r="15" spans="1:39" ht="45" x14ac:dyDescent="0.25">
      <c r="A15" s="3">
        <v>4</v>
      </c>
      <c r="B15" s="3" t="s">
        <v>38</v>
      </c>
      <c r="C15" s="3" t="s">
        <v>53</v>
      </c>
      <c r="D15" s="2" t="s">
        <v>59</v>
      </c>
      <c r="E15" s="17" t="s">
        <v>86</v>
      </c>
      <c r="F15" s="17" t="s">
        <v>193</v>
      </c>
      <c r="G15" s="32" t="s">
        <v>106</v>
      </c>
      <c r="H15" s="4">
        <v>0</v>
      </c>
      <c r="I15" s="2" t="s">
        <v>29</v>
      </c>
      <c r="J15" s="4">
        <v>60</v>
      </c>
      <c r="K15" s="18">
        <v>25000</v>
      </c>
      <c r="L15" s="19">
        <v>46960</v>
      </c>
      <c r="M15" s="107">
        <v>0</v>
      </c>
      <c r="N15" s="108">
        <v>0</v>
      </c>
      <c r="O15" s="109" t="s">
        <v>30</v>
      </c>
      <c r="P15" s="109" t="s">
        <v>30</v>
      </c>
      <c r="Q15" s="109" t="s">
        <v>30</v>
      </c>
      <c r="R15" s="108">
        <v>0</v>
      </c>
      <c r="S15" s="110">
        <v>0</v>
      </c>
      <c r="T15" s="29"/>
      <c r="U15" s="107">
        <v>0</v>
      </c>
      <c r="V15" s="108">
        <v>0</v>
      </c>
      <c r="W15" s="108">
        <v>0</v>
      </c>
      <c r="X15" s="108">
        <v>0</v>
      </c>
      <c r="Y15" s="108">
        <v>0</v>
      </c>
      <c r="Z15" s="108">
        <v>0</v>
      </c>
      <c r="AA15" s="110">
        <v>0</v>
      </c>
      <c r="AB15" s="29"/>
      <c r="AC15" s="107">
        <v>0</v>
      </c>
      <c r="AD15" s="108">
        <v>0</v>
      </c>
      <c r="AE15" s="108">
        <v>0</v>
      </c>
      <c r="AF15" s="108">
        <v>0</v>
      </c>
      <c r="AG15" s="108">
        <v>0</v>
      </c>
      <c r="AH15" s="108">
        <v>0</v>
      </c>
      <c r="AI15" s="110">
        <v>0</v>
      </c>
      <c r="AJ15" s="29"/>
      <c r="AK15" s="107">
        <v>0</v>
      </c>
      <c r="AL15" s="108">
        <v>0</v>
      </c>
      <c r="AM15" s="110">
        <f t="shared" si="0"/>
        <v>0</v>
      </c>
    </row>
    <row r="16" spans="1:39" ht="30" x14ac:dyDescent="0.25">
      <c r="A16" s="3">
        <v>4</v>
      </c>
      <c r="B16" s="3" t="s">
        <v>38</v>
      </c>
      <c r="C16" s="3" t="s">
        <v>54</v>
      </c>
      <c r="D16" s="2" t="s">
        <v>60</v>
      </c>
      <c r="E16" s="17" t="s">
        <v>87</v>
      </c>
      <c r="F16" s="17" t="s">
        <v>197</v>
      </c>
      <c r="G16" s="102" t="s">
        <v>114</v>
      </c>
      <c r="H16" s="4">
        <v>0</v>
      </c>
      <c r="I16" s="2" t="s">
        <v>29</v>
      </c>
      <c r="J16" s="4">
        <v>60</v>
      </c>
      <c r="K16" s="18">
        <v>25000</v>
      </c>
      <c r="L16" s="19">
        <v>47970</v>
      </c>
      <c r="M16" s="107">
        <v>0</v>
      </c>
      <c r="N16" s="108">
        <v>0</v>
      </c>
      <c r="O16" s="109" t="s">
        <v>30</v>
      </c>
      <c r="P16" s="109" t="s">
        <v>30</v>
      </c>
      <c r="Q16" s="109" t="s">
        <v>30</v>
      </c>
      <c r="R16" s="108">
        <v>0</v>
      </c>
      <c r="S16" s="110">
        <v>0</v>
      </c>
      <c r="T16" s="29"/>
      <c r="U16" s="107">
        <v>0</v>
      </c>
      <c r="V16" s="108">
        <v>0</v>
      </c>
      <c r="W16" s="108">
        <v>0</v>
      </c>
      <c r="X16" s="108">
        <v>0</v>
      </c>
      <c r="Y16" s="108">
        <v>0</v>
      </c>
      <c r="Z16" s="108">
        <v>0</v>
      </c>
      <c r="AA16" s="110">
        <v>0</v>
      </c>
      <c r="AB16" s="29"/>
      <c r="AC16" s="107">
        <v>0</v>
      </c>
      <c r="AD16" s="108">
        <v>0</v>
      </c>
      <c r="AE16" s="108">
        <v>0</v>
      </c>
      <c r="AF16" s="108">
        <v>0</v>
      </c>
      <c r="AG16" s="108">
        <v>0</v>
      </c>
      <c r="AH16" s="108">
        <v>0</v>
      </c>
      <c r="AI16" s="110">
        <v>0</v>
      </c>
      <c r="AJ16" s="29"/>
      <c r="AK16" s="107">
        <v>0</v>
      </c>
      <c r="AL16" s="108">
        <v>0</v>
      </c>
      <c r="AM16" s="110">
        <f t="shared" si="0"/>
        <v>0</v>
      </c>
    </row>
    <row r="17" spans="1:39" ht="30" x14ac:dyDescent="0.25">
      <c r="A17" s="3">
        <v>4</v>
      </c>
      <c r="B17" s="3" t="s">
        <v>43</v>
      </c>
      <c r="C17" s="3" t="s">
        <v>39</v>
      </c>
      <c r="D17" s="2" t="s">
        <v>61</v>
      </c>
      <c r="E17" s="17" t="s">
        <v>88</v>
      </c>
      <c r="F17" s="17" t="s">
        <v>196</v>
      </c>
      <c r="G17" s="102" t="s">
        <v>114</v>
      </c>
      <c r="H17" s="4">
        <v>0</v>
      </c>
      <c r="I17" s="2" t="s">
        <v>29</v>
      </c>
      <c r="J17" s="4">
        <v>60</v>
      </c>
      <c r="K17" s="18">
        <v>25000</v>
      </c>
      <c r="L17" s="19">
        <v>45680</v>
      </c>
      <c r="M17" s="107">
        <v>0</v>
      </c>
      <c r="N17" s="108">
        <v>0</v>
      </c>
      <c r="O17" s="109" t="s">
        <v>30</v>
      </c>
      <c r="P17" s="109" t="s">
        <v>30</v>
      </c>
      <c r="Q17" s="109" t="s">
        <v>30</v>
      </c>
      <c r="R17" s="108">
        <v>0</v>
      </c>
      <c r="S17" s="110">
        <v>0</v>
      </c>
      <c r="T17" s="29"/>
      <c r="U17" s="107">
        <v>0</v>
      </c>
      <c r="V17" s="108">
        <v>0</v>
      </c>
      <c r="W17" s="108">
        <v>0</v>
      </c>
      <c r="X17" s="108">
        <v>0</v>
      </c>
      <c r="Y17" s="108">
        <v>0</v>
      </c>
      <c r="Z17" s="108">
        <v>0</v>
      </c>
      <c r="AA17" s="110">
        <v>0</v>
      </c>
      <c r="AB17" s="29"/>
      <c r="AC17" s="107">
        <v>0</v>
      </c>
      <c r="AD17" s="108">
        <v>0</v>
      </c>
      <c r="AE17" s="108">
        <v>0</v>
      </c>
      <c r="AF17" s="108">
        <v>0</v>
      </c>
      <c r="AG17" s="108">
        <v>0</v>
      </c>
      <c r="AH17" s="108">
        <v>0</v>
      </c>
      <c r="AI17" s="110">
        <v>0</v>
      </c>
      <c r="AJ17" s="29"/>
      <c r="AK17" s="107">
        <v>0</v>
      </c>
      <c r="AL17" s="108">
        <v>0</v>
      </c>
      <c r="AM17" s="110">
        <f t="shared" si="0"/>
        <v>0</v>
      </c>
    </row>
    <row r="18" spans="1:39" ht="90" x14ac:dyDescent="0.25">
      <c r="A18" s="3">
        <v>5</v>
      </c>
      <c r="B18" s="3" t="s">
        <v>94</v>
      </c>
      <c r="C18" s="3" t="s">
        <v>95</v>
      </c>
      <c r="D18" s="27" t="s">
        <v>96</v>
      </c>
      <c r="E18" s="17" t="s">
        <v>100</v>
      </c>
      <c r="F18" s="17" t="s">
        <v>186</v>
      </c>
      <c r="G18" s="32" t="s">
        <v>106</v>
      </c>
      <c r="H18" s="4">
        <v>0</v>
      </c>
      <c r="I18" s="2" t="s">
        <v>29</v>
      </c>
      <c r="J18" s="4">
        <v>60</v>
      </c>
      <c r="K18" s="18">
        <v>25000</v>
      </c>
      <c r="L18" s="19">
        <v>78660</v>
      </c>
      <c r="M18" s="107">
        <v>0</v>
      </c>
      <c r="N18" s="108">
        <v>0</v>
      </c>
      <c r="O18" s="109" t="s">
        <v>30</v>
      </c>
      <c r="P18" s="109" t="s">
        <v>30</v>
      </c>
      <c r="Q18" s="109" t="s">
        <v>30</v>
      </c>
      <c r="R18" s="108">
        <v>0</v>
      </c>
      <c r="S18" s="110">
        <v>0</v>
      </c>
      <c r="T18" s="29"/>
      <c r="U18" s="107">
        <v>0</v>
      </c>
      <c r="V18" s="108">
        <v>0</v>
      </c>
      <c r="W18" s="116" t="s">
        <v>106</v>
      </c>
      <c r="X18" s="108">
        <v>0</v>
      </c>
      <c r="Y18" s="108">
        <v>0</v>
      </c>
      <c r="Z18" s="108">
        <v>0</v>
      </c>
      <c r="AA18" s="110">
        <v>0</v>
      </c>
      <c r="AB18" s="29"/>
      <c r="AC18" s="107">
        <v>0</v>
      </c>
      <c r="AD18" s="108">
        <v>0</v>
      </c>
      <c r="AE18" s="108">
        <v>0</v>
      </c>
      <c r="AF18" s="108">
        <v>0</v>
      </c>
      <c r="AG18" s="108">
        <v>0</v>
      </c>
      <c r="AH18" s="108">
        <v>0</v>
      </c>
      <c r="AI18" s="110">
        <v>0</v>
      </c>
      <c r="AJ18" s="29"/>
      <c r="AK18" s="107">
        <v>0</v>
      </c>
      <c r="AL18" s="108">
        <v>0</v>
      </c>
      <c r="AM18" s="110">
        <f t="shared" si="0"/>
        <v>0</v>
      </c>
    </row>
    <row r="19" spans="1:39" ht="75" x14ac:dyDescent="0.25">
      <c r="A19" s="3">
        <v>5</v>
      </c>
      <c r="B19" s="3" t="s">
        <v>98</v>
      </c>
      <c r="C19" s="3" t="s">
        <v>91</v>
      </c>
      <c r="D19" s="2" t="s">
        <v>92</v>
      </c>
      <c r="E19" s="17" t="s">
        <v>93</v>
      </c>
      <c r="F19" s="17" t="s">
        <v>186</v>
      </c>
      <c r="G19" s="32" t="s">
        <v>106</v>
      </c>
      <c r="H19" s="4">
        <v>0</v>
      </c>
      <c r="I19" s="3" t="s">
        <v>29</v>
      </c>
      <c r="J19" s="4">
        <v>60</v>
      </c>
      <c r="K19" s="18">
        <v>25000</v>
      </c>
      <c r="L19" s="19">
        <v>78139.8</v>
      </c>
      <c r="M19" s="107">
        <v>0</v>
      </c>
      <c r="N19" s="108">
        <v>0</v>
      </c>
      <c r="O19" s="109" t="s">
        <v>30</v>
      </c>
      <c r="P19" s="109" t="s">
        <v>30</v>
      </c>
      <c r="Q19" s="109" t="s">
        <v>30</v>
      </c>
      <c r="R19" s="108">
        <v>0</v>
      </c>
      <c r="S19" s="110">
        <v>0</v>
      </c>
      <c r="T19" s="29"/>
      <c r="U19" s="107">
        <v>0</v>
      </c>
      <c r="V19" s="108">
        <v>0</v>
      </c>
      <c r="W19" s="116" t="s">
        <v>106</v>
      </c>
      <c r="X19" s="108">
        <v>0</v>
      </c>
      <c r="Y19" s="108">
        <v>0</v>
      </c>
      <c r="Z19" s="108">
        <v>0</v>
      </c>
      <c r="AA19" s="110">
        <v>0</v>
      </c>
      <c r="AB19" s="29"/>
      <c r="AC19" s="107">
        <v>0</v>
      </c>
      <c r="AD19" s="108">
        <v>0</v>
      </c>
      <c r="AE19" s="108">
        <v>0</v>
      </c>
      <c r="AF19" s="108">
        <v>0</v>
      </c>
      <c r="AG19" s="108">
        <v>0</v>
      </c>
      <c r="AH19" s="108">
        <v>0</v>
      </c>
      <c r="AI19" s="110">
        <v>0</v>
      </c>
      <c r="AJ19" s="29"/>
      <c r="AK19" s="107">
        <v>0</v>
      </c>
      <c r="AL19" s="108">
        <v>0</v>
      </c>
      <c r="AM19" s="110">
        <f t="shared" si="0"/>
        <v>0</v>
      </c>
    </row>
    <row r="20" spans="1:39" ht="45" x14ac:dyDescent="0.25">
      <c r="A20" s="3">
        <v>6</v>
      </c>
      <c r="B20" s="3" t="s">
        <v>34</v>
      </c>
      <c r="C20" s="3" t="s">
        <v>51</v>
      </c>
      <c r="D20" s="2" t="s">
        <v>82</v>
      </c>
      <c r="E20" s="17" t="s">
        <v>83</v>
      </c>
      <c r="F20" s="17" t="s">
        <v>201</v>
      </c>
      <c r="G20" s="102" t="s">
        <v>114</v>
      </c>
      <c r="H20" s="4">
        <v>0</v>
      </c>
      <c r="I20" s="2" t="s">
        <v>29</v>
      </c>
      <c r="J20" s="4">
        <v>60</v>
      </c>
      <c r="K20" s="18">
        <v>25000</v>
      </c>
      <c r="L20" s="19">
        <v>37649.15</v>
      </c>
      <c r="M20" s="107">
        <v>0</v>
      </c>
      <c r="N20" s="108">
        <v>0</v>
      </c>
      <c r="O20" s="109" t="s">
        <v>30</v>
      </c>
      <c r="P20" s="109" t="s">
        <v>30</v>
      </c>
      <c r="Q20" s="109" t="s">
        <v>30</v>
      </c>
      <c r="R20" s="108">
        <v>0</v>
      </c>
      <c r="S20" s="110">
        <v>0</v>
      </c>
      <c r="T20" s="29"/>
      <c r="U20" s="107">
        <v>0</v>
      </c>
      <c r="V20" s="108">
        <v>0</v>
      </c>
      <c r="W20" s="108">
        <v>0</v>
      </c>
      <c r="X20" s="108">
        <v>0</v>
      </c>
      <c r="Y20" s="108">
        <v>0</v>
      </c>
      <c r="Z20" s="108">
        <v>0</v>
      </c>
      <c r="AA20" s="110">
        <v>0</v>
      </c>
      <c r="AB20" s="29"/>
      <c r="AC20" s="107">
        <v>0</v>
      </c>
      <c r="AD20" s="108">
        <v>0</v>
      </c>
      <c r="AE20" s="108">
        <v>0</v>
      </c>
      <c r="AF20" s="108">
        <v>0</v>
      </c>
      <c r="AG20" s="108">
        <v>0</v>
      </c>
      <c r="AH20" s="108">
        <v>0</v>
      </c>
      <c r="AI20" s="110">
        <v>0</v>
      </c>
      <c r="AJ20" s="29"/>
      <c r="AK20" s="107">
        <v>0</v>
      </c>
      <c r="AL20" s="108">
        <v>0</v>
      </c>
      <c r="AM20" s="110">
        <f t="shared" si="0"/>
        <v>0</v>
      </c>
    </row>
    <row r="21" spans="1:39" ht="30" x14ac:dyDescent="0.25">
      <c r="A21" s="3">
        <v>7</v>
      </c>
      <c r="B21" s="3" t="s">
        <v>31</v>
      </c>
      <c r="C21" s="3" t="s">
        <v>40</v>
      </c>
      <c r="D21" s="2" t="s">
        <v>64</v>
      </c>
      <c r="E21" s="17" t="s">
        <v>63</v>
      </c>
      <c r="F21" s="17" t="s">
        <v>199</v>
      </c>
      <c r="G21" s="102" t="s">
        <v>114</v>
      </c>
      <c r="H21" s="4">
        <v>0</v>
      </c>
      <c r="I21" s="2" t="s">
        <v>29</v>
      </c>
      <c r="J21" s="4">
        <v>60</v>
      </c>
      <c r="K21" s="18">
        <v>7500</v>
      </c>
      <c r="L21" s="19">
        <v>49222.8</v>
      </c>
      <c r="M21" s="107">
        <v>0</v>
      </c>
      <c r="N21" s="108">
        <v>0</v>
      </c>
      <c r="O21" s="109" t="s">
        <v>30</v>
      </c>
      <c r="P21" s="109" t="s">
        <v>30</v>
      </c>
      <c r="Q21" s="109" t="s">
        <v>30</v>
      </c>
      <c r="R21" s="108">
        <v>0</v>
      </c>
      <c r="S21" s="110">
        <v>0</v>
      </c>
      <c r="T21" s="29"/>
      <c r="U21" s="107">
        <v>0</v>
      </c>
      <c r="V21" s="108">
        <v>0</v>
      </c>
      <c r="W21" s="108">
        <v>0</v>
      </c>
      <c r="X21" s="108">
        <v>0</v>
      </c>
      <c r="Y21" s="108">
        <v>0</v>
      </c>
      <c r="Z21" s="108">
        <v>0</v>
      </c>
      <c r="AA21" s="110">
        <v>0</v>
      </c>
      <c r="AB21" s="29"/>
      <c r="AC21" s="107">
        <v>0</v>
      </c>
      <c r="AD21" s="108">
        <v>0</v>
      </c>
      <c r="AE21" s="108">
        <v>0</v>
      </c>
      <c r="AF21" s="108">
        <v>0</v>
      </c>
      <c r="AG21" s="108">
        <v>0</v>
      </c>
      <c r="AH21" s="108">
        <v>0</v>
      </c>
      <c r="AI21" s="110">
        <v>0</v>
      </c>
      <c r="AJ21" s="29"/>
      <c r="AK21" s="107">
        <v>0</v>
      </c>
      <c r="AL21" s="108">
        <v>0</v>
      </c>
      <c r="AM21" s="110">
        <f t="shared" si="0"/>
        <v>0</v>
      </c>
    </row>
    <row r="22" spans="1:39" ht="60" x14ac:dyDescent="0.25">
      <c r="A22" s="3">
        <v>8</v>
      </c>
      <c r="B22" s="3" t="s">
        <v>41</v>
      </c>
      <c r="C22" s="3" t="s">
        <v>45</v>
      </c>
      <c r="D22" s="2" t="s">
        <v>67</v>
      </c>
      <c r="E22" s="17" t="s">
        <v>194</v>
      </c>
      <c r="F22" s="17" t="s">
        <v>198</v>
      </c>
      <c r="G22" s="102" t="s">
        <v>114</v>
      </c>
      <c r="H22" s="4">
        <v>0</v>
      </c>
      <c r="I22" s="2" t="s">
        <v>29</v>
      </c>
      <c r="J22" s="4">
        <v>60</v>
      </c>
      <c r="K22" s="18">
        <v>7500</v>
      </c>
      <c r="L22" s="19">
        <v>64293.35</v>
      </c>
      <c r="M22" s="107">
        <v>0</v>
      </c>
      <c r="N22" s="108">
        <v>0</v>
      </c>
      <c r="O22" s="109" t="s">
        <v>30</v>
      </c>
      <c r="P22" s="109" t="s">
        <v>30</v>
      </c>
      <c r="Q22" s="109" t="s">
        <v>30</v>
      </c>
      <c r="R22" s="108">
        <v>0</v>
      </c>
      <c r="S22" s="110">
        <v>0</v>
      </c>
      <c r="T22" s="29"/>
      <c r="U22" s="107">
        <v>0</v>
      </c>
      <c r="V22" s="108">
        <v>0</v>
      </c>
      <c r="W22" s="108">
        <v>0</v>
      </c>
      <c r="X22" s="108">
        <v>0</v>
      </c>
      <c r="Y22" s="108">
        <v>0</v>
      </c>
      <c r="Z22" s="108">
        <v>0</v>
      </c>
      <c r="AA22" s="110">
        <v>0</v>
      </c>
      <c r="AB22" s="29"/>
      <c r="AC22" s="107">
        <v>0</v>
      </c>
      <c r="AD22" s="108">
        <v>0</v>
      </c>
      <c r="AE22" s="108">
        <v>0</v>
      </c>
      <c r="AF22" s="108">
        <v>0</v>
      </c>
      <c r="AG22" s="108">
        <v>0</v>
      </c>
      <c r="AH22" s="108">
        <v>0</v>
      </c>
      <c r="AI22" s="110">
        <v>0</v>
      </c>
      <c r="AJ22" s="29"/>
      <c r="AK22" s="107">
        <v>0</v>
      </c>
      <c r="AL22" s="108">
        <v>0</v>
      </c>
      <c r="AM22" s="110">
        <f t="shared" si="0"/>
        <v>0</v>
      </c>
    </row>
    <row r="23" spans="1:39" ht="15" x14ac:dyDescent="0.25">
      <c r="A23" s="92">
        <v>9</v>
      </c>
      <c r="B23" s="92" t="s">
        <v>34</v>
      </c>
      <c r="C23" s="92" t="s">
        <v>52</v>
      </c>
      <c r="D23" s="93" t="s">
        <v>85</v>
      </c>
      <c r="E23" s="94" t="s">
        <v>84</v>
      </c>
      <c r="F23" s="94" t="s">
        <v>186</v>
      </c>
      <c r="G23" s="95" t="s">
        <v>106</v>
      </c>
      <c r="H23" s="96">
        <v>0</v>
      </c>
      <c r="I23" s="93" t="s">
        <v>29</v>
      </c>
      <c r="J23" s="96">
        <v>60</v>
      </c>
      <c r="K23" s="97">
        <v>10000</v>
      </c>
      <c r="L23" s="98">
        <v>83853</v>
      </c>
      <c r="M23" s="111">
        <v>0</v>
      </c>
      <c r="N23" s="112">
        <v>0</v>
      </c>
      <c r="O23" s="113" t="s">
        <v>30</v>
      </c>
      <c r="P23" s="113" t="s">
        <v>30</v>
      </c>
      <c r="Q23" s="113" t="s">
        <v>30</v>
      </c>
      <c r="R23" s="112">
        <v>0</v>
      </c>
      <c r="S23" s="114">
        <v>0</v>
      </c>
      <c r="T23" s="29"/>
      <c r="U23" s="111">
        <v>0</v>
      </c>
      <c r="V23" s="112">
        <v>0</v>
      </c>
      <c r="W23" s="115" t="s">
        <v>106</v>
      </c>
      <c r="X23" s="112">
        <v>0</v>
      </c>
      <c r="Y23" s="112">
        <v>0</v>
      </c>
      <c r="Z23" s="112">
        <v>0</v>
      </c>
      <c r="AA23" s="114">
        <v>0</v>
      </c>
      <c r="AB23" s="29"/>
      <c r="AC23" s="111">
        <v>0</v>
      </c>
      <c r="AD23" s="112">
        <v>0</v>
      </c>
      <c r="AE23" s="112">
        <v>0</v>
      </c>
      <c r="AF23" s="112">
        <v>0</v>
      </c>
      <c r="AG23" s="112">
        <v>0</v>
      </c>
      <c r="AH23" s="112">
        <v>0</v>
      </c>
      <c r="AI23" s="114">
        <v>0</v>
      </c>
      <c r="AJ23" s="29"/>
      <c r="AK23" s="111">
        <v>0</v>
      </c>
      <c r="AL23" s="112">
        <v>0</v>
      </c>
      <c r="AM23" s="114">
        <f t="shared" si="0"/>
        <v>0</v>
      </c>
    </row>
    <row r="24" spans="1:39" x14ac:dyDescent="0.25">
      <c r="A24" s="21"/>
      <c r="B24" s="21"/>
      <c r="K24" s="22"/>
      <c r="M24" s="24"/>
    </row>
    <row r="25" spans="1:39" x14ac:dyDescent="0.25">
      <c r="A25" s="21"/>
      <c r="B25" s="21"/>
      <c r="K25" s="22"/>
      <c r="M25" s="24"/>
    </row>
    <row r="26" spans="1:39" ht="28.5" x14ac:dyDescent="0.25">
      <c r="A26" s="21"/>
      <c r="B26" s="21"/>
      <c r="F26" s="16" t="s">
        <v>195</v>
      </c>
      <c r="K26" s="22"/>
    </row>
    <row r="27" spans="1:39" x14ac:dyDescent="0.25">
      <c r="A27" s="21"/>
      <c r="B27" s="21"/>
      <c r="K27" s="22"/>
      <c r="M27" s="24"/>
    </row>
    <row r="28" spans="1:39" x14ac:dyDescent="0.25">
      <c r="A28" s="21"/>
      <c r="B28" s="21"/>
      <c r="K28" s="22"/>
      <c r="M28" s="24"/>
    </row>
    <row r="29" spans="1:39" x14ac:dyDescent="0.25">
      <c r="A29" s="21"/>
      <c r="B29" s="21"/>
      <c r="K29" s="22"/>
    </row>
    <row r="30" spans="1:39" x14ac:dyDescent="0.25">
      <c r="A30" s="21"/>
      <c r="B30" s="21"/>
      <c r="K30" s="22"/>
      <c r="M30" s="24"/>
    </row>
    <row r="31" spans="1:39" x14ac:dyDescent="0.25">
      <c r="A31" s="21"/>
      <c r="B31" s="21"/>
      <c r="K31" s="22"/>
      <c r="M31" s="24"/>
    </row>
    <row r="32" spans="1:39" x14ac:dyDescent="0.25">
      <c r="A32" s="21"/>
      <c r="B32" s="21"/>
      <c r="K32" s="22"/>
    </row>
    <row r="33" spans="1:13" x14ac:dyDescent="0.25">
      <c r="A33" s="21"/>
      <c r="B33" s="21"/>
      <c r="K33" s="22"/>
      <c r="M33" s="24"/>
    </row>
    <row r="34" spans="1:13" x14ac:dyDescent="0.25">
      <c r="A34" s="21"/>
      <c r="B34" s="21"/>
      <c r="K34" s="22"/>
      <c r="M34" s="24"/>
    </row>
    <row r="35" spans="1:13" x14ac:dyDescent="0.25">
      <c r="A35" s="21"/>
      <c r="B35" s="21"/>
      <c r="K35" s="22"/>
    </row>
    <row r="36" spans="1:13" x14ac:dyDescent="0.25">
      <c r="A36" s="21"/>
      <c r="B36" s="21"/>
      <c r="K36" s="22"/>
      <c r="M36" s="24"/>
    </row>
    <row r="37" spans="1:13" x14ac:dyDescent="0.25">
      <c r="A37" s="21"/>
      <c r="B37" s="21"/>
      <c r="K37" s="22"/>
      <c r="M37" s="24"/>
    </row>
    <row r="38" spans="1:13" x14ac:dyDescent="0.25">
      <c r="A38" s="21"/>
      <c r="B38" s="21"/>
      <c r="K38" s="22"/>
    </row>
    <row r="39" spans="1:13" x14ac:dyDescent="0.25">
      <c r="A39" s="21"/>
      <c r="B39" s="21"/>
      <c r="K39" s="22"/>
      <c r="M39" s="24"/>
    </row>
    <row r="40" spans="1:13" x14ac:dyDescent="0.25">
      <c r="A40" s="21"/>
      <c r="B40" s="21"/>
      <c r="K40" s="22"/>
      <c r="M40" s="24"/>
    </row>
    <row r="41" spans="1:13" x14ac:dyDescent="0.25">
      <c r="A41" s="21"/>
      <c r="B41" s="21"/>
      <c r="K41" s="22"/>
    </row>
    <row r="42" spans="1:13" x14ac:dyDescent="0.25">
      <c r="A42" s="21"/>
      <c r="B42" s="21"/>
      <c r="K42" s="22"/>
      <c r="M42" s="24"/>
    </row>
    <row r="43" spans="1:13" x14ac:dyDescent="0.25">
      <c r="K43" s="22"/>
      <c r="M43" s="24"/>
    </row>
    <row r="44" spans="1:13" x14ac:dyDescent="0.25">
      <c r="A44" s="21"/>
      <c r="B44" s="21"/>
      <c r="K44" s="22"/>
    </row>
    <row r="45" spans="1:13" x14ac:dyDescent="0.25">
      <c r="A45" s="21"/>
      <c r="B45" s="21"/>
      <c r="K45" s="22"/>
      <c r="M45" s="24"/>
    </row>
    <row r="46" spans="1:13" x14ac:dyDescent="0.25">
      <c r="A46" s="21"/>
      <c r="B46" s="21"/>
      <c r="K46" s="22"/>
      <c r="M46" s="24"/>
    </row>
    <row r="47" spans="1:13" x14ac:dyDescent="0.25">
      <c r="A47" s="21"/>
      <c r="B47" s="21"/>
      <c r="K47" s="22"/>
    </row>
    <row r="48" spans="1:13" x14ac:dyDescent="0.25">
      <c r="A48" s="21"/>
      <c r="B48" s="21"/>
      <c r="K48" s="22"/>
      <c r="M48" s="24"/>
    </row>
    <row r="49" spans="1:13" x14ac:dyDescent="0.25">
      <c r="A49" s="21"/>
      <c r="B49" s="21"/>
      <c r="K49" s="22"/>
      <c r="M49" s="24"/>
    </row>
    <row r="50" spans="1:13" x14ac:dyDescent="0.25">
      <c r="A50" s="21"/>
      <c r="B50" s="21"/>
      <c r="K50" s="22"/>
    </row>
    <row r="51" spans="1:13" x14ac:dyDescent="0.25">
      <c r="A51" s="21"/>
      <c r="B51" s="21"/>
      <c r="K51" s="22"/>
      <c r="M51" s="24"/>
    </row>
    <row r="52" spans="1:13" x14ac:dyDescent="0.25">
      <c r="A52" s="21"/>
      <c r="B52" s="21"/>
      <c r="K52" s="22"/>
      <c r="M52" s="24"/>
    </row>
    <row r="53" spans="1:13" x14ac:dyDescent="0.25">
      <c r="A53" s="21"/>
      <c r="B53" s="21"/>
      <c r="K53" s="22"/>
    </row>
    <row r="54" spans="1:13" x14ac:dyDescent="0.25">
      <c r="A54" s="21"/>
      <c r="B54" s="21"/>
      <c r="D54" s="21"/>
      <c r="E54" s="26"/>
      <c r="F54" s="26"/>
      <c r="G54" s="34"/>
      <c r="I54" s="21"/>
      <c r="K54" s="22"/>
      <c r="M54" s="24"/>
    </row>
    <row r="55" spans="1:13" x14ac:dyDescent="0.25">
      <c r="A55" s="21"/>
      <c r="B55" s="21"/>
      <c r="K55" s="22"/>
      <c r="M55" s="24"/>
    </row>
    <row r="56" spans="1:13" x14ac:dyDescent="0.25">
      <c r="A56" s="21"/>
      <c r="B56" s="21"/>
      <c r="K56" s="22"/>
    </row>
    <row r="57" spans="1:13" x14ac:dyDescent="0.25">
      <c r="A57" s="21"/>
      <c r="B57" s="21"/>
      <c r="K57" s="22"/>
      <c r="M57" s="24"/>
    </row>
    <row r="58" spans="1:13" x14ac:dyDescent="0.25">
      <c r="A58" s="21"/>
      <c r="B58" s="21"/>
      <c r="K58" s="22"/>
      <c r="M58" s="24"/>
    </row>
    <row r="59" spans="1:13" x14ac:dyDescent="0.25">
      <c r="A59" s="21"/>
      <c r="B59" s="21"/>
      <c r="K59" s="22"/>
    </row>
    <row r="60" spans="1:13" x14ac:dyDescent="0.25">
      <c r="A60" s="21"/>
      <c r="B60" s="21"/>
      <c r="K60" s="22"/>
      <c r="M60" s="24"/>
    </row>
    <row r="61" spans="1:13" x14ac:dyDescent="0.25">
      <c r="A61" s="21"/>
      <c r="B61" s="21"/>
      <c r="K61" s="22"/>
      <c r="M61" s="24"/>
    </row>
    <row r="62" spans="1:13" x14ac:dyDescent="0.25">
      <c r="A62" s="21"/>
      <c r="B62" s="21"/>
      <c r="K62" s="22"/>
    </row>
    <row r="63" spans="1:13" x14ac:dyDescent="0.25">
      <c r="A63" s="21"/>
      <c r="B63" s="21"/>
      <c r="K63" s="22"/>
      <c r="M63" s="24"/>
    </row>
    <row r="64" spans="1:13" x14ac:dyDescent="0.25">
      <c r="A64" s="21"/>
      <c r="B64" s="21"/>
      <c r="K64" s="22"/>
      <c r="M64" s="24"/>
    </row>
    <row r="65" spans="1:13" x14ac:dyDescent="0.25">
      <c r="A65" s="21"/>
      <c r="B65" s="21"/>
      <c r="D65" s="21"/>
      <c r="E65" s="26"/>
      <c r="F65" s="26"/>
      <c r="G65" s="34"/>
      <c r="I65" s="21"/>
      <c r="K65" s="22"/>
    </row>
    <row r="66" spans="1:13" x14ac:dyDescent="0.25">
      <c r="A66" s="21"/>
      <c r="B66" s="21"/>
      <c r="D66" s="21"/>
      <c r="E66" s="26"/>
      <c r="F66" s="26"/>
      <c r="G66" s="34"/>
      <c r="I66" s="21"/>
      <c r="K66" s="22"/>
      <c r="M66" s="24"/>
    </row>
    <row r="67" spans="1:13" x14ac:dyDescent="0.25">
      <c r="A67" s="21"/>
      <c r="B67" s="21"/>
      <c r="K67" s="22"/>
      <c r="M67" s="24"/>
    </row>
  </sheetData>
  <sheetProtection algorithmName="SHA-512" hashValue="buGg7V9X1/8LnjzMQrgJOwGf1YW2KmaKMGKET2GQKgIgYqrcg9DauRKIdHAshsr7XW6dVjC1hhEyEWW3MhQoEA==" saltValue="nPxDfErJ5USRx79yXuocQQ==" spinCount="100000" sheet="1" objects="1" scenarios="1" sort="0" autoFilter="0"/>
  <autoFilter ref="A3:AM23" xr:uid="{A5EA2A63-A317-4183-A885-57F8699BD5BC}">
    <sortState xmlns:xlrd2="http://schemas.microsoft.com/office/spreadsheetml/2017/richdata2" ref="A4:AM23">
      <sortCondition ref="A3:A23"/>
    </sortState>
  </autoFilter>
  <mergeCells count="5">
    <mergeCell ref="M2:S2"/>
    <mergeCell ref="U2:AA2"/>
    <mergeCell ref="AC2:AI2"/>
    <mergeCell ref="AK2:AM2"/>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6D68-D237-435A-9387-B8DF7C6EACB3}">
  <dimension ref="A1:I25"/>
  <sheetViews>
    <sheetView workbookViewId="0">
      <selection activeCell="A25" sqref="A25:D25"/>
    </sheetView>
  </sheetViews>
  <sheetFormatPr defaultRowHeight="15" x14ac:dyDescent="0.25"/>
  <cols>
    <col min="1" max="1" width="16.5703125" customWidth="1"/>
    <col min="2" max="2" width="33.28515625" bestFit="1" customWidth="1"/>
    <col min="3" max="3" width="22.5703125" bestFit="1" customWidth="1"/>
    <col min="4" max="4" width="18.7109375" customWidth="1"/>
    <col min="5" max="5" width="11.7109375" bestFit="1" customWidth="1"/>
    <col min="6" max="6" width="13.140625" bestFit="1" customWidth="1"/>
    <col min="7" max="7" width="14.85546875"/>
    <col min="8" max="8" width="2.5703125" customWidth="1"/>
    <col min="9" max="9" width="19.28515625" bestFit="1" customWidth="1"/>
  </cols>
  <sheetData>
    <row r="1" spans="1:9" ht="21" x14ac:dyDescent="0.25">
      <c r="B1" s="87" t="s">
        <v>188</v>
      </c>
      <c r="C1" s="153" t="s">
        <v>171</v>
      </c>
      <c r="D1" s="153"/>
    </row>
    <row r="3" spans="1:9" ht="40.5" x14ac:dyDescent="0.25">
      <c r="A3" s="73" t="s">
        <v>147</v>
      </c>
      <c r="B3" s="71" t="s">
        <v>158</v>
      </c>
      <c r="C3" s="72" t="s">
        <v>141</v>
      </c>
      <c r="D3" s="71" t="s">
        <v>142</v>
      </c>
      <c r="E3" s="71" t="s">
        <v>143</v>
      </c>
      <c r="F3" s="71" t="s">
        <v>144</v>
      </c>
      <c r="G3" s="71" t="s">
        <v>145</v>
      </c>
      <c r="I3" s="71" t="s">
        <v>146</v>
      </c>
    </row>
    <row r="4" spans="1:9" x14ac:dyDescent="0.25">
      <c r="A4" s="74">
        <v>1</v>
      </c>
      <c r="B4" s="75" t="s">
        <v>165</v>
      </c>
      <c r="C4" s="75" t="s">
        <v>29</v>
      </c>
      <c r="D4" s="118">
        <v>0</v>
      </c>
      <c r="E4" s="119">
        <v>0</v>
      </c>
      <c r="F4" s="119">
        <v>0</v>
      </c>
      <c r="G4" s="120">
        <v>0</v>
      </c>
      <c r="I4" s="124">
        <v>0</v>
      </c>
    </row>
    <row r="5" spans="1:9" x14ac:dyDescent="0.25">
      <c r="A5" s="76">
        <v>1</v>
      </c>
      <c r="B5" t="s">
        <v>148</v>
      </c>
      <c r="C5" t="s">
        <v>155</v>
      </c>
      <c r="D5" s="118">
        <v>0</v>
      </c>
      <c r="E5" s="118">
        <v>0</v>
      </c>
      <c r="F5" s="118">
        <v>0</v>
      </c>
      <c r="G5" s="121">
        <v>0</v>
      </c>
      <c r="I5" s="125">
        <v>0</v>
      </c>
    </row>
    <row r="6" spans="1:9" x14ac:dyDescent="0.25">
      <c r="A6" s="76">
        <v>2</v>
      </c>
      <c r="B6" t="s">
        <v>149</v>
      </c>
      <c r="C6" t="s">
        <v>29</v>
      </c>
      <c r="D6" s="118">
        <v>0</v>
      </c>
      <c r="E6" s="118">
        <v>0</v>
      </c>
      <c r="F6" s="118">
        <v>0</v>
      </c>
      <c r="G6" s="121">
        <v>0</v>
      </c>
      <c r="I6" s="125">
        <v>0</v>
      </c>
    </row>
    <row r="7" spans="1:9" x14ac:dyDescent="0.25">
      <c r="A7" s="76">
        <v>2</v>
      </c>
      <c r="B7" t="s">
        <v>149</v>
      </c>
      <c r="C7" t="s">
        <v>155</v>
      </c>
      <c r="D7" s="118">
        <v>0</v>
      </c>
      <c r="E7" s="118">
        <v>0</v>
      </c>
      <c r="F7" s="118">
        <v>0</v>
      </c>
      <c r="G7" s="121">
        <v>0</v>
      </c>
      <c r="I7" s="125">
        <v>0</v>
      </c>
    </row>
    <row r="8" spans="1:9" x14ac:dyDescent="0.25">
      <c r="A8" s="76">
        <v>3</v>
      </c>
      <c r="B8" t="s">
        <v>150</v>
      </c>
      <c r="C8" t="s">
        <v>29</v>
      </c>
      <c r="D8" s="118">
        <v>0</v>
      </c>
      <c r="E8" s="118">
        <v>0</v>
      </c>
      <c r="F8" s="118">
        <v>0</v>
      </c>
      <c r="G8" s="121">
        <v>0</v>
      </c>
      <c r="I8" s="125">
        <v>0</v>
      </c>
    </row>
    <row r="9" spans="1:9" x14ac:dyDescent="0.25">
      <c r="A9" s="76">
        <v>3</v>
      </c>
      <c r="B9" t="s">
        <v>156</v>
      </c>
      <c r="C9" t="s">
        <v>155</v>
      </c>
      <c r="D9" s="118">
        <v>0</v>
      </c>
      <c r="E9" s="118">
        <v>0</v>
      </c>
      <c r="F9" s="118">
        <v>0</v>
      </c>
      <c r="G9" s="121">
        <v>0</v>
      </c>
      <c r="I9" s="125">
        <v>0</v>
      </c>
    </row>
    <row r="10" spans="1:9" x14ac:dyDescent="0.25">
      <c r="A10" s="76">
        <v>4</v>
      </c>
      <c r="B10" t="s">
        <v>181</v>
      </c>
      <c r="C10" t="s">
        <v>29</v>
      </c>
      <c r="D10" s="118">
        <v>0</v>
      </c>
      <c r="E10" s="118">
        <v>0</v>
      </c>
      <c r="F10" s="118">
        <v>0</v>
      </c>
      <c r="G10" s="121">
        <v>0</v>
      </c>
      <c r="I10" s="125">
        <v>0</v>
      </c>
    </row>
    <row r="11" spans="1:9" x14ac:dyDescent="0.25">
      <c r="A11" s="76">
        <v>4</v>
      </c>
      <c r="B11" t="s">
        <v>182</v>
      </c>
      <c r="C11" t="s">
        <v>155</v>
      </c>
      <c r="D11" s="118">
        <v>0</v>
      </c>
      <c r="E11" s="118">
        <v>0</v>
      </c>
      <c r="F11" s="118">
        <v>0</v>
      </c>
      <c r="G11" s="121">
        <v>0</v>
      </c>
      <c r="I11" s="125">
        <v>0</v>
      </c>
    </row>
    <row r="12" spans="1:9" x14ac:dyDescent="0.25">
      <c r="A12" s="76">
        <v>5</v>
      </c>
      <c r="B12" t="s">
        <v>179</v>
      </c>
      <c r="C12" t="s">
        <v>29</v>
      </c>
      <c r="D12" s="118">
        <v>0</v>
      </c>
      <c r="E12" s="118">
        <v>0</v>
      </c>
      <c r="F12" s="118">
        <v>0</v>
      </c>
      <c r="G12" s="121">
        <v>0</v>
      </c>
      <c r="I12" s="125">
        <v>0</v>
      </c>
    </row>
    <row r="13" spans="1:9" x14ac:dyDescent="0.25">
      <c r="A13" s="76">
        <v>5</v>
      </c>
      <c r="B13" t="s">
        <v>180</v>
      </c>
      <c r="C13" t="s">
        <v>155</v>
      </c>
      <c r="D13" s="118">
        <v>0</v>
      </c>
      <c r="E13" s="118">
        <v>0</v>
      </c>
      <c r="F13" s="118">
        <v>0</v>
      </c>
      <c r="G13" s="121">
        <v>0</v>
      </c>
      <c r="I13" s="125">
        <v>0</v>
      </c>
    </row>
    <row r="14" spans="1:9" x14ac:dyDescent="0.25">
      <c r="A14" s="76">
        <v>6</v>
      </c>
      <c r="B14" t="s">
        <v>161</v>
      </c>
      <c r="C14" t="s">
        <v>29</v>
      </c>
      <c r="D14" s="118">
        <v>0</v>
      </c>
      <c r="E14" s="118">
        <v>0</v>
      </c>
      <c r="F14" s="118">
        <v>0</v>
      </c>
      <c r="G14" s="121">
        <v>0</v>
      </c>
      <c r="I14" s="125">
        <v>0</v>
      </c>
    </row>
    <row r="15" spans="1:9" x14ac:dyDescent="0.25">
      <c r="A15" s="76">
        <v>6</v>
      </c>
      <c r="B15" t="s">
        <v>151</v>
      </c>
      <c r="C15" t="s">
        <v>157</v>
      </c>
      <c r="D15" s="118">
        <v>0</v>
      </c>
      <c r="E15" s="118">
        <v>0</v>
      </c>
      <c r="F15" s="118">
        <v>0</v>
      </c>
      <c r="G15" s="121">
        <v>0</v>
      </c>
      <c r="I15" s="125">
        <v>0</v>
      </c>
    </row>
    <row r="16" spans="1:9" x14ac:dyDescent="0.25">
      <c r="A16" s="76">
        <v>7</v>
      </c>
      <c r="B16" t="s">
        <v>162</v>
      </c>
      <c r="C16" t="s">
        <v>29</v>
      </c>
      <c r="D16" s="118">
        <v>0</v>
      </c>
      <c r="E16" s="118">
        <v>0</v>
      </c>
      <c r="F16" s="118">
        <v>0</v>
      </c>
      <c r="G16" s="121">
        <v>0</v>
      </c>
      <c r="I16" s="125">
        <v>0</v>
      </c>
    </row>
    <row r="17" spans="1:9" x14ac:dyDescent="0.25">
      <c r="A17" s="76">
        <v>7</v>
      </c>
      <c r="B17" t="s">
        <v>152</v>
      </c>
      <c r="C17" t="s">
        <v>157</v>
      </c>
      <c r="D17" s="118">
        <v>0</v>
      </c>
      <c r="E17" s="118">
        <v>0</v>
      </c>
      <c r="F17" s="118">
        <v>0</v>
      </c>
      <c r="G17" s="121">
        <v>0</v>
      </c>
      <c r="I17" s="125">
        <v>0</v>
      </c>
    </row>
    <row r="18" spans="1:9" x14ac:dyDescent="0.25">
      <c r="A18" s="76">
        <v>8</v>
      </c>
      <c r="B18" t="s">
        <v>163</v>
      </c>
      <c r="C18" t="s">
        <v>29</v>
      </c>
      <c r="D18" s="118">
        <v>0</v>
      </c>
      <c r="E18" s="118">
        <v>0</v>
      </c>
      <c r="F18" s="118">
        <v>0</v>
      </c>
      <c r="G18" s="121">
        <v>0</v>
      </c>
      <c r="I18" s="125">
        <v>0</v>
      </c>
    </row>
    <row r="19" spans="1:9" x14ac:dyDescent="0.25">
      <c r="A19" s="76">
        <v>8</v>
      </c>
      <c r="B19" t="s">
        <v>153</v>
      </c>
      <c r="C19" t="s">
        <v>157</v>
      </c>
      <c r="D19" s="118">
        <v>0</v>
      </c>
      <c r="E19" s="118">
        <v>0</v>
      </c>
      <c r="F19" s="118">
        <v>0</v>
      </c>
      <c r="G19" s="121">
        <v>0</v>
      </c>
      <c r="I19" s="125">
        <v>0</v>
      </c>
    </row>
    <row r="20" spans="1:9" x14ac:dyDescent="0.25">
      <c r="A20" s="76">
        <v>9</v>
      </c>
      <c r="B20" t="s">
        <v>164</v>
      </c>
      <c r="C20" t="s">
        <v>29</v>
      </c>
      <c r="D20" s="118">
        <v>0</v>
      </c>
      <c r="E20" s="118">
        <v>0</v>
      </c>
      <c r="F20" s="118">
        <v>0</v>
      </c>
      <c r="G20" s="121">
        <v>0</v>
      </c>
      <c r="I20" s="125">
        <v>0</v>
      </c>
    </row>
    <row r="21" spans="1:9" x14ac:dyDescent="0.25">
      <c r="A21" s="77">
        <v>9</v>
      </c>
      <c r="B21" s="78" t="s">
        <v>154</v>
      </c>
      <c r="C21" s="78" t="s">
        <v>157</v>
      </c>
      <c r="D21" s="122">
        <v>0</v>
      </c>
      <c r="E21" s="122">
        <v>0</v>
      </c>
      <c r="F21" s="122">
        <v>0</v>
      </c>
      <c r="G21" s="123">
        <v>0</v>
      </c>
      <c r="I21" s="126">
        <v>0</v>
      </c>
    </row>
    <row r="25" spans="1:9" ht="105.75" customHeight="1" x14ac:dyDescent="0.25">
      <c r="A25" s="154" t="s">
        <v>178</v>
      </c>
      <c r="B25" s="155"/>
      <c r="C25" s="155"/>
      <c r="D25" s="156"/>
    </row>
  </sheetData>
  <sheetProtection algorithmName="SHA-512" hashValue="a1tJe1ORtn12+pCP0sycCv82xVuoGq0BDSmEAdplSGpG1pn4pr/xvKvANOFUqUy8Tf0MOrS8Tm3lCBCPfIRg6g==" saltValue="Hr29leDxx4AUETWt33AVMw==" spinCount="100000" sheet="1" objects="1" scenarios="1"/>
  <mergeCells count="2">
    <mergeCell ref="C1:D1"/>
    <mergeCell ref="A25:D25"/>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6823-BD5C-4B91-BFBC-A3A55543F638}">
  <dimension ref="A1:Q41"/>
  <sheetViews>
    <sheetView tabSelected="1" workbookViewId="0"/>
  </sheetViews>
  <sheetFormatPr defaultColWidth="9.140625" defaultRowHeight="15" x14ac:dyDescent="0.25"/>
  <cols>
    <col min="1" max="1" width="30.7109375" style="40" customWidth="1"/>
    <col min="2" max="2" width="15.85546875" style="27" bestFit="1" customWidth="1"/>
    <col min="3" max="3" width="22.5703125" style="41" bestFit="1" customWidth="1"/>
    <col min="4" max="4" width="44.140625" style="41" customWidth="1"/>
    <col min="5" max="14" width="9.140625" style="27"/>
    <col min="15" max="15" width="9" style="27" customWidth="1"/>
    <col min="16" max="16384" width="9.140625" style="27"/>
  </cols>
  <sheetData>
    <row r="1" spans="1:17" ht="21" x14ac:dyDescent="0.25">
      <c r="A1" s="38"/>
      <c r="B1" s="152" t="s">
        <v>120</v>
      </c>
      <c r="C1" s="152"/>
      <c r="D1" s="47" t="s">
        <v>171</v>
      </c>
    </row>
    <row r="2" spans="1:17" x14ac:dyDescent="0.25">
      <c r="A2" s="58"/>
      <c r="B2" s="59"/>
      <c r="C2" s="60"/>
      <c r="D2" s="60"/>
    </row>
    <row r="3" spans="1:17" ht="27" x14ac:dyDescent="0.25">
      <c r="A3" s="62" t="s">
        <v>121</v>
      </c>
      <c r="B3" s="62" t="s">
        <v>122</v>
      </c>
      <c r="C3" s="61" t="s">
        <v>131</v>
      </c>
      <c r="D3" s="61" t="s">
        <v>105</v>
      </c>
      <c r="O3" s="39"/>
      <c r="P3" s="39"/>
      <c r="Q3" s="39"/>
    </row>
    <row r="4" spans="1:17" ht="30" x14ac:dyDescent="0.25">
      <c r="A4" s="63" t="s">
        <v>133</v>
      </c>
      <c r="B4" s="127">
        <v>0</v>
      </c>
      <c r="C4" s="128" t="s">
        <v>30</v>
      </c>
      <c r="D4" s="129" t="s">
        <v>30</v>
      </c>
      <c r="O4" s="39"/>
      <c r="P4" s="39"/>
      <c r="Q4" s="39"/>
    </row>
    <row r="5" spans="1:17" ht="30" x14ac:dyDescent="0.25">
      <c r="A5" s="63" t="s">
        <v>134</v>
      </c>
      <c r="B5" s="127">
        <v>0</v>
      </c>
      <c r="C5" s="128" t="s">
        <v>30</v>
      </c>
      <c r="D5" s="129" t="s">
        <v>30</v>
      </c>
      <c r="O5" s="39"/>
      <c r="P5" s="39"/>
      <c r="Q5" s="39"/>
    </row>
    <row r="6" spans="1:17" ht="30" x14ac:dyDescent="0.25">
      <c r="A6" s="63" t="s">
        <v>135</v>
      </c>
      <c r="B6" s="127">
        <v>0</v>
      </c>
      <c r="C6" s="128" t="s">
        <v>30</v>
      </c>
      <c r="D6" s="129" t="s">
        <v>30</v>
      </c>
      <c r="O6" s="39"/>
      <c r="P6" s="39"/>
      <c r="Q6" s="39"/>
    </row>
    <row r="7" spans="1:17" ht="30" x14ac:dyDescent="0.25">
      <c r="A7" s="63" t="s">
        <v>132</v>
      </c>
      <c r="B7" s="127">
        <v>0</v>
      </c>
      <c r="C7" s="128" t="s">
        <v>30</v>
      </c>
      <c r="D7" s="129" t="s">
        <v>30</v>
      </c>
      <c r="O7" s="39"/>
      <c r="P7" s="39"/>
      <c r="Q7" s="39"/>
    </row>
    <row r="8" spans="1:17" x14ac:dyDescent="0.25">
      <c r="A8" s="63" t="s">
        <v>126</v>
      </c>
      <c r="B8" s="127">
        <v>0</v>
      </c>
      <c r="C8" s="128" t="s">
        <v>30</v>
      </c>
      <c r="D8" s="129" t="s">
        <v>30</v>
      </c>
      <c r="O8" s="39"/>
      <c r="P8" s="39"/>
      <c r="Q8" s="39"/>
    </row>
    <row r="9" spans="1:17" ht="30" x14ac:dyDescent="0.25">
      <c r="A9" s="63" t="s">
        <v>127</v>
      </c>
      <c r="B9" s="127">
        <v>0</v>
      </c>
      <c r="C9" s="128" t="s">
        <v>30</v>
      </c>
      <c r="D9" s="129" t="s">
        <v>30</v>
      </c>
      <c r="O9" s="39"/>
      <c r="P9" s="39"/>
      <c r="Q9" s="39"/>
    </row>
    <row r="10" spans="1:17" ht="30" x14ac:dyDescent="0.25">
      <c r="A10" s="63" t="s">
        <v>191</v>
      </c>
      <c r="B10" s="127">
        <v>0</v>
      </c>
      <c r="C10" s="128" t="s">
        <v>30</v>
      </c>
      <c r="D10" s="129" t="s">
        <v>30</v>
      </c>
      <c r="O10" s="39"/>
      <c r="P10" s="39"/>
      <c r="Q10" s="39"/>
    </row>
    <row r="11" spans="1:17" x14ac:dyDescent="0.25">
      <c r="A11" s="63" t="s">
        <v>117</v>
      </c>
      <c r="B11" s="127">
        <v>0</v>
      </c>
      <c r="C11" s="128" t="s">
        <v>30</v>
      </c>
      <c r="D11" s="129" t="s">
        <v>30</v>
      </c>
      <c r="O11" s="39"/>
      <c r="P11" s="39"/>
      <c r="Q11" s="39"/>
    </row>
    <row r="12" spans="1:17" x14ac:dyDescent="0.25">
      <c r="A12" s="63" t="s">
        <v>118</v>
      </c>
      <c r="B12" s="127">
        <v>0</v>
      </c>
      <c r="C12" s="128" t="s">
        <v>30</v>
      </c>
      <c r="D12" s="129" t="s">
        <v>30</v>
      </c>
      <c r="O12" s="39"/>
      <c r="P12" s="39"/>
      <c r="Q12" s="39"/>
    </row>
    <row r="13" spans="1:17" ht="30" x14ac:dyDescent="0.25">
      <c r="A13" s="63" t="s">
        <v>123</v>
      </c>
      <c r="B13" s="127">
        <v>0</v>
      </c>
      <c r="C13" s="128" t="s">
        <v>30</v>
      </c>
      <c r="D13" s="129" t="s">
        <v>30</v>
      </c>
      <c r="O13" s="39"/>
      <c r="P13" s="39"/>
      <c r="Q13" s="39"/>
    </row>
    <row r="14" spans="1:17" x14ac:dyDescent="0.25">
      <c r="A14" s="63" t="s">
        <v>124</v>
      </c>
      <c r="B14" s="127">
        <v>0</v>
      </c>
      <c r="C14" s="128" t="s">
        <v>30</v>
      </c>
      <c r="D14" s="129" t="s">
        <v>30</v>
      </c>
      <c r="O14" s="39"/>
      <c r="P14" s="39"/>
      <c r="Q14" s="39"/>
    </row>
    <row r="15" spans="1:17" x14ac:dyDescent="0.25">
      <c r="A15" s="63" t="s">
        <v>125</v>
      </c>
      <c r="B15" s="127">
        <v>0</v>
      </c>
      <c r="C15" s="128" t="s">
        <v>30</v>
      </c>
      <c r="D15" s="129" t="s">
        <v>30</v>
      </c>
      <c r="O15" s="39"/>
      <c r="P15" s="39"/>
      <c r="Q15" s="39"/>
    </row>
    <row r="16" spans="1:17" x14ac:dyDescent="0.25">
      <c r="A16" s="63" t="s">
        <v>119</v>
      </c>
      <c r="B16" s="127">
        <v>0</v>
      </c>
      <c r="C16" s="128" t="s">
        <v>30</v>
      </c>
      <c r="D16" s="129" t="s">
        <v>30</v>
      </c>
      <c r="O16" s="39"/>
      <c r="P16" s="39"/>
      <c r="Q16" s="39"/>
    </row>
    <row r="17" spans="1:17" x14ac:dyDescent="0.25">
      <c r="A17" s="64" t="s">
        <v>190</v>
      </c>
      <c r="B17" s="130">
        <v>0</v>
      </c>
      <c r="C17" s="131" t="s">
        <v>30</v>
      </c>
      <c r="D17" s="132" t="s">
        <v>30</v>
      </c>
      <c r="O17" s="39"/>
      <c r="P17" s="39"/>
      <c r="Q17" s="39"/>
    </row>
    <row r="18" spans="1:17" x14ac:dyDescent="0.25">
      <c r="A18" s="65"/>
      <c r="B18" s="66"/>
      <c r="C18" s="67"/>
      <c r="D18" s="67"/>
      <c r="O18" s="39"/>
      <c r="P18" s="39"/>
      <c r="Q18" s="39"/>
    </row>
    <row r="19" spans="1:17" ht="27" x14ac:dyDescent="0.25">
      <c r="A19" s="62" t="s">
        <v>136</v>
      </c>
      <c r="B19" s="62" t="s">
        <v>122</v>
      </c>
      <c r="C19" s="61" t="s">
        <v>131</v>
      </c>
      <c r="D19" s="61" t="s">
        <v>105</v>
      </c>
      <c r="O19" s="39"/>
      <c r="P19" s="39"/>
      <c r="Q19" s="39"/>
    </row>
    <row r="20" spans="1:17" x14ac:dyDescent="0.25">
      <c r="A20" s="63" t="s">
        <v>128</v>
      </c>
      <c r="B20" s="127">
        <v>0</v>
      </c>
      <c r="C20" s="128" t="s">
        <v>30</v>
      </c>
      <c r="D20" s="129" t="s">
        <v>30</v>
      </c>
      <c r="O20" s="39"/>
      <c r="P20" s="39"/>
      <c r="Q20" s="39"/>
    </row>
    <row r="21" spans="1:17" x14ac:dyDescent="0.25">
      <c r="A21" s="63" t="s">
        <v>192</v>
      </c>
      <c r="B21" s="127">
        <v>0</v>
      </c>
      <c r="C21" s="128" t="s">
        <v>30</v>
      </c>
      <c r="D21" s="129" t="s">
        <v>30</v>
      </c>
      <c r="O21" s="39"/>
      <c r="P21" s="39"/>
      <c r="Q21" s="39"/>
    </row>
    <row r="22" spans="1:17" x14ac:dyDescent="0.25">
      <c r="A22" s="63" t="s">
        <v>129</v>
      </c>
      <c r="B22" s="127">
        <v>0</v>
      </c>
      <c r="C22" s="128" t="s">
        <v>30</v>
      </c>
      <c r="D22" s="129" t="s">
        <v>30</v>
      </c>
      <c r="O22" s="39"/>
      <c r="P22" s="39"/>
      <c r="Q22" s="39"/>
    </row>
    <row r="23" spans="1:17" ht="45" x14ac:dyDescent="0.25">
      <c r="A23" s="63" t="s">
        <v>177</v>
      </c>
      <c r="B23" s="127">
        <v>0</v>
      </c>
      <c r="C23" s="128" t="s">
        <v>30</v>
      </c>
      <c r="D23" s="129" t="s">
        <v>30</v>
      </c>
      <c r="O23" s="39"/>
      <c r="P23" s="39"/>
      <c r="Q23" s="39"/>
    </row>
    <row r="24" spans="1:17" ht="30" x14ac:dyDescent="0.25">
      <c r="A24" s="63" t="s">
        <v>139</v>
      </c>
      <c r="B24" s="127">
        <v>0</v>
      </c>
      <c r="C24" s="128" t="s">
        <v>30</v>
      </c>
      <c r="D24" s="129" t="s">
        <v>30</v>
      </c>
      <c r="O24" s="39"/>
      <c r="P24" s="39"/>
      <c r="Q24" s="39"/>
    </row>
    <row r="25" spans="1:17" ht="30" x14ac:dyDescent="0.25">
      <c r="A25" s="63" t="s">
        <v>140</v>
      </c>
      <c r="B25" s="127">
        <v>0</v>
      </c>
      <c r="C25" s="128" t="s">
        <v>30</v>
      </c>
      <c r="D25" s="129" t="s">
        <v>30</v>
      </c>
      <c r="O25" s="39"/>
      <c r="P25" s="39"/>
      <c r="Q25" s="39"/>
    </row>
    <row r="26" spans="1:17" x14ac:dyDescent="0.25">
      <c r="A26" s="63" t="s">
        <v>130</v>
      </c>
      <c r="B26" s="127">
        <v>0</v>
      </c>
      <c r="C26" s="128" t="s">
        <v>30</v>
      </c>
      <c r="D26" s="129" t="s">
        <v>30</v>
      </c>
      <c r="O26" s="39"/>
      <c r="P26" s="39"/>
      <c r="Q26" s="39"/>
    </row>
    <row r="27" spans="1:17" x14ac:dyDescent="0.25">
      <c r="A27" s="63" t="s">
        <v>137</v>
      </c>
      <c r="B27" s="127">
        <v>0</v>
      </c>
      <c r="C27" s="128" t="s">
        <v>30</v>
      </c>
      <c r="D27" s="129" t="s">
        <v>30</v>
      </c>
      <c r="O27" s="39"/>
      <c r="P27" s="39"/>
      <c r="Q27" s="39"/>
    </row>
    <row r="28" spans="1:17" x14ac:dyDescent="0.25">
      <c r="A28" s="64" t="s">
        <v>138</v>
      </c>
      <c r="B28" s="130">
        <v>0</v>
      </c>
      <c r="C28" s="131" t="s">
        <v>30</v>
      </c>
      <c r="D28" s="132" t="s">
        <v>30</v>
      </c>
    </row>
    <row r="29" spans="1:17" x14ac:dyDescent="0.25">
      <c r="A29" s="65"/>
      <c r="B29" s="69"/>
      <c r="C29" s="67"/>
      <c r="D29" s="67"/>
    </row>
    <row r="30" spans="1:17" ht="27" x14ac:dyDescent="0.25">
      <c r="A30" s="62" t="s">
        <v>159</v>
      </c>
      <c r="B30" s="70" t="s">
        <v>122</v>
      </c>
      <c r="C30" s="68" t="s">
        <v>131</v>
      </c>
      <c r="D30" s="68" t="s">
        <v>105</v>
      </c>
    </row>
    <row r="31" spans="1:17" x14ac:dyDescent="0.25">
      <c r="A31" s="133" t="s">
        <v>30</v>
      </c>
      <c r="B31" s="134">
        <v>0</v>
      </c>
      <c r="C31" s="135" t="s">
        <v>30</v>
      </c>
      <c r="D31" s="136" t="s">
        <v>30</v>
      </c>
    </row>
    <row r="32" spans="1:17" x14ac:dyDescent="0.25">
      <c r="A32" s="137" t="s">
        <v>30</v>
      </c>
      <c r="B32" s="138">
        <v>0</v>
      </c>
      <c r="C32" s="128" t="s">
        <v>30</v>
      </c>
      <c r="D32" s="129" t="s">
        <v>30</v>
      </c>
    </row>
    <row r="33" spans="1:4" x14ac:dyDescent="0.25">
      <c r="A33" s="137" t="s">
        <v>30</v>
      </c>
      <c r="B33" s="138">
        <v>0</v>
      </c>
      <c r="C33" s="128" t="s">
        <v>30</v>
      </c>
      <c r="D33" s="129" t="s">
        <v>30</v>
      </c>
    </row>
    <row r="34" spans="1:4" x14ac:dyDescent="0.25">
      <c r="A34" s="137" t="s">
        <v>30</v>
      </c>
      <c r="B34" s="138">
        <v>0</v>
      </c>
      <c r="C34" s="128" t="s">
        <v>30</v>
      </c>
      <c r="D34" s="129" t="s">
        <v>30</v>
      </c>
    </row>
    <row r="35" spans="1:4" x14ac:dyDescent="0.25">
      <c r="A35" s="137" t="s">
        <v>30</v>
      </c>
      <c r="B35" s="138">
        <v>0</v>
      </c>
      <c r="C35" s="128" t="s">
        <v>30</v>
      </c>
      <c r="D35" s="129" t="s">
        <v>30</v>
      </c>
    </row>
    <row r="36" spans="1:4" x14ac:dyDescent="0.25">
      <c r="A36" s="137" t="s">
        <v>30</v>
      </c>
      <c r="B36" s="138">
        <v>0</v>
      </c>
      <c r="C36" s="128" t="s">
        <v>30</v>
      </c>
      <c r="D36" s="129" t="s">
        <v>30</v>
      </c>
    </row>
    <row r="37" spans="1:4" x14ac:dyDescent="0.25">
      <c r="A37" s="137" t="s">
        <v>30</v>
      </c>
      <c r="B37" s="138">
        <v>0</v>
      </c>
      <c r="C37" s="128" t="s">
        <v>30</v>
      </c>
      <c r="D37" s="129" t="s">
        <v>30</v>
      </c>
    </row>
    <row r="38" spans="1:4" x14ac:dyDescent="0.25">
      <c r="A38" s="137" t="s">
        <v>30</v>
      </c>
      <c r="B38" s="138">
        <v>0</v>
      </c>
      <c r="C38" s="128" t="s">
        <v>30</v>
      </c>
      <c r="D38" s="129" t="s">
        <v>30</v>
      </c>
    </row>
    <row r="39" spans="1:4" x14ac:dyDescent="0.25">
      <c r="A39" s="137" t="s">
        <v>30</v>
      </c>
      <c r="B39" s="138">
        <v>0</v>
      </c>
      <c r="C39" s="128" t="s">
        <v>30</v>
      </c>
      <c r="D39" s="129" t="s">
        <v>30</v>
      </c>
    </row>
    <row r="40" spans="1:4" x14ac:dyDescent="0.25">
      <c r="A40" s="137" t="s">
        <v>30</v>
      </c>
      <c r="B40" s="138">
        <v>0</v>
      </c>
      <c r="C40" s="128" t="s">
        <v>30</v>
      </c>
      <c r="D40" s="129" t="s">
        <v>30</v>
      </c>
    </row>
    <row r="41" spans="1:4" x14ac:dyDescent="0.25">
      <c r="A41" s="137" t="s">
        <v>30</v>
      </c>
      <c r="B41" s="130">
        <v>0</v>
      </c>
      <c r="C41" s="131" t="s">
        <v>30</v>
      </c>
      <c r="D41" s="132" t="s">
        <v>30</v>
      </c>
    </row>
  </sheetData>
  <sheetProtection algorithmName="SHA-512" hashValue="xBIp9yN/hvxsYyKyDfgA5oJoUaJ9gAsAYy+q2xz9A8uxX7qINZq/wTzXH24zu79IPf/anLtysDRGdfPx9PI4RA==" saltValue="2KIGAlHY9P2K6L26jGLcwQ==" spinCount="100000" sheet="1" objects="1" scenarios="1"/>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A6ACA98B16404192AB5A183B81C32F" ma:contentTypeVersion="10" ma:contentTypeDescription="Een nieuw document maken." ma:contentTypeScope="" ma:versionID="9ead9a33f52f60a23b0103b57fa8b2b9">
  <xsd:schema xmlns:xsd="http://www.w3.org/2001/XMLSchema" xmlns:xs="http://www.w3.org/2001/XMLSchema" xmlns:p="http://schemas.microsoft.com/office/2006/metadata/properties" xmlns:ns2="72f440e4-bb14-4d7c-acc5-bfa546975aeb" xmlns:ns3="f1b1396a-d69e-4a13-8268-ce4943c0a971" targetNamespace="http://schemas.microsoft.com/office/2006/metadata/properties" ma:root="true" ma:fieldsID="308f7a42e5006b6664c66cf6e4fc74b3" ns2:_="" ns3:_="">
    <xsd:import namespace="72f440e4-bb14-4d7c-acc5-bfa546975aeb"/>
    <xsd:import namespace="f1b1396a-d69e-4a13-8268-ce4943c0a9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440e4-bb14-4d7c-acc5-bfa546975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b1396a-d69e-4a13-8268-ce4943c0a97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cb82c4-340f-4a77-a1e0-813841046b0c}" ma:internalName="TaxCatchAll" ma:showField="CatchAllData" ma:web="f1b1396a-d69e-4a13-8268-ce4943c0a9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f440e4-bb14-4d7c-acc5-bfa546975aeb">
      <Terms xmlns="http://schemas.microsoft.com/office/infopath/2007/PartnerControls"/>
    </lcf76f155ced4ddcb4097134ff3c332f>
    <TaxCatchAll xmlns="f1b1396a-d69e-4a13-8268-ce4943c0a971" xsi:nil="true"/>
  </documentManagement>
</p:properties>
</file>

<file path=customXml/itemProps1.xml><?xml version="1.0" encoding="utf-8"?>
<ds:datastoreItem xmlns:ds="http://schemas.openxmlformats.org/officeDocument/2006/customXml" ds:itemID="{62A547F3-D9C5-468C-8A05-048F0004A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440e4-bb14-4d7c-acc5-bfa546975aeb"/>
    <ds:schemaRef ds:uri="f1b1396a-d69e-4a13-8268-ce4943c0a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41F8B6-0F03-4CF5-B875-072FC51CC033}">
  <ds:schemaRefs>
    <ds:schemaRef ds:uri="http://schemas.microsoft.com/sharepoint/v3/contenttype/forms"/>
  </ds:schemaRefs>
</ds:datastoreItem>
</file>

<file path=customXml/itemProps3.xml><?xml version="1.0" encoding="utf-8"?>
<ds:datastoreItem xmlns:ds="http://schemas.openxmlformats.org/officeDocument/2006/customXml" ds:itemID="{257207D1-C881-4C20-8F8C-7ED88FAAA1B1}">
  <ds:schemaRefs>
    <ds:schemaRef ds:uri="http://schemas.openxmlformats.org/package/2006/metadata/core-properties"/>
    <ds:schemaRef ds:uri="http://purl.org/dc/dcmitype/"/>
    <ds:schemaRef ds:uri="http://purl.org/dc/elements/1.1/"/>
    <ds:schemaRef ds:uri="f1b1396a-d69e-4a13-8268-ce4943c0a971"/>
    <ds:schemaRef ds:uri="72f440e4-bb14-4d7c-acc5-bfa546975aeb"/>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Scoreblad</vt:lpstr>
      <vt:lpstr>Leasetarieven</vt:lpstr>
      <vt:lpstr>Huurtarieven</vt:lpstr>
      <vt:lpstr>Tarievenblad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Wymenga</dc:creator>
  <cp:lastModifiedBy>Joost Wymenga</cp:lastModifiedBy>
  <dcterms:created xsi:type="dcterms:W3CDTF">2026-02-05T13:06:23Z</dcterms:created>
  <dcterms:modified xsi:type="dcterms:W3CDTF">2026-03-27T11:24:09Z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0x0101007FA6ACA98B16404192AB5A183B81C32F</vt:lpwstr>
  </property>
  <property fmtid="{D5CDD505-2E9C-101B-9397-08002B2CF9AE}" pid="3" name="MediaServiceImageTags">
    <vt:lpwstr/>
  </property>
</Properties>
</file>