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www.samenwerkruimten.nl/teamsites/adaptief zaakmanagement/Gedeelde  documenten/04 Publicatie aanbesteding/"/>
    </mc:Choice>
  </mc:AlternateContent>
  <xr:revisionPtr revIDLastSave="0" documentId="13_ncr:1_{2C8FCC2B-E808-4FE1-8C23-5AA9FA34DD29}" xr6:coauthVersionLast="47" xr6:coauthVersionMax="47" xr10:uidLastSave="{00000000-0000-0000-0000-000000000000}"/>
  <bookViews>
    <workbookView xWindow="28680" yWindow="-120" windowWidth="29040" windowHeight="15720" xr2:uid="{00000000-000D-0000-FFFF-FFFF00000000}"/>
  </bookViews>
  <sheets>
    <sheet name="Eisen" sheetId="3" r:id="rId1"/>
    <sheet name="Begrippenlijst" sheetId="4" r:id="rId2"/>
    <sheet name="Parameters" sheetId="2" state="hidden" r:id="rId3"/>
  </sheets>
  <externalReferences>
    <externalReference r:id="rId4"/>
  </externalReferences>
  <definedNames>
    <definedName name="Betrouwbaarheid">[1]Parameters!$C$21</definedName>
    <definedName name="Beveiligbaarheid">[1]Parameters!$C$26</definedName>
    <definedName name="Bruikbaarheid">[1]Parameters!$C$14</definedName>
    <definedName name="Functioneel">[1]Parameters!$C$3</definedName>
    <definedName name="Ja_Nee">Parameters!$A$4:$A$6</definedName>
    <definedName name="Onderhoudbaarheid">[1]Parameters!$C$32</definedName>
    <definedName name="Overdraagbaarheid">[1]Parameters!$C$38</definedName>
    <definedName name="Prestatie">[1]Parameters!$C$7</definedName>
    <definedName name="Uitwisselbaarheid">[1]Parameters!$C$11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2" i="3" l="1"/>
  <c r="G208" i="3"/>
  <c r="G356" i="3"/>
  <c r="G357" i="3"/>
  <c r="G358" i="3"/>
  <c r="G359" i="3"/>
  <c r="G360" i="3"/>
  <c r="G361" i="3"/>
  <c r="G362" i="3"/>
  <c r="G363" i="3"/>
  <c r="G364" i="3"/>
  <c r="G365" i="3"/>
  <c r="G366" i="3"/>
  <c r="G367" i="3"/>
  <c r="G368" i="3"/>
  <c r="G355" i="3"/>
  <c r="G348" i="3"/>
  <c r="G332" i="3"/>
  <c r="G333" i="3"/>
  <c r="G334" i="3"/>
  <c r="G335" i="3"/>
  <c r="G336" i="3"/>
  <c r="G337" i="3"/>
  <c r="G338" i="3"/>
  <c r="G339" i="3"/>
  <c r="G340" i="3"/>
  <c r="G341" i="3"/>
  <c r="G342" i="3"/>
  <c r="G331" i="3"/>
  <c r="G323" i="3"/>
  <c r="G326" i="3" s="1"/>
  <c r="I393" i="3" s="1"/>
  <c r="G324" i="3"/>
  <c r="G325" i="3"/>
  <c r="G322" i="3"/>
  <c r="G312" i="3"/>
  <c r="G313" i="3"/>
  <c r="G314" i="3"/>
  <c r="G315" i="3"/>
  <c r="G316" i="3"/>
  <c r="G311" i="3"/>
  <c r="G317" i="3" s="1"/>
  <c r="I392" i="3" s="1"/>
  <c r="G285" i="3"/>
  <c r="G286" i="3"/>
  <c r="G287" i="3"/>
  <c r="G288" i="3"/>
  <c r="G289" i="3"/>
  <c r="G290" i="3"/>
  <c r="G291" i="3"/>
  <c r="G292" i="3"/>
  <c r="G293" i="3"/>
  <c r="G294" i="3"/>
  <c r="G295" i="3"/>
  <c r="G296" i="3"/>
  <c r="G297" i="3"/>
  <c r="G298" i="3"/>
  <c r="G299" i="3"/>
  <c r="G300" i="3"/>
  <c r="G301" i="3"/>
  <c r="G302" i="3"/>
  <c r="G303" i="3"/>
  <c r="G304" i="3"/>
  <c r="G305" i="3"/>
  <c r="G284" i="3"/>
  <c r="G270" i="3"/>
  <c r="G271" i="3"/>
  <c r="G272" i="3"/>
  <c r="G273" i="3"/>
  <c r="G274" i="3"/>
  <c r="G275" i="3"/>
  <c r="G276" i="3"/>
  <c r="G277" i="3"/>
  <c r="G278" i="3"/>
  <c r="G269" i="3"/>
  <c r="G255" i="3"/>
  <c r="G256" i="3"/>
  <c r="G257" i="3"/>
  <c r="G258" i="3"/>
  <c r="G259" i="3"/>
  <c r="G260" i="3"/>
  <c r="G261" i="3"/>
  <c r="G263" i="3"/>
  <c r="G254" i="3"/>
  <c r="G245" i="3"/>
  <c r="G246" i="3"/>
  <c r="G249" i="3" s="1"/>
  <c r="I388" i="3" s="1"/>
  <c r="G247" i="3"/>
  <c r="G248" i="3"/>
  <c r="G244" i="3"/>
  <c r="G233" i="3"/>
  <c r="G234" i="3"/>
  <c r="G235" i="3"/>
  <c r="G236" i="3"/>
  <c r="G237" i="3"/>
  <c r="G238" i="3"/>
  <c r="G232" i="3"/>
  <c r="G207" i="3"/>
  <c r="G209" i="3"/>
  <c r="G210" i="3"/>
  <c r="G211" i="3"/>
  <c r="G212" i="3"/>
  <c r="G213" i="3"/>
  <c r="G214" i="3"/>
  <c r="G215" i="3"/>
  <c r="G216" i="3"/>
  <c r="G217" i="3"/>
  <c r="G218" i="3"/>
  <c r="G219" i="3"/>
  <c r="G220" i="3"/>
  <c r="G221" i="3"/>
  <c r="G222" i="3"/>
  <c r="G223" i="3"/>
  <c r="G224" i="3"/>
  <c r="G225" i="3"/>
  <c r="G226" i="3"/>
  <c r="G206" i="3"/>
  <c r="G182" i="3"/>
  <c r="G183" i="3"/>
  <c r="G184" i="3"/>
  <c r="G185" i="3"/>
  <c r="G186" i="3"/>
  <c r="G181" i="3"/>
  <c r="G179" i="3"/>
  <c r="G172" i="3"/>
  <c r="G173" i="3"/>
  <c r="G174" i="3"/>
  <c r="G175" i="3"/>
  <c r="G176" i="3"/>
  <c r="G177" i="3"/>
  <c r="G171" i="3"/>
  <c r="G166" i="3"/>
  <c r="G167" i="3"/>
  <c r="G168" i="3"/>
  <c r="G169" i="3"/>
  <c r="G165" i="3"/>
  <c r="G159" i="3"/>
  <c r="G160" i="3"/>
  <c r="G161" i="3"/>
  <c r="G162" i="3"/>
  <c r="G163" i="3"/>
  <c r="G158" i="3"/>
  <c r="G153" i="3"/>
  <c r="G154" i="3"/>
  <c r="G155" i="3"/>
  <c r="G156" i="3"/>
  <c r="G152" i="3"/>
  <c r="G142" i="3"/>
  <c r="G143" i="3"/>
  <c r="G144" i="3"/>
  <c r="G145" i="3"/>
  <c r="G146" i="3"/>
  <c r="G147" i="3"/>
  <c r="G148" i="3"/>
  <c r="G149" i="3"/>
  <c r="G150" i="3"/>
  <c r="G141" i="3"/>
  <c r="G138" i="3"/>
  <c r="G139" i="3"/>
  <c r="G137" i="3"/>
  <c r="G136" i="3"/>
  <c r="G134" i="3"/>
  <c r="G133" i="3"/>
  <c r="G131" i="3"/>
  <c r="G125" i="3"/>
  <c r="G126" i="3"/>
  <c r="G127" i="3"/>
  <c r="G128" i="3"/>
  <c r="G129" i="3"/>
  <c r="G124" i="3"/>
  <c r="G122" i="3"/>
  <c r="G115" i="3"/>
  <c r="G116" i="3"/>
  <c r="G117" i="3"/>
  <c r="G118" i="3"/>
  <c r="G119" i="3"/>
  <c r="G120" i="3"/>
  <c r="G121" i="3"/>
  <c r="G114" i="3"/>
  <c r="G107" i="3"/>
  <c r="G106" i="3"/>
  <c r="G99" i="3"/>
  <c r="G98" i="3"/>
  <c r="G90" i="3"/>
  <c r="G91" i="3"/>
  <c r="G89" i="3"/>
  <c r="G82" i="3"/>
  <c r="G81" i="3"/>
  <c r="G80" i="3"/>
  <c r="G73" i="3"/>
  <c r="G72" i="3"/>
  <c r="G71" i="3"/>
  <c r="G70" i="3"/>
  <c r="G63" i="3"/>
  <c r="G62" i="3"/>
  <c r="G64" i="3" s="1"/>
  <c r="I378" i="3" s="1"/>
  <c r="G55" i="3"/>
  <c r="G54" i="3"/>
  <c r="G40" i="3"/>
  <c r="G41" i="3"/>
  <c r="G42" i="3"/>
  <c r="G43" i="3"/>
  <c r="G44" i="3"/>
  <c r="G45" i="3"/>
  <c r="G46" i="3"/>
  <c r="G47" i="3"/>
  <c r="G39" i="3"/>
  <c r="G29" i="3"/>
  <c r="G30" i="3"/>
  <c r="G31" i="3"/>
  <c r="G32" i="3"/>
  <c r="G33" i="3"/>
  <c r="G34" i="3"/>
  <c r="G35" i="3"/>
  <c r="G36" i="3"/>
  <c r="G37" i="3"/>
  <c r="G28" i="3"/>
  <c r="G20" i="3"/>
  <c r="G21" i="3"/>
  <c r="G18" i="3"/>
  <c r="G19" i="3"/>
  <c r="G349" i="3"/>
  <c r="G350" i="3" s="1"/>
  <c r="I395" i="3" s="1"/>
  <c r="G200" i="3"/>
  <c r="G199" i="3"/>
  <c r="G198" i="3"/>
  <c r="G197" i="3"/>
  <c r="G196" i="3"/>
  <c r="G195" i="3"/>
  <c r="G194" i="3"/>
  <c r="G193" i="3"/>
  <c r="G201" i="3" s="1"/>
  <c r="I385" i="3" s="1"/>
  <c r="G192" i="3"/>
  <c r="F396" i="3"/>
  <c r="F395" i="3"/>
  <c r="F394" i="3"/>
  <c r="F393" i="3"/>
  <c r="F392" i="3"/>
  <c r="F391" i="3"/>
  <c r="F390" i="3"/>
  <c r="F389" i="3"/>
  <c r="F388" i="3"/>
  <c r="F387" i="3"/>
  <c r="F375" i="3"/>
  <c r="H398" i="3"/>
  <c r="F376" i="3"/>
  <c r="F377" i="3"/>
  <c r="F378" i="3"/>
  <c r="F379" i="3"/>
  <c r="F380" i="3"/>
  <c r="F381" i="3"/>
  <c r="F382" i="3"/>
  <c r="F383" i="3"/>
  <c r="F384" i="3"/>
  <c r="F385" i="3"/>
  <c r="F386" i="3"/>
  <c r="G4" i="3"/>
  <c r="B396" i="3"/>
  <c r="B375" i="3"/>
  <c r="G369" i="3" l="1"/>
  <c r="I396" i="3" s="1"/>
  <c r="G343" i="3"/>
  <c r="I394" i="3" s="1"/>
  <c r="G279" i="3"/>
  <c r="I390" i="3" s="1"/>
  <c r="G108" i="3"/>
  <c r="I383" i="3" s="1"/>
  <c r="G100" i="3"/>
  <c r="I382" i="3" s="1"/>
  <c r="G92" i="3"/>
  <c r="I381" i="3" s="1"/>
  <c r="G83" i="3"/>
  <c r="I380" i="3" s="1"/>
  <c r="G74" i="3"/>
  <c r="I379" i="3" s="1"/>
  <c r="G56" i="3"/>
  <c r="I377" i="3" s="1"/>
  <c r="G306" i="3"/>
  <c r="I391" i="3" s="1"/>
  <c r="G264" i="3"/>
  <c r="I389" i="3" s="1"/>
  <c r="G239" i="3"/>
  <c r="I387" i="3" s="1"/>
  <c r="G227" i="3"/>
  <c r="I386" i="3" s="1"/>
  <c r="G187" i="3"/>
  <c r="I384" i="3" s="1"/>
  <c r="G48" i="3"/>
  <c r="I376" i="3" s="1"/>
  <c r="G22" i="3"/>
  <c r="I375" i="3" s="1"/>
  <c r="I398" i="3" l="1"/>
  <c r="H400" i="3" s="1"/>
</calcChain>
</file>

<file path=xl/sharedStrings.xml><?xml version="1.0" encoding="utf-8"?>
<sst xmlns="http://schemas.openxmlformats.org/spreadsheetml/2006/main" count="1263" uniqueCount="584">
  <si>
    <t>Eisen en wensen behorend bij functionele uitvraag met kenmerk:</t>
  </si>
  <si>
    <t>Datum:</t>
  </si>
  <si>
    <t>Legenda Prioritering (kolom Prio):</t>
  </si>
  <si>
    <t>Weging</t>
  </si>
  <si>
    <t>Gewogen max. score</t>
  </si>
  <si>
    <t>E</t>
  </si>
  <si>
    <t>deze functionaliteiten moeten in het eindresultaat terugkomen, zonder deze is het product niet bruikbaar (dit zijn de knock-outs)</t>
  </si>
  <si>
    <t>K.O.</t>
  </si>
  <si>
    <t>n.v.t.</t>
  </si>
  <si>
    <t>W</t>
  </si>
  <si>
    <t>deze functionaliteiten zijn zeer gewenst, maar zonder is het product wel bruikbaar</t>
  </si>
  <si>
    <t>hoog</t>
  </si>
  <si>
    <t>30/90</t>
  </si>
  <si>
    <t>Alleen wensen 12.3 en  15.9 scoren 90 punten. De overige Wensen 30 punten</t>
  </si>
  <si>
    <t xml:space="preserve">W </t>
  </si>
  <si>
    <t>deze functionaliteiten is gewenst, maar zonder is het product wel bruikbaar</t>
  </si>
  <si>
    <t>laag</t>
  </si>
  <si>
    <t>Puntentoekenning gunningsmethodiek</t>
  </si>
  <si>
    <t>Voldoet niet</t>
  </si>
  <si>
    <t xml:space="preserve">Voldoet </t>
  </si>
  <si>
    <t>alle punten</t>
  </si>
  <si>
    <t>(30/90 bij W hoog, 10 bij W laag)</t>
  </si>
  <si>
    <t>1. Generieke Eisen</t>
  </si>
  <si>
    <t>DOOR INSCHRIJVER TE BEANTWOORDEN</t>
  </si>
  <si>
    <t>Nr.</t>
  </si>
  <si>
    <t>Omschrijving functionaliteit</t>
  </si>
  <si>
    <t>Prio</t>
  </si>
  <si>
    <t>Toelichting</t>
  </si>
  <si>
    <t>Gescoorde beoordelingspunten</t>
  </si>
  <si>
    <t>Voldoet</t>
  </si>
  <si>
    <r>
      <t xml:space="preserve">Toelichting 
</t>
    </r>
    <r>
      <rPr>
        <sz val="10"/>
        <color theme="1"/>
        <rFont val="Calibri"/>
        <family val="2"/>
        <scheme val="minor"/>
      </rPr>
      <t>G</t>
    </r>
    <r>
      <rPr>
        <i/>
        <sz val="10"/>
        <color theme="1"/>
        <rFont val="Calibri"/>
        <family val="2"/>
        <scheme val="minor"/>
      </rPr>
      <t>egevensvalidatie:- bij wensen: minimaal 80, maximaal 800 karakters</t>
    </r>
  </si>
  <si>
    <t>1.1</t>
  </si>
  <si>
    <t>Inschrijver biedt IGJ een adaptief zaakmanagementoplossing, gebaseerd op CMMN.</t>
  </si>
  <si>
    <t>Voor een beschrijving van CMMN-basis, zie tabblad begrippenlijst</t>
  </si>
  <si>
    <t>1.2</t>
  </si>
  <si>
    <t xml:space="preserve">Inschrijver biedt IGJ een adaptief zaakmanagementoplossing, gebaseerd op CMMN in combinatie met BPMN. </t>
  </si>
  <si>
    <t>1.3</t>
  </si>
  <si>
    <t>Inschrijver voldoet aan de eisen in het KANS document (bijlage H)</t>
  </si>
  <si>
    <t>1.4</t>
  </si>
  <si>
    <t>De voorgestelde applicatie kan door twee of meer marktpartijen (Nederlandstalig en binnen de Benelux) beheerd en onderhouden worden.</t>
  </si>
  <si>
    <t>Totaal</t>
  </si>
  <si>
    <t>2. Functionaliteiten voor Beheren dossiers</t>
  </si>
  <si>
    <t xml:space="preserve">Als behandelaar kan ik… </t>
  </si>
  <si>
    <t>Functies: Registreren dossier, registreren subdossier, in bulk aanmaken dossiers</t>
  </si>
  <si>
    <t>2.1</t>
  </si>
  <si>
    <t xml:space="preserve">een dossier aanmaken, waarbij ik een dossierinrichting kan selecteren dat wat betreft de inrichting passend is bij het soort toezichtsonderzoek en de (zorg)sector waarvoor ik het dossier wil gebruiken. </t>
  </si>
  <si>
    <t>Passende inrichting: bijvoorbeeld specifieke dossiergegevens, workflows, documenttemplates, brieftemplates, onderwerp van toezicht en dossierverloop</t>
  </si>
  <si>
    <t>2.2</t>
  </si>
  <si>
    <t xml:space="preserve">binnen een dossier een subdossier aanmaken, waarbij ik een dossierinrichting kan selecteren dat wat betreft de inrichting passend is bij het soort toezichtsonderzoek en het specifieke (zorg)sector waarvoor ik het subdossier wil gebruiken. </t>
  </si>
  <si>
    <t>2.3</t>
  </si>
  <si>
    <r>
      <t>in bulk subdossiers aanmaken voor een voorgeselecteerde groep</t>
    </r>
    <r>
      <rPr>
        <sz val="10"/>
        <color rgb="FF0000FF"/>
        <rFont val="Calibri"/>
        <family val="2"/>
        <scheme val="minor"/>
      </rPr>
      <t xml:space="preserve"> </t>
    </r>
    <r>
      <rPr>
        <sz val="10"/>
        <color theme="1"/>
        <rFont val="Calibri"/>
        <family val="2"/>
        <scheme val="minor"/>
      </rPr>
      <t>van onder toezicht staanden, waarbij ik een dossierinrichting kan selecteren die passend is bij het soort toezichtsonderzoek en het specifieke (zorg)sector</t>
    </r>
    <r>
      <rPr>
        <sz val="10"/>
        <rFont val="Calibri"/>
        <family val="2"/>
        <scheme val="minor"/>
      </rPr>
      <t xml:space="preserve"> w</t>
    </r>
    <r>
      <rPr>
        <sz val="10"/>
        <color theme="1"/>
        <rFont val="Calibri"/>
        <family val="2"/>
        <scheme val="minor"/>
      </rPr>
      <t xml:space="preserve">aarvoor ik de subdossiers wil gebruiken. </t>
    </r>
  </si>
  <si>
    <t>2.4</t>
  </si>
  <si>
    <r>
      <t xml:space="preserve">bij het aanmaken van de subdossiers de toegangsrechten van het dossier automatisch laten overnemen in het subdossier  (zie </t>
    </r>
    <r>
      <rPr>
        <sz val="10"/>
        <rFont val="Calibri"/>
        <family val="2"/>
        <scheme val="minor"/>
      </rPr>
      <t xml:space="preserve">sectie </t>
    </r>
    <r>
      <rPr>
        <sz val="10"/>
        <color theme="1"/>
        <rFont val="Calibri"/>
        <family val="2"/>
        <scheme val="minor"/>
      </rPr>
      <t>10 Verstrekken/ontnemen toegang).</t>
    </r>
  </si>
  <si>
    <t>2.5</t>
  </si>
  <si>
    <t>ad hoc gedurende de hele behandeling van het dossier subdossiers kunnen aanmaken.</t>
  </si>
  <si>
    <t>2.6</t>
  </si>
  <si>
    <t>2.7</t>
  </si>
  <si>
    <t>binnen een dossier een aantal niveaus aan subdossiers aanmaken (subsubdossiers). Waarbij het lagere dossier bij aanmaken dezelfde eigenschappen heeft als het bovenliggende niveau.</t>
  </si>
  <si>
    <t>2.8</t>
  </si>
  <si>
    <t>2.9</t>
  </si>
  <si>
    <t>functies afsluiten met mijlpalen ofwel (in)formele beslissingen.
Hieronder valt ook het annuleren of stopzetten van een functie.</t>
  </si>
  <si>
    <t>2.10</t>
  </si>
  <si>
    <r>
      <t>een tijdslijn/logboek inzien met daarin de belangrijkste gebeurtenissen in het dossier worden getoond</t>
    </r>
    <r>
      <rPr>
        <sz val="10"/>
        <color rgb="FFFF0000"/>
        <rFont val="Calibri"/>
        <family val="2"/>
        <scheme val="minor"/>
      </rPr>
      <t>.</t>
    </r>
  </si>
  <si>
    <t>Functies: Afsluiten dossier, afsluiten subdossier (inclusief zetten van bewaar- en vernietigingstermijnen)</t>
  </si>
  <si>
    <t>2.11</t>
  </si>
  <si>
    <t>een dossier alleen afsluiten indien er geen workflows en activiteiten meer openstaan in het dossier én alle subdossiers zijn afgesloten. Ik ontvang een waarschuwing waarin is aangegeven waarom het dossier niet afgesloten kan worden.</t>
  </si>
  <si>
    <t>2.12</t>
  </si>
  <si>
    <t>een subdossier alleen afsluiten indien er geen workflows en activiteiten meer openstaan in het subdossier. Ik ontvang een waarschuwing waarin is aangegeven waarom het dossier niet afgesloten kan worden.</t>
  </si>
  <si>
    <t>2.13</t>
  </si>
  <si>
    <t>2.14</t>
  </si>
  <si>
    <t xml:space="preserve">Bij het afsluiten van het dossier wordt de bewaartermijn van het dossier  automatisch bepaald aan de hand van het soort dossier en de gebeurtenissen in de behandeling. </t>
  </si>
  <si>
    <t>De bewaartermijn van een dossier is langer als er bestuursrechtelijke interventies zijn geweest dan als die er niet waren.</t>
  </si>
  <si>
    <t>2.15</t>
  </si>
  <si>
    <t>Na het afsluiten van het dossier is het dossier alleen nog maar raadpleegbaar.</t>
  </si>
  <si>
    <t>2.16</t>
  </si>
  <si>
    <r>
      <t>Na het afsluiten van het dossier is het dossier alleen nog maar raadpleegbaar</t>
    </r>
    <r>
      <rPr>
        <strike/>
        <sz val="10"/>
        <rFont val="Calibri"/>
        <family val="2"/>
        <scheme val="minor"/>
      </rPr>
      <t>,</t>
    </r>
    <r>
      <rPr>
        <sz val="10"/>
        <rFont val="Calibri"/>
        <family val="2"/>
        <scheme val="minor"/>
      </rPr>
      <t xml:space="preserve"> behoudens het toevoegen van nagezonden documenten. De toegevoegde documenten krijgen dezelfde bewaartermijn als de rest van het dossier heeft gekregen bij het afsluiten van het dossier.</t>
    </r>
  </si>
  <si>
    <t>2.17</t>
  </si>
  <si>
    <t xml:space="preserve">Alle dossiers (data en documenten) kunnen na het verstrijken van de bewaartermijn worden vernietigd. </t>
  </si>
  <si>
    <t>2.18</t>
  </si>
  <si>
    <t xml:space="preserve">een beheerder verzoeken een gesloten dossier te heropenen. Hierbij moet deze een reden opgeven van heropenen. </t>
  </si>
  <si>
    <t>2.19</t>
  </si>
  <si>
    <t xml:space="preserve">De oplossing biedt de mogelijkheid om af te wijken van de bewaartermijn en deze afwijkingen in de bewaartermijn te documenteren en toe te lichten. </t>
  </si>
  <si>
    <t>V04 /V011 uit DUTO-modeleisen.</t>
  </si>
  <si>
    <t>3. Functionaliteiten voor Voorbereiden toezichtsonderzoek</t>
  </si>
  <si>
    <t>Als behandelaar kan ik</t>
  </si>
  <si>
    <t>Functies: Uitvoeren deskresearch, verkennen opdracht, opstellen plan van aanpak, selecteren/aanpassen toetsingsinstrument</t>
  </si>
  <si>
    <t>3.1</t>
  </si>
  <si>
    <t>3.2</t>
  </si>
  <si>
    <t>4. Functionaliteiten voor Uitvoeren toezichtonderzoek</t>
  </si>
  <si>
    <t>Functies: Uitzetten vragenlijst, uitvoeren inspectiebezoek(en), organiseren bijeenkomst, houden gesprek, verwerken inspectiebevindingen</t>
  </si>
  <si>
    <t>4.1</t>
  </si>
  <si>
    <t>4.2</t>
  </si>
  <si>
    <t>5. Functionaliteiten voor Rapporteren</t>
  </si>
  <si>
    <t>Functies: Opstellen rapport, openbaar maken rapport</t>
  </si>
  <si>
    <t>5.1</t>
  </si>
  <si>
    <t>5.2</t>
  </si>
  <si>
    <t>gebruik maken van een workflow die is ingericht conform de procesflow voor de functie Opstellen rapport in het Conceptueel zaakmodel IGJ.</t>
  </si>
  <si>
    <t>5.3</t>
  </si>
  <si>
    <t>gebruik maken van een workflow die is ingericht conform de procesflow voor de functie Openbaarmaking in het Conceptueel zaakmodel IGJ.</t>
  </si>
  <si>
    <t>5.4</t>
  </si>
  <si>
    <t>6. Functionaliteiten voor Opleggen informele interventies</t>
  </si>
  <si>
    <t>Functies: Aanspreken, Opleggen verbetermaatregelen, Opleggen directe maatregel, Houden bestuursgesprek, Opleggen verscherpt toezicht</t>
  </si>
  <si>
    <t>6.1</t>
  </si>
  <si>
    <t>6.2</t>
  </si>
  <si>
    <t>gebruik maken van een workflow die is ingericht conform de procesflow voor de functie Verbetermaatregelen in het Conceptueel zaakmodel IGJ.</t>
  </si>
  <si>
    <t>6.3</t>
  </si>
  <si>
    <t>7. Functionaliteiten voor Opleggen bestuursrechtelijke interventies</t>
  </si>
  <si>
    <t>Functies: Geven aanwijzing, Opleggen bevel, Opleggen LOD, Opleggen bestuurlijke boete, Opleggen last tot onmiddelijke onthouding beroepsactiviteiten</t>
  </si>
  <si>
    <t>7.1</t>
  </si>
  <si>
    <t>gebruik maken van een workflow die is ingericht conform de procesflow voor de functie Last onder dwangsom in het Conceptueel zaakmodel IGJ.</t>
  </si>
  <si>
    <t>7.2</t>
  </si>
  <si>
    <t>O.a. documentsjablonen en overleggen specifiek voor een afdeling.</t>
  </si>
  <si>
    <t>7.3</t>
  </si>
  <si>
    <t>8. Functionaliteiten voor Afhandelen tuchtrecht</t>
  </si>
  <si>
    <t>Functie: Afhandelen tuchtrecht</t>
  </si>
  <si>
    <t>8.1</t>
  </si>
  <si>
    <t xml:space="preserve">workflow(s) gebruiken voor het uitvoeren van bovenstaande functie. De workflows zijn samengesteld uit de activiteiten die genoemd zijn bij de functies in het Conceptueel zaakmodel IGJ. </t>
  </si>
  <si>
    <t>8.2</t>
  </si>
  <si>
    <t>9. Functionaliteiten voor Afhandelen gerechtelijke procedures</t>
  </si>
  <si>
    <t>Functies: Afhandelen bezwaar, Behandelen voorlopige voorziening, Afhandelen beroep, Afhandelen hoger beroep, Afhandelen herziening</t>
  </si>
  <si>
    <t>9.1</t>
  </si>
  <si>
    <t xml:space="preserve">workflow(s) gebruiken voor het uitvoeren van bovenstaande functies. De workflows zijn samengesteld uit de activiteiten die genoemd zijn bij de functies in het Conceptueel zaakmodel IGJ. </t>
  </si>
  <si>
    <t>9.2</t>
  </si>
  <si>
    <t>10. Functionaliteiten voor Generieke workflows/activiteiten</t>
  </si>
  <si>
    <t xml:space="preserve">Functies: Verstrekken/ontnemen toegang tot dossier </t>
  </si>
  <si>
    <t>10.1</t>
  </si>
  <si>
    <t>gedurende de hele behandeling van een dossier een behandelteam aan een dossier toevoegen/wijzigen, waarbij ik behandelaars op individueel niveau toegang verleen en/of ontneem tot het dossier.</t>
  </si>
  <si>
    <t>10.2</t>
  </si>
  <si>
    <t>10.3</t>
  </si>
  <si>
    <t>10.4</t>
  </si>
  <si>
    <t>10.5</t>
  </si>
  <si>
    <t>10.6</t>
  </si>
  <si>
    <t>gedurende de hele behandeling van een dossier een dossier afschermen voor andere gebruikers dan het behandelteam. Hierna zijn alleen de voorgedefinieerde algemene dossieronderdelen zichtbaar voor alle andere gebruikers. Toegang verlenen op afdelingsteam/afdelingsniveau is niet mogelijk bij een afgeschermd dossier (afgeschermd dossier)</t>
  </si>
  <si>
    <t>10.7</t>
  </si>
  <si>
    <t>gedurende de hele behandeling van een dossier een document afschermen voor andere gebruikers dan het behandelteam. (afgeschermd document)</t>
  </si>
  <si>
    <t>10.8</t>
  </si>
  <si>
    <t>gedurende de hele behandeling van een dossier de toegang tot bijbehorende subdossiers aan andere behandelaars, afdelingsteams en afdelingen dan die van het hoofddossier toekennen.</t>
  </si>
  <si>
    <t>10.9</t>
  </si>
  <si>
    <t>op gesloten dossiers de toegang aanpassen (leesrechten), zodat ook na afsluiten het dossier raadpleegbaar is voor degenen die dit nodig hebben.</t>
  </si>
  <si>
    <t>Functie: Toevoegen/wijzigen betrokken organisatie of persoon</t>
  </si>
  <si>
    <t>10.10</t>
  </si>
  <si>
    <t>één of meerdere betrokkenen aan een dossier toevoegen die ik in het gekoppelde Relatiemanagementcomponent kan zoeken en selecteren. Bij het zoeken kan ik verschillende zoekcriteria gebruiken, zoals naam, adresgegevens, kvk-nummer en vestigingsnummer</t>
  </si>
  <si>
    <t>10.11</t>
  </si>
  <si>
    <t xml:space="preserve">onder toezicht staanden die zijn georganiseerd in een netwerk in het gekoppelde Relatiemanagementcomponent zoeken, selecteren en in zijn geheel als netwerk koppelen. </t>
  </si>
  <si>
    <t>Een netwerk kan zijn: alle locaties van een bepaalde organisatie of alle leden van een beroepsorganisatie.</t>
  </si>
  <si>
    <t>10.12</t>
  </si>
  <si>
    <t>een verzoek indienen bij het gekoppelde Relatiemanagementcomponent om een betrokken relatie toe te voegen aan de betrokkenenlijst, indien deze niet voorkomt in de zoekresultaten bij het zoeken naar een relatie. Hierbij geef ik een minimale set aan kenmerken mee van de relatie aan het verzoek tot opnemen van de relatie in het Relatiemanagementcomponent.</t>
  </si>
  <si>
    <t>10.13</t>
  </si>
  <si>
    <t>10.14</t>
  </si>
  <si>
    <t>10.15</t>
  </si>
  <si>
    <t>Functie: Vastleggen telefoonnotitie</t>
  </si>
  <si>
    <t>10.16</t>
  </si>
  <si>
    <t xml:space="preserve">een telefoonnotitie met een betrokkene registeren in de oplossing. Hierna is het contactmoment met metadata in het dossier zichtbaar en raadpleegbaar voor de behandelaars van het dossier. </t>
  </si>
  <si>
    <t>Functie: Koppelen gerelateerd dossier</t>
  </si>
  <si>
    <t>10.17</t>
  </si>
  <si>
    <t>verschillende dossiers aan elkaar koppelen/relateren binnen de oplossing.</t>
  </si>
  <si>
    <t>Indien het ene onderzoek verband houdt met een ander onderzoek, wil IGJ in de dossiers een verwijzing tussen de dossiers kunnen maken.</t>
  </si>
  <si>
    <t>10.18</t>
  </si>
  <si>
    <t>Via een hyperlink (deeplink) verwijzen naar dossiers in andere webbasedsystemen (o.a. Mendix apps)</t>
  </si>
  <si>
    <t>Functie:Registreren documentatie</t>
  </si>
  <si>
    <t>10.19</t>
  </si>
  <si>
    <t>bij het dossier documenten uploaden, die automatisch in het achterliggende DMS worden opgeslagen voorzien van de juiste metadatering.</t>
  </si>
  <si>
    <t>10.20</t>
  </si>
  <si>
    <t>documenten vanaf het bestandssysteem selecteren en in bulk  uploaden in het dossier.</t>
  </si>
  <si>
    <t>10.21</t>
  </si>
  <si>
    <t>in het dossier in een daarvoor bestemd overzicht relevante meta-data van alle aan het dossier toegevoegde documenten raadplegen, waaronder het type document, datum document, opsteller, status document</t>
  </si>
  <si>
    <t>10.22</t>
  </si>
  <si>
    <t>Opstellen en reviewen document</t>
  </si>
  <si>
    <t>10.23</t>
  </si>
  <si>
    <t xml:space="preserve">m.b.v. het gekoppelde documentcreatiecomponent een sjabloon gebruiken voor het opstellen van een document of email bij (sub)dossier. Het document of email wordt opgeslagen in het gekoppelde DMS voorzien van metadata. </t>
  </si>
  <si>
    <t>Voorbeelden: voorbereiding toezichttraject: plan van aanpak, Toezichtsuitvoering: uitnodiging bijeenkomst, afspraakbevestiging bezoek, gespreksverslag,  concept rapport, LOD: voornemen last onder dwangsom.</t>
  </si>
  <si>
    <t>10.24</t>
  </si>
  <si>
    <t>een documentsjabloon selecteren dat afhankelijk is van het onderdeel/overkoepelende workflow en van de afdeling en soort toezichtonderzoek.</t>
  </si>
  <si>
    <t>10.25</t>
  </si>
  <si>
    <t>alle velden in de oplossing gebruiken in de documentsjablonen, zodat in de sjablonen de waarden uit het dossier in een document vooringevuld worden.</t>
  </si>
  <si>
    <t>10.26</t>
  </si>
  <si>
    <t>alle velden in de oplossing gebruiken in de emailsjablonen, zodat in de sjablonen de waarden uit het dossier in een email vooringevuld worden.</t>
  </si>
  <si>
    <t>10.27</t>
  </si>
  <si>
    <t>het vooringevulde sjabloon voor een brief of rapportage m.b.v. de applicatie Word aanvullen met vrije tekst.</t>
  </si>
  <si>
    <t>10.28</t>
  </si>
  <si>
    <t>documenten laten reviewen door andere behandelaars, waarbij zij hun opmerkingen/aanvullingen kunnen plaatsen in het via DMS gekoppelde Word- documenten als track changes of opmerkingen in Word .</t>
  </si>
  <si>
    <t>10.29</t>
  </si>
  <si>
    <t>alle versies van een document bekijken waardoor ik eerder door reviewers aangebrachte wijzigingen (via track-changes) of opmerkingen kan inzien.</t>
  </si>
  <si>
    <t>10.30</t>
  </si>
  <si>
    <t xml:space="preserve">begeleid worden in het opstelllen en reviewen van een document door een workflow, waarbij ik herhaaldelijk personen of afdelingsteams kan verzoeken binnen een door mij te kiezen termijn (termijnbewaking) een review te doen op een document. Ik krijg een notificatie terug als zij het document hebben gereviewd. </t>
  </si>
  <si>
    <t>10.31</t>
  </si>
  <si>
    <t xml:space="preserve">met workflows opgestelde documenten laten accorderen door gemandateerden, waarbij zij hun akkoord kunnen geven, hun akkoord onder voorwaarde van opmerkingen en aanvullingen kunnen geven, of niet kunnen geven en dit besluit vast leggen in dossier. </t>
  </si>
  <si>
    <t>10.32</t>
  </si>
  <si>
    <t>Registreren inkomende (elektronische) post</t>
  </si>
  <si>
    <t>10.34</t>
  </si>
  <si>
    <t xml:space="preserve">een e-mailbericht (met bijlagen) of een gescande brief van een betrokkene aan het dossier toevoegen. Hierna is de communicatie met metadata in het dossier zichtbaar en raadpleegbaar voor de behandelaars van het dossier. </t>
  </si>
  <si>
    <t>10.35</t>
  </si>
  <si>
    <t>de email, bijlages bij de email en gescande brieven worden opgeslagen in het gekoppelde DMS voorzien van metadata</t>
  </si>
  <si>
    <t>10.36</t>
  </si>
  <si>
    <t>een overzicht raadplegen van bij het dossier behorende correspondentie (opgeslagen in het DMS).</t>
  </si>
  <si>
    <t>10.37</t>
  </si>
  <si>
    <t>10.38</t>
  </si>
  <si>
    <t>een e-mailbericht (met bijlagen) of een gescande brief aan meerdere dossiers toevoegen, zonder dat het meerdere keren in het DMS opgeslagen hoeft te worden.</t>
  </si>
  <si>
    <t xml:space="preserve">Functie: Opstellen en versturen uitgaande (elektronische) post </t>
  </si>
  <si>
    <r>
      <t xml:space="preserve">een generieke workflow voor het per e-mail verzenden van communicatie aan een betrokkene van het dossier toevoegen. De generieke workflow bevat actviteiten voor verzoek tot opstellen van een email (op basis van een koppeling met het documentcreatiecomponent), verzoek(en) tot review van de email, notificatie van de uitgevoerde review en termijnbewaking van de activiteiten. De activiteiten kunnen toebedeeld worden aan </t>
    </r>
    <r>
      <rPr>
        <sz val="10"/>
        <rFont val="Calibri"/>
        <family val="2"/>
        <scheme val="minor"/>
      </rPr>
      <t>een behandelaar, een afdelingsteam of een afdeling</t>
    </r>
    <r>
      <rPr>
        <sz val="10"/>
        <color theme="1"/>
        <rFont val="Calibri"/>
        <family val="2"/>
        <scheme val="minor"/>
      </rPr>
      <t>.</t>
    </r>
  </si>
  <si>
    <t>10.39</t>
  </si>
  <si>
    <r>
      <t xml:space="preserve">een preview raadplegen van </t>
    </r>
    <r>
      <rPr>
        <strike/>
        <sz val="10"/>
        <color theme="1"/>
        <rFont val="Calibri"/>
        <family val="2"/>
        <scheme val="minor"/>
      </rPr>
      <t>de</t>
    </r>
    <r>
      <rPr>
        <sz val="10"/>
        <color theme="1"/>
        <rFont val="Calibri"/>
        <family val="2"/>
        <scheme val="minor"/>
      </rPr>
      <t xml:space="preserve"> een te versturen email (concept)</t>
    </r>
  </si>
  <si>
    <t>10.40</t>
  </si>
  <si>
    <t>de mogelijkheid hebben om meerdere documenten toe te voegen aan een te maken emailbericht</t>
  </si>
  <si>
    <t>10.41</t>
  </si>
  <si>
    <t>10.42</t>
  </si>
  <si>
    <t>10.43</t>
  </si>
  <si>
    <t>Functie: Termijnbewaking</t>
  </si>
  <si>
    <t>10.44</t>
  </si>
  <si>
    <t xml:space="preserve">aan iedere soort activiteit al dan niet binnen een workflow kan een termijn toegevoegd worden dat passend is bij het soort activiteit binnen een functie. </t>
  </si>
  <si>
    <t>10.45</t>
  </si>
  <si>
    <t>aan iedere soort activiteit al dan niet binnen een workflow kan een default termijn toegevoegd worden dat passend is bij de soort activiteit binnen een functie .</t>
  </si>
  <si>
    <t>10.46</t>
  </si>
  <si>
    <t>default waardes voor termijnen bij activiteiten aanpassen, indien bij de inrichting voor die activiteit binnen die workflow dat is toegestaan.</t>
  </si>
  <si>
    <t>10.47</t>
  </si>
  <si>
    <t>een termijn en termijnbewaking aan het afronden van een workflow koppelen (over activiteiten heen).</t>
  </si>
  <si>
    <t>10.48</t>
  </si>
  <si>
    <t xml:space="preserve">een notificatie per email ontvangen bij het overschrijden van de termijn voor een workflow of activiteit waar ik de behandelaar van ben. Deze notificatie kan ik desgewenst uitzetten. </t>
  </si>
  <si>
    <t>Functie: Beheren werkvoorraad</t>
  </si>
  <si>
    <t>10.49</t>
  </si>
  <si>
    <t>10.50</t>
  </si>
  <si>
    <t>10.51</t>
  </si>
  <si>
    <t>aan een activiteit een urgentie geven, zodat ik op urgentie kan sorteren in de werkvoorraad.</t>
  </si>
  <si>
    <t>10.52</t>
  </si>
  <si>
    <t>10.53</t>
  </si>
  <si>
    <t>een overzicht raadplegen waarin voor mij, mijn afdelingsteam en mijn afdeling de werkvoorraad wordt weergegeven met daarin minimaal: beschrijving activiteit, uiterste datum, naam  actiehouder/afdelingsteam/afdeling, urgentie indicatie, dossiernummer, naam betrokkene, naam hoofdbehandelaar, status activiteit, type dossier, datum afgerond, opmerkingenveld</t>
  </si>
  <si>
    <t>10.54</t>
  </si>
  <si>
    <t>10.55</t>
  </si>
  <si>
    <t>Functie: In bulk aanmaken activiteiten</t>
  </si>
  <si>
    <t>10.56</t>
  </si>
  <si>
    <t>in bulk (dezelfde) activiteiten/workflows aanmaken voor een  voorgeselecteerde groep van betrokkenen. Vervolgens is voor alle geselecteerde betrokkenen de activiteit of workflow aangemaakt.</t>
  </si>
  <si>
    <t>Voorbeelden: - in bulk aangemaakte brieven voor verschillende betrokkenen; of in bulk aangemaakte mailberichten voor verschillende betrokkenen; of een activiteit aangemaakt voor verschillende onder toezichtstaanden voor het plannen van een bezoek.</t>
  </si>
  <si>
    <t>Functie: Zoeken</t>
  </si>
  <si>
    <t>10.57</t>
  </si>
  <si>
    <t>10.58</t>
  </si>
  <si>
    <t>aan de functoneel beheerder aangeven op welke velden ik kan zoeken. Ik kan kiezen uit alle velden uit de oplossing. De beheerder kan de zoekfunctionaliteit aanpassen</t>
  </si>
  <si>
    <t>10.59</t>
  </si>
  <si>
    <t>10.60</t>
  </si>
  <si>
    <t>overzichten/lijsten specifiek voor mij aanpassen door het kunnnen aanpassen van de getoonde kolommen, de volgorde van de kolommen, de sortering van de waarden in de kolommen. Daarnaast kan ik per kolom filteren op waarden</t>
  </si>
  <si>
    <t>10.61</t>
  </si>
  <si>
    <t>10.62</t>
  </si>
  <si>
    <t>11. Gebruiksvriendelijkheid</t>
  </si>
  <si>
    <t>11.1</t>
  </si>
  <si>
    <t>De oplossing is toegankelijk conform WCAG 2.1. t/m niveau AA. 
Zie: https://wcag.nl/kennis/richtlijnen/wcag-2-1-richtlijnen/</t>
  </si>
  <si>
    <t xml:space="preserve"> De Opdrachtgever heeft toegankelijkheid hoog in het vaandel staan. Niet alleen voor onze klanten, maar ook voor onze medewerkers. Daarom streven wij ernaar om al onze digitale middelen toegankelijk te maken conform WCAG 2.1. t/m niveau AA. </t>
  </si>
  <si>
    <t>11.2</t>
  </si>
  <si>
    <r>
      <t>De oplossing ondersteunt een kopieerfunctie (knippen, plakken, kopiëren), op een gelijke wijze als het gebruik binnen de Windows-omgeving. De toetscombinaties Ctrl + C, Ctrl + X, Ctr</t>
    </r>
    <r>
      <rPr>
        <sz val="10"/>
        <rFont val="Calibri"/>
        <family val="2"/>
        <scheme val="minor"/>
      </rPr>
      <t>l + V, Ctrl +Y en Ctrl + Z kunnen</t>
    </r>
    <r>
      <rPr>
        <sz val="10"/>
        <color theme="1"/>
        <rFont val="Calibri"/>
        <family val="2"/>
        <scheme val="minor"/>
      </rPr>
      <t xml:space="preserve"> gebruikt worden. Ook kan via de windows functionaliteit worden ingezoemd.</t>
    </r>
  </si>
  <si>
    <t>11.3</t>
  </si>
  <si>
    <t>De oplossing beschikt over een enkelvoudige sneltoets (bijvoorbeeld de “tab”-toets), waarmee naar een volgend invoerveld kan worden gegaan.</t>
  </si>
  <si>
    <t>11.4</t>
  </si>
  <si>
    <t>11.5</t>
  </si>
  <si>
    <t>De oplossing onthoudt de door mij gepersonaliseerde volgorde (wens 11.4)  zodat ik deze de volgende keer dat ik het overzicht raadpleeg opnieuw kan gebruiken.</t>
  </si>
  <si>
    <t>11.6</t>
  </si>
  <si>
    <t>11.7</t>
  </si>
  <si>
    <t>11.8</t>
  </si>
  <si>
    <t>11.9</t>
  </si>
  <si>
    <t>12. Architectuur [Non-Functional]</t>
  </si>
  <si>
    <t>12.1</t>
  </si>
  <si>
    <r>
      <t>De Inschrijver erkent de architectuurprincipes en uitgangspunten uit het bijgevoegde architectuurkader</t>
    </r>
    <r>
      <rPr>
        <sz val="10"/>
        <color rgb="FFFF0000"/>
        <rFont val="Calibri"/>
        <family val="2"/>
        <scheme val="minor"/>
      </rPr>
      <t xml:space="preserve"> </t>
    </r>
    <r>
      <rPr>
        <sz val="10"/>
        <rFont val="Calibri"/>
        <family val="2"/>
        <scheme val="minor"/>
      </rPr>
      <t>(Bijlage D) en levert een oplossing die voldoet aan hetgeen erin gesteld wordt.</t>
    </r>
  </si>
  <si>
    <t>12.2</t>
  </si>
  <si>
    <t xml:space="preserve">De oplossing moet on premise (lokaal) geïnstalleerd kunnen worden op de servers beheerd door Rijks ICT dienstverlener SSC-ICT. </t>
  </si>
  <si>
    <t>12.3</t>
  </si>
  <si>
    <t>De oplossing betreft standaardfunctionaliteit voor adaptief zaakmanagement die middels configuratie kan worden ingericht en na inrichting (uitsluitend configuratie) van de standaard onderdelen, te gebruiken is door de organisatie en beschikbaar is voor de eindgebruiker.</t>
  </si>
  <si>
    <t>12.4</t>
  </si>
  <si>
    <t>12.5</t>
  </si>
  <si>
    <t>De oplossing ondersteunt Mozilla Firefox in de versies N en N-1.</t>
  </si>
  <si>
    <t>12.6</t>
  </si>
  <si>
    <t>De oplossing ondersteunt Apple Safari in de versies N en N-1.</t>
  </si>
  <si>
    <t>12.7</t>
  </si>
  <si>
    <t>De oplossing ondersteunt IOS en Android devices.</t>
  </si>
  <si>
    <t>12.8</t>
  </si>
  <si>
    <t xml:space="preserve">Naast de productomgeving wordt er een acceptatieomgeving beschikbaar gesteld. 
</t>
  </si>
  <si>
    <t>12.9</t>
  </si>
  <si>
    <t>De oplossing maakt het mogelijk om periodiek een geanonimiseerde kopie van een selectie van de gegevens uit de productieomgeving te maken en deze in te laden in de acceptatie omgeving</t>
  </si>
  <si>
    <t xml:space="preserve">De Opdrachtgever wil met deze gegevens kunnen testen in de acceptatieomgeving. </t>
  </si>
  <si>
    <t>12.10</t>
  </si>
  <si>
    <t>De web-/applicatieserver en de databaseserver dienen logisch van elkaar gescheiden te zijn.</t>
  </si>
  <si>
    <t>12.11</t>
  </si>
  <si>
    <r>
      <t xml:space="preserve">De oplossing maakt </t>
    </r>
    <r>
      <rPr>
        <i/>
        <sz val="10"/>
        <rFont val="Calibri"/>
        <family val="2"/>
      </rPr>
      <t>geen</t>
    </r>
    <r>
      <rPr>
        <sz val="10"/>
        <rFont val="Calibri"/>
        <family val="2"/>
      </rPr>
      <t xml:space="preserve"> gebruik van browser add-ons, plugins, extensions en dergelijk. </t>
    </r>
  </si>
  <si>
    <t>12.12</t>
  </si>
  <si>
    <r>
      <t xml:space="preserve">De oplossing maakt </t>
    </r>
    <r>
      <rPr>
        <i/>
        <sz val="10"/>
        <rFont val="Calibri"/>
        <family val="2"/>
      </rPr>
      <t>geen</t>
    </r>
    <r>
      <rPr>
        <sz val="10"/>
        <rFont val="Calibri"/>
        <family val="2"/>
      </rPr>
      <t xml:space="preserve"> gebruik van Office add-ons, plugins, extensions, VBA, macro's en dergelijke. </t>
    </r>
  </si>
  <si>
    <t>12.13</t>
  </si>
  <si>
    <t>De oplossing heeft geen technische  afhankelijkheid van andere applicaties binnen VWS/IGJ anders dan via open standaarden (www.forumstandaardisatie.nl)</t>
  </si>
  <si>
    <t>12.14</t>
  </si>
  <si>
    <t xml:space="preserve">De oplossing is op basis van open source software. </t>
  </si>
  <si>
    <t>12.15</t>
  </si>
  <si>
    <t>Waar relevant moeten de door Forum Standaardisatie verplichte en aanbevolen standaarden toegepast worden</t>
  </si>
  <si>
    <t>12.16</t>
  </si>
  <si>
    <t>De oplossing  heeft de mogelijkheid om aan te sluiten op de Single Sign On op basis van OIDC of SAML.</t>
  </si>
  <si>
    <t>12.17</t>
  </si>
  <si>
    <t>De oplossing ondersteunt Single Sign-Out. Na een instelbaar aantal minuten inactiviteit (time-out) wordt de sessie ongeldig gemaakt en de gebruiker automatisch uitgelogd.</t>
  </si>
  <si>
    <t>12.18</t>
  </si>
  <si>
    <t>De oplossing is voorzien van een logisch en fysiek gegevensmodel, waarin zijn beschreven de entiteiten, relaties tussen entiteiten en de attributen met hun kenmerken en toegestane waarden.</t>
  </si>
  <si>
    <t>12.19</t>
  </si>
  <si>
    <t>De oplossing functioneert volledig op conventionele servers (bare metal) of virtuele machines (VM’s), zonder dat containertechnologie (zoals Docker) of containerorkestratieplatformen (zoals Kubernetes) een verplichte voorwaarde zijn voor correcte werking.</t>
  </si>
  <si>
    <t>12.20</t>
  </si>
  <si>
    <t>De oplossing is zelfstandig installeerbaar en beheerbaar binnen een VM-gebaseerde infrastructuur.</t>
  </si>
  <si>
    <t>12.21</t>
  </si>
  <si>
    <r>
      <t>De inschrijver heeft op zijn roadmap opgenomen dat de oplossing binnen enige jaren beschikbaar is als OCI-conforme container images, conform de standaarden van de Open Container Initiative.
De container-variant moet:
- Functioneel gelijkwaardig zijn aan de VM-gebaseerde variant;
- Onderdeel zijn van de reguliere productlijn</t>
    </r>
    <r>
      <rPr>
        <sz val="10"/>
        <color rgb="FFFF0000"/>
        <rFont val="Calibri"/>
        <family val="2"/>
      </rPr>
      <t xml:space="preserve">;
</t>
    </r>
    <r>
      <rPr>
        <sz val="10"/>
        <rFont val="Calibri"/>
        <family val="2"/>
      </rPr>
      <t>- Onder hetzelfde release- en lifecycle beleid vallen.</t>
    </r>
  </si>
  <si>
    <t>13. Gegevensmanagement [Non-Functional]</t>
  </si>
  <si>
    <t>Stresstesten, penetratie testen, etc.</t>
  </si>
  <si>
    <t>13.1</t>
  </si>
  <si>
    <t xml:space="preserve">De oplossing slaat alle inhoudelijke data, inclusief de historie van mutaties, op in standaard database format die via SQL te benaderen is.  </t>
  </si>
  <si>
    <t>13.2</t>
  </si>
  <si>
    <t>Voor inhoudelijke data wordt geen gebruik gemaakt van veldtype formaten in de database waardoor hergebruik wordt bemoeilijkt, zoals binaire veldtypes (BLOB,CLOB)</t>
  </si>
  <si>
    <t>13.3</t>
  </si>
  <si>
    <t xml:space="preserve">Data in de database moet atomair en relationeel gemodelleerd worden opgeslagen. Het opslaan van data in geserialiseerde datastructuren (zoals XML) in tekstvelden is ongewenst omdat dit leidt tot verlies van querybaarheid, validatie, referentiële integriteit en onderhoudbaarheid. </t>
  </si>
  <si>
    <t>13.4</t>
  </si>
  <si>
    <t>Gevoelige persoonsgegevens wordt in de oplossing gemaskeerd of gepseudonimiseerd</t>
  </si>
  <si>
    <t>Zie website van de autoriteit persoonsgegevens. https://www.autoriteitpersoonsgegevens.nl/themas/basis-avg/privacy-en-persoonsgegevens/wat-zijn-persoonsgegevens</t>
  </si>
  <si>
    <t>13.5</t>
  </si>
  <si>
    <t>De oplossing ondersteunt near-realtime batch levering van alle data ten behoeve van hergebruik, analyse en rapportage.</t>
  </si>
  <si>
    <t>13.6</t>
  </si>
  <si>
    <t xml:space="preserve">De oplossing staat toe dat alle data realtime kan worden geraadpleegd middels database protocol (JDBC) en REST api ten behoeve van monitoring, analyse en rapportage </t>
  </si>
  <si>
    <t>13.7</t>
  </si>
  <si>
    <t>De data in de database is zelfbeschrijvend. De oplossing zorgt ervoor dat data in de database geen impliciete coderingen, technische sleutels of transformaties vereisen om de functionele betekenis van data te begrijpen.</t>
  </si>
  <si>
    <t>Dit waarborgt dat data toegankelijk blijft voor rapportages, migraties, integraties en beheer zonder reverse-engineering van applicatiecode</t>
  </si>
  <si>
    <t xml:space="preserve">14 Integratie [Non-Functional] </t>
  </si>
  <si>
    <t>14.1</t>
  </si>
  <si>
    <t>De koppelmogelijkheden tussen het adaptieve zaakmanagementsysteem en gekoppelde systemen moeten modern, flexibel, en toekomstvast zijn, zodat toekomstige integraties en aanpassingen eenvoudig kunnen worden uitgevoerd zonder aanzienlijke wijzigingen in de bestaande infrastructuur.</t>
  </si>
  <si>
    <t>14.2</t>
  </si>
  <si>
    <t>De gegevensuitwisseling tussen het adaptieve zaakmanagementsysteem en gekoppelde systemen vindt plaats op basis van open standaarden, waarbij gebruik wordt gemaakt van minimaal OpenAPI 3.0. Documentatie van API-endpoints en gegevensstructuren moet beschikbaar zijn.</t>
  </si>
  <si>
    <t>14.3</t>
  </si>
  <si>
    <t>14.4</t>
  </si>
  <si>
    <t>De API’s van het adaptive zaakmanagementsysteem moeten idempotent zijn voor bewerkingen zoals het toevoegen, wijzigen, of verwijderen van documenten of metadata, zodat herhaalde verzoeken geen onbedoelde duplicaten of fouten veroorzaken.</t>
  </si>
  <si>
    <t>14.5</t>
  </si>
  <si>
    <t>De oplossing is in staat realtime externe waardelijsten voor referentie data en master data te gebruiken die via API’s beschikbaar worden gesteld door andere systemen.</t>
  </si>
  <si>
    <t>15. Prestatie en beschikbaarheid  [Non-Functional]</t>
  </si>
  <si>
    <t>15.1</t>
  </si>
  <si>
    <t>15.2</t>
  </si>
  <si>
    <t>De oplossing heeft na de initiële opstart een gemiddelde reactietijd van minder dan 2 seconden.</t>
  </si>
  <si>
    <t>15.3</t>
  </si>
  <si>
    <t>De inschrijver houdt een Service Window aan van maandag tot en met vrijdag van 08.00 tot en met 18.00 CET/CEST. Uitzondering hierop zijn de officiële feestdagen in Nederland.</t>
  </si>
  <si>
    <t>15.4</t>
  </si>
  <si>
    <t>De beschikbaarheid van oplossing is gelijk aan minimaal 99% per maand binnen de Service Window. Buiten de Service Window is de beschikbaarheid minimaal 98% per maand.</t>
  </si>
  <si>
    <t>15.5</t>
  </si>
  <si>
    <t xml:space="preserve">De inschrijver voert onderhoud dat kan leiden tot beperking in de beschikbaarheid van de toepassing buiten de Service Window (werkdagen tussen 08.00 - 18.00 uur CET/CEST) uit.  Geplande uitval van de oplossing wordt minimaal twee weken vooraf gemeld aan de Opdrachtgever. </t>
  </si>
  <si>
    <t>15.6</t>
  </si>
  <si>
    <t>In het geval van een storing moet de oplossing binnen de onderstaande hersteltijddoelstelling (RTO) weer volledig operationeel zijn. Dit houdt in dat er adequate plannen en middelen aanwezig moeten zijn om de oplossing binnen deze tijdsperiode te herstellen, inclusief hardware, software, en gegevensherstelprocessen. Verstoringen worden met de volgende prioriteit hersteld, waarbij de Opdrachtgever de prioriteit bepaalt:
Prioriteit 1 (kritiek): response tijd max. 1 kantooruur, hersteltijd 4 kantooruren
Prioriteit 2 (hoog): response tijd max. 4 kantooruren, hersteltijd: 16 kantooruren
Prioriteit 3 (middel/laag): response tijd: in overleg, hersteltijd: in overleg
Voor alle prioriteiten geldt een norm hersteltijd van 90%.</t>
  </si>
  <si>
    <t>De Opdrachtgever bepaalt de prioriteit. Nadere toelichting op de prioriteit:
1. Kritiek: alle gebruikers kunnen geen werkzaamheden met de oplossing meer uitvoeren
2. Hoog: gebruikers ondervinden ernstige vertragingen in het werken met de oplossing of kunnen delen van de oplossing niet gebruiken
3. Middel/Laag: overige verstoringen die niet vallen onder prioriteit Kritiek of Hoog.</t>
  </si>
  <si>
    <t>15.7</t>
  </si>
  <si>
    <t>De herstelpuntdoelstelling (RPO) (= maximaal dataverlies) is kleiner of gelijk aan 24 uur.</t>
  </si>
  <si>
    <t>De oplossing moet worden ingericht zodat, in geval van een storing of gegevensverlies, maximaal 24 uren aan data verloren mag gaan. Dit betekent dat er minimaal elke dag een back-up of replicatie van de gegevens moet plaatsvinden.</t>
  </si>
  <si>
    <t>15.8</t>
  </si>
  <si>
    <t>De Inschrijver rapporteert ieder maand op een transparante en gedetailleerde wijze over de prestatie en beschikbaarheid van de oplossing. De inschrijver is bereid om nadere toelichting te geven en eventuele vragen van de Opdrachtgever te beantwoorden in een bespreking.</t>
  </si>
  <si>
    <t>15.9</t>
  </si>
  <si>
    <t>De inschrijver heeft een actuele Product Backlog en/of releaseplanning voor nieuwe functionaliteiten voor adaptief zaakmanagement en het verhelpen van bugs in de zaakmanagementoplossing.</t>
  </si>
  <si>
    <t>15.10</t>
  </si>
  <si>
    <t>Laag</t>
  </si>
  <si>
    <t>16. Ondersteuning [Non-Functional]</t>
  </si>
  <si>
    <t>16.1</t>
  </si>
  <si>
    <t>16.2</t>
  </si>
  <si>
    <t>De oplossing is beschikbaar in de Nederlandse taal. Alle onderdelen van de oplossing, inclusief de gebruikersinterface, documentatie, helpfuncties, en ondersteunende materialen, zijn volledig vertaald zijn in de Nederlandse taal.</t>
  </si>
  <si>
    <t>16.3</t>
  </si>
  <si>
    <t>De oplossing beschikt over een contextgevoelige helpfunctie in de Nederlandse taal en/of de Engelse taal. Dit betekent dat wanneer de helpfunctie wordt geactiveerd, deze onmiddellijk relevante informatie weergeeft die specifiek is voor de module en het deel waarmee de gebruiker bezig is.</t>
  </si>
  <si>
    <t>16.4</t>
  </si>
  <si>
    <t>De oplossing beschikt over een contextgevoelige helpfunctie in de Nederlandse taal.</t>
  </si>
  <si>
    <t>16.5</t>
  </si>
  <si>
    <t>16.6</t>
  </si>
  <si>
    <t xml:space="preserve">De inschrijver heeft een Nederlands sprekende en schrijvende helpdesk ingericht die gedurende de Service Window telefonisch en per email bereikbaar is. </t>
  </si>
  <si>
    <t>16.7</t>
  </si>
  <si>
    <t>De inschrijver stelt een online portaal beschikbaar voor het functioneel beheer van de Opdrachtgever, waar incidenten gemeld kunnen worden en de status van bestaande incidenten kan worden ingezien. Dit portaal moet ook buiten het reguliere service window toegankelijk zijn, zodat beheerders te allen tijde incidenten kunnen melden en opvolgen.</t>
  </si>
  <si>
    <t>16.8</t>
  </si>
  <si>
    <t>16.9</t>
  </si>
  <si>
    <t>De inschrijver stelt Nederlandstalige beheerdershandleidingen beschikbaar.</t>
  </si>
  <si>
    <t>16.10</t>
  </si>
  <si>
    <t xml:space="preserve">De inschrijver brengt de Opdrachtgever minimaal twee weken van te voren op de hoogte bij het uitbrengen van nieuwe functionaliteiten. De inschrijver verstrekt verder bij elke software-update release notes, waarin de nieuwe functionaliteiten, verbeteringen en bug-fixes duidelijk worden beschreven. Tevens worden alle relevante documentaties, waaronder handleidingen en gebruiksinstructies, tijdig bijgewerkt om deze wijzigingen te weerspiegelen. </t>
  </si>
  <si>
    <t>17. Authenticatie, autorisatie en Functioneel Beheer [Non-Functional]</t>
  </si>
  <si>
    <t>17.1</t>
  </si>
  <si>
    <t xml:space="preserve">De applicatie dient gebruik te maken van externe authenticatie voor gebruikersauthenticatie wanneer dit beschikbaar is. </t>
  </si>
  <si>
    <t>17.2</t>
  </si>
  <si>
    <t xml:space="preserve">Gast- en externe gebruikers dienen gebruik te maken van externe federatieve authenticatie voor gebruikersauthenticatie. </t>
  </si>
  <si>
    <t>17.3</t>
  </si>
  <si>
    <t>Ondersteuning voor minimaal één van de volgende open standaarden: 
- OpenID Connect (OIDC)
- SAML 2.0</t>
  </si>
  <si>
    <t>17.4</t>
  </si>
  <si>
    <t>De applicatie mag geen eigen lifecycle afdwingen voor gebruikersaccounts .</t>
  </si>
  <si>
    <t>17.5</t>
  </si>
  <si>
    <t>De applicatie ondersteunt automatische provisioning en deprovisioning via SCIM 2.0 (sterk gewenst) of REST API</t>
  </si>
  <si>
    <t>17.6</t>
  </si>
  <si>
    <t>Bij deprovisioning moet toegang direct worden ingetrokken.</t>
  </si>
  <si>
    <t>17.7</t>
  </si>
  <si>
    <t xml:space="preserve">De oplossing ondersteunt op rollen gebaseerde toegangscontrole (RBAC), waarbij verschillende toegangsrechten kunnen worden toegekend op basis van vooraf gedefinieerde rollen. 
</t>
  </si>
  <si>
    <t>17.8</t>
  </si>
  <si>
    <t xml:space="preserve">De oplossing ondersteunt op attribute gebaseerde toegangscontrole (ABAC), waarbij verschillende toegangsrechten kunnen worden toegekend op basis van vooraf gedefinieerde kenmerken. </t>
  </si>
  <si>
    <t>17.9</t>
  </si>
  <si>
    <t>De oplossing stelt het functioneel beheer van de Opdrachtgever in staat om zelfstandig rollen, attributen (bijvoorbeeld afdelingsteam) en  bijbehorende toegangsrechten te definiëren, aan te passen en te beheren.</t>
  </si>
  <si>
    <t>17.10</t>
  </si>
  <si>
    <t>De oplossing heeft een reeds ingericht autorisatiesysteem voor het toepassen van toegang op (onderdelen van) dossiers afhankelijk van rol, attribuut (bijvoorbeeld afdelingsteam), op verschillende niveau's/gegevensgroepen.
Voorbeelden van niveaus/gegevensgroepen zijn:
- Algemene dossiergegevens
- Dossier inhoudelijke gegevens
- Vertrouwelijke patientgegevens</t>
  </si>
  <si>
    <t>Autorisaties moeten horizontaal (in de breedte) kunnen worden bepaald , bijvoorbeeld welke type zaken zijn vwb algemene dossieronderdelen IGJ breed toegankelijk en welke zijn afgeschermd.
Autorisaties moeten daarnaast ook verticaal worden ingericht en dan niet uitsluitend een algemene voorgedefinieerde dossieronderdelen of volledig maar ook tussenliggende niveau's, bijvoorbeeld patiëntgegevens verder afgeschermd.</t>
  </si>
  <si>
    <t>17.11</t>
  </si>
  <si>
    <t>De oplossing biedt de mogelijkheid voor het functioneel beheer van de Opdrachtgever om zelf rechten toe te kennen aan andere gebruikers, waaronder beheerrechten voor functioneel beheerders.</t>
  </si>
  <si>
    <t>17.12</t>
  </si>
  <si>
    <t xml:space="preserve">De oplossing biedt de mogelijkheid voor het functioneel beheer van de Opdrachtgever om gebruikers in groepen te organiseren, waarbij rechten en rollen voor meerdere gebruikers tegelijk kunnen worden beheerd. 
</t>
  </si>
  <si>
    <t>17.13</t>
  </si>
  <si>
    <t xml:space="preserve">De oplossing biedt de mogelijkheid voor het zoeken en vinden van gebruikers, gebruikersgroepen, rechten en rollen.
</t>
  </si>
  <si>
    <t>17.14</t>
  </si>
  <si>
    <t xml:space="preserve">De oplossing biedt de mogelijkheid voor het functioneel beheer van de Opdrachtgever om exports te maken van de gebruikers en de toegekende rechten. Deze exports moeten beschikbaar zijn in minimaal het csv-formaat (comma separated values). </t>
  </si>
  <si>
    <t>17.15</t>
  </si>
  <si>
    <t>De oplossing biedt het functioneel beheer van de Opdrachtgever de mogelijkheid om rapportages te exporteren met een overzicht van de gebruikers en hun laatste inlogmoment. Deze rapportages moeten beschikbaar zijn in ten minste het csv-formaat (comma separated values).</t>
  </si>
  <si>
    <t>17.16</t>
  </si>
  <si>
    <t>Het verlenen toegang aan gebruikers en intrekken van toegangsrechten kan dagelijks en volledig geautomatiseerd plaatsvinden via eventueel beschikbare identiteits- en autorisatiebeheer voorziening welk bij de Opdrachtgever in gebruik is middels SCIM.</t>
  </si>
  <si>
    <t>17.17</t>
  </si>
  <si>
    <t>De oplossing stelt het functioneel beheer van de Opdrachtgever in staat om  beheeraccounts op gebruikersnaam aan te maken.</t>
  </si>
  <si>
    <t>17.18</t>
  </si>
  <si>
    <t xml:space="preserve">De oplossing biedt de mogelijkheid om gebruikers handmatig inactief te maken of te verwijderen. 
</t>
  </si>
  <si>
    <t>17.19</t>
  </si>
  <si>
    <t>De oplossing stelt functioneel beheerders in staat hun taken uit te voeren zonder de werking van de oplossing voor andere gebruikers te beïnvloeden. Gedurende de werkzaamheden is de oplossing volledig  te gebruiken.</t>
  </si>
  <si>
    <t>17.20</t>
  </si>
  <si>
    <t>Wanneer een gebruiker niet langer geautoriseerd is en/of het account is verwijderd, blijven de bijdragen van die gebruiker zichtbaar en gekoppeld aan deze gebruiker.</t>
  </si>
  <si>
    <t>17.21</t>
  </si>
  <si>
    <t>Bij het verwijderen van een account geeft de oplossing een melding wanneer er nog een activiteit aan de gebruiker is gekoppeld.</t>
  </si>
  <si>
    <t>17.22</t>
  </si>
  <si>
    <t>Geautomatiseerde taken moeten herstartbaar zijn zonder verlies van gegevens.</t>
  </si>
  <si>
    <t>18. Informatiebeveiliging en Privacy (IBP) [Non-Functional]</t>
  </si>
  <si>
    <t>18.1</t>
  </si>
  <si>
    <t>De oplossing beschikt over een voorziening voor het uitlezen van logging. Alle mutaties op de inrichting dienen gelogd te worden, met vermelding van login en tijdstip.</t>
  </si>
  <si>
    <t>18.2</t>
  </si>
  <si>
    <t xml:space="preserve">De oplossing beschikt over audittrail- en loggingmogelijkheden. 
Minimaal is informatie beschikbaar van welke gebruiker (account) wanneer (tijdstip) welke handeling (bijvoorbeeld inzien, zoeken, toevoegen, wijzigen, verwijderen, archiveren, vernietigen) heeft uitgevoerd. </t>
  </si>
  <si>
    <t>18.3</t>
  </si>
  <si>
    <t xml:space="preserve">De oplossing bevat versiebeheer en mutatiehistorie van de software. </t>
  </si>
  <si>
    <t>18.4</t>
  </si>
  <si>
    <t xml:space="preserve">Waar relevant, op het gebied van informatiebeveiliging, moeten de door Forum Standaardisatie verplichte en aanbevolen standaarden toegepast worden:
Ondertekening domeinnamen (DNSSEC);
- 	Beveiligd verbinding (HTTPS, TLS en HSTS);
- 	Beveíligingsopties (HTTP security headers en security.txt);
- 	Optioneel: modern ip-adres (IPv6);
- 	Beveiligde mailserver-verbinding (STARTTLS en DANE);
- 	Echtheidswaarmerken tegen phishing (DMARC, DKIM en SPF);
- 	Route-aankondiging (RPKI). </t>
  </si>
  <si>
    <t>18.5</t>
  </si>
  <si>
    <t>De oplossing biedt functionaliteiten die de opdrachtgever in staat stelt om te voldoen aan de AVG (GDPR).</t>
  </si>
  <si>
    <t>De beheerder van de oplossing kan bijvoorbeeld persoonsgegevens (op verzoek) vernietigen.</t>
  </si>
  <si>
    <t>18.6</t>
  </si>
  <si>
    <r>
      <t>De Opdrachtgever behoudt zich het recht voor om de veiligheid van de dienstverlening op alle onderdelen, op elk gewenst aspect en op elk moment te (laten) beoordelen.</t>
    </r>
    <r>
      <rPr>
        <sz val="10"/>
        <color rgb="FFFF0000"/>
        <rFont val="Calibri"/>
        <family val="2"/>
        <scheme val="minor"/>
      </rPr>
      <t xml:space="preserve"> I</t>
    </r>
    <r>
      <rPr>
        <sz val="10"/>
        <rFont val="Calibri"/>
        <family val="2"/>
        <scheme val="minor"/>
      </rPr>
      <t xml:space="preserve">nschrijver is bereid aanvullende beveiligingsmaatregelen te treffen op verzoek van Opdrachtgever, of in verband met (wijzigingen in) wet- en regelgeving. </t>
    </r>
  </si>
  <si>
    <t>19. AI  [Non-Functional]</t>
  </si>
  <si>
    <t>19.1</t>
  </si>
  <si>
    <t>AI-componenten, of functionaliteit die gebruik maakt van AI, zijn standaard uitgeschakeld of kunnen uitgeschakeld worden door of op verzoek van de IGJ.</t>
  </si>
  <si>
    <t>19.2</t>
  </si>
  <si>
    <t>19.3</t>
  </si>
  <si>
    <t>19.4</t>
  </si>
  <si>
    <t>Er wordt geen gebruik gemaakt van prompt-data of andere data van de IGJ voor de ontwikkeling van AI-componenten of onderliggende modellen zonder expliciete toestemming van de IGJ</t>
  </si>
  <si>
    <t>20. Informatiehuishouding en archivering [Non-Functional]</t>
  </si>
  <si>
    <t>20.1</t>
  </si>
  <si>
    <t>Gedurende de gehele levenscyclus worden bij de informatieobjecten de metagegevens vastgelegd die in het MDTO-metagegevensschema verplicht zijn.</t>
  </si>
  <si>
    <t xml:space="preserve">De oplossing moet minimaal MDTO-conform zijn (Metagegevens voor Duurzaam Toegankelijke Overheidsinformatie). Zie https://www.nationaalarchief.nl/archiveren/mdto/definitie-van-mdto-conform. </t>
  </si>
  <si>
    <t>20.2</t>
  </si>
  <si>
    <t>De vastgelegde MDTO-metagegevens kunnen eenduidig en zonder verlies van informatie vertaald worden naar de structuur, betekenis en regels zoals beschreven in het MDTO-metagevensschema (ook wel mapping genoemd).</t>
  </si>
  <si>
    <t>20.3</t>
  </si>
  <si>
    <t xml:space="preserve">Er is een functie waarmee alle gebruikers van de oplossing bij de informatieobjecten een weergave van de vastgelegde MDTO-metagegevens kunnen opvragen. </t>
  </si>
  <si>
    <t>20.4</t>
  </si>
  <si>
    <t xml:space="preserve">Er is een functie waarmee alle gebruikers van de oplossing bij de informatieobjecten een export van de vastgelegde MDTO-metagegevens kunnen opvragen, in een automatisch verwerkbaar formaat. </t>
  </si>
  <si>
    <t>20.5</t>
  </si>
  <si>
    <t>Het moet mogelijk zijn om op elk aggregatieniveau een uniek identificatiekenmerk toe te wijzen aan informatieobjecten. Het kenmerk is uniek binnen de bijbehorende bron.</t>
  </si>
  <si>
    <r>
      <t>Elke zaak moet uniek geïdentificeerd worden. Ontstaat er in het zaaksysteem een hoger aggregatieniveau van zaken (bijvoorbeeld een groep zaken of een dossier waar meerdere zaken in zitten</t>
    </r>
    <r>
      <rPr>
        <sz val="10"/>
        <color rgb="FFFF0000"/>
        <rFont val="Calibri"/>
        <family val="2"/>
        <scheme val="minor"/>
      </rPr>
      <t xml:space="preserve">) </t>
    </r>
    <r>
      <rPr>
        <sz val="10"/>
        <rFont val="Calibri"/>
        <family val="2"/>
        <scheme val="minor"/>
      </rPr>
      <t>dan moet die ook uniek worden geïdentificeerd.</t>
    </r>
  </si>
  <si>
    <t>20.6</t>
  </si>
  <si>
    <t>Het moet mogelijk zijn om technische integriteits-controle op bepaalde momenten te ondersteunen met checksums, hashes of andere mechanismen.</t>
  </si>
  <si>
    <t>20.7</t>
  </si>
  <si>
    <t xml:space="preserve">De oplossing slaat documenten via een koppeling op in het Document Management Systeem (DMS) en moet passen binnen de archiveringsmethodiek van de de Inspectie Gezondheidszorg en Jeugd (IGJ). 
</t>
  </si>
  <si>
    <t xml:space="preserve">Archiveringsmethodiek IGJ:
Bewaartermijnen worden op zaak-/procesniveau (via automatische beslisregels) vastgesteld conform de selectielijst en gelden voor alle onderliggende documenten. Voor de duur van het proces en de bewaartermijn wordt procesmetadata bewaard in het processysteem, terwijl bijbehorende documenten en hun metadata in het DMS worden bewaard. Na het verstrijken van de bewaartermijn wordt de zaak inclusief onderliggende documenten vernietigd na akkoord van de eigenaar, zolang er geen opvolgende zaken zijn die de termijn stuiten. Als een document betrokken is bij meerdere zaken wordt alleen de relatie zaak-document vernietigd, en blijft het document bestaan tot de laatste bewaartermijn van een zaak is beëindigd. </t>
  </si>
  <si>
    <t>20.8</t>
  </si>
  <si>
    <t>De oplossing moet de historie van gegevens vastleggen zodat bevraging op peildatum mogelijk is. Deze mutatiehistorie is raadpleegbaar en uitleesbaar voor rapportage en analyse. Hierbij wordt tenmiste vastgelegd: de oude en nieuwe waarde, datum en tijd van wijziging, bron/gebruiker/proces dat de wijziging uitvoerde.</t>
  </si>
  <si>
    <t>Binnen historie is onderscheid te maken in materiële en formele historie. Materiële historie registreert wanneer een verandering in de werkelijkheid plaatsvond, terwijl formele historie registreert  wanneer deze verandering administratief is verwerkt. Beide zijn essentieel voor een compleet en betrouwbaar gegevensbeheer. Zie https://www.noraonline.nl/wiki/Historie_compleetheid.</t>
  </si>
  <si>
    <t>20.9</t>
  </si>
  <si>
    <t>De oplossing behoort vóór upload door de gebruiker te controleren of een bestand voldoet aan de maximale grootte (2GB) en de toegestane bestandsformaten, en een foutmelding te tonen bij niet-toegestane uploads, zodat bestanden die niet aan de eisen voldoen worden afgewezen voordat ze in het DMS worden opgeslagen.</t>
  </si>
  <si>
    <t xml:space="preserve">Toegestane bestandsformaten zijn de voorkeurs- en acceptabele bestandsformaten, conform de lijst van voorkeursformaten overheid van het Nationaal Archief. Zie https://www.nationaalarchief.nl/archiveren/kennisbank/voorkeursformaten-overheid. </t>
  </si>
  <si>
    <t>20.10</t>
  </si>
  <si>
    <t xml:space="preserve">De oplossing moet kunnen koppelen met een documentcreatiecomponent, zodat documenten gecreëerd worden vanuit de documentcreatiecomponent.
</t>
  </si>
  <si>
    <t>20.11</t>
  </si>
  <si>
    <t>De oplossing moet ondersteuning bieden voor het archiveren van gestructureerde informatie in de database, waarbij de opgeslagen gegevens duurzaam toegankelijk, integer en onafhankelijk van applicatie-implementatiedetails raadpleegbaar zijn.</t>
  </si>
  <si>
    <t>20.12</t>
  </si>
  <si>
    <t>De oplossing moet een mechanisme bieden voor bewaken van de bewaartermijn op basis van de selectielijst, en het markeren, verplaatsen of logisch scheiden van gearchiveerde gegevens zonder verlies van referentiële integriteit.</t>
  </si>
  <si>
    <t>21. Implementatie en Exit [Non-Functional]</t>
  </si>
  <si>
    <t>21.1</t>
  </si>
  <si>
    <t xml:space="preserve">De inschrijver draagt bij beëindiging van het contract binnen maximaal 3 maanden alle gegevens uit de oplossing in een gangbare en open bestandsformaat, kosteloos, over aan de Opdrachtgever en vernietigt na overdracht, kostenloos, bestaande kopieën van de gegevens. </t>
  </si>
  <si>
    <t>21.2</t>
  </si>
  <si>
    <t xml:space="preserve">Bij beëindiging van het contract biedt inschrijver, indien gewenst, ondersteuning bij de migratie van gegevens naar een nieuwe leverancier tegen de in de overeenkomst bepaalde tarieven en condities. </t>
  </si>
  <si>
    <t>22. Wettelijke en contractuele voorwaarden (WCV) [Non-Functional]</t>
  </si>
  <si>
    <t>22.1</t>
  </si>
  <si>
    <t>De licenties zijn door Opdrachtgever op iedere gewenste moment op te schalen gedurende de looptijd van de overeenkomst. Daarnaast zijn de licenties door Opdrachtgever per contractjaar af te schalen gedurende de looptijd van de overeenkomst. Opdrachtgever geeft uiterlijk één (1) maand voor het begin van ieder contractjaar een eventuele afschaling in het aantal gebruikers aan bij inschrijver.</t>
  </si>
  <si>
    <t xml:space="preserve">De licentiekosten dienen in Bijlage 4 Prijsopgaveformulier te zijn opgenomen.
</t>
  </si>
  <si>
    <t>22.2</t>
  </si>
  <si>
    <r>
      <t xml:space="preserve">Opdrachtgever wil vooraf zoveel mogelijk duidelijkheid hebben over de kosten van het gebruik van de oplossing. 
- Beschrijf de dienstverlening die inbegrepen is in de licentiekosten en waarvoor dus niet extra betaald hoeft te worden.
- Beschrijf voor welke additionele dienstverlening wel extra betaald dient te worden en neem deze kosten op in Bijlage </t>
    </r>
    <r>
      <rPr>
        <sz val="10"/>
        <color rgb="FFFF0000"/>
        <rFont val="Calibri"/>
        <family val="2"/>
        <scheme val="minor"/>
      </rPr>
      <t>3</t>
    </r>
    <r>
      <rPr>
        <sz val="10"/>
        <rFont val="Calibri"/>
        <family val="2"/>
        <scheme val="minor"/>
      </rPr>
      <t>Prijsopgaveformulier.</t>
    </r>
  </si>
  <si>
    <t>22.3</t>
  </si>
  <si>
    <t>22.4</t>
  </si>
  <si>
    <t>U geeft, indien u aangeeft geen btw in rekening te hoeven brengen, de reden hiervoor aan en de hieraan ten grondslag liggende bewijsstukken voegt u bij (aan) de Inschrijving.</t>
  </si>
  <si>
    <t>22.5</t>
  </si>
  <si>
    <t>U vrijwaart de Opdrachtgever voor eventuele aanspraken van de Belastingdienst.</t>
  </si>
  <si>
    <t>22.6</t>
  </si>
  <si>
    <t>U bent aansprakelijk voor de (extra) kosten inzake btw indien deze ten onrechte niet, of voor een onjuist bedrag bij Opdrachtgever in rekening worden gebracht.</t>
  </si>
  <si>
    <t>22.7</t>
  </si>
  <si>
    <t>U zorgt ervoor dat de facturen minimaal voldoen aan de wettelijke eisen.</t>
  </si>
  <si>
    <t>22.8</t>
  </si>
  <si>
    <t>U accepteert dat een aanspraak op vergoeding vervalt, voor zover de inschrijver de vergoeding niet aan Opdrachtgever in rekening heeft gebracht binnen een jaar na het eerste tijdstip waarop hij dat had mogen doen.</t>
  </si>
  <si>
    <t>22.9</t>
  </si>
  <si>
    <t>U wijst één centraal contactpersoon aan met betrekking tot contract gerelateerde onderwerpen.</t>
  </si>
  <si>
    <t>22.10</t>
  </si>
  <si>
    <t>U neemt deel aan de door Opdrachtgever georganiseerde overlegvormen (operationeel, tactisch en strategisch), dat nodig geacht wordt in het kader van de uitvoering van de Opdracht:
 ·         maandelijks operationeel overleg;
 ·         minimaal eenmaal per jaar zal zowel een tactisch als een strategisch overleg plaatsvinden.</t>
  </si>
  <si>
    <t>22.11</t>
  </si>
  <si>
    <t xml:space="preserve">De overeengekomen uur-tarieven staan vast tot 31-12-2027 en kunnen voor het eerst per 01-01-2028 en vervolgens telkens na ommekomst van twaalf maanden, worden bijgesteld met een percentage tot maximaal het door CBS vastgestelde en openbaar gemaakte indexcijfer “CAO- lonen per maand inclusief bijzondere beloningen categorie zakelijke dienstverlening (overheid)", waarbij het indexcijfer van 2026  wordt gesteld op 100%. Indien de indexcijfers op dat moment nog niet vastgesteld zijn, worden de voorlopige cijfers gehanteerd zonder dat een eventuele verrekening achteraf plaatsvindt. De wijzigingen zijn van kracht, nadat wij hiermede schriftelijk hebben ingestemd. </t>
  </si>
  <si>
    <t>22.12</t>
  </si>
  <si>
    <t>U stelt gedurende de implementatieperiode een stabiel implementatieteam aan.</t>
  </si>
  <si>
    <t>22.13</t>
  </si>
  <si>
    <t>22.14</t>
  </si>
  <si>
    <t>Indien er in opdracht van Opdrachtgever maatwerk ontwikkeld wordt, komt het intelectueel eigendom de Opdrachtgever toe.</t>
  </si>
  <si>
    <t>Kwalitatieve Eisen</t>
  </si>
  <si>
    <t>Eisen en Wensen</t>
  </si>
  <si>
    <t>SCORE</t>
  </si>
  <si>
    <t>Totaal gewogen punten kwaliteitseisen</t>
  </si>
  <si>
    <t>De eindscore is</t>
  </si>
  <si>
    <t>Begrip</t>
  </si>
  <si>
    <t>Afdeling</t>
  </si>
  <si>
    <t>IGJ heeft 15 afdelingen die gebruik gaan maken van het zaaksysteem.</t>
  </si>
  <si>
    <t>Afdelingsteam</t>
  </si>
  <si>
    <t>Behandelaar</t>
  </si>
  <si>
    <t>Behandelaar: een persoon die een dossier mag muteren.</t>
  </si>
  <si>
    <t>Behandelteam</t>
  </si>
  <si>
    <t>Behandelaars die specifiek zijn toebedeeld aan een dossier, dit is vaak afdelingsoverstijgend.</t>
  </si>
  <si>
    <t>Betrokkenen</t>
  </si>
  <si>
    <t>Relaties van de IGJ in het toezicht, dit zijn naast Onder toezichtstaanden, bijvoorbeeld ook, brancheorganisaties,  wetenschappers, experts op een gebied, overheidsorganisaties, andere inspecties, advocatenkantoor, etc.</t>
  </si>
  <si>
    <t>BPMN</t>
  </si>
  <si>
    <t>BPMN staat voor Business Process Model and Notation.
Het is een standaard om bedrijfsprocessen visueel vast te leggen, op een manier die zowel voor de business als voor IT begrijpelijk is. Het is vooral gericht op gestructureerde en voorspelbare processen (stappen en volgorde), zodat deze te automatiseren zijn.</t>
  </si>
  <si>
    <t>CMMN-basis</t>
  </si>
  <si>
    <t>Met CMMN-basis bedoelen we dat het mogelijk is om het dossier centraal te stellen en ongestructureerde, flexibele bedrijfsprocessen te modelleren en te automatiseren. CMMN richt zich op 'cases'. Een case oftewel ‘dossier’ is een samenhangend geheel van gegevens, documenten en taken, vaak gedreven door kenniswerkers en gebeurtenissen in plaats van een vaste volgorde. Dit geeft kenniswerkers de controle, terwijl de organisatie toch een standaardkader heeft.</t>
  </si>
  <si>
    <t>Dossier</t>
  </si>
  <si>
    <t>Een georganiseerde verzameling van gegevens en documenten die betrekking hebben op een toezichtonderzoek</t>
  </si>
  <si>
    <t>Onder toezicht staande (OTS)</t>
  </si>
  <si>
    <t>Een organisatie, instelling of persoon die onder het toezicht valt van de IGJ, dit zijn zorgaanbieders, individuele zorgverleners, fabrikanten van geneesmiddelen en medische technologie.</t>
  </si>
  <si>
    <t>Subdossier</t>
  </si>
  <si>
    <t>Een afgebakend onderdeel van een toezichtonderzoek.</t>
  </si>
  <si>
    <t>Toezichtonderzoek</t>
  </si>
  <si>
    <t>Voorbeelden van toezichtonderzoek : thematisch toezicht, vervolgonderzoek nav signaal, productgericht toezicht, relatiegericht toezicht, netwerktoezicht.</t>
  </si>
  <si>
    <t>(zorg)sectoren</t>
  </si>
  <si>
    <t>Voorbeelden van (zorg)sectoren zijn: verpleging en verzorging, geestelijke gezondheidszorg, gehandicaptenzorg, eerstelijnszorg, medische technologie, geneesmiddelen (zie https://www.igj.nl/zorgsectoren)</t>
  </si>
  <si>
    <t>Ja/Nee</t>
  </si>
  <si>
    <t>Ja</t>
  </si>
  <si>
    <t>Deels</t>
  </si>
  <si>
    <t>Nee</t>
  </si>
  <si>
    <t>Een van de behandelaren de titel hoofdbehandelaar en een  2e behandelaar geven (met dezelfde rechten) per dossier en subdossier. Een dossier kan meerdere behandelaren hebben (meer dan 10).</t>
  </si>
  <si>
    <r>
      <t>Bij het afsluiten ben ik verplicht een re</t>
    </r>
    <r>
      <rPr>
        <sz val="10"/>
        <rFont val="Calibri"/>
        <family val="2"/>
        <scheme val="minor"/>
      </rPr>
      <t>den t</t>
    </r>
    <r>
      <rPr>
        <sz val="10"/>
        <color theme="1"/>
        <rFont val="Calibri"/>
        <family val="2"/>
        <scheme val="minor"/>
      </rPr>
      <t>e selecteren uit een voorgeselecteerde lijst die afhankelijk is van het type dossier</t>
    </r>
  </si>
  <si>
    <r>
      <t xml:space="preserve">gebruik maken van workflows voor de andere bovengenoemde functies. Deze workflows zijn vergelijkbaar met LOD qua grootte. Per functie in het Conceptueel zaakmodel IGJ </t>
    </r>
    <r>
      <rPr>
        <sz val="10"/>
        <rFont val="Calibri"/>
        <family val="2"/>
        <scheme val="minor"/>
      </rPr>
      <t>(bij Opleggen bestuursrechtelijke interventies) kunnen de workflows afdelingspecifiek worden ingericht.</t>
    </r>
  </si>
  <si>
    <r>
      <t>gedurende de hele behandeling van een dossier andere behandelaars op basis van lidmaatschap van een afdelingsteam toegang verlenen en ontnemen to</t>
    </r>
    <r>
      <rPr>
        <sz val="10"/>
        <rFont val="Calibri"/>
        <family val="2"/>
        <scheme val="minor"/>
      </rPr>
      <t>t het</t>
    </r>
    <r>
      <rPr>
        <sz val="10"/>
        <color theme="1"/>
        <rFont val="Calibri"/>
        <family val="2"/>
        <scheme val="minor"/>
      </rPr>
      <t xml:space="preserve"> dossier</t>
    </r>
  </si>
  <si>
    <r>
      <t>gedurende de hele behandeling van een dossier andere behandelaars op basis van een organisatierol toegang verlenen en ontnemen to</t>
    </r>
    <r>
      <rPr>
        <sz val="10"/>
        <rFont val="Calibri"/>
        <family val="2"/>
        <scheme val="minor"/>
      </rPr>
      <t>t het</t>
    </r>
    <r>
      <rPr>
        <sz val="10"/>
        <color theme="1"/>
        <rFont val="Calibri"/>
        <family val="2"/>
        <scheme val="minor"/>
      </rPr>
      <t xml:space="preserve"> dossier</t>
    </r>
  </si>
  <si>
    <r>
      <t xml:space="preserve">gedurende de hele behandeling van een dossier andere behandelaars op basis van lidmaatschap van een afdeling en afdelingsteam toegang verlenen en ontnemen </t>
    </r>
    <r>
      <rPr>
        <sz val="10"/>
        <rFont val="Calibri"/>
        <family val="2"/>
        <scheme val="minor"/>
      </rPr>
      <t xml:space="preserve">tot het </t>
    </r>
    <r>
      <rPr>
        <sz val="10"/>
        <color theme="1"/>
        <rFont val="Calibri"/>
        <family val="2"/>
        <scheme val="minor"/>
      </rPr>
      <t>(sub)dossier</t>
    </r>
  </si>
  <si>
    <r>
      <t>gedurende de hele behandeling van een dossier andere behandelaars op basis van lidmaatschap van een afdeling en afdelingsteam aan gebruikers met een bepaalde organisatierol toegang verlenen en ontnemen to</t>
    </r>
    <r>
      <rPr>
        <sz val="10"/>
        <rFont val="Calibri"/>
        <family val="2"/>
        <scheme val="minor"/>
      </rPr>
      <t>t het</t>
    </r>
    <r>
      <rPr>
        <sz val="10"/>
        <color theme="1"/>
        <rFont val="Calibri"/>
        <family val="2"/>
        <scheme val="minor"/>
      </rPr>
      <t xml:space="preserve"> (sub)dossier</t>
    </r>
  </si>
  <si>
    <t>één of meerdere contactpersoon bij een betrokken relatie uit het Relatiemanagementcomponent vastleggen in het dossier (niet in het Relatiemanagementcomponent). Deze contactpersonen zijn dossierspecifiek en hoeven niet in het Relatiemanagementcomponent opgenomen te worden.</t>
  </si>
  <si>
    <t>betrokkenen aan de dossier toevoegen die in het buitenland gevestigd zijn/wonen.</t>
  </si>
  <si>
    <r>
      <t>de bij een dossier toegevoegde documenten aanpassen en raadplegen, indien deze in een office applicatie zij</t>
    </r>
    <r>
      <rPr>
        <sz val="10"/>
        <rFont val="Calibri"/>
        <family val="2"/>
        <scheme val="minor"/>
      </rPr>
      <t xml:space="preserve">n gecreëerd </t>
    </r>
    <r>
      <rPr>
        <sz val="10"/>
        <color theme="1"/>
        <rFont val="Calibri"/>
        <family val="2"/>
        <scheme val="minor"/>
      </rPr>
      <t>(bijvoorbeeld Word). Het aanpassen kan alleen bij documenten die niet de status definitief hebben.</t>
    </r>
  </si>
  <si>
    <r>
      <rPr>
        <sz val="10"/>
        <rFont val="Calibri"/>
        <family val="2"/>
        <scheme val="minor"/>
      </rPr>
      <t xml:space="preserve">een gecreëerd </t>
    </r>
    <r>
      <rPr>
        <sz val="10"/>
        <color theme="1"/>
        <rFont val="Calibri"/>
        <family val="2"/>
        <scheme val="minor"/>
      </rPr>
      <t xml:space="preserve">document met een rechtsgeldige digitale handtekening ondertekenen.  </t>
    </r>
  </si>
  <si>
    <t xml:space="preserve">Voorbeelden van gangbare veldtypen: checkbox, radiobutton, datumveld/tijd kiezer, vrij tekst veld </t>
  </si>
  <si>
    <t>Per soort toezichtonderzoek en per afdeling IGJ specifieke velden invullen per bovenstaande functie. De velden kunnen van de gangbare typen zijn, ze kunnen optineel/verplicht zijn en ze kunnen van elkaar afhankelijk gemaakt worden.</t>
  </si>
  <si>
    <t>Per soort toezichtonderzoek en per afdeling IGJ specifieke velden invullen per bovenstaande functie. De velden kunnen van det gangbare typen zijn, ze kunnen optineel/verplicht zijn en ze kunnen van elkaar afhankelijk gemaakt worden.</t>
  </si>
  <si>
    <t>Bij de inrichting kunnen per functie IGJ specifieke velden worden gedefinieerd. De velden kunnen van de gangbare typen zijn, ze kunnen optineel/verplicht zijn en ze kunnen van elkaar afhankelijk gemaakt worden.</t>
  </si>
  <si>
    <r>
      <t>Bij de inrichting kunnen per functie IGJ specifieke velden worden gedefinieerd. De velden kunnen van de gangbare typen zijn, ze kunne</t>
    </r>
    <r>
      <rPr>
        <sz val="10"/>
        <rFont val="Calibri"/>
        <family val="2"/>
        <scheme val="minor"/>
      </rPr>
      <t>n optioneel</t>
    </r>
    <r>
      <rPr>
        <sz val="10"/>
        <color theme="1"/>
        <rFont val="Calibri"/>
        <family val="2"/>
        <scheme val="minor"/>
      </rPr>
      <t>/verplicht zijn en ze kunnen van elkaar afhankelijk gemaakt worden.</t>
    </r>
  </si>
  <si>
    <t xml:space="preserve">workflow(s) gebruiken voor het uitvoeren van bovenstaande functies. De workflows zijn samengesteld uit de activiteiten die genoemd zijn bij de functies in het Conceptueel zaakmodel IGJ.  Per functie in het Conceptueel zaakmodel IGJ, bij Voorbereiden toezichttraject, kunnen de workflows soort toezichtsonderzoek en (zorg)sector specifiek worden ingericht. 
Deze functies kunnen parallel aan elkaar, meervoudig en in een andere volgorde aan het dossier worden toegevoegd door de behandelaar. </t>
  </si>
  <si>
    <t xml:space="preserve">workflow(s) gebruiken voor het uitvoeren van bovenstaande functies. De workflows zijn samengesteld uit de activiteiten die genoemd zijn bij de functies in het Conceptueel zaakmodel IGJ.  Per functie in het Conceptueel zaakmodel IGJ (bij Uitvoeren toezichttraject) kunnen de workflows soort toezichtsonderzoek en (zorg)sector specifiek worden ingericht. 
Deze functies kunnen parallel aan elkaar, meervoudig en in een andere volgorde aan het dossier worden toegevoegd door de behandelaar. </t>
  </si>
  <si>
    <r>
      <t>workflow(s) gebruiken voor het uitvoeren van bovenstaande functies. De workflows zijn samengesteld uit de activiteiten die genoemd zijn bij de functies in het Conceptueel zaakmodel IGJ.  Per functie in het Conceptueel zaakmodel IGJ bij Opleggen informele interventies kunnen de workflows soort toezichtsonderzoek</t>
    </r>
    <r>
      <rPr>
        <sz val="10"/>
        <rFont val="Calibri"/>
        <family val="2"/>
        <scheme val="minor"/>
      </rPr>
      <t xml:space="preserve"> en (zorg)sector </t>
    </r>
    <r>
      <rPr>
        <sz val="10"/>
        <color theme="1"/>
        <rFont val="Calibri"/>
        <family val="2"/>
        <scheme val="minor"/>
      </rPr>
      <t xml:space="preserve">specifiek worden ingericht. 
Deze functies kunnen parallel aan elkaar, meervoudig en in een andere volgorde aan het dossier worden toegevoegd door de behandelaar. </t>
    </r>
  </si>
  <si>
    <r>
      <t>workflow(s) gebruiken voor het uitvoeren van bovenstaande functies. De workflows zijn samengesteld uit de activiteiten die genoemd zijn bij de functies in het Conceptueel zaakmodel IGJ.  Per functie in het Conceptueel zaakmodel IGJ (bij Rapporteren) kunnen de workflows soort toezichtsonderzoek</t>
    </r>
    <r>
      <rPr>
        <sz val="10"/>
        <rFont val="Calibri"/>
        <family val="2"/>
        <scheme val="minor"/>
      </rPr>
      <t xml:space="preserve"> en  (zorg)sector </t>
    </r>
    <r>
      <rPr>
        <sz val="10"/>
        <color theme="1"/>
        <rFont val="Calibri"/>
        <family val="2"/>
        <scheme val="minor"/>
      </rPr>
      <t>specifiek worden ingericht. 
Deze functies kunnen parallel aan elkaar, meervoudig en in een a</t>
    </r>
    <r>
      <rPr>
        <sz val="10"/>
        <rFont val="Calibri"/>
        <family val="2"/>
        <scheme val="minor"/>
      </rPr>
      <t xml:space="preserve">ndere volgorde </t>
    </r>
    <r>
      <rPr>
        <sz val="10"/>
        <color theme="1"/>
        <rFont val="Calibri"/>
        <family val="2"/>
        <scheme val="minor"/>
      </rPr>
      <t xml:space="preserve">aan het dossier worden toegevoegd door de behandelaar. </t>
    </r>
  </si>
  <si>
    <t>het overzicht van correspondentie in een dossier specifiek voor mij aanpassen door: -het (de)selecteren van kolommen in het overzicht; - het aanpassen van de sortering op de rijen op de velden in het overzicht</t>
  </si>
  <si>
    <t>een generieke workflow voor het per post verzenden van communicatie aan een of meerdere betrokkene aan het dossier toevoegen. De generieke workflow bevat actviteiten zoals een verzoek tot opstellen van het document (op basis van een koppeling met het documentcreatiecomponent), verzoek(en) tot review, verzoek tot afdrukken en versturen van de post, notificatie dat de post is verzonden, notificatie dat de review is uitgevoerd en termijnbewaking. De activiteiten kunnen toebedeeld worden aan een behandelaar, een groep behandelaars of een afdeling.</t>
  </si>
  <si>
    <t>een link toevoegen naar een document in een DMS aan activiteiten die betrekking hebben op het raadplegen, opstellen of reviewen van een document uit het DMS.</t>
  </si>
  <si>
    <t>iedere activiteit toebedelen aan een behandelaar, een afdelingsteam of een afdeling</t>
  </si>
  <si>
    <t>een activiteit op naam zetten van een andere behandelaar, afdelingsteam of afdeling, zodat deze de activiteit overnemen.</t>
  </si>
  <si>
    <t xml:space="preserve">per activiteit een opmerkingen plaatsen in een opmerkingveld behorende bij de activiteit. </t>
  </si>
  <si>
    <t>een overzicht raadplegen van de status van het dossier waarin minimaal wordt weergegeven: beschrijving openstaande activiteiten, datum aanmaak activiteit, uiterste datum, naam actiehouder, urgentie, status activiteit, datum afgerond, opmerkingenveld</t>
  </si>
  <si>
    <t>de werkvoorraad (dossieroverstijgend) en het overzicht van activiteiten van een dossier specifiek voor mij aanpassen door: -het (de)selecteren van kolommen in het overzicht; - het aanpassen van de sortering op de rijen op de velden in het overzicht</t>
  </si>
  <si>
    <t>zoeken op dossiers op de minimaal volgende zoekcriteria: naam betrokkene, adres  betrokkene, dossiernr, hoofdbehandelaar, datum start dossier, datum einde dossier, domein, type dossier, status dossier.</t>
  </si>
  <si>
    <t>een overzicht raadplegen van dossiers die voldoen aan de zoekcriteria met daarin relevante velden, zoals:
dossiernr, beschrijving zaak, behandelaars, datum start dossier, datum verwachte einde dossier, domein, naam ondertoezichtstaande en naam betrokkene, afdeling, status dossier.</t>
  </si>
  <si>
    <t xml:space="preserve">zoeken op meerdere velden tegelijk. </t>
  </si>
  <si>
    <t>gebruik maken van booleaans zoeken en jokers om de zoekcriteria naar wens te begrenzen of bepaalde zaken juist uit te sluiten</t>
  </si>
  <si>
    <t>Op alle kolommen in overzichten is sorteren en filteren mogenlijk, als ook het aanpassen van de volgorde van de kolommen. Dit zijn bijvoorbeeld de kolommen in de werkvoorraad of bij overzichten van dossiers</t>
  </si>
  <si>
    <t>De gebruiker kan de volgorde van de kolommen in overzichte aanpassen door middel van het slepen van kolommen.</t>
  </si>
  <si>
    <r>
      <t>De gebruiker kan de aangepast</t>
    </r>
    <r>
      <rPr>
        <sz val="10"/>
        <color rgb="FFFF0000"/>
        <rFont val="Calibri"/>
        <family val="2"/>
        <scheme val="minor"/>
      </rPr>
      <t>e</t>
    </r>
    <r>
      <rPr>
        <sz val="10"/>
        <color theme="1"/>
        <rFont val="Calibri"/>
        <family val="2"/>
        <scheme val="minor"/>
      </rPr>
      <t xml:space="preserve"> volgorde en sortering van kolommen naar de standaard layout terug resetten</t>
    </r>
  </si>
  <si>
    <t>De gebruiker kan documenten vanaf het bestandssysteem selecteren en middels drag-and-drop functionaliteit uploaden in het dossier.</t>
  </si>
  <si>
    <t>De gebruiker kan geattendeerd worden op typefouten in de Nederlandse taal (spellingscontrole) bij het invullen van tekst in vrije tekst velden.</t>
  </si>
  <si>
    <t>De acceptatieomgeving is qua functionaliteit en prestatie gelijk aan de productieomgeving.  De acceptatieomgeving wordt gebruikt voor het testen/acceptateren van de nieuwe inrichting. De focus bij het testen ligt op de bedrijfsprocessen. Een acceptatieomgeving bevat geen productiedata, alleen testdata.  De configuratie-aanpassingen van de acceptatie omgeving kan middels een geautomatiseerd proces overgezet worden naar de productieomgeving.</t>
  </si>
  <si>
    <t>De inschrijver kan aantonen door middel van stresstestrapporten en monitoring dat de oplossing in staat is om minimaal 900 gebruikers zonder performanceverlies te kunnen bedienen.</t>
  </si>
  <si>
    <t>De oplossing is beschikbaar in de Nederlandse taal en/of de Engelse taal. Alle onderdelen van de oplossing, inclusief de gebruikersinterface, documentatie, helpfuncties, en ondersteunende materialen, moeten volledig vertaald zijn in de Nederlandse taal en/of de Engelse taal.</t>
  </si>
  <si>
    <t>De inschrijver stelt Nederlandstalige en/of Engelstalige beheerdershandleidingen beschikbaar.</t>
  </si>
  <si>
    <t>De inzet van AI-componenten, of functionaliteit die gebruik maakt van AI, is niet noodzakelijk voor de aangeboden oplossing om te kunnen voldoen aan ‘Eisen’ of ‘Wensen met weging hoog’  in dit Programma van Eisen en Wensen</t>
  </si>
  <si>
    <t>AI-componenten, of een functionaliteit die gebruik maakt van AI, voldoen aan de AI-Act.</t>
  </si>
  <si>
    <t xml:space="preserve">De inschrijver heeft een Nederlands en/of Engels sprekende en schrijvende helpdesk ingericht die gedurende de Service Window telefonisch en per email bereikbaar is. </t>
  </si>
  <si>
    <t>Opdrachtnemer levert testtooling en een handleiding om stresstesten uit te kunnen voeren door Functioneel Beheer.</t>
  </si>
  <si>
    <t xml:space="preserve">De oplossing ondersteunt Microsoft Edge Chromium in de versies N en N-1. </t>
  </si>
  <si>
    <r>
      <t xml:space="preserve">De overeengekomen licentie-tarieven staan vast tot 31-12-2029 en kunnen voor het eerst per 01-01-2030 en vervolgens telkens na ommekomst van twaalf maanden, worden bijgesteld met een percentage tot maximaal het door CBS vastgestelde en openbaar gemaakte indexcijfer “Dienstenprijzen; commerciële dienstverlening en transport; 6201 Schrijven van computerprogramma's", waarbij het indexcijfer van 2026  wordt gesteld op 100%. Indien de indexcijfers op dat moment nog niet vastgesteld zijn, worden de voorlopige cijfers gehanteerd zonder dat een eventuele verrekening achteraf plaatsvindt. De wijzigingen zijn van kracht, nadat Opdrachtgever hiermede schriftelijk </t>
    </r>
    <r>
      <rPr>
        <strike/>
        <sz val="10"/>
        <rFont val="Calibri"/>
        <family val="2"/>
        <scheme val="minor"/>
      </rPr>
      <t xml:space="preserve">hebben </t>
    </r>
    <r>
      <rPr>
        <sz val="10"/>
        <rFont val="Calibri"/>
        <family val="2"/>
        <scheme val="minor"/>
      </rPr>
      <t xml:space="preserve">heeft ingestemd. </t>
    </r>
  </si>
  <si>
    <r>
      <t xml:space="preserve">De inschrijver maakt vooraf inzichtelijk voor welke diensten en werkzaamheden niet extra betaald hoeft te worden en  welke additionele diensten en werkzaamheden alleen tegen betaling afgenomen kunnen worden. De kosten van die laatste categorie dienen vermeld te worden in Bijlage </t>
    </r>
    <r>
      <rPr>
        <sz val="10"/>
        <rFont val="Calibri"/>
        <family val="2"/>
        <scheme val="minor"/>
      </rPr>
      <t xml:space="preserve">3 </t>
    </r>
    <r>
      <rPr>
        <sz val="10"/>
        <color theme="1"/>
        <rFont val="Calibri"/>
        <family val="2"/>
        <scheme val="minor"/>
      </rPr>
      <t xml:space="preserve">Prijsopgaveformulier.
</t>
    </r>
  </si>
  <si>
    <t>U wijst één gemandateerde contractverantwoordelijke met betrekking tot de overeenkomsten en de daaruit voortvloeiende contractuele onderwerpen aan.</t>
  </si>
  <si>
    <t>Een afdeling heeft gemiddeld 4 tot 5 teams. Een team bestaat uit gemiddeld 15 medewerkers.</t>
  </si>
  <si>
    <t>Gewogen score 
maximaal</t>
  </si>
  <si>
    <t>Alle gegevensuitwisselingen moeten beveiligd zijn via MTLS (tweerichtingsauthenticatie) met certificaten uitgegeven door een vertrouwde (rijksoverheid) Certificate Authority (CA), om de vertrouwelijkheid en integriteit van gegevens te waarborgen.</t>
  </si>
  <si>
    <t>een groot aantal subdossiers binnen een dossier aanmaken (100-tal).</t>
  </si>
  <si>
    <t>een betrokken burger bij het dossier vastleggen, bijvoorbeeld een client of een familielid met contactgegevens. Een burger is dossierspecifiek en hoeft niet in het Relatiemanagementcomponent opgenomen te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</si>
</sst>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27" x14ac:knownFonts="1">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b/>
      <sz val="10"/>
      <color indexed="8"/>
      <name val="Calibri"/>
      <family val="2"/>
      <scheme val="minor"/>
    </font>
    <font>
      <sz val="10"/>
      <name val="Calibri"/>
      <family val="2"/>
      <scheme val="minor"/>
    </font>
    <font>
      <b/>
      <sz val="10"/>
      <color theme="0"/>
      <name val="Calibri"/>
      <family val="2"/>
      <scheme val="minor"/>
    </font>
    <font>
      <sz val="10"/>
      <color theme="0"/>
      <name val="Calibri"/>
      <family val="2"/>
      <scheme val="minor"/>
    </font>
    <font>
      <sz val="14"/>
      <name val="Calibri"/>
      <family val="2"/>
      <scheme val="minor"/>
    </font>
    <font>
      <b/>
      <sz val="14"/>
      <name val="Calibri"/>
      <family val="2"/>
      <scheme val="minor"/>
    </font>
    <font>
      <sz val="11"/>
      <color theme="1"/>
      <name val="Calibri"/>
      <family val="2"/>
      <scheme val="minor"/>
    </font>
    <font>
      <b/>
      <sz val="22"/>
      <name val="Calibri"/>
      <family val="2"/>
      <scheme val="minor"/>
    </font>
    <font>
      <sz val="10"/>
      <color rgb="FFFF0000"/>
      <name val="Calibri"/>
      <family val="2"/>
      <scheme val="minor"/>
    </font>
    <font>
      <b/>
      <sz val="11"/>
      <color theme="1"/>
      <name val="Calibri"/>
      <family val="2"/>
      <scheme val="minor"/>
    </font>
    <font>
      <i/>
      <sz val="10"/>
      <color indexed="8"/>
      <name val="Calibri"/>
      <family val="2"/>
      <scheme val="minor"/>
    </font>
    <font>
      <sz val="8"/>
      <name val="Calibri"/>
      <family val="2"/>
      <scheme val="minor"/>
    </font>
    <font>
      <sz val="10"/>
      <name val="Calibri"/>
      <family val="2"/>
    </font>
    <font>
      <i/>
      <sz val="10"/>
      <name val="Calibri"/>
      <family val="2"/>
    </font>
    <font>
      <i/>
      <sz val="10"/>
      <name val="Calibri"/>
      <family val="2"/>
      <scheme val="minor"/>
    </font>
    <font>
      <sz val="10"/>
      <color rgb="FF0000FF"/>
      <name val="Calibri"/>
      <family val="2"/>
      <scheme val="minor"/>
    </font>
    <font>
      <strike/>
      <sz val="10"/>
      <name val="Calibri"/>
      <family val="2"/>
      <scheme val="minor"/>
    </font>
    <font>
      <sz val="11"/>
      <name val="Calibri"/>
      <family val="2"/>
      <scheme val="minor"/>
    </font>
    <font>
      <i/>
      <sz val="10"/>
      <color theme="1"/>
      <name val="Calibri"/>
      <family val="2"/>
      <scheme val="minor"/>
    </font>
    <font>
      <sz val="10"/>
      <color theme="9"/>
      <name val="Calibri"/>
      <family val="2"/>
      <scheme val="minor"/>
    </font>
    <font>
      <sz val="11"/>
      <color rgb="FFFF0000"/>
      <name val="Calibri"/>
      <family val="2"/>
      <scheme val="minor"/>
    </font>
    <font>
      <strike/>
      <sz val="10"/>
      <color theme="1"/>
      <name val="Calibri"/>
      <family val="2"/>
      <scheme val="minor"/>
    </font>
    <font>
      <sz val="10"/>
      <color rgb="FFFF0000"/>
      <name val="Calibri"/>
      <family val="2"/>
    </font>
  </fonts>
  <fills count="12">
    <fill>
      <patternFill patternType="none"/>
    </fill>
    <fill>
      <patternFill patternType="gray125"/>
    </fill>
    <fill>
      <patternFill patternType="solid">
        <fgColor theme="0" tint="-0.14999847407452621"/>
        <bgColor indexed="64"/>
      </patternFill>
    </fill>
    <fill>
      <patternFill patternType="solid">
        <fgColor rgb="FF0000FF"/>
        <bgColor indexed="64"/>
      </patternFill>
    </fill>
    <fill>
      <patternFill patternType="solid">
        <fgColor rgb="FFFFFF99"/>
        <bgColor indexed="64"/>
      </patternFill>
    </fill>
    <fill>
      <patternFill patternType="solid">
        <fgColor rgb="FFFF7979"/>
        <bgColor indexed="64"/>
      </patternFill>
    </fill>
    <fill>
      <patternFill patternType="solid">
        <fgColor rgb="FF92D05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bgColor indexed="64"/>
      </patternFill>
    </fill>
    <fill>
      <patternFill patternType="solid">
        <fgColor rgb="FFFF0000"/>
        <bgColor indexed="64"/>
      </patternFill>
    </fill>
    <fill>
      <patternFill patternType="solid">
        <fgColor theme="0"/>
        <bgColor indexed="64"/>
      </patternFill>
    </fill>
  </fills>
  <borders count="36">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bottom style="thin">
        <color auto="1"/>
      </bottom>
      <diagonal/>
    </border>
    <border>
      <left style="medium">
        <color rgb="FFFF0000"/>
      </left>
      <right/>
      <top style="medium">
        <color rgb="FFFF0000"/>
      </top>
      <bottom style="thin">
        <color auto="1"/>
      </bottom>
      <diagonal/>
    </border>
    <border>
      <left/>
      <right style="medium">
        <color rgb="FFFF0000"/>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medium">
        <color rgb="FFFF0000"/>
      </left>
      <right style="thin">
        <color auto="1"/>
      </right>
      <top/>
      <bottom style="thin">
        <color auto="1"/>
      </bottom>
      <diagonal/>
    </border>
    <border>
      <left style="thin">
        <color auto="1"/>
      </left>
      <right style="medium">
        <color rgb="FFFF0000"/>
      </right>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bottom/>
      <diagonal/>
    </border>
    <border>
      <left style="thin">
        <color auto="1"/>
      </left>
      <right style="medium">
        <color rgb="FFFF0000"/>
      </right>
      <top/>
      <bottom/>
      <diagonal/>
    </border>
    <border>
      <left style="thin">
        <color auto="1"/>
      </left>
      <right style="thin">
        <color auto="1"/>
      </right>
      <top/>
      <bottom/>
      <diagonal/>
    </border>
    <border>
      <left style="thin">
        <color auto="1"/>
      </left>
      <right style="medium">
        <color rgb="FFFF0000"/>
      </right>
      <top style="thin">
        <color auto="1"/>
      </top>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medium">
        <color rgb="FFFF0000"/>
      </left>
      <right style="thin">
        <color auto="1"/>
      </right>
      <top style="medium">
        <color rgb="FFFF0000"/>
      </top>
      <bottom style="thin">
        <color theme="1"/>
      </bottom>
      <diagonal/>
    </border>
    <border>
      <left style="thin">
        <color auto="1"/>
      </left>
      <right style="medium">
        <color rgb="FFFF0000"/>
      </right>
      <top style="medium">
        <color rgb="FFFF0000"/>
      </top>
      <bottom style="thin">
        <color theme="1"/>
      </bottom>
      <diagonal/>
    </border>
    <border>
      <left style="medium">
        <color rgb="FFFF0000"/>
      </left>
      <right style="thin">
        <color auto="1"/>
      </right>
      <top style="thin">
        <color theme="1"/>
      </top>
      <bottom style="thin">
        <color theme="1"/>
      </bottom>
      <diagonal/>
    </border>
    <border>
      <left style="thin">
        <color auto="1"/>
      </left>
      <right style="medium">
        <color rgb="FFFF0000"/>
      </right>
      <top style="thin">
        <color theme="1"/>
      </top>
      <bottom style="thin">
        <color theme="1"/>
      </bottom>
      <diagonal/>
    </border>
    <border>
      <left style="medium">
        <color rgb="FFFF0000"/>
      </left>
      <right style="thin">
        <color auto="1"/>
      </right>
      <top style="thin">
        <color theme="1"/>
      </top>
      <bottom style="medium">
        <color rgb="FFFF0000"/>
      </bottom>
      <diagonal/>
    </border>
    <border>
      <left style="thin">
        <color auto="1"/>
      </left>
      <right style="medium">
        <color rgb="FFFF0000"/>
      </right>
      <top style="thin">
        <color theme="1"/>
      </top>
      <bottom style="medium">
        <color rgb="FFFF0000"/>
      </bottom>
      <diagonal/>
    </border>
  </borders>
  <cellStyleXfs count="4">
    <xf numFmtId="0" fontId="0" fillId="0" borderId="0"/>
    <xf numFmtId="0" fontId="1" fillId="0" borderId="0"/>
    <xf numFmtId="164" fontId="1" fillId="0" borderId="0" applyFont="0" applyFill="0" applyBorder="0" applyAlignment="0" applyProtection="0"/>
    <xf numFmtId="9" fontId="10" fillId="0" borderId="0" applyFont="0" applyFill="0" applyBorder="0" applyAlignment="0" applyProtection="0"/>
  </cellStyleXfs>
  <cellXfs count="146">
    <xf numFmtId="0" fontId="0" fillId="0" borderId="0" xfId="0"/>
    <xf numFmtId="0" fontId="2" fillId="0" borderId="0" xfId="0" applyFont="1"/>
    <xf numFmtId="0" fontId="8" fillId="4" borderId="8" xfId="0" applyFont="1" applyFill="1" applyBorder="1"/>
    <xf numFmtId="0" fontId="5" fillId="4" borderId="7" xfId="0" applyFont="1" applyFill="1" applyBorder="1"/>
    <xf numFmtId="0" fontId="8" fillId="0" borderId="0" xfId="0" applyFont="1"/>
    <xf numFmtId="0" fontId="5" fillId="0" borderId="0" xfId="0" applyFont="1"/>
    <xf numFmtId="3" fontId="9" fillId="0" borderId="0" xfId="0" applyNumberFormat="1" applyFont="1"/>
    <xf numFmtId="0" fontId="2" fillId="2" borderId="4" xfId="0" applyFont="1" applyFill="1" applyBorder="1" applyAlignment="1">
      <alignment horizontal="right"/>
    </xf>
    <xf numFmtId="14" fontId="2" fillId="6" borderId="4" xfId="0" applyNumberFormat="1" applyFont="1" applyFill="1" applyBorder="1" applyAlignment="1">
      <alignment horizontal="center" vertical="top"/>
    </xf>
    <xf numFmtId="9" fontId="3" fillId="0" borderId="0" xfId="3" applyFont="1" applyAlignment="1">
      <alignment horizontal="center" vertical="center"/>
    </xf>
    <xf numFmtId="0" fontId="2" fillId="0" borderId="0" xfId="0" applyFont="1" applyAlignment="1">
      <alignment vertical="center"/>
    </xf>
    <xf numFmtId="0" fontId="7" fillId="3" borderId="6" xfId="0" applyFont="1" applyFill="1" applyBorder="1" applyAlignment="1">
      <alignment vertical="center"/>
    </xf>
    <xf numFmtId="0" fontId="7" fillId="3" borderId="2" xfId="0" applyFont="1" applyFill="1" applyBorder="1" applyAlignment="1">
      <alignment vertical="center"/>
    </xf>
    <xf numFmtId="0" fontId="2" fillId="2" borderId="5" xfId="0" applyFont="1" applyFill="1" applyBorder="1" applyAlignment="1">
      <alignment vertical="center"/>
    </xf>
    <xf numFmtId="0" fontId="3" fillId="4" borderId="4" xfId="0" applyFont="1" applyFill="1" applyBorder="1" applyAlignment="1">
      <alignment horizontal="center" vertical="center"/>
    </xf>
    <xf numFmtId="0" fontId="2" fillId="0" borderId="4" xfId="0" applyFont="1" applyBorder="1" applyAlignment="1">
      <alignment horizontal="center" vertical="top"/>
    </xf>
    <xf numFmtId="0" fontId="2" fillId="0" borderId="4" xfId="0" applyFont="1" applyBorder="1" applyAlignment="1">
      <alignment vertical="top" wrapText="1"/>
    </xf>
    <xf numFmtId="0" fontId="2" fillId="6" borderId="4" xfId="0" applyFont="1" applyFill="1" applyBorder="1" applyAlignment="1">
      <alignment horizontal="center" vertical="top"/>
    </xf>
    <xf numFmtId="9" fontId="2" fillId="0" borderId="4" xfId="3" applyFont="1" applyBorder="1" applyAlignment="1">
      <alignment horizontal="center" vertical="top"/>
    </xf>
    <xf numFmtId="0" fontId="2" fillId="0" borderId="4" xfId="0" applyFont="1" applyBorder="1" applyAlignment="1">
      <alignment horizontal="left" vertical="top" wrapText="1"/>
    </xf>
    <xf numFmtId="0" fontId="2" fillId="0" borderId="2" xfId="0" applyFont="1" applyBorder="1" applyAlignment="1">
      <alignment vertical="top"/>
    </xf>
    <xf numFmtId="0" fontId="3" fillId="4" borderId="4" xfId="0" applyFont="1" applyFill="1" applyBorder="1" applyAlignment="1">
      <alignment vertical="top"/>
    </xf>
    <xf numFmtId="0" fontId="2" fillId="0" borderId="4" xfId="0" applyFont="1" applyBorder="1" applyAlignment="1">
      <alignment wrapText="1"/>
    </xf>
    <xf numFmtId="0" fontId="3" fillId="0" borderId="2" xfId="0" applyFont="1" applyBorder="1" applyAlignment="1">
      <alignment vertical="top"/>
    </xf>
    <xf numFmtId="0" fontId="2" fillId="0" borderId="0" xfId="0" applyFont="1" applyAlignment="1">
      <alignment vertical="top"/>
    </xf>
    <xf numFmtId="0" fontId="2" fillId="0" borderId="0" xfId="0" applyFont="1" applyAlignment="1">
      <alignment wrapText="1"/>
    </xf>
    <xf numFmtId="9" fontId="2" fillId="0" borderId="0" xfId="3" applyFont="1"/>
    <xf numFmtId="0" fontId="2" fillId="0" borderId="4" xfId="0" applyFont="1" applyBorder="1" applyAlignment="1">
      <alignment vertical="top"/>
    </xf>
    <xf numFmtId="0" fontId="2" fillId="0" borderId="2" xfId="0" applyFont="1" applyBorder="1"/>
    <xf numFmtId="0" fontId="2" fillId="0" borderId="4" xfId="0" applyFont="1" applyBorder="1"/>
    <xf numFmtId="0" fontId="7" fillId="0" borderId="0" xfId="0" applyFont="1"/>
    <xf numFmtId="0" fontId="2" fillId="0" borderId="4" xfId="0" applyFont="1" applyBorder="1" applyAlignment="1">
      <alignment horizontal="center"/>
    </xf>
    <xf numFmtId="0" fontId="3" fillId="0" borderId="4" xfId="0" applyFont="1" applyBorder="1" applyAlignment="1">
      <alignment horizontal="center" vertical="top"/>
    </xf>
    <xf numFmtId="0" fontId="2" fillId="0" borderId="10" xfId="0" applyFont="1" applyBorder="1" applyAlignment="1">
      <alignment horizontal="center"/>
    </xf>
    <xf numFmtId="0" fontId="3" fillId="0" borderId="10" xfId="0" applyFont="1" applyBorder="1" applyAlignment="1">
      <alignment horizontal="center" vertical="top"/>
    </xf>
    <xf numFmtId="0" fontId="2" fillId="0" borderId="0" xfId="0" applyFont="1" applyAlignment="1">
      <alignment horizontal="right" vertical="top"/>
    </xf>
    <xf numFmtId="9" fontId="2" fillId="0" borderId="0" xfId="0" applyNumberFormat="1" applyFont="1" applyAlignment="1">
      <alignment horizontal="right" vertical="top"/>
    </xf>
    <xf numFmtId="0" fontId="6" fillId="3" borderId="0" xfId="0" applyFont="1" applyFill="1" applyAlignment="1">
      <alignment horizontal="left" vertical="top"/>
    </xf>
    <xf numFmtId="0" fontId="2" fillId="3" borderId="0" xfId="0" applyFont="1" applyFill="1" applyAlignment="1">
      <alignment horizontal="right" vertical="top"/>
    </xf>
    <xf numFmtId="0" fontId="2" fillId="3" borderId="0" xfId="0" applyFont="1" applyFill="1" applyAlignment="1">
      <alignment horizontal="center"/>
    </xf>
    <xf numFmtId="0" fontId="2" fillId="3" borderId="0" xfId="0" applyFont="1" applyFill="1" applyAlignment="1">
      <alignment horizontal="center" vertical="top"/>
    </xf>
    <xf numFmtId="0" fontId="6" fillId="3" borderId="1" xfId="0" applyFont="1" applyFill="1" applyBorder="1" applyAlignment="1">
      <alignment vertical="center"/>
    </xf>
    <xf numFmtId="0" fontId="3" fillId="2" borderId="3" xfId="0" applyFont="1" applyFill="1" applyBorder="1" applyAlignment="1">
      <alignment vertical="center"/>
    </xf>
    <xf numFmtId="0" fontId="4" fillId="4" borderId="4" xfId="0" applyFont="1" applyFill="1" applyBorder="1" applyAlignment="1">
      <alignment vertical="center" wrapText="1"/>
    </xf>
    <xf numFmtId="0" fontId="2" fillId="0" borderId="4" xfId="0" applyFont="1" applyBorder="1" applyAlignment="1">
      <alignment horizontal="center" vertical="center"/>
    </xf>
    <xf numFmtId="0" fontId="3" fillId="4" borderId="4" xfId="0" applyFont="1" applyFill="1" applyBorder="1" applyAlignment="1">
      <alignment vertical="center" wrapText="1"/>
    </xf>
    <xf numFmtId="9" fontId="2" fillId="2" borderId="13" xfId="3" applyFont="1" applyFill="1" applyBorder="1" applyAlignment="1">
      <alignment horizontal="right" vertical="center"/>
    </xf>
    <xf numFmtId="0" fontId="3" fillId="4" borderId="16" xfId="0" applyFont="1" applyFill="1" applyBorder="1" applyAlignment="1">
      <alignment horizontal="center" vertical="center" wrapText="1"/>
    </xf>
    <xf numFmtId="0" fontId="3" fillId="4" borderId="17" xfId="0" applyFont="1" applyFill="1" applyBorder="1" applyAlignment="1">
      <alignment horizontal="left" vertical="center" wrapText="1"/>
    </xf>
    <xf numFmtId="0" fontId="2" fillId="7" borderId="18" xfId="0" applyFont="1" applyFill="1" applyBorder="1" applyAlignment="1" applyProtection="1">
      <alignment horizontal="center" vertical="top"/>
      <protection locked="0"/>
    </xf>
    <xf numFmtId="0" fontId="2" fillId="7" borderId="19" xfId="0" applyFont="1" applyFill="1" applyBorder="1" applyAlignment="1" applyProtection="1">
      <alignment horizontal="left" vertical="top" wrapText="1"/>
      <protection locked="0"/>
    </xf>
    <xf numFmtId="0" fontId="2" fillId="7" borderId="20" xfId="0" applyFont="1" applyFill="1" applyBorder="1" applyAlignment="1" applyProtection="1">
      <alignment horizontal="center" vertical="top"/>
      <protection locked="0"/>
    </xf>
    <xf numFmtId="0" fontId="2" fillId="7" borderId="21" xfId="0" applyFont="1" applyFill="1" applyBorder="1" applyAlignment="1" applyProtection="1">
      <alignment horizontal="left" vertical="top" wrapText="1"/>
      <protection locked="0"/>
    </xf>
    <xf numFmtId="0" fontId="2" fillId="4" borderId="16" xfId="0" applyFont="1" applyFill="1" applyBorder="1"/>
    <xf numFmtId="0" fontId="2" fillId="4" borderId="17" xfId="0" applyFont="1" applyFill="1" applyBorder="1"/>
    <xf numFmtId="0" fontId="2" fillId="7" borderId="22" xfId="0" applyFont="1" applyFill="1" applyBorder="1" applyAlignment="1" applyProtection="1">
      <alignment horizontal="center" vertical="top"/>
      <protection locked="0"/>
    </xf>
    <xf numFmtId="0" fontId="2" fillId="7" borderId="23" xfId="0" applyFont="1" applyFill="1" applyBorder="1" applyAlignment="1" applyProtection="1">
      <alignment horizontal="left" vertical="top" wrapText="1"/>
      <protection locked="0"/>
    </xf>
    <xf numFmtId="0" fontId="13" fillId="0" borderId="0" xfId="0" applyFont="1"/>
    <xf numFmtId="0" fontId="0" fillId="0" borderId="0" xfId="0" applyAlignment="1">
      <alignment wrapText="1"/>
    </xf>
    <xf numFmtId="0" fontId="3" fillId="4" borderId="24" xfId="0" applyFont="1" applyFill="1" applyBorder="1" applyAlignment="1">
      <alignment horizontal="center" vertical="center" wrapText="1"/>
    </xf>
    <xf numFmtId="0" fontId="3" fillId="4" borderId="25" xfId="0" applyFont="1" applyFill="1" applyBorder="1" applyAlignment="1">
      <alignment horizontal="left" vertical="center" wrapText="1"/>
    </xf>
    <xf numFmtId="0" fontId="14" fillId="4" borderId="4" xfId="0" applyFont="1" applyFill="1" applyBorder="1" applyAlignment="1">
      <alignment vertical="center" wrapText="1"/>
    </xf>
    <xf numFmtId="0" fontId="2" fillId="7" borderId="27" xfId="0" applyFont="1" applyFill="1" applyBorder="1" applyAlignment="1" applyProtection="1">
      <alignment horizontal="left" vertical="top" wrapText="1"/>
      <protection locked="0"/>
    </xf>
    <xf numFmtId="0" fontId="2" fillId="0" borderId="26" xfId="0" applyFont="1" applyBorder="1" applyAlignment="1">
      <alignment wrapText="1"/>
    </xf>
    <xf numFmtId="0" fontId="2" fillId="11" borderId="4" xfId="0" applyFont="1" applyFill="1" applyBorder="1" applyAlignment="1">
      <alignment vertical="top" wrapText="1"/>
    </xf>
    <xf numFmtId="0" fontId="0" fillId="0" borderId="4" xfId="0" applyBorder="1"/>
    <xf numFmtId="0" fontId="5" fillId="4" borderId="7" xfId="0" applyFont="1" applyFill="1" applyBorder="1" applyAlignment="1">
      <alignment wrapText="1"/>
    </xf>
    <xf numFmtId="0" fontId="5" fillId="0" borderId="0" xfId="0" applyFont="1" applyAlignment="1">
      <alignment wrapText="1"/>
    </xf>
    <xf numFmtId="0" fontId="2" fillId="0" borderId="0" xfId="0" applyFont="1" applyAlignment="1">
      <alignment vertical="center" wrapText="1"/>
    </xf>
    <xf numFmtId="0" fontId="7" fillId="3" borderId="6" xfId="0" applyFont="1" applyFill="1" applyBorder="1" applyAlignment="1">
      <alignment vertical="center" wrapText="1"/>
    </xf>
    <xf numFmtId="0" fontId="2" fillId="2" borderId="5" xfId="0" applyFont="1" applyFill="1" applyBorder="1" applyAlignment="1">
      <alignment vertical="center" wrapText="1"/>
    </xf>
    <xf numFmtId="0" fontId="16" fillId="0" borderId="4" xfId="0" applyFont="1" applyBorder="1" applyAlignment="1">
      <alignment horizontal="left" vertical="top" wrapText="1"/>
    </xf>
    <xf numFmtId="0" fontId="5" fillId="0" borderId="4" xfId="0" applyFont="1" applyBorder="1" applyAlignment="1">
      <alignment horizontal="left" vertical="top" wrapText="1"/>
    </xf>
    <xf numFmtId="0" fontId="2" fillId="7" borderId="21" xfId="0" applyFont="1" applyFill="1" applyBorder="1" applyAlignment="1" applyProtection="1">
      <alignment horizontal="left" wrapText="1"/>
      <protection locked="0"/>
    </xf>
    <xf numFmtId="0" fontId="5" fillId="11" borderId="4" xfId="0" applyFont="1" applyFill="1" applyBorder="1" applyAlignment="1">
      <alignment vertical="top" wrapText="1"/>
    </xf>
    <xf numFmtId="0" fontId="5" fillId="0" borderId="4" xfId="0" applyFont="1" applyBorder="1" applyAlignment="1">
      <alignment vertical="top" wrapText="1"/>
    </xf>
    <xf numFmtId="0" fontId="2" fillId="7" borderId="25" xfId="0" applyFont="1" applyFill="1" applyBorder="1" applyAlignment="1" applyProtection="1">
      <alignment horizontal="left" vertical="top" wrapText="1"/>
      <protection locked="0"/>
    </xf>
    <xf numFmtId="0" fontId="12" fillId="0" borderId="4" xfId="0" applyFont="1" applyBorder="1" applyAlignment="1">
      <alignment horizontal="left" vertical="top" wrapText="1"/>
    </xf>
    <xf numFmtId="0" fontId="18" fillId="4" borderId="4" xfId="0" applyFont="1" applyFill="1" applyBorder="1" applyAlignment="1">
      <alignment vertical="center" wrapText="1"/>
    </xf>
    <xf numFmtId="0" fontId="5" fillId="0" borderId="4" xfId="0" applyFont="1" applyBorder="1" applyAlignment="1">
      <alignment wrapText="1"/>
    </xf>
    <xf numFmtId="0" fontId="3" fillId="11" borderId="6" xfId="0" applyFont="1" applyFill="1" applyBorder="1" applyAlignment="1">
      <alignment horizontal="right" vertical="top"/>
    </xf>
    <xf numFmtId="0" fontId="3" fillId="11" borderId="6" xfId="0" applyFont="1" applyFill="1" applyBorder="1" applyAlignment="1">
      <alignment vertical="top"/>
    </xf>
    <xf numFmtId="0" fontId="2" fillId="11" borderId="6" xfId="0" applyFont="1" applyFill="1" applyBorder="1"/>
    <xf numFmtId="0" fontId="13" fillId="0" borderId="4" xfId="0" applyFont="1" applyBorder="1" applyAlignment="1">
      <alignment wrapText="1"/>
    </xf>
    <xf numFmtId="0" fontId="0" fillId="0" borderId="4" xfId="0" applyBorder="1" applyAlignment="1">
      <alignment wrapText="1"/>
    </xf>
    <xf numFmtId="0" fontId="0" fillId="0" borderId="4" xfId="0" applyBorder="1" applyAlignment="1">
      <alignment vertical="top" wrapText="1"/>
    </xf>
    <xf numFmtId="0" fontId="2" fillId="6" borderId="4" xfId="0" applyFont="1" applyFill="1" applyBorder="1" applyAlignment="1" applyProtection="1">
      <alignment horizontal="center" vertical="top"/>
      <protection locked="0"/>
    </xf>
    <xf numFmtId="0" fontId="5" fillId="0" borderId="4" xfId="0" applyFont="1" applyBorder="1" applyAlignment="1">
      <alignment horizontal="center" vertical="center"/>
    </xf>
    <xf numFmtId="0" fontId="3" fillId="2" borderId="1" xfId="0" applyFont="1" applyFill="1" applyBorder="1" applyAlignment="1">
      <alignment vertical="center"/>
    </xf>
    <xf numFmtId="0" fontId="2" fillId="2" borderId="6" xfId="0" applyFont="1" applyFill="1" applyBorder="1" applyAlignment="1">
      <alignment vertical="center"/>
    </xf>
    <xf numFmtId="0" fontId="2" fillId="2" borderId="2" xfId="0" applyFont="1" applyFill="1" applyBorder="1" applyAlignment="1">
      <alignment vertical="center"/>
    </xf>
    <xf numFmtId="0" fontId="2" fillId="2" borderId="4" xfId="0" applyFont="1" applyFill="1" applyBorder="1" applyAlignment="1">
      <alignment horizontal="center" vertical="center"/>
    </xf>
    <xf numFmtId="0" fontId="3" fillId="2" borderId="8" xfId="0" applyFont="1" applyFill="1" applyBorder="1" applyAlignment="1">
      <alignment vertical="center"/>
    </xf>
    <xf numFmtId="0" fontId="6" fillId="5" borderId="4" xfId="0" applyFont="1" applyFill="1" applyBorder="1" applyAlignment="1">
      <alignment horizontal="center" vertical="center"/>
    </xf>
    <xf numFmtId="9" fontId="3" fillId="6" borderId="4" xfId="3" applyFont="1" applyFill="1" applyBorder="1" applyAlignment="1">
      <alignment horizontal="center" vertical="center"/>
    </xf>
    <xf numFmtId="0" fontId="3" fillId="0" borderId="0" xfId="0" applyFont="1" applyAlignment="1">
      <alignment vertical="center"/>
    </xf>
    <xf numFmtId="0" fontId="2" fillId="0" borderId="0" xfId="0" applyFont="1" applyAlignment="1">
      <alignment horizontal="left" vertical="center"/>
    </xf>
    <xf numFmtId="0" fontId="2" fillId="6" borderId="13" xfId="0" applyFont="1" applyFill="1" applyBorder="1" applyAlignment="1">
      <alignment horizontal="center"/>
    </xf>
    <xf numFmtId="0" fontId="2" fillId="0" borderId="0" xfId="0" quotePrefix="1" applyFont="1"/>
    <xf numFmtId="0" fontId="3" fillId="0" borderId="8" xfId="0" applyFont="1" applyBorder="1" applyAlignment="1">
      <alignment horizontal="left"/>
    </xf>
    <xf numFmtId="0" fontId="3" fillId="0" borderId="9" xfId="0" applyFont="1" applyBorder="1" applyAlignment="1">
      <alignment horizontal="left"/>
    </xf>
    <xf numFmtId="0" fontId="2" fillId="11" borderId="8" xfId="0" applyFont="1" applyFill="1" applyBorder="1" applyAlignment="1">
      <alignment vertical="top" wrapText="1"/>
    </xf>
    <xf numFmtId="0" fontId="2" fillId="0" borderId="0" xfId="0" applyFont="1" applyAlignment="1">
      <alignment horizontal="center" vertical="top"/>
    </xf>
    <xf numFmtId="0" fontId="3" fillId="4" borderId="30" xfId="0" applyFont="1" applyFill="1" applyBorder="1" applyAlignment="1">
      <alignment horizontal="center" vertical="center" wrapText="1"/>
    </xf>
    <xf numFmtId="0" fontId="3" fillId="4" borderId="31" xfId="0" applyFont="1" applyFill="1" applyBorder="1" applyAlignment="1">
      <alignment horizontal="left" vertical="center" wrapText="1"/>
    </xf>
    <xf numFmtId="0" fontId="2" fillId="7" borderId="32" xfId="0" applyFont="1" applyFill="1" applyBorder="1" applyAlignment="1" applyProtection="1">
      <alignment horizontal="center" vertical="top"/>
      <protection locked="0"/>
    </xf>
    <xf numFmtId="0" fontId="2" fillId="7" borderId="33" xfId="0" applyFont="1" applyFill="1" applyBorder="1" applyAlignment="1" applyProtection="1">
      <alignment horizontal="left" vertical="top" wrapText="1"/>
      <protection locked="0"/>
    </xf>
    <xf numFmtId="0" fontId="3" fillId="4" borderId="32" xfId="0" applyFont="1" applyFill="1" applyBorder="1" applyAlignment="1">
      <alignment horizontal="center" vertical="center" wrapText="1"/>
    </xf>
    <xf numFmtId="0" fontId="3" fillId="4" borderId="33" xfId="0" applyFont="1" applyFill="1" applyBorder="1" applyAlignment="1">
      <alignment horizontal="left" vertical="center" wrapText="1"/>
    </xf>
    <xf numFmtId="0" fontId="2" fillId="4" borderId="34" xfId="0" applyFont="1" applyFill="1" applyBorder="1"/>
    <xf numFmtId="0" fontId="2" fillId="4" borderId="35" xfId="0" applyFont="1" applyFill="1" applyBorder="1"/>
    <xf numFmtId="0" fontId="21" fillId="0" borderId="4" xfId="0" applyFont="1" applyBorder="1" applyAlignment="1">
      <alignment wrapText="1"/>
    </xf>
    <xf numFmtId="0" fontId="23" fillId="0" borderId="4" xfId="0" applyFont="1" applyBorder="1" applyAlignment="1">
      <alignment horizontal="left" wrapText="1"/>
    </xf>
    <xf numFmtId="0" fontId="23" fillId="0" borderId="4" xfId="0" applyFont="1" applyBorder="1" applyAlignment="1">
      <alignment horizontal="left" vertical="top" wrapText="1"/>
    </xf>
    <xf numFmtId="0" fontId="5" fillId="11" borderId="4" xfId="0" applyFont="1" applyFill="1" applyBorder="1" applyAlignment="1">
      <alignment horizontal="left" vertical="top" wrapText="1"/>
    </xf>
    <xf numFmtId="0" fontId="2" fillId="11" borderId="4" xfId="0" applyFont="1" applyFill="1" applyBorder="1" applyAlignment="1">
      <alignment horizontal="center" vertical="top"/>
    </xf>
    <xf numFmtId="0" fontId="2" fillId="11" borderId="4" xfId="0" applyFont="1" applyFill="1" applyBorder="1" applyAlignment="1">
      <alignment vertical="top"/>
    </xf>
    <xf numFmtId="0" fontId="3" fillId="4" borderId="8" xfId="0" applyFont="1" applyFill="1" applyBorder="1" applyAlignment="1">
      <alignment vertical="top"/>
    </xf>
    <xf numFmtId="0" fontId="2" fillId="11" borderId="0" xfId="0" applyFont="1" applyFill="1" applyAlignment="1">
      <alignment vertical="top"/>
    </xf>
    <xf numFmtId="0" fontId="2" fillId="11" borderId="4" xfId="0" applyFont="1" applyFill="1" applyBorder="1" applyAlignment="1">
      <alignment horizontal="center" vertical="top" wrapText="1"/>
    </xf>
    <xf numFmtId="0" fontId="3" fillId="0" borderId="4" xfId="0" applyFont="1" applyBorder="1" applyAlignment="1">
      <alignment horizontal="center"/>
    </xf>
    <xf numFmtId="0" fontId="3" fillId="0" borderId="0" xfId="0" applyFont="1"/>
    <xf numFmtId="0" fontId="16" fillId="11" borderId="4" xfId="0" applyFont="1" applyFill="1" applyBorder="1" applyAlignment="1">
      <alignment horizontal="left" vertical="top" wrapText="1"/>
    </xf>
    <xf numFmtId="0" fontId="5" fillId="0" borderId="4" xfId="0" applyFont="1" applyBorder="1" applyAlignment="1">
      <alignment vertical="top"/>
    </xf>
    <xf numFmtId="0" fontId="5" fillId="6" borderId="4" xfId="0" applyFont="1" applyFill="1" applyBorder="1" applyAlignment="1">
      <alignment horizontal="center" vertical="top"/>
    </xf>
    <xf numFmtId="9" fontId="5" fillId="0" borderId="4" xfId="3" applyFont="1" applyBorder="1" applyAlignment="1">
      <alignment horizontal="center" vertical="top"/>
    </xf>
    <xf numFmtId="0" fontId="24" fillId="0" borderId="0" xfId="0" applyFont="1"/>
    <xf numFmtId="0" fontId="5" fillId="8" borderId="4" xfId="0" applyFont="1" applyFill="1" applyBorder="1" applyAlignment="1" applyProtection="1">
      <alignment horizontal="center" vertical="top"/>
    </xf>
    <xf numFmtId="0" fontId="3" fillId="4" borderId="4" xfId="0" applyFont="1" applyFill="1" applyBorder="1" applyAlignment="1">
      <alignment horizontal="center" vertical="center" wrapText="1"/>
    </xf>
    <xf numFmtId="0" fontId="3" fillId="0" borderId="8" xfId="0" applyFont="1" applyBorder="1" applyAlignment="1">
      <alignment horizontal="left"/>
    </xf>
    <xf numFmtId="0" fontId="3" fillId="0" borderId="9" xfId="0" applyFont="1" applyBorder="1" applyAlignment="1">
      <alignment horizontal="left"/>
    </xf>
    <xf numFmtId="0" fontId="11" fillId="9" borderId="12" xfId="0" applyFont="1" applyFill="1" applyBorder="1" applyAlignment="1">
      <alignment horizontal="center"/>
    </xf>
    <xf numFmtId="0" fontId="11" fillId="9" borderId="10" xfId="0" applyFont="1" applyFill="1" applyBorder="1" applyAlignment="1">
      <alignment horizontal="center"/>
    </xf>
    <xf numFmtId="0" fontId="3" fillId="4" borderId="28" xfId="0" applyFont="1" applyFill="1" applyBorder="1" applyAlignment="1">
      <alignment horizontal="right" vertical="top"/>
    </xf>
    <xf numFmtId="0" fontId="3" fillId="4" borderId="29" xfId="0" applyFont="1" applyFill="1" applyBorder="1" applyAlignment="1">
      <alignment horizontal="right" vertical="top"/>
    </xf>
    <xf numFmtId="0" fontId="3" fillId="4" borderId="4" xfId="0" applyFont="1" applyFill="1" applyBorder="1" applyAlignment="1">
      <alignment horizontal="right" vertical="top"/>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3" fontId="9" fillId="6" borderId="8" xfId="0" applyNumberFormat="1" applyFont="1" applyFill="1" applyBorder="1" applyAlignment="1">
      <alignment horizontal="left"/>
    </xf>
    <xf numFmtId="3" fontId="9" fillId="6" borderId="9" xfId="0" applyNumberFormat="1" applyFont="1" applyFill="1" applyBorder="1" applyAlignment="1">
      <alignment horizontal="left"/>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6" fillId="10" borderId="14" xfId="0" applyFont="1" applyFill="1" applyBorder="1" applyAlignment="1">
      <alignment horizontal="center" vertical="center"/>
    </xf>
    <xf numFmtId="0" fontId="6" fillId="10" borderId="15" xfId="0" applyFont="1" applyFill="1" applyBorder="1" applyAlignment="1">
      <alignment horizontal="center" vertical="center"/>
    </xf>
  </cellXfs>
  <cellStyles count="4">
    <cellStyle name="Euro" xfId="2" xr:uid="{00000000-0005-0000-0000-000000000000}"/>
    <cellStyle name="Procent" xfId="3" builtinId="5"/>
    <cellStyle name="Standaard" xfId="0" builtinId="0"/>
    <cellStyle name="Standaard 2" xfId="1" xr:uid="{00000000-0005-0000-0000-000004000000}"/>
  </cellStyles>
  <dxfs count="23">
    <dxf>
      <font>
        <b/>
        <i val="0"/>
        <color theme="0"/>
      </font>
      <fill>
        <patternFill>
          <bgColor rgb="FFFF7979"/>
        </patternFill>
      </fill>
    </dxf>
    <dxf>
      <font>
        <b/>
        <i val="0"/>
        <color theme="0"/>
      </font>
      <fill>
        <patternFill>
          <bgColor rgb="FFFF7979"/>
        </patternFill>
      </fill>
    </dxf>
    <dxf>
      <font>
        <b/>
        <i val="0"/>
        <color theme="0"/>
      </font>
      <fill>
        <patternFill>
          <bgColor rgb="FFFF7979"/>
        </patternFill>
      </fill>
    </dxf>
    <dxf>
      <font>
        <b/>
        <i val="0"/>
        <color theme="0"/>
      </font>
      <fill>
        <patternFill>
          <bgColor rgb="FFFF7979"/>
        </patternFill>
      </fill>
    </dxf>
    <dxf>
      <font>
        <b/>
        <i val="0"/>
        <color theme="0"/>
      </font>
      <fill>
        <patternFill>
          <bgColor rgb="FFFF79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99"/>
      <color rgb="FFFF7C80"/>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esktop\Tijdelijk\RVB_BPM_Applicatie_Kwaliteitseisen_20180517_094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waliteitseisen"/>
      <sheetName val="Parameters"/>
      <sheetName val="Blad2"/>
      <sheetName val="Blad3"/>
    </sheetNames>
    <sheetDataSet>
      <sheetData sheetId="0" refreshError="1"/>
      <sheetData sheetId="1">
        <row r="3">
          <cell r="C3" t="str">
            <v>(1.1) Functionele geschiktheid</v>
          </cell>
        </row>
        <row r="7">
          <cell r="C7" t="str">
            <v>(1.2) Prestatie-efficiëntie</v>
          </cell>
        </row>
        <row r="11">
          <cell r="C11" t="str">
            <v>(1.3) Uitwisselbaarheid</v>
          </cell>
        </row>
        <row r="14">
          <cell r="C14" t="str">
            <v>(1.4) Bruikbaarheid</v>
          </cell>
        </row>
        <row r="21">
          <cell r="C21" t="str">
            <v>(1.5) Betrouwbaarheid</v>
          </cell>
        </row>
        <row r="26">
          <cell r="C26" t="str">
            <v>(1.6) Beveiligbaarheid</v>
          </cell>
        </row>
        <row r="32">
          <cell r="C32" t="str">
            <v>(1.7) Onderhoudbaarheid</v>
          </cell>
        </row>
        <row r="38">
          <cell r="C38" t="str">
            <v>(1.8) Overdraagbaarheid</v>
          </cell>
        </row>
      </sheetData>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1"/>
  <sheetViews>
    <sheetView tabSelected="1" topLeftCell="C3" zoomScale="130" zoomScaleNormal="130" workbookViewId="0">
      <selection activeCell="H19" sqref="H19"/>
    </sheetView>
  </sheetViews>
  <sheetFormatPr defaultRowHeight="15" x14ac:dyDescent="0.25"/>
  <cols>
    <col min="1" max="1" width="3.7109375" customWidth="1"/>
    <col min="2" max="2" width="6.5703125" customWidth="1"/>
    <col min="3" max="3" width="81" style="58" customWidth="1"/>
    <col min="4" max="4" width="12.5703125" customWidth="1"/>
    <col min="5" max="5" width="7.85546875" customWidth="1"/>
    <col min="6" max="6" width="59.140625" customWidth="1"/>
    <col min="7" max="7" width="21.7109375" customWidth="1"/>
    <col min="8" max="8" width="17.7109375" customWidth="1"/>
    <col min="9" max="9" width="64.42578125" customWidth="1"/>
  </cols>
  <sheetData>
    <row r="1" spans="1:9" x14ac:dyDescent="0.25">
      <c r="A1" s="1"/>
      <c r="B1" s="1"/>
      <c r="C1" s="25"/>
      <c r="D1" s="1"/>
      <c r="E1" s="1"/>
      <c r="F1" s="1"/>
      <c r="G1" s="1"/>
      <c r="H1" s="1"/>
      <c r="I1" s="1"/>
    </row>
    <row r="2" spans="1:9" ht="18.75" x14ac:dyDescent="0.3">
      <c r="A2" s="1"/>
      <c r="B2" s="2" t="s">
        <v>0</v>
      </c>
      <c r="C2" s="66"/>
      <c r="D2" s="3"/>
      <c r="E2" s="3"/>
      <c r="F2" s="140">
        <v>201865006001003</v>
      </c>
      <c r="G2" s="141"/>
      <c r="H2" s="1"/>
      <c r="I2" s="1"/>
    </row>
    <row r="3" spans="1:9" ht="18.75" x14ac:dyDescent="0.3">
      <c r="A3" s="1"/>
      <c r="B3" s="4"/>
      <c r="C3" s="67"/>
      <c r="D3" s="5"/>
      <c r="E3" s="5"/>
      <c r="F3" s="6"/>
      <c r="G3" s="1"/>
      <c r="H3" s="1"/>
      <c r="I3" s="1"/>
    </row>
    <row r="4" spans="1:9" ht="18.75" x14ac:dyDescent="0.3">
      <c r="A4" s="1"/>
      <c r="B4" s="4"/>
      <c r="C4" s="67"/>
      <c r="D4" s="5"/>
      <c r="E4" s="5"/>
      <c r="F4" s="7" t="s">
        <v>1</v>
      </c>
      <c r="G4" s="8">
        <f ca="1">NOW()</f>
        <v>46106.426668865737</v>
      </c>
      <c r="H4" s="1"/>
      <c r="I4" s="1"/>
    </row>
    <row r="5" spans="1:9" x14ac:dyDescent="0.25">
      <c r="A5" s="1"/>
      <c r="B5" s="10"/>
      <c r="C5" s="68"/>
      <c r="D5" s="10"/>
      <c r="E5" s="10"/>
      <c r="F5" s="10"/>
      <c r="G5" s="1"/>
      <c r="H5" s="1"/>
      <c r="I5" s="1"/>
    </row>
    <row r="6" spans="1:9" x14ac:dyDescent="0.25">
      <c r="A6" s="1"/>
      <c r="B6" s="88" t="s">
        <v>2</v>
      </c>
      <c r="C6" s="89"/>
      <c r="D6" s="89"/>
      <c r="E6" s="89"/>
      <c r="F6" s="90"/>
      <c r="G6" s="91" t="s">
        <v>3</v>
      </c>
      <c r="H6" s="91" t="s">
        <v>4</v>
      </c>
      <c r="I6" s="1"/>
    </row>
    <row r="7" spans="1:9" x14ac:dyDescent="0.25">
      <c r="A7" s="1"/>
      <c r="B7" s="92" t="s">
        <v>5</v>
      </c>
      <c r="C7" s="142" t="s">
        <v>6</v>
      </c>
      <c r="D7" s="142"/>
      <c r="E7" s="142"/>
      <c r="F7" s="143"/>
      <c r="G7" s="93" t="s">
        <v>7</v>
      </c>
      <c r="H7" s="44" t="s">
        <v>8</v>
      </c>
      <c r="I7" s="1"/>
    </row>
    <row r="8" spans="1:9" x14ac:dyDescent="0.25">
      <c r="A8" s="1"/>
      <c r="B8" s="92" t="s">
        <v>9</v>
      </c>
      <c r="C8" s="142" t="s">
        <v>10</v>
      </c>
      <c r="D8" s="142"/>
      <c r="E8" s="142"/>
      <c r="F8" s="143"/>
      <c r="G8" s="94" t="s">
        <v>11</v>
      </c>
      <c r="H8" s="44" t="s">
        <v>12</v>
      </c>
      <c r="I8" s="1" t="s">
        <v>13</v>
      </c>
    </row>
    <row r="9" spans="1:9" x14ac:dyDescent="0.25">
      <c r="A9" s="1"/>
      <c r="B9" s="92" t="s">
        <v>14</v>
      </c>
      <c r="C9" s="142" t="s">
        <v>15</v>
      </c>
      <c r="D9" s="142"/>
      <c r="E9" s="142"/>
      <c r="F9" s="143"/>
      <c r="G9" s="94" t="s">
        <v>16</v>
      </c>
      <c r="H9" s="87">
        <v>10</v>
      </c>
      <c r="I9" s="1"/>
    </row>
    <row r="10" spans="1:9" ht="15.75" thickBot="1" x14ac:dyDescent="0.3">
      <c r="A10" s="1"/>
      <c r="B10" s="95"/>
      <c r="C10" s="96"/>
      <c r="D10" s="96"/>
      <c r="E10" s="96"/>
      <c r="F10" s="96"/>
      <c r="G10" s="9"/>
      <c r="H10" s="1"/>
      <c r="I10" s="1"/>
    </row>
    <row r="11" spans="1:9" ht="15.75" thickBot="1" x14ac:dyDescent="0.3">
      <c r="A11" s="1"/>
      <c r="B11" s="95"/>
      <c r="C11" s="96"/>
      <c r="D11" s="96"/>
      <c r="E11" s="96"/>
      <c r="F11" s="138" t="s">
        <v>17</v>
      </c>
      <c r="G11" s="139"/>
      <c r="H11" s="1"/>
      <c r="I11" s="1"/>
    </row>
    <row r="12" spans="1:9" x14ac:dyDescent="0.25">
      <c r="A12" s="1"/>
      <c r="B12" s="10"/>
      <c r="C12" s="96"/>
      <c r="D12" s="96"/>
      <c r="E12" s="96"/>
      <c r="F12" s="46" t="s">
        <v>18</v>
      </c>
      <c r="G12" s="97">
        <v>0</v>
      </c>
      <c r="H12" s="98"/>
      <c r="I12" s="1"/>
    </row>
    <row r="13" spans="1:9" x14ac:dyDescent="0.25">
      <c r="A13" s="1"/>
      <c r="B13" s="10"/>
      <c r="C13" s="96"/>
      <c r="D13" s="96"/>
      <c r="E13" s="96"/>
      <c r="F13" s="7" t="s">
        <v>19</v>
      </c>
      <c r="G13" s="97" t="s">
        <v>20</v>
      </c>
      <c r="H13" s="98" t="s">
        <v>21</v>
      </c>
      <c r="I13" s="1"/>
    </row>
    <row r="14" spans="1:9" x14ac:dyDescent="0.25">
      <c r="A14" s="1"/>
      <c r="B14" s="10"/>
      <c r="C14" s="68"/>
      <c r="D14" s="10"/>
      <c r="E14" s="10"/>
      <c r="F14" s="10"/>
      <c r="G14" s="1"/>
      <c r="H14" s="1"/>
      <c r="I14" s="1"/>
    </row>
    <row r="15" spans="1:9" ht="15.75" thickBot="1" x14ac:dyDescent="0.3">
      <c r="A15" s="1"/>
      <c r="B15" s="41" t="s">
        <v>22</v>
      </c>
      <c r="C15" s="69"/>
      <c r="D15" s="11"/>
      <c r="E15" s="11"/>
      <c r="F15" s="11"/>
      <c r="G15" s="11"/>
      <c r="H15" s="11"/>
      <c r="I15" s="12"/>
    </row>
    <row r="16" spans="1:9" x14ac:dyDescent="0.25">
      <c r="A16" s="1"/>
      <c r="B16" s="42"/>
      <c r="C16" s="70"/>
      <c r="D16" s="13"/>
      <c r="E16" s="13"/>
      <c r="F16" s="13"/>
      <c r="G16" s="13"/>
      <c r="H16" s="144" t="s">
        <v>23</v>
      </c>
      <c r="I16" s="145"/>
    </row>
    <row r="17" spans="1:9" ht="40.15" customHeight="1" thickBot="1" x14ac:dyDescent="0.3">
      <c r="A17" s="1"/>
      <c r="B17" s="43" t="s">
        <v>24</v>
      </c>
      <c r="C17" s="43" t="s">
        <v>25</v>
      </c>
      <c r="D17" s="45" t="s">
        <v>26</v>
      </c>
      <c r="E17" s="45" t="s">
        <v>3</v>
      </c>
      <c r="F17" s="45" t="s">
        <v>27</v>
      </c>
      <c r="G17" s="45" t="s">
        <v>28</v>
      </c>
      <c r="H17" s="47" t="s">
        <v>29</v>
      </c>
      <c r="I17" s="48" t="s">
        <v>30</v>
      </c>
    </row>
    <row r="18" spans="1:9" x14ac:dyDescent="0.25">
      <c r="A18" s="1"/>
      <c r="B18" s="44" t="s">
        <v>31</v>
      </c>
      <c r="C18" s="64" t="s">
        <v>32</v>
      </c>
      <c r="D18" s="86" t="s">
        <v>5</v>
      </c>
      <c r="E18" s="18" t="s">
        <v>7</v>
      </c>
      <c r="F18" s="72" t="s">
        <v>33</v>
      </c>
      <c r="G18" s="127" t="str">
        <f>IF(E18="K.O.","0",IF(AND(H18="Ja",E18="hoog"),30, IF(AND(H18="Ja",E18="laag"),10,IF(H18="nee",0,0))))</f>
        <v>0</v>
      </c>
      <c r="H18" s="49"/>
      <c r="I18" s="52"/>
    </row>
    <row r="19" spans="1:9" ht="25.5" x14ac:dyDescent="0.25">
      <c r="A19" s="1"/>
      <c r="B19" s="44" t="s">
        <v>34</v>
      </c>
      <c r="C19" s="64" t="s">
        <v>35</v>
      </c>
      <c r="D19" s="86" t="s">
        <v>9</v>
      </c>
      <c r="E19" s="18" t="s">
        <v>11</v>
      </c>
      <c r="F19" s="72"/>
      <c r="G19" s="127">
        <f>IF(E19="K.O.","0",IF(AND(H19="Ja",E19="hoog"),30, IF(AND(H19="Ja",E19="laag"),10,IF(H19="nee",0,0))))</f>
        <v>0</v>
      </c>
      <c r="H19" s="49"/>
      <c r="I19" s="52"/>
    </row>
    <row r="20" spans="1:9" x14ac:dyDescent="0.25">
      <c r="A20" s="1"/>
      <c r="B20" s="44" t="s">
        <v>36</v>
      </c>
      <c r="C20" s="64" t="s">
        <v>37</v>
      </c>
      <c r="D20" s="86" t="s">
        <v>5</v>
      </c>
      <c r="E20" s="18" t="s">
        <v>7</v>
      </c>
      <c r="F20" s="72"/>
      <c r="G20" s="127" t="str">
        <f t="shared" ref="G20:G21" si="0">IF(E20="K.O.","0",IF(AND(H20="Ja",E20="hoog"),30, IF(AND(H20="Ja",E20="laag"),10,IF(H20="nee",0,0))))</f>
        <v>0</v>
      </c>
      <c r="H20" s="49"/>
      <c r="I20" s="52"/>
    </row>
    <row r="21" spans="1:9" ht="25.5" x14ac:dyDescent="0.25">
      <c r="A21" s="1"/>
      <c r="B21" s="44" t="s">
        <v>38</v>
      </c>
      <c r="C21" s="74" t="s">
        <v>39</v>
      </c>
      <c r="D21" s="86" t="s">
        <v>5</v>
      </c>
      <c r="E21" s="18" t="s">
        <v>7</v>
      </c>
      <c r="F21" s="72"/>
      <c r="G21" s="127" t="str">
        <f t="shared" si="0"/>
        <v>0</v>
      </c>
      <c r="H21" s="49"/>
      <c r="I21" s="52"/>
    </row>
    <row r="22" spans="1:9" ht="15.75" thickBot="1" x14ac:dyDescent="0.3">
      <c r="A22" s="1"/>
      <c r="B22" s="20"/>
      <c r="C22" s="135" t="s">
        <v>40</v>
      </c>
      <c r="D22" s="135"/>
      <c r="E22" s="135"/>
      <c r="F22" s="135"/>
      <c r="G22" s="21">
        <f>SUM(G18:G21)</f>
        <v>0</v>
      </c>
      <c r="H22" s="53"/>
      <c r="I22" s="54"/>
    </row>
    <row r="23" spans="1:9" x14ac:dyDescent="0.25">
      <c r="A23" s="1"/>
      <c r="B23" s="1"/>
      <c r="C23" s="25"/>
      <c r="D23" s="1"/>
      <c r="E23" s="1"/>
      <c r="F23" s="1"/>
      <c r="G23" s="1"/>
      <c r="H23" s="1"/>
      <c r="I23" s="1"/>
    </row>
    <row r="24" spans="1:9" ht="15.75" thickBot="1" x14ac:dyDescent="0.3">
      <c r="A24" s="1"/>
      <c r="B24" s="41" t="s">
        <v>41</v>
      </c>
      <c r="C24" s="69"/>
      <c r="D24" s="11"/>
      <c r="E24" s="11"/>
      <c r="F24" s="11"/>
      <c r="G24" s="11"/>
      <c r="H24" s="11"/>
      <c r="I24" s="12"/>
    </row>
    <row r="25" spans="1:9" x14ac:dyDescent="0.25">
      <c r="A25" s="1"/>
      <c r="B25" s="42" t="s">
        <v>42</v>
      </c>
      <c r="C25" s="70"/>
      <c r="D25" s="13"/>
      <c r="E25" s="13"/>
      <c r="F25" s="13"/>
      <c r="G25" s="13"/>
      <c r="H25" s="144" t="s">
        <v>23</v>
      </c>
      <c r="I25" s="145"/>
    </row>
    <row r="26" spans="1:9" ht="26.25" thickBot="1" x14ac:dyDescent="0.3">
      <c r="A26" s="1"/>
      <c r="B26" s="43" t="s">
        <v>24</v>
      </c>
      <c r="C26" s="43" t="s">
        <v>25</v>
      </c>
      <c r="D26" s="45" t="s">
        <v>26</v>
      </c>
      <c r="E26" s="45" t="s">
        <v>3</v>
      </c>
      <c r="F26" s="45" t="s">
        <v>27</v>
      </c>
      <c r="G26" s="45" t="s">
        <v>28</v>
      </c>
      <c r="H26" s="47" t="s">
        <v>29</v>
      </c>
      <c r="I26" s="48" t="s">
        <v>27</v>
      </c>
    </row>
    <row r="27" spans="1:9" x14ac:dyDescent="0.25">
      <c r="A27" s="1"/>
      <c r="B27" s="43"/>
      <c r="C27" s="61" t="s">
        <v>43</v>
      </c>
      <c r="D27" s="45"/>
      <c r="E27" s="45"/>
      <c r="F27" s="45"/>
      <c r="G27" s="45"/>
      <c r="H27" s="59"/>
      <c r="I27" s="60"/>
    </row>
    <row r="28" spans="1:9" ht="38.25" x14ac:dyDescent="0.25">
      <c r="A28" s="1"/>
      <c r="B28" s="15" t="s">
        <v>44</v>
      </c>
      <c r="C28" s="19" t="s">
        <v>45</v>
      </c>
      <c r="D28" s="17" t="s">
        <v>5</v>
      </c>
      <c r="E28" s="18" t="s">
        <v>7</v>
      </c>
      <c r="F28" s="19" t="s">
        <v>46</v>
      </c>
      <c r="G28" s="127" t="str">
        <f t="shared" ref="G28:G47" si="1">IF(E28="K.O.","0",IF(AND(H28="Ja",E28="hoog"),30, IF(AND(H28="Ja",E28="laag"),10,IF(H28="nee",0,0))))</f>
        <v>0</v>
      </c>
      <c r="H28" s="51"/>
      <c r="I28" s="52"/>
    </row>
    <row r="29" spans="1:9" ht="38.25" x14ac:dyDescent="0.25">
      <c r="A29" s="1"/>
      <c r="B29" s="15" t="s">
        <v>47</v>
      </c>
      <c r="C29" s="19" t="s">
        <v>48</v>
      </c>
      <c r="D29" s="17" t="s">
        <v>5</v>
      </c>
      <c r="E29" s="18" t="s">
        <v>7</v>
      </c>
      <c r="F29" s="19"/>
      <c r="G29" s="127" t="str">
        <f t="shared" si="1"/>
        <v>0</v>
      </c>
      <c r="H29" s="51"/>
      <c r="I29" s="52"/>
    </row>
    <row r="30" spans="1:9" ht="38.25" x14ac:dyDescent="0.25">
      <c r="A30" s="1"/>
      <c r="B30" s="15" t="s">
        <v>49</v>
      </c>
      <c r="C30" s="19" t="s">
        <v>50</v>
      </c>
      <c r="D30" s="17" t="s">
        <v>9</v>
      </c>
      <c r="E30" s="18" t="s">
        <v>16</v>
      </c>
      <c r="F30" s="19"/>
      <c r="G30" s="127">
        <f t="shared" si="1"/>
        <v>0</v>
      </c>
      <c r="H30" s="51"/>
      <c r="I30" s="52"/>
    </row>
    <row r="31" spans="1:9" ht="29.25" customHeight="1" x14ac:dyDescent="0.25">
      <c r="A31" s="1"/>
      <c r="B31" s="15" t="s">
        <v>51</v>
      </c>
      <c r="C31" s="19" t="s">
        <v>52</v>
      </c>
      <c r="D31" s="17" t="s">
        <v>9</v>
      </c>
      <c r="E31" s="18" t="s">
        <v>11</v>
      </c>
      <c r="F31" s="19"/>
      <c r="G31" s="127">
        <f t="shared" si="1"/>
        <v>0</v>
      </c>
      <c r="H31" s="51"/>
      <c r="I31" s="52"/>
    </row>
    <row r="32" spans="1:9" x14ac:dyDescent="0.25">
      <c r="A32" s="1"/>
      <c r="B32" s="15" t="s">
        <v>53</v>
      </c>
      <c r="C32" s="72" t="s">
        <v>54</v>
      </c>
      <c r="D32" s="17" t="s">
        <v>5</v>
      </c>
      <c r="E32" s="18" t="s">
        <v>7</v>
      </c>
      <c r="F32" s="19"/>
      <c r="G32" s="127" t="str">
        <f t="shared" si="1"/>
        <v>0</v>
      </c>
      <c r="H32" s="51"/>
      <c r="I32" s="52"/>
    </row>
    <row r="33" spans="1:9" x14ac:dyDescent="0.25">
      <c r="A33" s="1"/>
      <c r="B33" s="15" t="s">
        <v>55</v>
      </c>
      <c r="C33" s="72" t="s">
        <v>582</v>
      </c>
      <c r="D33" s="17" t="s">
        <v>9</v>
      </c>
      <c r="E33" s="18" t="s">
        <v>11</v>
      </c>
      <c r="F33" s="19"/>
      <c r="G33" s="127">
        <f t="shared" si="1"/>
        <v>0</v>
      </c>
      <c r="H33" s="51"/>
      <c r="I33" s="52"/>
    </row>
    <row r="34" spans="1:9" ht="25.5" x14ac:dyDescent="0.25">
      <c r="A34" s="1"/>
      <c r="B34" s="15" t="s">
        <v>56</v>
      </c>
      <c r="C34" s="19" t="s">
        <v>57</v>
      </c>
      <c r="D34" s="17" t="s">
        <v>9</v>
      </c>
      <c r="E34" s="18" t="s">
        <v>11</v>
      </c>
      <c r="F34" s="19"/>
      <c r="G34" s="127">
        <f t="shared" si="1"/>
        <v>0</v>
      </c>
      <c r="H34" s="51"/>
      <c r="I34" s="52"/>
    </row>
    <row r="35" spans="1:9" ht="25.5" x14ac:dyDescent="0.25">
      <c r="A35" s="1"/>
      <c r="B35" s="15" t="s">
        <v>58</v>
      </c>
      <c r="C35" s="72" t="s">
        <v>530</v>
      </c>
      <c r="D35" s="17" t="s">
        <v>9</v>
      </c>
      <c r="E35" s="18" t="s">
        <v>11</v>
      </c>
      <c r="F35" s="19"/>
      <c r="G35" s="127">
        <f t="shared" si="1"/>
        <v>0</v>
      </c>
      <c r="H35" s="51"/>
      <c r="I35" s="52"/>
    </row>
    <row r="36" spans="1:9" ht="25.5" x14ac:dyDescent="0.25">
      <c r="A36" s="1"/>
      <c r="B36" s="15" t="s">
        <v>59</v>
      </c>
      <c r="C36" s="19" t="s">
        <v>60</v>
      </c>
      <c r="D36" s="17" t="s">
        <v>5</v>
      </c>
      <c r="E36" s="18" t="s">
        <v>7</v>
      </c>
      <c r="F36" s="19"/>
      <c r="G36" s="127" t="str">
        <f t="shared" si="1"/>
        <v>0</v>
      </c>
      <c r="H36" s="51"/>
      <c r="I36" s="52"/>
    </row>
    <row r="37" spans="1:9" ht="25.5" x14ac:dyDescent="0.25">
      <c r="A37" s="1"/>
      <c r="B37" s="15" t="s">
        <v>61</v>
      </c>
      <c r="C37" s="19" t="s">
        <v>62</v>
      </c>
      <c r="D37" s="17" t="s">
        <v>9</v>
      </c>
      <c r="E37" s="18" t="s">
        <v>11</v>
      </c>
      <c r="F37" s="19"/>
      <c r="G37" s="127">
        <f t="shared" si="1"/>
        <v>0</v>
      </c>
      <c r="H37" s="51"/>
      <c r="I37" s="52"/>
    </row>
    <row r="38" spans="1:9" ht="25.5" customHeight="1" x14ac:dyDescent="0.25">
      <c r="A38" s="1"/>
      <c r="B38" s="43"/>
      <c r="C38" s="78" t="s">
        <v>63</v>
      </c>
      <c r="D38" s="45"/>
      <c r="E38" s="45"/>
      <c r="F38" s="45"/>
      <c r="G38" s="45"/>
      <c r="H38" s="59"/>
      <c r="I38" s="60"/>
    </row>
    <row r="39" spans="1:9" ht="44.25" customHeight="1" x14ac:dyDescent="0.25">
      <c r="A39" s="1"/>
      <c r="B39" s="15" t="s">
        <v>64</v>
      </c>
      <c r="C39" s="79" t="s">
        <v>65</v>
      </c>
      <c r="D39" s="17" t="s">
        <v>5</v>
      </c>
      <c r="E39" s="18" t="s">
        <v>7</v>
      </c>
      <c r="F39" s="19"/>
      <c r="G39" s="127" t="str">
        <f t="shared" si="1"/>
        <v>0</v>
      </c>
      <c r="H39" s="51"/>
      <c r="I39" s="52"/>
    </row>
    <row r="40" spans="1:9" ht="39" x14ac:dyDescent="0.25">
      <c r="A40" s="1"/>
      <c r="B40" s="15" t="s">
        <v>66</v>
      </c>
      <c r="C40" s="79" t="s">
        <v>67</v>
      </c>
      <c r="D40" s="17" t="s">
        <v>5</v>
      </c>
      <c r="E40" s="18" t="s">
        <v>7</v>
      </c>
      <c r="F40" s="19"/>
      <c r="G40" s="127" t="str">
        <f t="shared" si="1"/>
        <v>0</v>
      </c>
      <c r="H40" s="51"/>
      <c r="I40" s="52"/>
    </row>
    <row r="41" spans="1:9" ht="26.25" x14ac:dyDescent="0.25">
      <c r="A41" s="1"/>
      <c r="B41" s="15" t="s">
        <v>68</v>
      </c>
      <c r="C41" s="22" t="s">
        <v>531</v>
      </c>
      <c r="D41" s="17" t="s">
        <v>5</v>
      </c>
      <c r="E41" s="18" t="s">
        <v>7</v>
      </c>
      <c r="F41" s="19"/>
      <c r="G41" s="127" t="str">
        <f t="shared" si="1"/>
        <v>0</v>
      </c>
      <c r="H41" s="51"/>
      <c r="I41" s="52"/>
    </row>
    <row r="42" spans="1:9" ht="26.25" x14ac:dyDescent="0.25">
      <c r="A42" s="1"/>
      <c r="B42" s="15" t="s">
        <v>69</v>
      </c>
      <c r="C42" s="22" t="s">
        <v>70</v>
      </c>
      <c r="D42" s="17" t="s">
        <v>5</v>
      </c>
      <c r="E42" s="18" t="s">
        <v>7</v>
      </c>
      <c r="F42" s="19" t="s">
        <v>71</v>
      </c>
      <c r="G42" s="127" t="str">
        <f t="shared" si="1"/>
        <v>0</v>
      </c>
      <c r="H42" s="51"/>
      <c r="I42" s="52"/>
    </row>
    <row r="43" spans="1:9" x14ac:dyDescent="0.25">
      <c r="A43" s="1"/>
      <c r="B43" s="15" t="s">
        <v>72</v>
      </c>
      <c r="C43" s="22" t="s">
        <v>73</v>
      </c>
      <c r="D43" s="17" t="s">
        <v>5</v>
      </c>
      <c r="E43" s="18" t="s">
        <v>7</v>
      </c>
      <c r="F43" s="19"/>
      <c r="G43" s="127" t="str">
        <f t="shared" si="1"/>
        <v>0</v>
      </c>
      <c r="H43" s="51"/>
      <c r="I43" s="52"/>
    </row>
    <row r="44" spans="1:9" ht="39" x14ac:dyDescent="0.25">
      <c r="A44" s="1"/>
      <c r="B44" s="15" t="s">
        <v>74</v>
      </c>
      <c r="C44" s="79" t="s">
        <v>75</v>
      </c>
      <c r="D44" s="17" t="s">
        <v>9</v>
      </c>
      <c r="E44" s="18" t="s">
        <v>11</v>
      </c>
      <c r="F44" s="19"/>
      <c r="G44" s="127">
        <f t="shared" si="1"/>
        <v>0</v>
      </c>
      <c r="H44" s="51"/>
      <c r="I44" s="52"/>
    </row>
    <row r="45" spans="1:9" ht="26.25" x14ac:dyDescent="0.25">
      <c r="A45" s="1"/>
      <c r="B45" s="15" t="s">
        <v>76</v>
      </c>
      <c r="C45" s="22" t="s">
        <v>77</v>
      </c>
      <c r="D45" s="17" t="s">
        <v>5</v>
      </c>
      <c r="E45" s="18" t="s">
        <v>7</v>
      </c>
      <c r="F45" s="77"/>
      <c r="G45" s="127" t="str">
        <f t="shared" si="1"/>
        <v>0</v>
      </c>
      <c r="H45" s="51"/>
      <c r="I45" s="52"/>
    </row>
    <row r="46" spans="1:9" ht="26.25" x14ac:dyDescent="0.25">
      <c r="A46" s="1"/>
      <c r="B46" s="15" t="s">
        <v>78</v>
      </c>
      <c r="C46" s="22" t="s">
        <v>79</v>
      </c>
      <c r="D46" s="17" t="s">
        <v>9</v>
      </c>
      <c r="E46" s="18" t="s">
        <v>11</v>
      </c>
      <c r="F46" s="19"/>
      <c r="G46" s="127">
        <f t="shared" si="1"/>
        <v>0</v>
      </c>
      <c r="H46" s="51"/>
      <c r="I46" s="52"/>
    </row>
    <row r="47" spans="1:9" ht="26.25" x14ac:dyDescent="0.25">
      <c r="A47" s="1"/>
      <c r="B47" s="15" t="s">
        <v>80</v>
      </c>
      <c r="C47" s="79" t="s">
        <v>81</v>
      </c>
      <c r="D47" s="17" t="s">
        <v>9</v>
      </c>
      <c r="E47" s="18" t="s">
        <v>11</v>
      </c>
      <c r="F47" s="19" t="s">
        <v>82</v>
      </c>
      <c r="G47" s="127">
        <f t="shared" si="1"/>
        <v>0</v>
      </c>
      <c r="H47" s="51"/>
      <c r="I47" s="62"/>
    </row>
    <row r="48" spans="1:9" ht="15.75" thickBot="1" x14ac:dyDescent="0.3">
      <c r="A48" s="1"/>
      <c r="B48" s="23"/>
      <c r="C48" s="135" t="s">
        <v>40</v>
      </c>
      <c r="D48" s="135"/>
      <c r="E48" s="135"/>
      <c r="F48" s="135"/>
      <c r="G48" s="21">
        <f>SUM(G28:G47)</f>
        <v>0</v>
      </c>
      <c r="H48" s="53"/>
      <c r="I48" s="54"/>
    </row>
    <row r="49" spans="1:9" x14ac:dyDescent="0.25">
      <c r="A49" s="1"/>
      <c r="B49" s="24"/>
      <c r="G49" s="1"/>
      <c r="H49" s="1"/>
      <c r="I49" s="1"/>
    </row>
    <row r="50" spans="1:9" ht="15.75" thickBot="1" x14ac:dyDescent="0.3">
      <c r="A50" s="1"/>
      <c r="B50" s="41" t="s">
        <v>83</v>
      </c>
      <c r="C50" s="69"/>
      <c r="D50" s="11"/>
      <c r="E50" s="11"/>
      <c r="F50" s="11"/>
      <c r="G50" s="11"/>
      <c r="H50" s="11"/>
      <c r="I50" s="12"/>
    </row>
    <row r="51" spans="1:9" x14ac:dyDescent="0.25">
      <c r="A51" s="1"/>
      <c r="B51" s="42" t="s">
        <v>84</v>
      </c>
      <c r="C51" s="70"/>
      <c r="D51" s="13"/>
      <c r="E51" s="13"/>
      <c r="F51" s="13"/>
      <c r="G51" s="13"/>
      <c r="H51" s="144" t="s">
        <v>23</v>
      </c>
      <c r="I51" s="145"/>
    </row>
    <row r="52" spans="1:9" ht="26.25" thickBot="1" x14ac:dyDescent="0.3">
      <c r="A52" s="1"/>
      <c r="B52" s="43" t="s">
        <v>24</v>
      </c>
      <c r="C52" s="43" t="s">
        <v>25</v>
      </c>
      <c r="D52" s="45" t="s">
        <v>26</v>
      </c>
      <c r="E52" s="45" t="s">
        <v>3</v>
      </c>
      <c r="F52" s="45" t="s">
        <v>27</v>
      </c>
      <c r="G52" s="45" t="s">
        <v>28</v>
      </c>
      <c r="H52" s="47" t="s">
        <v>29</v>
      </c>
      <c r="I52" s="48" t="s">
        <v>27</v>
      </c>
    </row>
    <row r="53" spans="1:9" ht="32.25" customHeight="1" x14ac:dyDescent="0.25">
      <c r="A53" s="1"/>
      <c r="B53" s="43"/>
      <c r="C53" s="61" t="s">
        <v>85</v>
      </c>
      <c r="D53" s="45"/>
      <c r="E53" s="45"/>
      <c r="F53" s="45"/>
      <c r="G53" s="45"/>
      <c r="H53" s="59"/>
      <c r="I53" s="60"/>
    </row>
    <row r="54" spans="1:9" ht="102" customHeight="1" x14ac:dyDescent="0.25">
      <c r="A54" s="1"/>
      <c r="B54" s="15" t="s">
        <v>86</v>
      </c>
      <c r="C54" s="72" t="s">
        <v>546</v>
      </c>
      <c r="D54" s="17" t="s">
        <v>5</v>
      </c>
      <c r="E54" s="18" t="s">
        <v>7</v>
      </c>
      <c r="F54" s="19"/>
      <c r="G54" s="127" t="str">
        <f t="shared" ref="G54:G55" si="2">IF(E54="K.O.","0",IF(AND(H54="Ja",E54="hoog"),30, IF(AND(H54="Ja",E54="laag"),10,IF(H54="nee",0,0))))</f>
        <v>0</v>
      </c>
      <c r="H54" s="51"/>
      <c r="I54" s="52"/>
    </row>
    <row r="55" spans="1:9" ht="51" customHeight="1" x14ac:dyDescent="0.25">
      <c r="A55" s="1"/>
      <c r="B55" s="15" t="s">
        <v>87</v>
      </c>
      <c r="C55" s="19" t="s">
        <v>542</v>
      </c>
      <c r="D55" s="17" t="s">
        <v>5</v>
      </c>
      <c r="E55" s="18" t="s">
        <v>7</v>
      </c>
      <c r="F55" s="72" t="s">
        <v>541</v>
      </c>
      <c r="G55" s="127" t="str">
        <f t="shared" si="2"/>
        <v>0</v>
      </c>
      <c r="H55" s="51"/>
      <c r="I55" s="76"/>
    </row>
    <row r="56" spans="1:9" ht="15.75" thickBot="1" x14ac:dyDescent="0.3">
      <c r="A56" s="1"/>
      <c r="B56" s="20"/>
      <c r="C56" s="135" t="s">
        <v>40</v>
      </c>
      <c r="D56" s="135"/>
      <c r="E56" s="135"/>
      <c r="F56" s="135"/>
      <c r="G56" s="21">
        <f>SUM(G54:G55)</f>
        <v>0</v>
      </c>
      <c r="H56" s="53"/>
      <c r="I56" s="54"/>
    </row>
    <row r="57" spans="1:9" x14ac:dyDescent="0.25">
      <c r="A57" s="1"/>
      <c r="B57" s="24"/>
      <c r="G57" s="1"/>
      <c r="H57" s="1"/>
      <c r="I57" s="1"/>
    </row>
    <row r="58" spans="1:9" ht="15.75" thickBot="1" x14ac:dyDescent="0.3">
      <c r="A58" s="10"/>
      <c r="B58" s="41" t="s">
        <v>88</v>
      </c>
      <c r="C58" s="69"/>
      <c r="D58" s="11"/>
      <c r="E58" s="11"/>
      <c r="F58" s="11"/>
      <c r="G58" s="11"/>
      <c r="H58" s="11"/>
      <c r="I58" s="12"/>
    </row>
    <row r="59" spans="1:9" x14ac:dyDescent="0.25">
      <c r="A59" s="10"/>
      <c r="B59" s="42" t="s">
        <v>42</v>
      </c>
      <c r="C59" s="70"/>
      <c r="D59" s="13"/>
      <c r="E59" s="13"/>
      <c r="F59" s="13"/>
      <c r="G59" s="13"/>
      <c r="H59" s="144" t="s">
        <v>23</v>
      </c>
      <c r="I59" s="145"/>
    </row>
    <row r="60" spans="1:9" ht="26.25" thickBot="1" x14ac:dyDescent="0.3">
      <c r="A60" s="10"/>
      <c r="B60" s="43" t="s">
        <v>24</v>
      </c>
      <c r="C60" s="43" t="s">
        <v>25</v>
      </c>
      <c r="D60" s="45" t="s">
        <v>26</v>
      </c>
      <c r="E60" s="45" t="s">
        <v>3</v>
      </c>
      <c r="F60" s="45" t="s">
        <v>27</v>
      </c>
      <c r="G60" s="45" t="s">
        <v>28</v>
      </c>
      <c r="H60" s="47" t="s">
        <v>29</v>
      </c>
      <c r="I60" s="48" t="s">
        <v>27</v>
      </c>
    </row>
    <row r="61" spans="1:9" ht="25.5" x14ac:dyDescent="0.25">
      <c r="A61" s="1"/>
      <c r="B61" s="43"/>
      <c r="C61" s="61" t="s">
        <v>89</v>
      </c>
      <c r="D61" s="45"/>
      <c r="E61" s="45"/>
      <c r="F61" s="45"/>
      <c r="G61" s="45"/>
      <c r="H61" s="59"/>
      <c r="I61" s="60"/>
    </row>
    <row r="62" spans="1:9" ht="89.25" x14ac:dyDescent="0.25">
      <c r="A62" s="1"/>
      <c r="B62" s="15" t="s">
        <v>90</v>
      </c>
      <c r="C62" s="72" t="s">
        <v>547</v>
      </c>
      <c r="D62" s="17" t="s">
        <v>5</v>
      </c>
      <c r="E62" s="18" t="s">
        <v>7</v>
      </c>
      <c r="F62" s="19"/>
      <c r="G62" s="127" t="str">
        <f t="shared" ref="G62:G63" si="3">IF(E62="K.O.","0",IF(AND(H62="Ja",E62="hoog"),30, IF(AND(H62="Ja",E62="laag"),10,IF(H62="nee",0,0))))</f>
        <v>0</v>
      </c>
      <c r="H62" s="51"/>
      <c r="I62" s="52"/>
    </row>
    <row r="63" spans="1:9" ht="38.25" x14ac:dyDescent="0.25">
      <c r="A63" s="1"/>
      <c r="B63" s="15" t="s">
        <v>91</v>
      </c>
      <c r="C63" s="19" t="s">
        <v>542</v>
      </c>
      <c r="D63" s="17" t="s">
        <v>5</v>
      </c>
      <c r="E63" s="18" t="s">
        <v>7</v>
      </c>
      <c r="F63" s="72" t="s">
        <v>541</v>
      </c>
      <c r="G63" s="127" t="str">
        <f t="shared" si="3"/>
        <v>0</v>
      </c>
      <c r="H63" s="51"/>
      <c r="I63" s="52"/>
    </row>
    <row r="64" spans="1:9" ht="15.75" thickBot="1" x14ac:dyDescent="0.3">
      <c r="A64" s="1"/>
      <c r="B64" s="23"/>
      <c r="C64" s="135" t="s">
        <v>40</v>
      </c>
      <c r="D64" s="135"/>
      <c r="E64" s="135"/>
      <c r="F64" s="135"/>
      <c r="G64" s="21">
        <f>SUM(G62:G63)</f>
        <v>0</v>
      </c>
      <c r="H64" s="53"/>
      <c r="I64" s="54"/>
    </row>
    <row r="65" spans="1:9" x14ac:dyDescent="0.25">
      <c r="A65" s="1"/>
      <c r="B65" s="24"/>
      <c r="C65" s="25"/>
      <c r="D65" s="1"/>
      <c r="E65" s="26"/>
      <c r="F65" s="25"/>
      <c r="G65" s="1"/>
      <c r="H65" s="1"/>
      <c r="I65" s="1"/>
    </row>
    <row r="66" spans="1:9" ht="15.75" thickBot="1" x14ac:dyDescent="0.3">
      <c r="A66" s="10"/>
      <c r="B66" s="41" t="s">
        <v>92</v>
      </c>
      <c r="C66" s="69"/>
      <c r="D66" s="11"/>
      <c r="E66" s="11"/>
      <c r="F66" s="11"/>
      <c r="G66" s="11"/>
      <c r="H66" s="11"/>
      <c r="I66" s="12"/>
    </row>
    <row r="67" spans="1:9" x14ac:dyDescent="0.25">
      <c r="A67" s="10"/>
      <c r="B67" s="42" t="s">
        <v>42</v>
      </c>
      <c r="C67" s="70"/>
      <c r="D67" s="13"/>
      <c r="E67" s="13"/>
      <c r="F67" s="13"/>
      <c r="G67" s="13"/>
      <c r="H67" s="144" t="s">
        <v>23</v>
      </c>
      <c r="I67" s="145"/>
    </row>
    <row r="68" spans="1:9" ht="26.25" thickBot="1" x14ac:dyDescent="0.3">
      <c r="A68" s="10"/>
      <c r="B68" s="43" t="s">
        <v>24</v>
      </c>
      <c r="C68" s="43" t="s">
        <v>25</v>
      </c>
      <c r="D68" s="45" t="s">
        <v>26</v>
      </c>
      <c r="E68" s="45" t="s">
        <v>3</v>
      </c>
      <c r="F68" s="45" t="s">
        <v>27</v>
      </c>
      <c r="G68" s="45" t="s">
        <v>28</v>
      </c>
      <c r="H68" s="47" t="s">
        <v>29</v>
      </c>
      <c r="I68" s="48" t="s">
        <v>27</v>
      </c>
    </row>
    <row r="69" spans="1:9" x14ac:dyDescent="0.25">
      <c r="A69" s="1"/>
      <c r="B69" s="43"/>
      <c r="C69" s="61" t="s">
        <v>93</v>
      </c>
      <c r="D69" s="45"/>
      <c r="E69" s="45"/>
      <c r="F69" s="45"/>
      <c r="G69" s="45"/>
      <c r="H69" s="59"/>
      <c r="I69" s="60"/>
    </row>
    <row r="70" spans="1:9" ht="89.25" x14ac:dyDescent="0.25">
      <c r="A70" s="1"/>
      <c r="B70" s="15" t="s">
        <v>94</v>
      </c>
      <c r="C70" s="19" t="s">
        <v>549</v>
      </c>
      <c r="D70" s="17" t="s">
        <v>5</v>
      </c>
      <c r="E70" s="18" t="s">
        <v>7</v>
      </c>
      <c r="F70" s="19"/>
      <c r="G70" s="127" t="str">
        <f t="shared" ref="G70:G73" si="4">IF(E70="K.O.","0",IF(AND(H70="Ja",E70="hoog"),30, IF(AND(H70="Ja",E70="laag"),10,IF(H70="nee",0,0))))</f>
        <v>0</v>
      </c>
      <c r="H70" s="51"/>
      <c r="I70" s="52"/>
    </row>
    <row r="71" spans="1:9" ht="25.5" x14ac:dyDescent="0.25">
      <c r="A71" s="1"/>
      <c r="B71" s="15" t="s">
        <v>95</v>
      </c>
      <c r="C71" s="19" t="s">
        <v>96</v>
      </c>
      <c r="D71" s="17" t="s">
        <v>5</v>
      </c>
      <c r="E71" s="18" t="s">
        <v>7</v>
      </c>
      <c r="F71" s="19"/>
      <c r="G71" s="127" t="str">
        <f t="shared" si="4"/>
        <v>0</v>
      </c>
      <c r="H71" s="51"/>
      <c r="I71" s="50"/>
    </row>
    <row r="72" spans="1:9" ht="25.5" x14ac:dyDescent="0.25">
      <c r="A72" s="1"/>
      <c r="B72" s="15" t="s">
        <v>97</v>
      </c>
      <c r="C72" s="19" t="s">
        <v>98</v>
      </c>
      <c r="D72" s="17" t="s">
        <v>5</v>
      </c>
      <c r="E72" s="18" t="s">
        <v>7</v>
      </c>
      <c r="F72" s="19"/>
      <c r="G72" s="127" t="str">
        <f t="shared" si="4"/>
        <v>0</v>
      </c>
      <c r="H72" s="51"/>
      <c r="I72" s="50"/>
    </row>
    <row r="73" spans="1:9" ht="38.25" x14ac:dyDescent="0.25">
      <c r="A73" s="1"/>
      <c r="B73" s="15" t="s">
        <v>99</v>
      </c>
      <c r="C73" s="19" t="s">
        <v>543</v>
      </c>
      <c r="D73" s="17" t="s">
        <v>5</v>
      </c>
      <c r="E73" s="18" t="s">
        <v>7</v>
      </c>
      <c r="F73" s="72" t="s">
        <v>541</v>
      </c>
      <c r="G73" s="127" t="str">
        <f t="shared" si="4"/>
        <v>0</v>
      </c>
      <c r="H73" s="51"/>
      <c r="I73" s="50"/>
    </row>
    <row r="74" spans="1:9" ht="15.75" thickBot="1" x14ac:dyDescent="0.3">
      <c r="A74" s="1"/>
      <c r="B74" s="20"/>
      <c r="C74" s="135" t="s">
        <v>40</v>
      </c>
      <c r="D74" s="135"/>
      <c r="E74" s="135"/>
      <c r="F74" s="135"/>
      <c r="G74" s="21">
        <f>SUM(G70:G73)</f>
        <v>0</v>
      </c>
      <c r="H74" s="53"/>
      <c r="I74" s="54"/>
    </row>
    <row r="75" spans="1:9" x14ac:dyDescent="0.25">
      <c r="A75" s="1"/>
      <c r="B75" s="1"/>
      <c r="C75" s="25"/>
      <c r="D75" s="1"/>
      <c r="E75" s="1"/>
      <c r="F75" s="1"/>
      <c r="G75" s="1"/>
      <c r="H75" s="1"/>
      <c r="I75" s="1"/>
    </row>
    <row r="76" spans="1:9" ht="15.75" thickBot="1" x14ac:dyDescent="0.3">
      <c r="A76" s="10"/>
      <c r="B76" s="41" t="s">
        <v>100</v>
      </c>
      <c r="C76" s="69"/>
      <c r="D76" s="11"/>
      <c r="E76" s="11"/>
      <c r="F76" s="11"/>
      <c r="G76" s="11"/>
      <c r="H76" s="11"/>
      <c r="I76" s="12"/>
    </row>
    <row r="77" spans="1:9" x14ac:dyDescent="0.25">
      <c r="A77" s="10"/>
      <c r="B77" s="42" t="s">
        <v>42</v>
      </c>
      <c r="C77" s="70"/>
      <c r="D77" s="13"/>
      <c r="E77" s="13"/>
      <c r="F77" s="13"/>
      <c r="G77" s="13"/>
      <c r="H77" s="144" t="s">
        <v>23</v>
      </c>
      <c r="I77" s="145"/>
    </row>
    <row r="78" spans="1:9" ht="26.25" thickBot="1" x14ac:dyDescent="0.3">
      <c r="A78" s="10"/>
      <c r="B78" s="43" t="s">
        <v>24</v>
      </c>
      <c r="C78" s="43" t="s">
        <v>25</v>
      </c>
      <c r="D78" s="45" t="s">
        <v>26</v>
      </c>
      <c r="E78" s="45" t="s">
        <v>3</v>
      </c>
      <c r="F78" s="45" t="s">
        <v>27</v>
      </c>
      <c r="G78" s="45" t="s">
        <v>28</v>
      </c>
      <c r="H78" s="47" t="s">
        <v>29</v>
      </c>
      <c r="I78" s="48" t="s">
        <v>27</v>
      </c>
    </row>
    <row r="79" spans="1:9" ht="25.5" x14ac:dyDescent="0.25">
      <c r="A79" s="1"/>
      <c r="B79" s="43"/>
      <c r="C79" s="61" t="s">
        <v>101</v>
      </c>
      <c r="D79" s="45"/>
      <c r="E79" s="45"/>
      <c r="F79" s="45"/>
      <c r="G79" s="45"/>
      <c r="H79" s="59"/>
      <c r="I79" s="60"/>
    </row>
    <row r="80" spans="1:9" ht="91.5" customHeight="1" x14ac:dyDescent="0.25">
      <c r="A80" s="1"/>
      <c r="B80" s="15" t="s">
        <v>102</v>
      </c>
      <c r="C80" s="19" t="s">
        <v>548</v>
      </c>
      <c r="D80" s="17" t="s">
        <v>5</v>
      </c>
      <c r="E80" s="18" t="s">
        <v>7</v>
      </c>
      <c r="F80" s="19"/>
      <c r="G80" s="127" t="str">
        <f t="shared" ref="G80:G82" si="5">IF(E80="K.O.","0",IF(AND(H80="Ja",E80="hoog"),30, IF(AND(H80="Ja",E80="laag"),10,IF(H80="nee",0,0))))</f>
        <v>0</v>
      </c>
      <c r="H80" s="51"/>
      <c r="I80" s="52"/>
    </row>
    <row r="81" spans="1:9" ht="25.5" x14ac:dyDescent="0.25">
      <c r="A81" s="1"/>
      <c r="B81" s="15" t="s">
        <v>103</v>
      </c>
      <c r="C81" s="19" t="s">
        <v>104</v>
      </c>
      <c r="D81" s="17" t="s">
        <v>5</v>
      </c>
      <c r="E81" s="18" t="s">
        <v>7</v>
      </c>
      <c r="F81" s="19"/>
      <c r="G81" s="127" t="str">
        <f t="shared" si="5"/>
        <v>0</v>
      </c>
      <c r="H81" s="51"/>
      <c r="I81" s="52"/>
    </row>
    <row r="82" spans="1:9" ht="38.25" x14ac:dyDescent="0.25">
      <c r="A82" s="1"/>
      <c r="B82" s="15" t="s">
        <v>105</v>
      </c>
      <c r="C82" s="19" t="s">
        <v>543</v>
      </c>
      <c r="D82" s="17" t="s">
        <v>5</v>
      </c>
      <c r="E82" s="18" t="s">
        <v>7</v>
      </c>
      <c r="F82" s="72" t="s">
        <v>541</v>
      </c>
      <c r="G82" s="127" t="str">
        <f t="shared" si="5"/>
        <v>0</v>
      </c>
      <c r="H82" s="51"/>
      <c r="I82" s="52"/>
    </row>
    <row r="83" spans="1:9" ht="15.75" thickBot="1" x14ac:dyDescent="0.3">
      <c r="A83" s="1"/>
      <c r="B83" s="23"/>
      <c r="C83" s="135" t="s">
        <v>40</v>
      </c>
      <c r="D83" s="135"/>
      <c r="E83" s="135"/>
      <c r="F83" s="135"/>
      <c r="G83" s="21">
        <f>SUM(G80:G82)</f>
        <v>0</v>
      </c>
      <c r="H83" s="53"/>
      <c r="I83" s="54"/>
    </row>
    <row r="84" spans="1:9" x14ac:dyDescent="0.25">
      <c r="A84" s="1"/>
      <c r="B84" s="24"/>
      <c r="C84" s="25"/>
      <c r="D84" s="1"/>
      <c r="E84" s="26"/>
      <c r="F84" s="25"/>
      <c r="G84" s="1"/>
      <c r="H84" s="1"/>
      <c r="I84" s="1"/>
    </row>
    <row r="85" spans="1:9" ht="15.75" thickBot="1" x14ac:dyDescent="0.3">
      <c r="A85" s="10"/>
      <c r="B85" s="41" t="s">
        <v>106</v>
      </c>
      <c r="C85" s="69"/>
      <c r="D85" s="11"/>
      <c r="E85" s="11"/>
      <c r="F85" s="11"/>
      <c r="G85" s="11"/>
      <c r="H85" s="11"/>
      <c r="I85" s="12"/>
    </row>
    <row r="86" spans="1:9" x14ac:dyDescent="0.25">
      <c r="A86" s="10"/>
      <c r="B86" s="42" t="s">
        <v>42</v>
      </c>
      <c r="C86" s="70"/>
      <c r="D86" s="13"/>
      <c r="E86" s="13"/>
      <c r="F86" s="13"/>
      <c r="G86" s="13"/>
      <c r="H86" s="144" t="s">
        <v>23</v>
      </c>
      <c r="I86" s="145"/>
    </row>
    <row r="87" spans="1:9" ht="26.25" thickBot="1" x14ac:dyDescent="0.3">
      <c r="A87" s="10"/>
      <c r="B87" s="43" t="s">
        <v>24</v>
      </c>
      <c r="C87" s="43" t="s">
        <v>25</v>
      </c>
      <c r="D87" s="45" t="s">
        <v>26</v>
      </c>
      <c r="E87" s="45" t="s">
        <v>3</v>
      </c>
      <c r="F87" s="45" t="s">
        <v>27</v>
      </c>
      <c r="G87" s="45" t="s">
        <v>28</v>
      </c>
      <c r="H87" s="47" t="s">
        <v>29</v>
      </c>
      <c r="I87" s="48" t="s">
        <v>27</v>
      </c>
    </row>
    <row r="88" spans="1:9" ht="25.5" x14ac:dyDescent="0.25">
      <c r="A88" s="1"/>
      <c r="B88" s="43"/>
      <c r="C88" s="61" t="s">
        <v>107</v>
      </c>
      <c r="D88" s="45"/>
      <c r="E88" s="45"/>
      <c r="F88" s="45"/>
      <c r="G88" s="45"/>
      <c r="H88" s="59"/>
      <c r="I88" s="60"/>
    </row>
    <row r="89" spans="1:9" ht="25.5" x14ac:dyDescent="0.25">
      <c r="A89" s="1"/>
      <c r="B89" s="15" t="s">
        <v>108</v>
      </c>
      <c r="C89" s="19" t="s">
        <v>109</v>
      </c>
      <c r="D89" s="17" t="s">
        <v>5</v>
      </c>
      <c r="E89" s="18" t="s">
        <v>7</v>
      </c>
      <c r="F89" s="19"/>
      <c r="G89" s="127" t="str">
        <f t="shared" ref="G89:G91" si="6">IF(E89="K.O.","0",IF(AND(H89="Ja",E89="hoog"),30, IF(AND(H89="Ja",E89="laag"),10,IF(H89="nee",0,0))))</f>
        <v>0</v>
      </c>
      <c r="H89" s="51"/>
      <c r="I89" s="52"/>
    </row>
    <row r="90" spans="1:9" ht="38.25" x14ac:dyDescent="0.25">
      <c r="A90" s="1"/>
      <c r="B90" s="15" t="s">
        <v>110</v>
      </c>
      <c r="C90" s="19" t="s">
        <v>532</v>
      </c>
      <c r="D90" s="17" t="s">
        <v>5</v>
      </c>
      <c r="E90" s="18" t="s">
        <v>7</v>
      </c>
      <c r="F90" s="19" t="s">
        <v>111</v>
      </c>
      <c r="G90" s="127" t="str">
        <f t="shared" si="6"/>
        <v>0</v>
      </c>
      <c r="H90" s="51"/>
      <c r="I90" s="52"/>
    </row>
    <row r="91" spans="1:9" ht="38.25" x14ac:dyDescent="0.25">
      <c r="A91" s="1"/>
      <c r="B91" s="15" t="s">
        <v>112</v>
      </c>
      <c r="C91" s="19" t="s">
        <v>544</v>
      </c>
      <c r="D91" s="17" t="s">
        <v>5</v>
      </c>
      <c r="E91" s="18" t="s">
        <v>7</v>
      </c>
      <c r="F91" s="72" t="s">
        <v>541</v>
      </c>
      <c r="G91" s="127" t="str">
        <f t="shared" si="6"/>
        <v>0</v>
      </c>
      <c r="H91" s="51"/>
      <c r="I91" s="52"/>
    </row>
    <row r="92" spans="1:9" ht="15.75" thickBot="1" x14ac:dyDescent="0.3">
      <c r="A92" s="1"/>
      <c r="B92" s="20"/>
      <c r="C92" s="135" t="s">
        <v>40</v>
      </c>
      <c r="D92" s="135"/>
      <c r="E92" s="135"/>
      <c r="F92" s="135"/>
      <c r="G92" s="21">
        <f>SUM(G89:G91)</f>
        <v>0</v>
      </c>
      <c r="H92" s="53"/>
      <c r="I92" s="54"/>
    </row>
    <row r="93" spans="1:9" x14ac:dyDescent="0.25">
      <c r="A93" s="1"/>
      <c r="B93" s="1"/>
      <c r="C93" s="25"/>
      <c r="D93" s="1"/>
      <c r="E93" s="1"/>
      <c r="F93" s="1"/>
      <c r="G93" s="1"/>
      <c r="H93" s="1"/>
      <c r="I93" s="1"/>
    </row>
    <row r="94" spans="1:9" ht="15.75" thickBot="1" x14ac:dyDescent="0.3">
      <c r="A94" s="10"/>
      <c r="B94" s="41" t="s">
        <v>113</v>
      </c>
      <c r="C94" s="69"/>
      <c r="D94" s="11"/>
      <c r="E94" s="11"/>
      <c r="F94" s="11"/>
      <c r="G94" s="11"/>
      <c r="H94" s="11"/>
      <c r="I94" s="12"/>
    </row>
    <row r="95" spans="1:9" x14ac:dyDescent="0.25">
      <c r="A95" s="10"/>
      <c r="B95" s="42" t="s">
        <v>42</v>
      </c>
      <c r="C95" s="70"/>
      <c r="D95" s="13"/>
      <c r="E95" s="13"/>
      <c r="F95" s="13"/>
      <c r="G95" s="13"/>
      <c r="H95" s="144" t="s">
        <v>23</v>
      </c>
      <c r="I95" s="145"/>
    </row>
    <row r="96" spans="1:9" ht="26.25" thickBot="1" x14ac:dyDescent="0.3">
      <c r="A96" s="10"/>
      <c r="B96" s="43" t="s">
        <v>24</v>
      </c>
      <c r="C96" s="43" t="s">
        <v>25</v>
      </c>
      <c r="D96" s="45" t="s">
        <v>26</v>
      </c>
      <c r="E96" s="45" t="s">
        <v>3</v>
      </c>
      <c r="F96" s="45" t="s">
        <v>27</v>
      </c>
      <c r="G96" s="45" t="s">
        <v>28</v>
      </c>
      <c r="H96" s="47" t="s">
        <v>29</v>
      </c>
      <c r="I96" s="48" t="s">
        <v>27</v>
      </c>
    </row>
    <row r="97" spans="1:9" x14ac:dyDescent="0.25">
      <c r="A97" s="1"/>
      <c r="B97" s="43"/>
      <c r="C97" s="61" t="s">
        <v>114</v>
      </c>
      <c r="D97" s="45"/>
      <c r="E97" s="45"/>
      <c r="F97" s="45"/>
      <c r="G97" s="45"/>
      <c r="H97" s="59"/>
      <c r="I97" s="60"/>
    </row>
    <row r="98" spans="1:9" ht="25.5" x14ac:dyDescent="0.25">
      <c r="A98" s="1"/>
      <c r="B98" s="15" t="s">
        <v>115</v>
      </c>
      <c r="C98" s="19" t="s">
        <v>116</v>
      </c>
      <c r="D98" s="17" t="s">
        <v>5</v>
      </c>
      <c r="E98" s="18" t="s">
        <v>7</v>
      </c>
      <c r="F98" s="19" t="s">
        <v>111</v>
      </c>
      <c r="G98" s="127" t="str">
        <f t="shared" ref="G98:G99" si="7">IF(E98="K.O.","0",IF(AND(H98="Ja",E98="hoog"),30, IF(AND(H98="Ja",E98="laag"),10,IF(H98="nee",0,0))))</f>
        <v>0</v>
      </c>
      <c r="H98" s="51"/>
      <c r="I98" s="52"/>
    </row>
    <row r="99" spans="1:9" ht="38.25" x14ac:dyDescent="0.25">
      <c r="A99" s="1"/>
      <c r="B99" s="15" t="s">
        <v>117</v>
      </c>
      <c r="C99" s="19" t="s">
        <v>544</v>
      </c>
      <c r="D99" s="17" t="s">
        <v>5</v>
      </c>
      <c r="E99" s="18" t="s">
        <v>7</v>
      </c>
      <c r="F99" s="72" t="s">
        <v>541</v>
      </c>
      <c r="G99" s="127" t="str">
        <f t="shared" si="7"/>
        <v>0</v>
      </c>
      <c r="H99" s="51"/>
      <c r="I99" s="52"/>
    </row>
    <row r="100" spans="1:9" ht="15.75" thickBot="1" x14ac:dyDescent="0.3">
      <c r="A100" s="1"/>
      <c r="B100" s="23"/>
      <c r="C100" s="135" t="s">
        <v>40</v>
      </c>
      <c r="D100" s="135"/>
      <c r="E100" s="135"/>
      <c r="F100" s="135"/>
      <c r="G100" s="21">
        <f>SUM(G98:G99)</f>
        <v>0</v>
      </c>
      <c r="H100" s="53"/>
      <c r="I100" s="54"/>
    </row>
    <row r="101" spans="1:9" x14ac:dyDescent="0.25">
      <c r="A101" s="1"/>
      <c r="B101" s="24"/>
      <c r="C101" s="25"/>
      <c r="D101" s="1"/>
      <c r="E101" s="26"/>
      <c r="F101" s="25"/>
      <c r="G101" s="1"/>
      <c r="H101" s="1"/>
      <c r="I101" s="1"/>
    </row>
    <row r="102" spans="1:9" ht="15.75" thickBot="1" x14ac:dyDescent="0.3">
      <c r="A102" s="10"/>
      <c r="B102" s="41" t="s">
        <v>118</v>
      </c>
      <c r="C102" s="69"/>
      <c r="D102" s="11"/>
      <c r="E102" s="11"/>
      <c r="F102" s="11"/>
      <c r="G102" s="11"/>
      <c r="H102" s="11"/>
      <c r="I102" s="12"/>
    </row>
    <row r="103" spans="1:9" x14ac:dyDescent="0.25">
      <c r="A103" s="10"/>
      <c r="B103" s="42" t="s">
        <v>42</v>
      </c>
      <c r="C103" s="70"/>
      <c r="D103" s="13"/>
      <c r="E103" s="13"/>
      <c r="F103" s="13"/>
      <c r="G103" s="13"/>
      <c r="H103" s="144" t="s">
        <v>23</v>
      </c>
      <c r="I103" s="145"/>
    </row>
    <row r="104" spans="1:9" ht="26.25" thickBot="1" x14ac:dyDescent="0.3">
      <c r="A104" s="10"/>
      <c r="B104" s="43" t="s">
        <v>24</v>
      </c>
      <c r="C104" s="43" t="s">
        <v>25</v>
      </c>
      <c r="D104" s="45" t="s">
        <v>26</v>
      </c>
      <c r="E104" s="45" t="s">
        <v>3</v>
      </c>
      <c r="F104" s="45" t="s">
        <v>27</v>
      </c>
      <c r="G104" s="45" t="s">
        <v>28</v>
      </c>
      <c r="H104" s="47" t="s">
        <v>29</v>
      </c>
      <c r="I104" s="48" t="s">
        <v>27</v>
      </c>
    </row>
    <row r="105" spans="1:9" ht="25.5" x14ac:dyDescent="0.25">
      <c r="A105" s="1"/>
      <c r="B105" s="43"/>
      <c r="C105" s="61" t="s">
        <v>119</v>
      </c>
      <c r="D105" s="45"/>
      <c r="E105" s="45"/>
      <c r="F105" s="45"/>
      <c r="G105" s="45"/>
      <c r="H105" s="59"/>
      <c r="I105" s="60"/>
    </row>
    <row r="106" spans="1:9" ht="25.5" x14ac:dyDescent="0.25">
      <c r="A106" s="1"/>
      <c r="B106" s="15" t="s">
        <v>120</v>
      </c>
      <c r="C106" s="19" t="s">
        <v>121</v>
      </c>
      <c r="D106" s="17" t="s">
        <v>5</v>
      </c>
      <c r="E106" s="18" t="s">
        <v>7</v>
      </c>
      <c r="F106" s="19"/>
      <c r="G106" s="127" t="str">
        <f t="shared" ref="G106:G107" si="8">IF(E106="K.O.","0",IF(AND(H106="Ja",E106="hoog"),30, IF(AND(H106="Ja",E106="laag"),10,IF(H106="nee",0,0))))</f>
        <v>0</v>
      </c>
      <c r="H106" s="51"/>
      <c r="I106" s="52"/>
    </row>
    <row r="107" spans="1:9" ht="38.25" x14ac:dyDescent="0.25">
      <c r="A107" s="1"/>
      <c r="B107" s="15" t="s">
        <v>122</v>
      </c>
      <c r="C107" s="19" t="s">
        <v>545</v>
      </c>
      <c r="D107" s="17" t="s">
        <v>5</v>
      </c>
      <c r="E107" s="18" t="s">
        <v>7</v>
      </c>
      <c r="F107" s="72" t="s">
        <v>541</v>
      </c>
      <c r="G107" s="127" t="str">
        <f t="shared" si="8"/>
        <v>0</v>
      </c>
      <c r="H107" s="51"/>
      <c r="I107" s="50"/>
    </row>
    <row r="108" spans="1:9" ht="15.75" thickBot="1" x14ac:dyDescent="0.3">
      <c r="A108" s="1"/>
      <c r="B108" s="20"/>
      <c r="C108" s="135" t="s">
        <v>40</v>
      </c>
      <c r="D108" s="135"/>
      <c r="E108" s="135"/>
      <c r="F108" s="135"/>
      <c r="G108" s="21">
        <f>SUM(G106:G107)</f>
        <v>0</v>
      </c>
      <c r="H108" s="53"/>
      <c r="I108" s="54"/>
    </row>
    <row r="109" spans="1:9" x14ac:dyDescent="0.25">
      <c r="A109" s="1"/>
      <c r="B109" s="1"/>
      <c r="C109" s="25"/>
      <c r="D109" s="1"/>
      <c r="E109" s="1"/>
      <c r="F109" s="1"/>
      <c r="G109" s="1"/>
      <c r="H109" s="1"/>
      <c r="I109" s="1"/>
    </row>
    <row r="110" spans="1:9" ht="15.75" thickBot="1" x14ac:dyDescent="0.3">
      <c r="A110" s="10"/>
      <c r="B110" s="41" t="s">
        <v>123</v>
      </c>
      <c r="C110" s="69"/>
      <c r="D110" s="11"/>
      <c r="E110" s="11"/>
      <c r="F110" s="11"/>
      <c r="G110" s="11"/>
      <c r="H110" s="11"/>
      <c r="I110" s="12"/>
    </row>
    <row r="111" spans="1:9" x14ac:dyDescent="0.25">
      <c r="A111" s="10"/>
      <c r="B111" s="42" t="s">
        <v>42</v>
      </c>
      <c r="C111" s="70"/>
      <c r="D111" s="13"/>
      <c r="E111" s="13"/>
      <c r="F111" s="13"/>
      <c r="G111" s="13"/>
      <c r="H111" s="144" t="s">
        <v>23</v>
      </c>
      <c r="I111" s="145"/>
    </row>
    <row r="112" spans="1:9" ht="26.25" thickBot="1" x14ac:dyDescent="0.3">
      <c r="A112" s="10"/>
      <c r="B112" s="43" t="s">
        <v>24</v>
      </c>
      <c r="C112" s="43" t="s">
        <v>25</v>
      </c>
      <c r="D112" s="45" t="s">
        <v>26</v>
      </c>
      <c r="E112" s="45" t="s">
        <v>3</v>
      </c>
      <c r="F112" s="45" t="s">
        <v>27</v>
      </c>
      <c r="G112" s="45" t="s">
        <v>28</v>
      </c>
      <c r="H112" s="47" t="s">
        <v>29</v>
      </c>
      <c r="I112" s="48" t="s">
        <v>27</v>
      </c>
    </row>
    <row r="113" spans="1:9" x14ac:dyDescent="0.25">
      <c r="A113" s="10"/>
      <c r="B113" s="43"/>
      <c r="C113" s="61" t="s">
        <v>124</v>
      </c>
      <c r="D113" s="45"/>
      <c r="E113" s="45"/>
      <c r="F113" s="45"/>
      <c r="G113" s="45"/>
      <c r="H113" s="103"/>
      <c r="I113" s="104"/>
    </row>
    <row r="114" spans="1:9" ht="38.25" x14ac:dyDescent="0.25">
      <c r="A114" s="1"/>
      <c r="B114" s="15" t="s">
        <v>125</v>
      </c>
      <c r="C114" s="19" t="s">
        <v>126</v>
      </c>
      <c r="D114" s="17" t="s">
        <v>5</v>
      </c>
      <c r="E114" s="18" t="s">
        <v>7</v>
      </c>
      <c r="F114" s="19"/>
      <c r="G114" s="127" t="str">
        <f t="shared" ref="G114:G182" si="9">IF(E114="K.O.","0",IF(AND(H114="Ja",E114="hoog"),30, IF(AND(H114="Ja",E114="laag"),10,IF(H114="nee",0,0))))</f>
        <v>0</v>
      </c>
      <c r="H114" s="105"/>
      <c r="I114" s="106"/>
    </row>
    <row r="115" spans="1:9" ht="25.5" x14ac:dyDescent="0.25">
      <c r="A115" s="1"/>
      <c r="B115" s="15" t="s">
        <v>127</v>
      </c>
      <c r="C115" s="19" t="s">
        <v>533</v>
      </c>
      <c r="D115" s="17" t="s">
        <v>5</v>
      </c>
      <c r="E115" s="18" t="s">
        <v>7</v>
      </c>
      <c r="F115" s="72"/>
      <c r="G115" s="127" t="str">
        <f t="shared" si="9"/>
        <v>0</v>
      </c>
      <c r="H115" s="105"/>
      <c r="I115" s="106"/>
    </row>
    <row r="116" spans="1:9" ht="30" customHeight="1" x14ac:dyDescent="0.25">
      <c r="A116" s="1"/>
      <c r="B116" s="15" t="s">
        <v>128</v>
      </c>
      <c r="C116" s="19" t="s">
        <v>534</v>
      </c>
      <c r="D116" s="17" t="s">
        <v>5</v>
      </c>
      <c r="E116" s="18" t="s">
        <v>7</v>
      </c>
      <c r="F116" s="72"/>
      <c r="G116" s="127" t="str">
        <f t="shared" si="9"/>
        <v>0</v>
      </c>
      <c r="H116" s="105"/>
      <c r="I116" s="106"/>
    </row>
    <row r="117" spans="1:9" ht="25.5" x14ac:dyDescent="0.25">
      <c r="A117" s="1"/>
      <c r="B117" s="15" t="s">
        <v>129</v>
      </c>
      <c r="C117" s="19" t="s">
        <v>535</v>
      </c>
      <c r="D117" s="17" t="s">
        <v>5</v>
      </c>
      <c r="E117" s="18" t="s">
        <v>7</v>
      </c>
      <c r="F117" s="77"/>
      <c r="G117" s="127" t="str">
        <f t="shared" si="9"/>
        <v>0</v>
      </c>
      <c r="H117" s="105"/>
      <c r="I117" s="106"/>
    </row>
    <row r="118" spans="1:9" ht="38.25" x14ac:dyDescent="0.25">
      <c r="A118" s="1"/>
      <c r="B118" s="15" t="s">
        <v>130</v>
      </c>
      <c r="C118" s="19" t="s">
        <v>536</v>
      </c>
      <c r="D118" s="17" t="s">
        <v>5</v>
      </c>
      <c r="E118" s="18" t="s">
        <v>7</v>
      </c>
      <c r="F118" s="77"/>
      <c r="G118" s="127" t="str">
        <f t="shared" si="9"/>
        <v>0</v>
      </c>
      <c r="H118" s="105"/>
      <c r="I118" s="106"/>
    </row>
    <row r="119" spans="1:9" ht="51" x14ac:dyDescent="0.25">
      <c r="A119" s="1"/>
      <c r="B119" s="15" t="s">
        <v>131</v>
      </c>
      <c r="C119" s="19" t="s">
        <v>132</v>
      </c>
      <c r="D119" s="17" t="s">
        <v>5</v>
      </c>
      <c r="E119" s="18" t="s">
        <v>7</v>
      </c>
      <c r="F119" s="19"/>
      <c r="G119" s="127" t="str">
        <f t="shared" si="9"/>
        <v>0</v>
      </c>
      <c r="H119" s="105"/>
      <c r="I119" s="106"/>
    </row>
    <row r="120" spans="1:9" ht="25.5" x14ac:dyDescent="0.25">
      <c r="A120" s="1"/>
      <c r="B120" s="15" t="s">
        <v>133</v>
      </c>
      <c r="C120" s="19" t="s">
        <v>134</v>
      </c>
      <c r="D120" s="17" t="s">
        <v>9</v>
      </c>
      <c r="E120" s="18" t="s">
        <v>16</v>
      </c>
      <c r="F120" s="19"/>
      <c r="G120" s="127">
        <f t="shared" si="9"/>
        <v>0</v>
      </c>
      <c r="H120" s="105"/>
      <c r="I120" s="106"/>
    </row>
    <row r="121" spans="1:9" ht="25.5" x14ac:dyDescent="0.25">
      <c r="A121" s="1"/>
      <c r="B121" s="15" t="s">
        <v>135</v>
      </c>
      <c r="C121" s="19" t="s">
        <v>136</v>
      </c>
      <c r="D121" s="17" t="s">
        <v>9</v>
      </c>
      <c r="E121" s="18" t="s">
        <v>11</v>
      </c>
      <c r="F121" s="77"/>
      <c r="G121" s="127">
        <f t="shared" si="9"/>
        <v>0</v>
      </c>
      <c r="H121" s="105"/>
      <c r="I121" s="106"/>
    </row>
    <row r="122" spans="1:9" ht="25.5" x14ac:dyDescent="0.25">
      <c r="A122" s="1"/>
      <c r="B122" s="15" t="s">
        <v>137</v>
      </c>
      <c r="C122" s="19" t="s">
        <v>138</v>
      </c>
      <c r="D122" s="17" t="s">
        <v>5</v>
      </c>
      <c r="E122" s="18" t="s">
        <v>7</v>
      </c>
      <c r="F122" s="19"/>
      <c r="G122" s="127" t="str">
        <f t="shared" si="9"/>
        <v>0</v>
      </c>
      <c r="H122" s="105"/>
      <c r="I122" s="106"/>
    </row>
    <row r="123" spans="1:9" x14ac:dyDescent="0.25">
      <c r="A123" s="1"/>
      <c r="B123" s="43"/>
      <c r="C123" s="61" t="s">
        <v>139</v>
      </c>
      <c r="D123" s="45"/>
      <c r="E123" s="45"/>
      <c r="F123" s="45"/>
      <c r="G123" s="45"/>
      <c r="H123" s="107"/>
      <c r="I123" s="108"/>
    </row>
    <row r="124" spans="1:9" ht="39" x14ac:dyDescent="0.25">
      <c r="A124" s="1"/>
      <c r="B124" s="15" t="s">
        <v>140</v>
      </c>
      <c r="C124" s="22" t="s">
        <v>141</v>
      </c>
      <c r="D124" s="17" t="s">
        <v>5</v>
      </c>
      <c r="E124" s="18" t="s">
        <v>7</v>
      </c>
      <c r="F124" s="19"/>
      <c r="G124" s="127" t="str">
        <f t="shared" si="9"/>
        <v>0</v>
      </c>
      <c r="H124" s="105"/>
      <c r="I124" s="106"/>
    </row>
    <row r="125" spans="1:9" ht="27" customHeight="1" x14ac:dyDescent="0.25">
      <c r="A125" s="1"/>
      <c r="B125" s="15" t="s">
        <v>142</v>
      </c>
      <c r="C125" s="16" t="s">
        <v>143</v>
      </c>
      <c r="D125" s="17" t="s">
        <v>9</v>
      </c>
      <c r="E125" s="18" t="s">
        <v>16</v>
      </c>
      <c r="F125" s="19" t="s">
        <v>144</v>
      </c>
      <c r="G125" s="127">
        <f t="shared" si="9"/>
        <v>0</v>
      </c>
      <c r="H125" s="105"/>
      <c r="I125" s="106"/>
    </row>
    <row r="126" spans="1:9" ht="51.75" x14ac:dyDescent="0.25">
      <c r="A126" s="1"/>
      <c r="B126" s="15" t="s">
        <v>145</v>
      </c>
      <c r="C126" s="22" t="s">
        <v>146</v>
      </c>
      <c r="D126" s="17" t="s">
        <v>9</v>
      </c>
      <c r="E126" s="18" t="s">
        <v>11</v>
      </c>
      <c r="F126" s="19"/>
      <c r="G126" s="127">
        <f t="shared" si="9"/>
        <v>0</v>
      </c>
      <c r="H126" s="105"/>
      <c r="I126" s="106"/>
    </row>
    <row r="127" spans="1:9" ht="39" x14ac:dyDescent="0.25">
      <c r="A127" s="1"/>
      <c r="B127" s="15" t="s">
        <v>147</v>
      </c>
      <c r="C127" s="79" t="s">
        <v>537</v>
      </c>
      <c r="D127" s="17" t="s">
        <v>5</v>
      </c>
      <c r="E127" s="18" t="s">
        <v>7</v>
      </c>
      <c r="F127" s="19"/>
      <c r="G127" s="127" t="str">
        <f t="shared" si="9"/>
        <v>0</v>
      </c>
      <c r="H127" s="105"/>
      <c r="I127" s="106"/>
    </row>
    <row r="128" spans="1:9" ht="39" x14ac:dyDescent="0.25">
      <c r="A128" s="1"/>
      <c r="B128" s="15" t="s">
        <v>148</v>
      </c>
      <c r="C128" s="22" t="s">
        <v>583</v>
      </c>
      <c r="D128" s="17" t="s">
        <v>5</v>
      </c>
      <c r="E128" s="18" t="s">
        <v>7</v>
      </c>
      <c r="F128" s="19"/>
      <c r="G128" s="127" t="str">
        <f t="shared" si="9"/>
        <v>0</v>
      </c>
      <c r="H128" s="105"/>
      <c r="I128" s="106"/>
    </row>
    <row r="129" spans="1:9" x14ac:dyDescent="0.25">
      <c r="A129" s="1"/>
      <c r="B129" s="15" t="s">
        <v>149</v>
      </c>
      <c r="C129" s="16" t="s">
        <v>538</v>
      </c>
      <c r="D129" s="17" t="s">
        <v>5</v>
      </c>
      <c r="E129" s="18" t="s">
        <v>7</v>
      </c>
      <c r="F129" s="19"/>
      <c r="G129" s="127" t="str">
        <f t="shared" si="9"/>
        <v>0</v>
      </c>
      <c r="H129" s="105"/>
      <c r="I129" s="106"/>
    </row>
    <row r="130" spans="1:9" x14ac:dyDescent="0.25">
      <c r="A130" s="1"/>
      <c r="B130" s="43"/>
      <c r="C130" s="61" t="s">
        <v>150</v>
      </c>
      <c r="D130" s="45"/>
      <c r="E130" s="45"/>
      <c r="F130" s="45"/>
      <c r="G130" s="45"/>
      <c r="H130" s="107"/>
      <c r="I130" s="108"/>
    </row>
    <row r="131" spans="1:9" ht="26.25" x14ac:dyDescent="0.25">
      <c r="A131" s="1"/>
      <c r="B131" s="15" t="s">
        <v>151</v>
      </c>
      <c r="C131" s="63" t="s">
        <v>152</v>
      </c>
      <c r="D131" s="17" t="s">
        <v>5</v>
      </c>
      <c r="E131" s="18" t="s">
        <v>7</v>
      </c>
      <c r="F131" s="77"/>
      <c r="G131" s="127" t="str">
        <f t="shared" si="9"/>
        <v>0</v>
      </c>
      <c r="H131" s="105"/>
      <c r="I131" s="106"/>
    </row>
    <row r="132" spans="1:9" x14ac:dyDescent="0.25">
      <c r="A132" s="1"/>
      <c r="B132" s="43"/>
      <c r="C132" s="61" t="s">
        <v>153</v>
      </c>
      <c r="D132" s="45"/>
      <c r="E132" s="45"/>
      <c r="F132" s="45"/>
      <c r="G132" s="45"/>
      <c r="H132" s="107"/>
      <c r="I132" s="108"/>
    </row>
    <row r="133" spans="1:9" ht="25.5" x14ac:dyDescent="0.25">
      <c r="A133" s="1"/>
      <c r="B133" s="15" t="s">
        <v>154</v>
      </c>
      <c r="C133" s="75" t="s">
        <v>155</v>
      </c>
      <c r="D133" s="17" t="s">
        <v>5</v>
      </c>
      <c r="E133" s="18" t="s">
        <v>7</v>
      </c>
      <c r="F133" s="19" t="s">
        <v>156</v>
      </c>
      <c r="G133" s="127" t="str">
        <f t="shared" si="9"/>
        <v>0</v>
      </c>
      <c r="H133" s="105"/>
      <c r="I133" s="106"/>
    </row>
    <row r="134" spans="1:9" ht="25.5" x14ac:dyDescent="0.25">
      <c r="A134" s="1"/>
      <c r="B134" s="15" t="s">
        <v>157</v>
      </c>
      <c r="C134" s="16" t="s">
        <v>158</v>
      </c>
      <c r="D134" s="17" t="s">
        <v>5</v>
      </c>
      <c r="E134" s="18" t="s">
        <v>7</v>
      </c>
      <c r="F134" s="19"/>
      <c r="G134" s="127" t="str">
        <f t="shared" si="9"/>
        <v>0</v>
      </c>
      <c r="H134" s="105"/>
      <c r="I134" s="106"/>
    </row>
    <row r="135" spans="1:9" x14ac:dyDescent="0.25">
      <c r="A135" s="1"/>
      <c r="B135" s="43"/>
      <c r="C135" s="61" t="s">
        <v>159</v>
      </c>
      <c r="D135" s="45"/>
      <c r="E135" s="45"/>
      <c r="F135" s="45"/>
      <c r="G135" s="45"/>
      <c r="H135" s="107"/>
      <c r="I135" s="108"/>
    </row>
    <row r="136" spans="1:9" ht="26.25" x14ac:dyDescent="0.25">
      <c r="A136" s="1"/>
      <c r="B136" s="15" t="s">
        <v>160</v>
      </c>
      <c r="C136" s="22" t="s">
        <v>161</v>
      </c>
      <c r="D136" s="17" t="s">
        <v>5</v>
      </c>
      <c r="E136" s="18" t="s">
        <v>7</v>
      </c>
      <c r="F136" s="19"/>
      <c r="G136" s="127" t="str">
        <f t="shared" si="9"/>
        <v>0</v>
      </c>
      <c r="H136" s="105"/>
      <c r="I136" s="106"/>
    </row>
    <row r="137" spans="1:9" x14ac:dyDescent="0.25">
      <c r="A137" s="1"/>
      <c r="B137" s="15" t="s">
        <v>162</v>
      </c>
      <c r="C137" s="22" t="s">
        <v>163</v>
      </c>
      <c r="D137" s="17" t="s">
        <v>9</v>
      </c>
      <c r="E137" s="18" t="s">
        <v>16</v>
      </c>
      <c r="F137" s="19"/>
      <c r="G137" s="127">
        <f t="shared" si="9"/>
        <v>0</v>
      </c>
      <c r="H137" s="105"/>
      <c r="I137" s="106"/>
    </row>
    <row r="138" spans="1:9" ht="39" x14ac:dyDescent="0.25">
      <c r="A138" s="1"/>
      <c r="B138" s="15" t="s">
        <v>164</v>
      </c>
      <c r="C138" s="22" t="s">
        <v>165</v>
      </c>
      <c r="D138" s="17" t="s">
        <v>5</v>
      </c>
      <c r="E138" s="18" t="s">
        <v>7</v>
      </c>
      <c r="F138" s="22"/>
      <c r="G138" s="127" t="str">
        <f t="shared" si="9"/>
        <v>0</v>
      </c>
      <c r="H138" s="105"/>
      <c r="I138" s="106"/>
    </row>
    <row r="139" spans="1:9" ht="39" x14ac:dyDescent="0.25">
      <c r="A139" s="1"/>
      <c r="B139" s="15" t="s">
        <v>166</v>
      </c>
      <c r="C139" s="22" t="s">
        <v>539</v>
      </c>
      <c r="D139" s="17" t="s">
        <v>5</v>
      </c>
      <c r="E139" s="18" t="s">
        <v>7</v>
      </c>
      <c r="F139" s="19"/>
      <c r="G139" s="127" t="str">
        <f t="shared" si="9"/>
        <v>0</v>
      </c>
      <c r="H139" s="105"/>
      <c r="I139" s="106"/>
    </row>
    <row r="140" spans="1:9" x14ac:dyDescent="0.25">
      <c r="A140" s="1"/>
      <c r="B140" s="43"/>
      <c r="C140" s="61" t="s">
        <v>167</v>
      </c>
      <c r="D140" s="45"/>
      <c r="E140" s="45"/>
      <c r="F140" s="45"/>
      <c r="G140" s="45"/>
      <c r="H140" s="107"/>
      <c r="I140" s="108"/>
    </row>
    <row r="141" spans="1:9" ht="42" customHeight="1" x14ac:dyDescent="0.25">
      <c r="A141" s="1"/>
      <c r="B141" s="15" t="s">
        <v>168</v>
      </c>
      <c r="C141" s="16" t="s">
        <v>169</v>
      </c>
      <c r="D141" s="17" t="s">
        <v>5</v>
      </c>
      <c r="E141" s="18" t="s">
        <v>7</v>
      </c>
      <c r="F141" s="19" t="s">
        <v>170</v>
      </c>
      <c r="G141" s="127" t="str">
        <f t="shared" si="9"/>
        <v>0</v>
      </c>
      <c r="H141" s="105"/>
      <c r="I141" s="106"/>
    </row>
    <row r="142" spans="1:9" ht="26.25" x14ac:dyDescent="0.25">
      <c r="A142" s="1"/>
      <c r="B142" s="15" t="s">
        <v>171</v>
      </c>
      <c r="C142" s="22" t="s">
        <v>172</v>
      </c>
      <c r="D142" s="17" t="s">
        <v>9</v>
      </c>
      <c r="E142" s="18" t="s">
        <v>11</v>
      </c>
      <c r="F142" s="19"/>
      <c r="G142" s="127">
        <f t="shared" si="9"/>
        <v>0</v>
      </c>
      <c r="H142" s="105"/>
      <c r="I142" s="106"/>
    </row>
    <row r="143" spans="1:9" ht="26.25" x14ac:dyDescent="0.25">
      <c r="A143" s="1"/>
      <c r="B143" s="15" t="s">
        <v>173</v>
      </c>
      <c r="C143" s="22" t="s">
        <v>174</v>
      </c>
      <c r="D143" s="17" t="s">
        <v>5</v>
      </c>
      <c r="E143" s="18" t="s">
        <v>7</v>
      </c>
      <c r="F143" s="19"/>
      <c r="G143" s="127" t="str">
        <f t="shared" si="9"/>
        <v>0</v>
      </c>
      <c r="H143" s="105"/>
      <c r="I143" s="106"/>
    </row>
    <row r="144" spans="1:9" ht="26.25" x14ac:dyDescent="0.25">
      <c r="A144" s="1"/>
      <c r="B144" s="15" t="s">
        <v>175</v>
      </c>
      <c r="C144" s="22" t="s">
        <v>176</v>
      </c>
      <c r="D144" s="17" t="s">
        <v>9</v>
      </c>
      <c r="E144" s="18" t="s">
        <v>11</v>
      </c>
      <c r="F144" s="19"/>
      <c r="G144" s="127">
        <f t="shared" si="9"/>
        <v>0</v>
      </c>
      <c r="H144" s="105"/>
      <c r="I144" s="106"/>
    </row>
    <row r="145" spans="1:9" ht="26.25" x14ac:dyDescent="0.25">
      <c r="A145" s="1"/>
      <c r="B145" s="15" t="s">
        <v>177</v>
      </c>
      <c r="C145" s="22" t="s">
        <v>178</v>
      </c>
      <c r="D145" s="17" t="s">
        <v>5</v>
      </c>
      <c r="E145" s="18" t="s">
        <v>7</v>
      </c>
      <c r="F145" s="19"/>
      <c r="G145" s="127" t="str">
        <f t="shared" si="9"/>
        <v>0</v>
      </c>
      <c r="H145" s="105"/>
      <c r="I145" s="106"/>
    </row>
    <row r="146" spans="1:9" ht="39" x14ac:dyDescent="0.25">
      <c r="A146" s="1"/>
      <c r="B146" s="15" t="s">
        <v>179</v>
      </c>
      <c r="C146" s="22" t="s">
        <v>180</v>
      </c>
      <c r="D146" s="17" t="s">
        <v>5</v>
      </c>
      <c r="E146" s="18" t="s">
        <v>7</v>
      </c>
      <c r="F146" s="19"/>
      <c r="G146" s="127" t="str">
        <f t="shared" si="9"/>
        <v>0</v>
      </c>
      <c r="H146" s="105"/>
      <c r="I146" s="106"/>
    </row>
    <row r="147" spans="1:9" ht="26.25" x14ac:dyDescent="0.25">
      <c r="A147" s="1"/>
      <c r="B147" s="15" t="s">
        <v>181</v>
      </c>
      <c r="C147" s="22" t="s">
        <v>182</v>
      </c>
      <c r="D147" s="17" t="s">
        <v>9</v>
      </c>
      <c r="E147" s="18" t="s">
        <v>11</v>
      </c>
      <c r="F147" s="19"/>
      <c r="G147" s="127">
        <f t="shared" si="9"/>
        <v>0</v>
      </c>
      <c r="H147" s="105"/>
      <c r="I147" s="106"/>
    </row>
    <row r="148" spans="1:9" ht="51.75" x14ac:dyDescent="0.25">
      <c r="A148" s="1"/>
      <c r="B148" s="15" t="s">
        <v>183</v>
      </c>
      <c r="C148" s="79" t="s">
        <v>184</v>
      </c>
      <c r="D148" s="17" t="s">
        <v>9</v>
      </c>
      <c r="E148" s="18" t="s">
        <v>11</v>
      </c>
      <c r="F148" s="77"/>
      <c r="G148" s="127">
        <f t="shared" si="9"/>
        <v>0</v>
      </c>
      <c r="H148" s="105"/>
      <c r="I148" s="106"/>
    </row>
    <row r="149" spans="1:9" ht="39" x14ac:dyDescent="0.25">
      <c r="A149" s="1"/>
      <c r="B149" s="15" t="s">
        <v>185</v>
      </c>
      <c r="C149" s="22" t="s">
        <v>186</v>
      </c>
      <c r="D149" s="17" t="s">
        <v>5</v>
      </c>
      <c r="E149" s="18" t="s">
        <v>7</v>
      </c>
      <c r="F149" s="19"/>
      <c r="G149" s="127" t="str">
        <f t="shared" si="9"/>
        <v>0</v>
      </c>
      <c r="H149" s="105"/>
      <c r="I149" s="106"/>
    </row>
    <row r="150" spans="1:9" x14ac:dyDescent="0.25">
      <c r="A150" s="1"/>
      <c r="B150" s="15" t="s">
        <v>187</v>
      </c>
      <c r="C150" s="22" t="s">
        <v>540</v>
      </c>
      <c r="D150" s="17" t="s">
        <v>9</v>
      </c>
      <c r="E150" s="18" t="s">
        <v>11</v>
      </c>
      <c r="F150" s="19"/>
      <c r="G150" s="127">
        <f t="shared" si="9"/>
        <v>0</v>
      </c>
      <c r="H150" s="105"/>
      <c r="I150" s="106"/>
    </row>
    <row r="151" spans="1:9" x14ac:dyDescent="0.25">
      <c r="A151" s="1"/>
      <c r="B151" s="43"/>
      <c r="C151" s="61" t="s">
        <v>188</v>
      </c>
      <c r="D151" s="45"/>
      <c r="E151" s="45"/>
      <c r="F151" s="45"/>
      <c r="G151" s="45"/>
      <c r="H151" s="107"/>
      <c r="I151" s="108"/>
    </row>
    <row r="152" spans="1:9" ht="39" x14ac:dyDescent="0.25">
      <c r="A152" s="1"/>
      <c r="B152" s="15" t="s">
        <v>189</v>
      </c>
      <c r="C152" s="22" t="s">
        <v>190</v>
      </c>
      <c r="D152" s="17" t="s">
        <v>5</v>
      </c>
      <c r="E152" s="18" t="s">
        <v>7</v>
      </c>
      <c r="F152" s="19"/>
      <c r="G152" s="127" t="str">
        <f t="shared" si="9"/>
        <v>0</v>
      </c>
      <c r="H152" s="105"/>
      <c r="I152" s="106"/>
    </row>
    <row r="153" spans="1:9" ht="26.25" x14ac:dyDescent="0.25">
      <c r="A153" s="1"/>
      <c r="B153" s="15" t="s">
        <v>191</v>
      </c>
      <c r="C153" s="22" t="s">
        <v>192</v>
      </c>
      <c r="D153" s="17" t="s">
        <v>5</v>
      </c>
      <c r="E153" s="18" t="s">
        <v>7</v>
      </c>
      <c r="F153" s="19"/>
      <c r="G153" s="127" t="str">
        <f t="shared" si="9"/>
        <v>0</v>
      </c>
      <c r="H153" s="105"/>
      <c r="I153" s="106"/>
    </row>
    <row r="154" spans="1:9" x14ac:dyDescent="0.25">
      <c r="A154" s="1"/>
      <c r="B154" s="15" t="s">
        <v>193</v>
      </c>
      <c r="C154" s="22" t="s">
        <v>194</v>
      </c>
      <c r="D154" s="17" t="s">
        <v>5</v>
      </c>
      <c r="E154" s="18" t="s">
        <v>7</v>
      </c>
      <c r="F154" s="19"/>
      <c r="G154" s="127" t="str">
        <f t="shared" si="9"/>
        <v>0</v>
      </c>
      <c r="H154" s="105"/>
      <c r="I154" s="106"/>
    </row>
    <row r="155" spans="1:9" ht="39" x14ac:dyDescent="0.25">
      <c r="A155" s="1"/>
      <c r="B155" s="15" t="s">
        <v>195</v>
      </c>
      <c r="C155" s="22" t="s">
        <v>550</v>
      </c>
      <c r="D155" s="17" t="s">
        <v>9</v>
      </c>
      <c r="E155" s="18" t="s">
        <v>11</v>
      </c>
      <c r="F155" s="19"/>
      <c r="G155" s="127">
        <f t="shared" si="9"/>
        <v>0</v>
      </c>
      <c r="H155" s="105"/>
      <c r="I155" s="106"/>
    </row>
    <row r="156" spans="1:9" ht="26.25" x14ac:dyDescent="0.25">
      <c r="A156" s="1"/>
      <c r="B156" s="15" t="s">
        <v>196</v>
      </c>
      <c r="C156" s="22" t="s">
        <v>197</v>
      </c>
      <c r="D156" s="17" t="s">
        <v>9</v>
      </c>
      <c r="E156" s="18" t="s">
        <v>11</v>
      </c>
      <c r="F156" s="19"/>
      <c r="G156" s="127">
        <f t="shared" si="9"/>
        <v>0</v>
      </c>
      <c r="H156" s="105"/>
      <c r="I156" s="106"/>
    </row>
    <row r="157" spans="1:9" x14ac:dyDescent="0.25">
      <c r="A157" s="1"/>
      <c r="B157" s="43"/>
      <c r="C157" s="61" t="s">
        <v>198</v>
      </c>
      <c r="D157" s="45"/>
      <c r="E157" s="45"/>
      <c r="F157" s="45"/>
      <c r="G157" s="45"/>
      <c r="H157" s="107"/>
      <c r="I157" s="108"/>
    </row>
    <row r="158" spans="1:9" ht="71.25" customHeight="1" x14ac:dyDescent="0.25">
      <c r="A158" s="1"/>
      <c r="B158" s="15" t="s">
        <v>196</v>
      </c>
      <c r="C158" s="16" t="s">
        <v>199</v>
      </c>
      <c r="D158" s="17" t="s">
        <v>9</v>
      </c>
      <c r="E158" s="18" t="s">
        <v>11</v>
      </c>
      <c r="F158" s="19"/>
      <c r="G158" s="127">
        <f t="shared" si="9"/>
        <v>0</v>
      </c>
      <c r="H158" s="105"/>
      <c r="I158" s="106"/>
    </row>
    <row r="159" spans="1:9" x14ac:dyDescent="0.25">
      <c r="A159" s="1"/>
      <c r="B159" s="15" t="s">
        <v>200</v>
      </c>
      <c r="C159" s="22" t="s">
        <v>201</v>
      </c>
      <c r="D159" s="17" t="s">
        <v>9</v>
      </c>
      <c r="E159" s="18" t="s">
        <v>16</v>
      </c>
      <c r="F159" s="65"/>
      <c r="G159" s="127">
        <f t="shared" si="9"/>
        <v>0</v>
      </c>
      <c r="H159" s="105"/>
      <c r="I159" s="106"/>
    </row>
    <row r="160" spans="1:9" x14ac:dyDescent="0.25">
      <c r="A160" s="1"/>
      <c r="B160" s="15" t="s">
        <v>202</v>
      </c>
      <c r="C160" s="22" t="s">
        <v>203</v>
      </c>
      <c r="D160" s="17" t="s">
        <v>5</v>
      </c>
      <c r="E160" s="18" t="s">
        <v>7</v>
      </c>
      <c r="F160" s="65"/>
      <c r="G160" s="127" t="str">
        <f t="shared" si="9"/>
        <v>0</v>
      </c>
      <c r="H160" s="105"/>
      <c r="I160" s="106"/>
    </row>
    <row r="161" spans="1:9" ht="77.25" customHeight="1" x14ac:dyDescent="0.25">
      <c r="A161" s="1"/>
      <c r="B161" s="15" t="s">
        <v>204</v>
      </c>
      <c r="C161" s="79" t="s">
        <v>551</v>
      </c>
      <c r="D161" s="17" t="s">
        <v>9</v>
      </c>
      <c r="E161" s="18" t="s">
        <v>16</v>
      </c>
      <c r="F161" s="19"/>
      <c r="G161" s="127">
        <f t="shared" si="9"/>
        <v>0</v>
      </c>
      <c r="H161" s="105"/>
      <c r="I161" s="106"/>
    </row>
    <row r="162" spans="1:9" ht="26.25" x14ac:dyDescent="0.25">
      <c r="A162" s="1"/>
      <c r="B162" s="15" t="s">
        <v>205</v>
      </c>
      <c r="C162" s="79" t="s">
        <v>552</v>
      </c>
      <c r="D162" s="17" t="s">
        <v>9</v>
      </c>
      <c r="E162" s="18" t="s">
        <v>11</v>
      </c>
      <c r="F162" s="19"/>
      <c r="G162" s="127">
        <f t="shared" si="9"/>
        <v>0</v>
      </c>
      <c r="H162" s="105"/>
      <c r="I162" s="106"/>
    </row>
    <row r="163" spans="1:9" ht="39" x14ac:dyDescent="0.25">
      <c r="A163" s="1"/>
      <c r="B163" s="15" t="s">
        <v>206</v>
      </c>
      <c r="C163" s="22" t="s">
        <v>550</v>
      </c>
      <c r="D163" s="17" t="s">
        <v>9</v>
      </c>
      <c r="E163" s="18" t="s">
        <v>11</v>
      </c>
      <c r="F163" s="19"/>
      <c r="G163" s="127">
        <f t="shared" si="9"/>
        <v>0</v>
      </c>
      <c r="H163" s="105"/>
      <c r="I163" s="106"/>
    </row>
    <row r="164" spans="1:9" x14ac:dyDescent="0.25">
      <c r="A164" s="1"/>
      <c r="B164" s="43"/>
      <c r="C164" s="61" t="s">
        <v>207</v>
      </c>
      <c r="D164" s="45"/>
      <c r="E164" s="45"/>
      <c r="F164" s="45"/>
      <c r="G164" s="45"/>
      <c r="H164" s="107"/>
      <c r="I164" s="108"/>
    </row>
    <row r="165" spans="1:9" ht="26.25" x14ac:dyDescent="0.25">
      <c r="A165" s="1"/>
      <c r="B165" s="15" t="s">
        <v>208</v>
      </c>
      <c r="C165" s="22" t="s">
        <v>209</v>
      </c>
      <c r="D165" s="17" t="s">
        <v>5</v>
      </c>
      <c r="E165" s="18" t="s">
        <v>7</v>
      </c>
      <c r="F165" s="19"/>
      <c r="G165" s="127" t="str">
        <f t="shared" si="9"/>
        <v>0</v>
      </c>
      <c r="H165" s="105"/>
      <c r="I165" s="106"/>
    </row>
    <row r="166" spans="1:9" ht="26.25" x14ac:dyDescent="0.25">
      <c r="A166" s="1"/>
      <c r="B166" s="15" t="s">
        <v>210</v>
      </c>
      <c r="C166" s="22" t="s">
        <v>211</v>
      </c>
      <c r="D166" s="17" t="s">
        <v>9</v>
      </c>
      <c r="E166" s="18" t="s">
        <v>11</v>
      </c>
      <c r="F166" s="19"/>
      <c r="G166" s="127">
        <f t="shared" si="9"/>
        <v>0</v>
      </c>
      <c r="H166" s="105"/>
      <c r="I166" s="106"/>
    </row>
    <row r="167" spans="1:9" ht="26.25" x14ac:dyDescent="0.25">
      <c r="A167" s="1"/>
      <c r="B167" s="15" t="s">
        <v>212</v>
      </c>
      <c r="C167" s="22" t="s">
        <v>213</v>
      </c>
      <c r="D167" s="17" t="s">
        <v>9</v>
      </c>
      <c r="E167" s="18" t="s">
        <v>11</v>
      </c>
      <c r="F167" s="19"/>
      <c r="G167" s="127">
        <f t="shared" si="9"/>
        <v>0</v>
      </c>
      <c r="H167" s="105"/>
      <c r="I167" s="106"/>
    </row>
    <row r="168" spans="1:9" ht="25.5" x14ac:dyDescent="0.25">
      <c r="A168" s="1"/>
      <c r="B168" s="15" t="s">
        <v>214</v>
      </c>
      <c r="C168" s="16" t="s">
        <v>215</v>
      </c>
      <c r="D168" s="17" t="s">
        <v>9</v>
      </c>
      <c r="E168" s="18" t="s">
        <v>16</v>
      </c>
      <c r="F168" s="19"/>
      <c r="G168" s="127">
        <f t="shared" si="9"/>
        <v>0</v>
      </c>
      <c r="H168" s="105"/>
      <c r="I168" s="106"/>
    </row>
    <row r="169" spans="1:9" ht="26.25" x14ac:dyDescent="0.25">
      <c r="A169" s="1"/>
      <c r="B169" s="15" t="s">
        <v>216</v>
      </c>
      <c r="C169" s="22" t="s">
        <v>217</v>
      </c>
      <c r="D169" s="17" t="s">
        <v>9</v>
      </c>
      <c r="E169" s="18" t="s">
        <v>16</v>
      </c>
      <c r="F169" s="19"/>
      <c r="G169" s="127">
        <f t="shared" si="9"/>
        <v>0</v>
      </c>
      <c r="H169" s="105"/>
      <c r="I169" s="106"/>
    </row>
    <row r="170" spans="1:9" x14ac:dyDescent="0.25">
      <c r="A170" s="1"/>
      <c r="B170" s="43"/>
      <c r="C170" s="61" t="s">
        <v>218</v>
      </c>
      <c r="D170" s="45"/>
      <c r="E170" s="45"/>
      <c r="F170" s="45"/>
      <c r="G170" s="45"/>
      <c r="H170" s="107"/>
      <c r="I170" s="108"/>
    </row>
    <row r="171" spans="1:9" x14ac:dyDescent="0.25">
      <c r="A171" s="1"/>
      <c r="B171" s="15" t="s">
        <v>219</v>
      </c>
      <c r="C171" s="75" t="s">
        <v>553</v>
      </c>
      <c r="D171" s="17" t="s">
        <v>5</v>
      </c>
      <c r="E171" s="18" t="s">
        <v>7</v>
      </c>
      <c r="F171" s="19"/>
      <c r="G171" s="127" t="str">
        <f t="shared" si="9"/>
        <v>0</v>
      </c>
      <c r="H171" s="105"/>
      <c r="I171" s="106"/>
    </row>
    <row r="172" spans="1:9" ht="27.75" customHeight="1" x14ac:dyDescent="0.25">
      <c r="A172" s="1"/>
      <c r="B172" s="15" t="s">
        <v>220</v>
      </c>
      <c r="C172" s="75" t="s">
        <v>554</v>
      </c>
      <c r="D172" s="17" t="s">
        <v>5</v>
      </c>
      <c r="E172" s="18" t="s">
        <v>7</v>
      </c>
      <c r="F172" s="19"/>
      <c r="G172" s="127" t="str">
        <f t="shared" si="9"/>
        <v>0</v>
      </c>
      <c r="H172" s="105"/>
      <c r="I172" s="106"/>
    </row>
    <row r="173" spans="1:9" x14ac:dyDescent="0.25">
      <c r="A173" s="1"/>
      <c r="B173" s="15" t="s">
        <v>221</v>
      </c>
      <c r="C173" s="16" t="s">
        <v>222</v>
      </c>
      <c r="D173" s="17" t="s">
        <v>5</v>
      </c>
      <c r="E173" s="18" t="s">
        <v>7</v>
      </c>
      <c r="F173" s="19"/>
      <c r="G173" s="127" t="str">
        <f t="shared" si="9"/>
        <v>0</v>
      </c>
      <c r="H173" s="105"/>
      <c r="I173" s="106"/>
    </row>
    <row r="174" spans="1:9" x14ac:dyDescent="0.25">
      <c r="A174" s="1"/>
      <c r="B174" s="15" t="s">
        <v>223</v>
      </c>
      <c r="C174" s="16" t="s">
        <v>555</v>
      </c>
      <c r="D174" s="17" t="s">
        <v>9</v>
      </c>
      <c r="E174" s="18" t="s">
        <v>11</v>
      </c>
      <c r="F174" s="19"/>
      <c r="G174" s="127">
        <f t="shared" si="9"/>
        <v>0</v>
      </c>
      <c r="H174" s="105"/>
      <c r="I174" s="106"/>
    </row>
    <row r="175" spans="1:9" ht="51" x14ac:dyDescent="0.25">
      <c r="A175" s="1"/>
      <c r="B175" s="15" t="s">
        <v>224</v>
      </c>
      <c r="C175" s="75" t="s">
        <v>225</v>
      </c>
      <c r="D175" s="17" t="s">
        <v>5</v>
      </c>
      <c r="E175" s="18" t="s">
        <v>7</v>
      </c>
      <c r="F175" s="19"/>
      <c r="G175" s="127" t="str">
        <f t="shared" si="9"/>
        <v>0</v>
      </c>
      <c r="H175" s="105"/>
      <c r="I175" s="106"/>
    </row>
    <row r="176" spans="1:9" ht="38.25" x14ac:dyDescent="0.25">
      <c r="A176" s="1"/>
      <c r="B176" s="15" t="s">
        <v>226</v>
      </c>
      <c r="C176" s="16" t="s">
        <v>556</v>
      </c>
      <c r="D176" s="17" t="s">
        <v>5</v>
      </c>
      <c r="E176" s="18" t="s">
        <v>7</v>
      </c>
      <c r="F176" s="77"/>
      <c r="G176" s="127" t="str">
        <f t="shared" si="9"/>
        <v>0</v>
      </c>
      <c r="H176" s="105"/>
      <c r="I176" s="106"/>
    </row>
    <row r="177" spans="1:9" ht="38.25" x14ac:dyDescent="0.25">
      <c r="A177" s="1"/>
      <c r="B177" s="15" t="s">
        <v>227</v>
      </c>
      <c r="C177" s="16" t="s">
        <v>557</v>
      </c>
      <c r="D177" s="17" t="s">
        <v>9</v>
      </c>
      <c r="E177" s="18" t="s">
        <v>11</v>
      </c>
      <c r="F177" s="19"/>
      <c r="G177" s="127">
        <f t="shared" si="9"/>
        <v>0</v>
      </c>
      <c r="H177" s="105"/>
      <c r="I177" s="106"/>
    </row>
    <row r="178" spans="1:9" x14ac:dyDescent="0.25">
      <c r="A178" s="1"/>
      <c r="B178" s="43"/>
      <c r="C178" s="61" t="s">
        <v>228</v>
      </c>
      <c r="D178" s="45"/>
      <c r="E178" s="45"/>
      <c r="F178" s="45"/>
      <c r="G178" s="45"/>
      <c r="H178" s="107"/>
      <c r="I178" s="108"/>
    </row>
    <row r="179" spans="1:9" ht="51" x14ac:dyDescent="0.25">
      <c r="A179" s="1"/>
      <c r="B179" s="15" t="s">
        <v>229</v>
      </c>
      <c r="C179" s="75" t="s">
        <v>230</v>
      </c>
      <c r="D179" s="17" t="s">
        <v>9</v>
      </c>
      <c r="E179" s="18" t="s">
        <v>11</v>
      </c>
      <c r="F179" s="72" t="s">
        <v>231</v>
      </c>
      <c r="G179" s="127">
        <f t="shared" si="9"/>
        <v>0</v>
      </c>
      <c r="H179" s="105"/>
      <c r="I179" s="106"/>
    </row>
    <row r="180" spans="1:9" ht="17.25" customHeight="1" x14ac:dyDescent="0.25">
      <c r="A180" s="1"/>
      <c r="B180" s="43"/>
      <c r="C180" s="61" t="s">
        <v>232</v>
      </c>
      <c r="D180" s="45"/>
      <c r="E180" s="45"/>
      <c r="F180" s="45"/>
      <c r="G180" s="45"/>
      <c r="H180" s="107"/>
      <c r="I180" s="108"/>
    </row>
    <row r="181" spans="1:9" ht="38.25" x14ac:dyDescent="0.25">
      <c r="A181" s="1"/>
      <c r="B181" s="15" t="s">
        <v>233</v>
      </c>
      <c r="C181" s="72" t="s">
        <v>558</v>
      </c>
      <c r="D181" s="17" t="s">
        <v>5</v>
      </c>
      <c r="E181" s="18" t="s">
        <v>7</v>
      </c>
      <c r="F181" s="19"/>
      <c r="G181" s="127" t="str">
        <f t="shared" si="9"/>
        <v>0</v>
      </c>
      <c r="H181" s="105"/>
      <c r="I181" s="106"/>
    </row>
    <row r="182" spans="1:9" ht="25.5" x14ac:dyDescent="0.25">
      <c r="A182" s="1"/>
      <c r="B182" s="15" t="s">
        <v>234</v>
      </c>
      <c r="C182" s="19" t="s">
        <v>235</v>
      </c>
      <c r="D182" s="17" t="s">
        <v>9</v>
      </c>
      <c r="E182" s="18" t="s">
        <v>16</v>
      </c>
      <c r="F182" s="19"/>
      <c r="G182" s="127">
        <f t="shared" si="9"/>
        <v>0</v>
      </c>
      <c r="H182" s="105"/>
      <c r="I182" s="106"/>
    </row>
    <row r="183" spans="1:9" ht="57" customHeight="1" x14ac:dyDescent="0.25">
      <c r="A183" s="1"/>
      <c r="B183" s="15" t="s">
        <v>236</v>
      </c>
      <c r="C183" s="79" t="s">
        <v>559</v>
      </c>
      <c r="D183" s="17" t="s">
        <v>9</v>
      </c>
      <c r="E183" s="18" t="s">
        <v>11</v>
      </c>
      <c r="F183" s="65"/>
      <c r="G183" s="127">
        <f t="shared" ref="G183:G186" si="10">IF(E183="K.O.","0",IF(AND(H183="Ja",E183="hoog"),30, IF(AND(H183="Ja",E183="laag"),10,IF(H183="nee",0,0))))</f>
        <v>0</v>
      </c>
      <c r="H183" s="105"/>
      <c r="I183" s="106"/>
    </row>
    <row r="184" spans="1:9" ht="39" x14ac:dyDescent="0.25">
      <c r="A184" s="1"/>
      <c r="B184" s="15" t="s">
        <v>237</v>
      </c>
      <c r="C184" s="22" t="s">
        <v>238</v>
      </c>
      <c r="D184" s="17" t="s">
        <v>9</v>
      </c>
      <c r="E184" s="18" t="s">
        <v>16</v>
      </c>
      <c r="F184" s="65"/>
      <c r="G184" s="127">
        <f t="shared" si="10"/>
        <v>0</v>
      </c>
      <c r="H184" s="105"/>
      <c r="I184" s="106"/>
    </row>
    <row r="185" spans="1:9" x14ac:dyDescent="0.25">
      <c r="A185" s="1"/>
      <c r="B185" s="15" t="s">
        <v>239</v>
      </c>
      <c r="C185" s="79" t="s">
        <v>560</v>
      </c>
      <c r="D185" s="17" t="s">
        <v>9</v>
      </c>
      <c r="E185" s="18" t="s">
        <v>11</v>
      </c>
      <c r="F185" s="65"/>
      <c r="G185" s="127">
        <f t="shared" si="10"/>
        <v>0</v>
      </c>
      <c r="H185" s="105"/>
      <c r="I185" s="106"/>
    </row>
    <row r="186" spans="1:9" ht="26.25" x14ac:dyDescent="0.25">
      <c r="A186" s="1"/>
      <c r="B186" s="15" t="s">
        <v>240</v>
      </c>
      <c r="C186" s="79" t="s">
        <v>561</v>
      </c>
      <c r="D186" s="17" t="s">
        <v>9</v>
      </c>
      <c r="E186" s="18" t="s">
        <v>16</v>
      </c>
      <c r="F186" s="65"/>
      <c r="G186" s="127">
        <f t="shared" si="10"/>
        <v>0</v>
      </c>
      <c r="H186" s="105"/>
      <c r="I186" s="106"/>
    </row>
    <row r="187" spans="1:9" ht="15.75" thickBot="1" x14ac:dyDescent="0.3">
      <c r="A187" s="1"/>
      <c r="B187" s="23"/>
      <c r="C187" s="135" t="s">
        <v>40</v>
      </c>
      <c r="D187" s="135"/>
      <c r="E187" s="135"/>
      <c r="F187" s="135"/>
      <c r="G187" s="21">
        <f>SUM(G114:G186)</f>
        <v>0</v>
      </c>
      <c r="H187" s="109"/>
      <c r="I187" s="110"/>
    </row>
    <row r="188" spans="1:9" x14ac:dyDescent="0.25">
      <c r="A188" s="1"/>
      <c r="B188" s="24"/>
      <c r="C188" s="25"/>
      <c r="D188" s="1"/>
      <c r="E188" s="26"/>
      <c r="F188" s="25"/>
      <c r="G188" s="1"/>
      <c r="H188" s="1"/>
      <c r="I188" s="1"/>
    </row>
    <row r="189" spans="1:9" ht="15.75" thickBot="1" x14ac:dyDescent="0.3">
      <c r="A189" s="10"/>
      <c r="B189" s="41" t="s">
        <v>241</v>
      </c>
      <c r="C189" s="69"/>
      <c r="D189" s="11"/>
      <c r="E189" s="11"/>
      <c r="F189" s="11"/>
      <c r="G189" s="11"/>
      <c r="H189" s="11"/>
      <c r="I189" s="12"/>
    </row>
    <row r="190" spans="1:9" x14ac:dyDescent="0.25">
      <c r="A190" s="10"/>
      <c r="B190" s="42"/>
      <c r="C190" s="70"/>
      <c r="D190" s="13"/>
      <c r="E190" s="13"/>
      <c r="F190" s="13"/>
      <c r="G190" s="13"/>
      <c r="H190" s="144" t="s">
        <v>23</v>
      </c>
      <c r="I190" s="145"/>
    </row>
    <row r="191" spans="1:9" ht="26.25" thickBot="1" x14ac:dyDescent="0.3">
      <c r="A191" s="10"/>
      <c r="B191" s="43" t="s">
        <v>24</v>
      </c>
      <c r="C191" s="43" t="s">
        <v>25</v>
      </c>
      <c r="D191" s="45" t="s">
        <v>26</v>
      </c>
      <c r="E191" s="45" t="s">
        <v>3</v>
      </c>
      <c r="F191" s="45" t="s">
        <v>27</v>
      </c>
      <c r="G191" s="45" t="s">
        <v>28</v>
      </c>
      <c r="H191" s="47" t="s">
        <v>29</v>
      </c>
      <c r="I191" s="48" t="s">
        <v>27</v>
      </c>
    </row>
    <row r="192" spans="1:9" ht="52.5" customHeight="1" x14ac:dyDescent="0.25">
      <c r="A192" s="1"/>
      <c r="B192" s="44" t="s">
        <v>242</v>
      </c>
      <c r="C192" s="16" t="s">
        <v>243</v>
      </c>
      <c r="D192" s="17" t="s">
        <v>9</v>
      </c>
      <c r="E192" s="18" t="s">
        <v>11</v>
      </c>
      <c r="F192" s="72" t="s">
        <v>244</v>
      </c>
      <c r="G192" s="127">
        <f t="shared" ref="G192:G200" si="11">IF(AND(H192="Ja",E192="hoog"),30, IF(AND(H192="Ja",E192="laag"),10,IF(H192="nee",0,0)))</f>
        <v>0</v>
      </c>
      <c r="H192" s="55"/>
      <c r="I192" s="56"/>
    </row>
    <row r="193" spans="1:9" ht="38.25" x14ac:dyDescent="0.25">
      <c r="A193" s="1"/>
      <c r="B193" s="44" t="s">
        <v>245</v>
      </c>
      <c r="C193" s="16" t="s">
        <v>246</v>
      </c>
      <c r="D193" s="17" t="s">
        <v>9</v>
      </c>
      <c r="E193" s="18" t="s">
        <v>11</v>
      </c>
      <c r="F193" s="19"/>
      <c r="G193" s="127">
        <f t="shared" si="11"/>
        <v>0</v>
      </c>
      <c r="H193" s="49"/>
      <c r="I193" s="50"/>
    </row>
    <row r="194" spans="1:9" ht="25.5" x14ac:dyDescent="0.25">
      <c r="A194" s="1"/>
      <c r="B194" s="44" t="s">
        <v>247</v>
      </c>
      <c r="C194" s="16" t="s">
        <v>248</v>
      </c>
      <c r="D194" s="17" t="s">
        <v>9</v>
      </c>
      <c r="E194" s="18" t="s">
        <v>11</v>
      </c>
      <c r="F194" s="19"/>
      <c r="G194" s="127">
        <f t="shared" si="11"/>
        <v>0</v>
      </c>
      <c r="H194" s="49"/>
      <c r="I194" s="52"/>
    </row>
    <row r="195" spans="1:9" ht="38.25" x14ac:dyDescent="0.25">
      <c r="A195" s="1"/>
      <c r="B195" s="44" t="s">
        <v>249</v>
      </c>
      <c r="C195" s="19" t="s">
        <v>562</v>
      </c>
      <c r="D195" s="17" t="s">
        <v>9</v>
      </c>
      <c r="E195" s="18" t="s">
        <v>11</v>
      </c>
      <c r="F195" s="77"/>
      <c r="G195" s="127">
        <f t="shared" si="11"/>
        <v>0</v>
      </c>
      <c r="H195" s="49"/>
      <c r="I195" s="52"/>
    </row>
    <row r="196" spans="1:9" ht="30" customHeight="1" x14ac:dyDescent="0.25">
      <c r="A196" s="1"/>
      <c r="B196" s="44" t="s">
        <v>250</v>
      </c>
      <c r="C196" s="19" t="s">
        <v>251</v>
      </c>
      <c r="D196" s="17" t="s">
        <v>9</v>
      </c>
      <c r="E196" s="18" t="s">
        <v>16</v>
      </c>
      <c r="F196" s="77"/>
      <c r="G196" s="127">
        <f t="shared" si="11"/>
        <v>0</v>
      </c>
      <c r="H196" s="49"/>
      <c r="I196" s="52"/>
    </row>
    <row r="197" spans="1:9" ht="25.5" x14ac:dyDescent="0.25">
      <c r="A197" s="1"/>
      <c r="B197" s="44" t="s">
        <v>252</v>
      </c>
      <c r="C197" s="19" t="s">
        <v>563</v>
      </c>
      <c r="D197" s="17" t="s">
        <v>9</v>
      </c>
      <c r="E197" s="18" t="s">
        <v>16</v>
      </c>
      <c r="F197" s="19"/>
      <c r="G197" s="127">
        <f t="shared" si="11"/>
        <v>0</v>
      </c>
      <c r="H197" s="49"/>
      <c r="I197" s="62"/>
    </row>
    <row r="198" spans="1:9" ht="25.5" x14ac:dyDescent="0.25">
      <c r="A198" s="1"/>
      <c r="B198" s="44" t="s">
        <v>253</v>
      </c>
      <c r="C198" s="19" t="s">
        <v>564</v>
      </c>
      <c r="D198" s="17" t="s">
        <v>9</v>
      </c>
      <c r="E198" s="18" t="s">
        <v>16</v>
      </c>
      <c r="F198" s="19"/>
      <c r="G198" s="127">
        <f t="shared" si="11"/>
        <v>0</v>
      </c>
      <c r="H198" s="49"/>
      <c r="I198" s="62"/>
    </row>
    <row r="199" spans="1:9" ht="25.5" x14ac:dyDescent="0.25">
      <c r="A199" s="1"/>
      <c r="B199" s="44" t="s">
        <v>254</v>
      </c>
      <c r="C199" s="72" t="s">
        <v>566</v>
      </c>
      <c r="D199" s="17" t="s">
        <v>9</v>
      </c>
      <c r="E199" s="18" t="s">
        <v>11</v>
      </c>
      <c r="F199" s="19"/>
      <c r="G199" s="127">
        <f t="shared" si="11"/>
        <v>0</v>
      </c>
      <c r="H199" s="49"/>
      <c r="I199" s="62"/>
    </row>
    <row r="200" spans="1:9" ht="25.5" x14ac:dyDescent="0.25">
      <c r="A200" s="1"/>
      <c r="B200" s="44" t="s">
        <v>255</v>
      </c>
      <c r="C200" s="19" t="s">
        <v>565</v>
      </c>
      <c r="D200" s="17" t="s">
        <v>9</v>
      </c>
      <c r="E200" s="18" t="s">
        <v>16</v>
      </c>
      <c r="G200" s="127">
        <f t="shared" si="11"/>
        <v>0</v>
      </c>
      <c r="H200" s="49"/>
      <c r="I200" s="62"/>
    </row>
    <row r="201" spans="1:9" ht="15.75" thickBot="1" x14ac:dyDescent="0.3">
      <c r="A201" s="1"/>
      <c r="B201" s="23"/>
      <c r="C201" s="135" t="s">
        <v>40</v>
      </c>
      <c r="D201" s="135"/>
      <c r="E201" s="135"/>
      <c r="F201" s="135"/>
      <c r="G201" s="21">
        <f>SUM(G192:G200)</f>
        <v>0</v>
      </c>
      <c r="H201" s="53"/>
      <c r="I201" s="54"/>
    </row>
    <row r="202" spans="1:9" x14ac:dyDescent="0.25">
      <c r="A202" s="1"/>
      <c r="B202" s="24"/>
      <c r="C202" s="25"/>
      <c r="D202" s="1"/>
      <c r="E202" s="26"/>
      <c r="F202" s="25"/>
      <c r="G202" s="1"/>
      <c r="H202" s="1"/>
      <c r="I202" s="1"/>
    </row>
    <row r="203" spans="1:9" ht="15.75" thickBot="1" x14ac:dyDescent="0.3">
      <c r="A203" s="10"/>
      <c r="B203" s="41" t="s">
        <v>256</v>
      </c>
      <c r="C203" s="69"/>
      <c r="D203" s="11"/>
      <c r="E203" s="11"/>
      <c r="F203" s="11"/>
      <c r="G203" s="11"/>
      <c r="H203" s="11"/>
      <c r="I203" s="12"/>
    </row>
    <row r="204" spans="1:9" x14ac:dyDescent="0.25">
      <c r="A204" s="10"/>
      <c r="B204" s="42"/>
      <c r="C204" s="70"/>
      <c r="D204" s="13"/>
      <c r="E204" s="13"/>
      <c r="F204" s="13"/>
      <c r="G204" s="13"/>
      <c r="H204" s="144" t="s">
        <v>23</v>
      </c>
      <c r="I204" s="145"/>
    </row>
    <row r="205" spans="1:9" ht="26.25" thickBot="1" x14ac:dyDescent="0.3">
      <c r="A205" s="10"/>
      <c r="B205" s="43" t="s">
        <v>24</v>
      </c>
      <c r="C205" s="43" t="s">
        <v>25</v>
      </c>
      <c r="D205" s="45" t="s">
        <v>26</v>
      </c>
      <c r="E205" s="45" t="s">
        <v>3</v>
      </c>
      <c r="F205" s="45" t="s">
        <v>27</v>
      </c>
      <c r="G205" s="45" t="s">
        <v>28</v>
      </c>
      <c r="H205" s="47" t="s">
        <v>29</v>
      </c>
      <c r="I205" s="48" t="s">
        <v>27</v>
      </c>
    </row>
    <row r="206" spans="1:9" ht="27" customHeight="1" x14ac:dyDescent="0.25">
      <c r="A206" s="10"/>
      <c r="B206" s="15" t="s">
        <v>257</v>
      </c>
      <c r="C206" s="72" t="s">
        <v>258</v>
      </c>
      <c r="D206" s="17" t="s">
        <v>5</v>
      </c>
      <c r="E206" s="18" t="s">
        <v>7</v>
      </c>
      <c r="F206" s="19"/>
      <c r="G206" s="127">
        <f t="shared" ref="G206:G226" si="12">IF(AND(H206="Ja",E206="hoog"),30, IF(AND(H206="Ja",E206="laag"),10,IF(H206="nee",0,0)))</f>
        <v>0</v>
      </c>
      <c r="H206" s="49"/>
      <c r="I206" s="50"/>
    </row>
    <row r="207" spans="1:9" ht="25.5" x14ac:dyDescent="0.25">
      <c r="A207" s="1"/>
      <c r="B207" s="15" t="s">
        <v>259</v>
      </c>
      <c r="C207" s="72" t="s">
        <v>260</v>
      </c>
      <c r="D207" s="17" t="s">
        <v>5</v>
      </c>
      <c r="E207" s="18" t="s">
        <v>7</v>
      </c>
      <c r="F207" s="19"/>
      <c r="G207" s="127">
        <f t="shared" si="12"/>
        <v>0</v>
      </c>
      <c r="H207" s="49"/>
      <c r="I207" s="50"/>
    </row>
    <row r="208" spans="1:9" ht="38.25" x14ac:dyDescent="0.25">
      <c r="A208" s="1"/>
      <c r="B208" s="15" t="s">
        <v>261</v>
      </c>
      <c r="C208" s="71" t="s">
        <v>262</v>
      </c>
      <c r="D208" s="17" t="s">
        <v>9</v>
      </c>
      <c r="E208" s="18" t="s">
        <v>11</v>
      </c>
      <c r="F208" s="112"/>
      <c r="G208" s="127">
        <f>IF(AND(H208="Ja",E208="hoog"),90, IF(AND(H208="Ja",E208="laag"),10,IF(H208="nee",0,0)))</f>
        <v>0</v>
      </c>
      <c r="H208" s="49"/>
      <c r="I208" s="73"/>
    </row>
    <row r="209" spans="1:9" x14ac:dyDescent="0.25">
      <c r="A209" s="1"/>
      <c r="B209" s="15" t="s">
        <v>263</v>
      </c>
      <c r="C209" s="71" t="s">
        <v>575</v>
      </c>
      <c r="D209" s="17" t="s">
        <v>5</v>
      </c>
      <c r="E209" s="18" t="s">
        <v>7</v>
      </c>
      <c r="F209" s="72"/>
      <c r="G209" s="127">
        <f t="shared" si="12"/>
        <v>0</v>
      </c>
      <c r="H209" s="49"/>
      <c r="I209" s="52"/>
    </row>
    <row r="210" spans="1:9" x14ac:dyDescent="0.25">
      <c r="A210" s="1"/>
      <c r="B210" s="15" t="s">
        <v>264</v>
      </c>
      <c r="C210" s="71" t="s">
        <v>265</v>
      </c>
      <c r="D210" s="17" t="s">
        <v>9</v>
      </c>
      <c r="E210" s="18" t="s">
        <v>11</v>
      </c>
      <c r="F210" s="72"/>
      <c r="G210" s="127">
        <f t="shared" si="12"/>
        <v>0</v>
      </c>
      <c r="H210" s="49"/>
      <c r="I210" s="52"/>
    </row>
    <row r="211" spans="1:9" x14ac:dyDescent="0.25">
      <c r="A211" s="1"/>
      <c r="B211" s="15" t="s">
        <v>266</v>
      </c>
      <c r="C211" s="71" t="s">
        <v>267</v>
      </c>
      <c r="D211" s="17" t="s">
        <v>9</v>
      </c>
      <c r="E211" s="18" t="s">
        <v>11</v>
      </c>
      <c r="F211" s="72"/>
      <c r="G211" s="127">
        <f t="shared" si="12"/>
        <v>0</v>
      </c>
      <c r="H211" s="49"/>
      <c r="I211" s="52"/>
    </row>
    <row r="212" spans="1:9" x14ac:dyDescent="0.25">
      <c r="A212" s="1"/>
      <c r="B212" s="15" t="s">
        <v>268</v>
      </c>
      <c r="C212" s="72" t="s">
        <v>269</v>
      </c>
      <c r="D212" s="17" t="s">
        <v>9</v>
      </c>
      <c r="E212" s="18" t="s">
        <v>11</v>
      </c>
      <c r="F212" s="72"/>
      <c r="G212" s="127">
        <f t="shared" si="12"/>
        <v>0</v>
      </c>
      <c r="H212" s="49"/>
      <c r="I212" s="52"/>
    </row>
    <row r="213" spans="1:9" ht="89.25" x14ac:dyDescent="0.25">
      <c r="A213" s="1"/>
      <c r="B213" s="15" t="s">
        <v>270</v>
      </c>
      <c r="C213" s="71" t="s">
        <v>271</v>
      </c>
      <c r="D213" s="17" t="s">
        <v>5</v>
      </c>
      <c r="E213" s="18" t="s">
        <v>7</v>
      </c>
      <c r="F213" s="72" t="s">
        <v>567</v>
      </c>
      <c r="G213" s="127">
        <f t="shared" si="12"/>
        <v>0</v>
      </c>
      <c r="H213" s="49"/>
      <c r="I213" s="52"/>
    </row>
    <row r="214" spans="1:9" ht="27" customHeight="1" x14ac:dyDescent="0.25">
      <c r="A214" s="1"/>
      <c r="B214" s="15" t="s">
        <v>272</v>
      </c>
      <c r="C214" s="71" t="s">
        <v>273</v>
      </c>
      <c r="D214" s="17" t="s">
        <v>9</v>
      </c>
      <c r="E214" s="18" t="s">
        <v>11</v>
      </c>
      <c r="F214" s="72" t="s">
        <v>274</v>
      </c>
      <c r="G214" s="127">
        <f t="shared" si="12"/>
        <v>0</v>
      </c>
      <c r="H214" s="49"/>
      <c r="I214" s="52"/>
    </row>
    <row r="215" spans="1:9" x14ac:dyDescent="0.25">
      <c r="A215" s="1"/>
      <c r="B215" s="15" t="s">
        <v>275</v>
      </c>
      <c r="C215" s="71" t="s">
        <v>276</v>
      </c>
      <c r="D215" s="17" t="s">
        <v>5</v>
      </c>
      <c r="E215" s="18" t="s">
        <v>7</v>
      </c>
      <c r="F215" s="72"/>
      <c r="G215" s="127">
        <f t="shared" si="12"/>
        <v>0</v>
      </c>
      <c r="H215" s="49"/>
      <c r="I215" s="52"/>
    </row>
    <row r="216" spans="1:9" x14ac:dyDescent="0.25">
      <c r="A216" s="1"/>
      <c r="B216" s="15" t="s">
        <v>277</v>
      </c>
      <c r="C216" s="71" t="s">
        <v>278</v>
      </c>
      <c r="D216" s="17" t="s">
        <v>5</v>
      </c>
      <c r="E216" s="18" t="s">
        <v>7</v>
      </c>
      <c r="F216" s="72"/>
      <c r="G216" s="127">
        <f t="shared" si="12"/>
        <v>0</v>
      </c>
      <c r="H216" s="49"/>
      <c r="I216" s="52"/>
    </row>
    <row r="217" spans="1:9" ht="17.25" customHeight="1" x14ac:dyDescent="0.25">
      <c r="A217" s="1"/>
      <c r="B217" s="15" t="s">
        <v>279</v>
      </c>
      <c r="C217" s="71" t="s">
        <v>280</v>
      </c>
      <c r="D217" s="17" t="s">
        <v>5</v>
      </c>
      <c r="E217" s="18" t="s">
        <v>7</v>
      </c>
      <c r="F217" s="77"/>
      <c r="G217" s="127">
        <f t="shared" si="12"/>
        <v>0</v>
      </c>
      <c r="H217" s="49"/>
      <c r="I217" s="52"/>
    </row>
    <row r="218" spans="1:9" ht="25.5" x14ac:dyDescent="0.25">
      <c r="A218" s="1"/>
      <c r="B218" s="15" t="s">
        <v>281</v>
      </c>
      <c r="C218" s="71" t="s">
        <v>282</v>
      </c>
      <c r="D218" s="17" t="s">
        <v>5</v>
      </c>
      <c r="E218" s="18" t="s">
        <v>7</v>
      </c>
      <c r="F218" s="72"/>
      <c r="G218" s="127">
        <f t="shared" si="12"/>
        <v>0</v>
      </c>
      <c r="H218" s="49"/>
      <c r="I218" s="52"/>
    </row>
    <row r="219" spans="1:9" x14ac:dyDescent="0.25">
      <c r="A219" s="1"/>
      <c r="B219" s="15" t="s">
        <v>283</v>
      </c>
      <c r="C219" s="71" t="s">
        <v>284</v>
      </c>
      <c r="D219" s="17" t="s">
        <v>9</v>
      </c>
      <c r="E219" s="18" t="s">
        <v>11</v>
      </c>
      <c r="F219" s="72"/>
      <c r="G219" s="127">
        <f t="shared" si="12"/>
        <v>0</v>
      </c>
      <c r="H219" s="49"/>
      <c r="I219" s="52"/>
    </row>
    <row r="220" spans="1:9" ht="25.5" x14ac:dyDescent="0.25">
      <c r="A220" s="1"/>
      <c r="B220" s="15" t="s">
        <v>285</v>
      </c>
      <c r="C220" s="71" t="s">
        <v>286</v>
      </c>
      <c r="D220" s="17" t="s">
        <v>5</v>
      </c>
      <c r="E220" s="18" t="s">
        <v>7</v>
      </c>
      <c r="F220" s="72"/>
      <c r="G220" s="127">
        <f t="shared" si="12"/>
        <v>0</v>
      </c>
      <c r="H220" s="49"/>
      <c r="I220" s="52"/>
    </row>
    <row r="221" spans="1:9" ht="25.5" x14ac:dyDescent="0.25">
      <c r="A221" s="1"/>
      <c r="B221" s="15" t="s">
        <v>287</v>
      </c>
      <c r="C221" s="71" t="s">
        <v>288</v>
      </c>
      <c r="D221" s="17" t="s">
        <v>5</v>
      </c>
      <c r="E221" s="18" t="s">
        <v>7</v>
      </c>
      <c r="F221" s="72"/>
      <c r="G221" s="127">
        <f t="shared" si="12"/>
        <v>0</v>
      </c>
      <c r="H221" s="49"/>
      <c r="I221" s="52"/>
    </row>
    <row r="222" spans="1:9" ht="25.5" x14ac:dyDescent="0.25">
      <c r="A222" s="1"/>
      <c r="B222" s="15" t="s">
        <v>289</v>
      </c>
      <c r="C222" s="71" t="s">
        <v>290</v>
      </c>
      <c r="D222" s="17" t="s">
        <v>9</v>
      </c>
      <c r="E222" s="18" t="s">
        <v>11</v>
      </c>
      <c r="F222" s="72"/>
      <c r="G222" s="127">
        <f t="shared" si="12"/>
        <v>0</v>
      </c>
      <c r="H222" s="49"/>
      <c r="I222" s="52"/>
    </row>
    <row r="223" spans="1:9" ht="25.5" x14ac:dyDescent="0.25">
      <c r="A223" s="1"/>
      <c r="B223" s="15" t="s">
        <v>291</v>
      </c>
      <c r="C223" s="71" t="s">
        <v>292</v>
      </c>
      <c r="D223" s="17" t="s">
        <v>5</v>
      </c>
      <c r="E223" s="18" t="s">
        <v>7</v>
      </c>
      <c r="F223" s="77"/>
      <c r="G223" s="127">
        <f t="shared" si="12"/>
        <v>0</v>
      </c>
      <c r="H223" s="49"/>
      <c r="I223" s="52"/>
    </row>
    <row r="224" spans="1:9" ht="38.25" x14ac:dyDescent="0.25">
      <c r="A224" s="1"/>
      <c r="B224" s="15" t="s">
        <v>293</v>
      </c>
      <c r="C224" s="122" t="s">
        <v>294</v>
      </c>
      <c r="D224" s="17" t="s">
        <v>5</v>
      </c>
      <c r="E224" s="18" t="s">
        <v>7</v>
      </c>
      <c r="F224" s="72"/>
      <c r="G224" s="127">
        <f t="shared" si="12"/>
        <v>0</v>
      </c>
      <c r="H224" s="49"/>
      <c r="I224" s="52"/>
    </row>
    <row r="225" spans="1:9" x14ac:dyDescent="0.25">
      <c r="A225" s="1"/>
      <c r="B225" s="15" t="s">
        <v>295</v>
      </c>
      <c r="C225" s="122" t="s">
        <v>296</v>
      </c>
      <c r="D225" s="17" t="s">
        <v>5</v>
      </c>
      <c r="E225" s="18" t="s">
        <v>7</v>
      </c>
      <c r="F225" s="72"/>
      <c r="G225" s="127">
        <f t="shared" si="12"/>
        <v>0</v>
      </c>
      <c r="H225" s="49"/>
      <c r="I225" s="52"/>
    </row>
    <row r="226" spans="1:9" ht="86.25" customHeight="1" x14ac:dyDescent="0.25">
      <c r="A226" s="1"/>
      <c r="B226" s="15" t="s">
        <v>297</v>
      </c>
      <c r="C226" s="122" t="s">
        <v>298</v>
      </c>
      <c r="D226" s="17" t="s">
        <v>9</v>
      </c>
      <c r="E226" s="18" t="s">
        <v>11</v>
      </c>
      <c r="F226" s="72"/>
      <c r="G226" s="127">
        <f t="shared" si="12"/>
        <v>0</v>
      </c>
      <c r="H226" s="49"/>
      <c r="I226" s="52"/>
    </row>
    <row r="227" spans="1:9" ht="15.75" thickBot="1" x14ac:dyDescent="0.3">
      <c r="A227" s="1"/>
      <c r="B227" s="20"/>
      <c r="C227" s="135" t="s">
        <v>40</v>
      </c>
      <c r="D227" s="135"/>
      <c r="E227" s="135"/>
      <c r="F227" s="135"/>
      <c r="G227" s="21">
        <f>SUM(G206:G226)</f>
        <v>0</v>
      </c>
      <c r="H227" s="53"/>
      <c r="I227" s="54"/>
    </row>
    <row r="228" spans="1:9" x14ac:dyDescent="0.25">
      <c r="A228" s="1"/>
      <c r="B228" s="24"/>
      <c r="C228" s="25"/>
      <c r="D228" s="1"/>
      <c r="E228" s="1"/>
      <c r="F228" s="25"/>
      <c r="G228" s="1"/>
      <c r="H228" s="1"/>
      <c r="I228" s="1"/>
    </row>
    <row r="229" spans="1:9" ht="15.75" thickBot="1" x14ac:dyDescent="0.3">
      <c r="A229" s="10"/>
      <c r="B229" s="41" t="s">
        <v>299</v>
      </c>
      <c r="C229" s="69"/>
      <c r="D229" s="11"/>
      <c r="E229" s="11"/>
      <c r="F229" s="11"/>
      <c r="G229" s="11"/>
      <c r="H229" s="11"/>
      <c r="I229" s="12"/>
    </row>
    <row r="230" spans="1:9" x14ac:dyDescent="0.25">
      <c r="A230" s="10"/>
      <c r="B230" s="42" t="s">
        <v>300</v>
      </c>
      <c r="C230" s="70"/>
      <c r="D230" s="13"/>
      <c r="E230" s="13"/>
      <c r="F230" s="13"/>
      <c r="G230" s="13"/>
      <c r="H230" s="144" t="s">
        <v>23</v>
      </c>
      <c r="I230" s="145"/>
    </row>
    <row r="231" spans="1:9" ht="26.25" thickBot="1" x14ac:dyDescent="0.3">
      <c r="A231" s="10"/>
      <c r="B231" s="43" t="s">
        <v>24</v>
      </c>
      <c r="C231" s="43" t="s">
        <v>25</v>
      </c>
      <c r="D231" s="45" t="s">
        <v>26</v>
      </c>
      <c r="E231" s="45" t="s">
        <v>3</v>
      </c>
      <c r="F231" s="45" t="s">
        <v>27</v>
      </c>
      <c r="G231" s="45" t="s">
        <v>28</v>
      </c>
      <c r="H231" s="47" t="s">
        <v>29</v>
      </c>
      <c r="I231" s="48" t="s">
        <v>27</v>
      </c>
    </row>
    <row r="232" spans="1:9" ht="25.5" x14ac:dyDescent="0.25">
      <c r="A232" s="1"/>
      <c r="B232" s="116" t="s">
        <v>301</v>
      </c>
      <c r="C232" s="64" t="s">
        <v>302</v>
      </c>
      <c r="D232" s="17" t="s">
        <v>5</v>
      </c>
      <c r="E232" s="18" t="s">
        <v>7</v>
      </c>
      <c r="F232" s="113"/>
      <c r="G232" s="127">
        <f t="shared" ref="G232:G238" si="13">IF(AND(H232="Ja",E232="hoog"),30, IF(AND(H232="Ja",E232="laag"),10,IF(H232="nee",0,0)))</f>
        <v>0</v>
      </c>
      <c r="H232" s="49"/>
      <c r="I232" s="56"/>
    </row>
    <row r="233" spans="1:9" ht="25.5" x14ac:dyDescent="0.25">
      <c r="A233" s="1"/>
      <c r="B233" s="116" t="s">
        <v>303</v>
      </c>
      <c r="C233" s="64" t="s">
        <v>304</v>
      </c>
      <c r="D233" s="17" t="s">
        <v>5</v>
      </c>
      <c r="E233" s="18" t="s">
        <v>7</v>
      </c>
      <c r="F233" s="72"/>
      <c r="G233" s="127">
        <f t="shared" si="13"/>
        <v>0</v>
      </c>
      <c r="H233" s="49"/>
      <c r="I233" s="52"/>
    </row>
    <row r="234" spans="1:9" ht="42" customHeight="1" x14ac:dyDescent="0.25">
      <c r="A234" s="1"/>
      <c r="B234" s="116" t="s">
        <v>305</v>
      </c>
      <c r="C234" s="101" t="s">
        <v>306</v>
      </c>
      <c r="D234" s="17" t="s">
        <v>5</v>
      </c>
      <c r="E234" s="18" t="s">
        <v>7</v>
      </c>
      <c r="F234" s="72"/>
      <c r="G234" s="127">
        <f t="shared" si="13"/>
        <v>0</v>
      </c>
      <c r="H234" s="49"/>
      <c r="I234" s="52"/>
    </row>
    <row r="235" spans="1:9" ht="38.25" x14ac:dyDescent="0.25">
      <c r="A235" s="1"/>
      <c r="B235" s="116" t="s">
        <v>307</v>
      </c>
      <c r="C235" s="64" t="s">
        <v>308</v>
      </c>
      <c r="D235" s="17" t="s">
        <v>9</v>
      </c>
      <c r="E235" s="18" t="s">
        <v>16</v>
      </c>
      <c r="F235" s="114" t="s">
        <v>309</v>
      </c>
      <c r="G235" s="127">
        <f t="shared" si="13"/>
        <v>0</v>
      </c>
      <c r="H235" s="49"/>
      <c r="I235" s="52"/>
    </row>
    <row r="236" spans="1:9" ht="25.5" x14ac:dyDescent="0.25">
      <c r="A236" s="1"/>
      <c r="B236" s="116" t="s">
        <v>310</v>
      </c>
      <c r="C236" s="64" t="s">
        <v>311</v>
      </c>
      <c r="D236" s="17" t="s">
        <v>5</v>
      </c>
      <c r="E236" s="18" t="s">
        <v>7</v>
      </c>
      <c r="F236" s="72"/>
      <c r="G236" s="127">
        <f t="shared" si="13"/>
        <v>0</v>
      </c>
      <c r="H236" s="49"/>
      <c r="I236" s="52"/>
    </row>
    <row r="237" spans="1:9" ht="25.5" x14ac:dyDescent="0.25">
      <c r="A237" s="1"/>
      <c r="B237" s="116" t="s">
        <v>312</v>
      </c>
      <c r="C237" s="101" t="s">
        <v>313</v>
      </c>
      <c r="D237" s="17" t="s">
        <v>5</v>
      </c>
      <c r="E237" s="18" t="s">
        <v>7</v>
      </c>
      <c r="F237" s="72"/>
      <c r="G237" s="127">
        <f t="shared" si="13"/>
        <v>0</v>
      </c>
      <c r="H237" s="49"/>
      <c r="I237" s="52"/>
    </row>
    <row r="238" spans="1:9" ht="38.25" x14ac:dyDescent="0.25">
      <c r="A238" s="1"/>
      <c r="B238" s="116" t="s">
        <v>314</v>
      </c>
      <c r="C238" s="101" t="s">
        <v>315</v>
      </c>
      <c r="D238" s="17" t="s">
        <v>5</v>
      </c>
      <c r="E238" s="18" t="s">
        <v>7</v>
      </c>
      <c r="F238" s="72" t="s">
        <v>316</v>
      </c>
      <c r="G238" s="127">
        <f t="shared" si="13"/>
        <v>0</v>
      </c>
      <c r="H238" s="49"/>
      <c r="I238" s="52"/>
    </row>
    <row r="239" spans="1:9" ht="15.75" thickBot="1" x14ac:dyDescent="0.3">
      <c r="A239" s="1"/>
      <c r="B239" s="1"/>
      <c r="C239" s="135" t="s">
        <v>40</v>
      </c>
      <c r="D239" s="135"/>
      <c r="E239" s="135"/>
      <c r="F239" s="135"/>
      <c r="G239" s="21">
        <f>SUM(G232:G238)</f>
        <v>0</v>
      </c>
      <c r="H239" s="53"/>
      <c r="I239" s="54"/>
    </row>
    <row r="240" spans="1:9" x14ac:dyDescent="0.25">
      <c r="A240" s="10"/>
      <c r="B240" s="118"/>
      <c r="C240" s="80"/>
      <c r="D240" s="80"/>
      <c r="E240" s="80"/>
      <c r="F240" s="80"/>
      <c r="G240" s="81"/>
      <c r="H240" s="82"/>
      <c r="I240" s="82"/>
    </row>
    <row r="241" spans="1:9" ht="15.75" thickBot="1" x14ac:dyDescent="0.3">
      <c r="A241" s="10"/>
      <c r="B241" s="41" t="s">
        <v>317</v>
      </c>
      <c r="C241" s="69"/>
      <c r="D241" s="11"/>
      <c r="E241" s="11"/>
      <c r="F241" s="11"/>
      <c r="G241" s="11"/>
      <c r="H241" s="11"/>
      <c r="I241" s="12"/>
    </row>
    <row r="242" spans="1:9" x14ac:dyDescent="0.25">
      <c r="A242" s="10"/>
      <c r="B242" s="42"/>
      <c r="C242" s="70"/>
      <c r="D242" s="13"/>
      <c r="E242" s="13"/>
      <c r="F242" s="13"/>
      <c r="G242" s="13"/>
      <c r="H242" s="144" t="s">
        <v>23</v>
      </c>
      <c r="I242" s="145"/>
    </row>
    <row r="243" spans="1:9" ht="26.25" thickBot="1" x14ac:dyDescent="0.3">
      <c r="A243" s="1"/>
      <c r="B243" s="43" t="s">
        <v>24</v>
      </c>
      <c r="C243" s="43" t="s">
        <v>25</v>
      </c>
      <c r="D243" s="45" t="s">
        <v>26</v>
      </c>
      <c r="E243" s="45" t="s">
        <v>3</v>
      </c>
      <c r="F243" s="45" t="s">
        <v>27</v>
      </c>
      <c r="G243" s="45" t="s">
        <v>28</v>
      </c>
      <c r="H243" s="47" t="s">
        <v>29</v>
      </c>
      <c r="I243" s="48" t="s">
        <v>27</v>
      </c>
    </row>
    <row r="244" spans="1:9" ht="39.75" customHeight="1" x14ac:dyDescent="0.25">
      <c r="A244" s="1"/>
      <c r="B244" s="15" t="s">
        <v>318</v>
      </c>
      <c r="C244" s="64" t="s">
        <v>319</v>
      </c>
      <c r="D244" s="17" t="s">
        <v>5</v>
      </c>
      <c r="E244" s="18" t="s">
        <v>7</v>
      </c>
      <c r="F244" s="72"/>
      <c r="G244" s="127">
        <f t="shared" ref="G244:G248" si="14">IF(AND(H244="Ja",E244="hoog"),30, IF(AND(H244="Ja",E244="laag"),10,IF(H244="nee",0,0)))</f>
        <v>0</v>
      </c>
      <c r="H244" s="49"/>
      <c r="I244" s="50"/>
    </row>
    <row r="245" spans="1:9" ht="38.25" x14ac:dyDescent="0.25">
      <c r="A245" s="1"/>
      <c r="B245" s="15" t="s">
        <v>320</v>
      </c>
      <c r="C245" s="64" t="s">
        <v>321</v>
      </c>
      <c r="D245" s="17" t="s">
        <v>5</v>
      </c>
      <c r="E245" s="18" t="s">
        <v>7</v>
      </c>
      <c r="F245" s="72"/>
      <c r="G245" s="127">
        <f t="shared" si="14"/>
        <v>0</v>
      </c>
      <c r="H245" s="49"/>
      <c r="I245" s="52"/>
    </row>
    <row r="246" spans="1:9" ht="38.25" x14ac:dyDescent="0.25">
      <c r="A246" s="1"/>
      <c r="B246" s="15" t="s">
        <v>322</v>
      </c>
      <c r="C246" s="64" t="s">
        <v>581</v>
      </c>
      <c r="D246" s="17" t="s">
        <v>9</v>
      </c>
      <c r="E246" s="18" t="s">
        <v>11</v>
      </c>
      <c r="F246" s="72"/>
      <c r="G246" s="127">
        <f t="shared" si="14"/>
        <v>0</v>
      </c>
      <c r="H246" s="49"/>
      <c r="I246" s="52"/>
    </row>
    <row r="247" spans="1:9" ht="38.25" x14ac:dyDescent="0.25">
      <c r="A247" s="1"/>
      <c r="B247" s="15" t="s">
        <v>323</v>
      </c>
      <c r="C247" s="64" t="s">
        <v>324</v>
      </c>
      <c r="D247" s="17" t="s">
        <v>9</v>
      </c>
      <c r="E247" s="18" t="s">
        <v>11</v>
      </c>
      <c r="F247" s="72"/>
      <c r="G247" s="127">
        <f t="shared" si="14"/>
        <v>0</v>
      </c>
      <c r="H247" s="49"/>
      <c r="I247" s="52"/>
    </row>
    <row r="248" spans="1:9" ht="25.5" x14ac:dyDescent="0.25">
      <c r="A248" s="1"/>
      <c r="B248" s="15" t="s">
        <v>325</v>
      </c>
      <c r="C248" s="74" t="s">
        <v>326</v>
      </c>
      <c r="D248" s="17" t="s">
        <v>5</v>
      </c>
      <c r="E248" s="18" t="s">
        <v>7</v>
      </c>
      <c r="F248" s="72"/>
      <c r="G248" s="127">
        <f t="shared" si="14"/>
        <v>0</v>
      </c>
      <c r="H248" s="49"/>
      <c r="I248" s="52"/>
    </row>
    <row r="249" spans="1:9" ht="15.75" thickBot="1" x14ac:dyDescent="0.3">
      <c r="A249" s="1"/>
      <c r="B249" s="1"/>
      <c r="C249" s="135"/>
      <c r="D249" s="135"/>
      <c r="E249" s="135"/>
      <c r="F249" s="135"/>
      <c r="G249" s="21">
        <f>SUM(G244:G248)</f>
        <v>0</v>
      </c>
      <c r="H249" s="53"/>
      <c r="I249" s="54"/>
    </row>
    <row r="250" spans="1:9" x14ac:dyDescent="0.25">
      <c r="A250" s="10"/>
      <c r="B250" s="24"/>
      <c r="C250" s="25"/>
      <c r="D250" s="1"/>
      <c r="E250" s="1"/>
      <c r="F250" s="25"/>
      <c r="G250" s="1"/>
      <c r="H250" s="1"/>
      <c r="I250" s="1"/>
    </row>
    <row r="251" spans="1:9" ht="15.75" thickBot="1" x14ac:dyDescent="0.3">
      <c r="A251" s="10"/>
      <c r="B251" s="41" t="s">
        <v>327</v>
      </c>
      <c r="C251" s="69"/>
      <c r="D251" s="11"/>
      <c r="E251" s="11"/>
      <c r="F251" s="11"/>
      <c r="G251" s="11"/>
      <c r="H251" s="11"/>
      <c r="I251" s="12"/>
    </row>
    <row r="252" spans="1:9" x14ac:dyDescent="0.25">
      <c r="A252" s="10"/>
      <c r="B252" s="42"/>
      <c r="C252" s="70"/>
      <c r="D252" s="13"/>
      <c r="E252" s="13"/>
      <c r="F252" s="13"/>
      <c r="G252" s="13"/>
      <c r="H252" s="144" t="s">
        <v>23</v>
      </c>
      <c r="I252" s="145"/>
    </row>
    <row r="253" spans="1:9" ht="26.25" thickBot="1" x14ac:dyDescent="0.3">
      <c r="A253" s="1"/>
      <c r="B253" s="43" t="s">
        <v>24</v>
      </c>
      <c r="C253" s="43" t="s">
        <v>25</v>
      </c>
      <c r="D253" s="45" t="s">
        <v>26</v>
      </c>
      <c r="E253" s="45" t="s">
        <v>3</v>
      </c>
      <c r="F253" s="45" t="s">
        <v>27</v>
      </c>
      <c r="G253" s="45" t="s">
        <v>28</v>
      </c>
      <c r="H253" s="47" t="s">
        <v>29</v>
      </c>
      <c r="I253" s="48" t="s">
        <v>27</v>
      </c>
    </row>
    <row r="254" spans="1:9" ht="25.5" x14ac:dyDescent="0.25">
      <c r="A254" s="1"/>
      <c r="B254" s="27" t="s">
        <v>328</v>
      </c>
      <c r="C254" s="74" t="s">
        <v>568</v>
      </c>
      <c r="D254" s="17" t="s">
        <v>9</v>
      </c>
      <c r="E254" s="18" t="s">
        <v>11</v>
      </c>
      <c r="F254" s="72"/>
      <c r="G254" s="127">
        <f t="shared" ref="G254:G263" si="15">IF(AND(H254="Ja",E254="hoog"),30, IF(AND(H254="Ja",E254="laag"),10,IF(H254="nee",0,0)))</f>
        <v>0</v>
      </c>
      <c r="H254" s="55"/>
      <c r="I254" s="56"/>
    </row>
    <row r="255" spans="1:9" x14ac:dyDescent="0.25">
      <c r="A255" s="1"/>
      <c r="B255" s="27" t="s">
        <v>329</v>
      </c>
      <c r="C255" s="64" t="s">
        <v>330</v>
      </c>
      <c r="D255" s="17" t="s">
        <v>9</v>
      </c>
      <c r="E255" s="18" t="s">
        <v>11</v>
      </c>
      <c r="F255" s="72"/>
      <c r="G255" s="127">
        <f t="shared" si="15"/>
        <v>0</v>
      </c>
      <c r="H255" s="51"/>
      <c r="I255" s="52"/>
    </row>
    <row r="256" spans="1:9" ht="25.5" x14ac:dyDescent="0.25">
      <c r="A256" s="1"/>
      <c r="B256" s="27" t="s">
        <v>331</v>
      </c>
      <c r="C256" s="74" t="s">
        <v>332</v>
      </c>
      <c r="D256" s="17" t="s">
        <v>5</v>
      </c>
      <c r="E256" s="18" t="s">
        <v>7</v>
      </c>
      <c r="F256" s="72"/>
      <c r="G256" s="127">
        <f t="shared" si="15"/>
        <v>0</v>
      </c>
      <c r="H256" s="51"/>
      <c r="I256" s="52"/>
    </row>
    <row r="257" spans="1:9" ht="25.5" x14ac:dyDescent="0.25">
      <c r="A257" s="1"/>
      <c r="B257" s="27" t="s">
        <v>333</v>
      </c>
      <c r="C257" s="74" t="s">
        <v>334</v>
      </c>
      <c r="D257" s="17" t="s">
        <v>9</v>
      </c>
      <c r="E257" s="18" t="s">
        <v>11</v>
      </c>
      <c r="F257" s="72"/>
      <c r="G257" s="127">
        <f t="shared" si="15"/>
        <v>0</v>
      </c>
      <c r="H257" s="51"/>
      <c r="I257" s="52"/>
    </row>
    <row r="258" spans="1:9" ht="38.25" x14ac:dyDescent="0.25">
      <c r="A258" s="1"/>
      <c r="B258" s="27" t="s">
        <v>335</v>
      </c>
      <c r="C258" s="74" t="s">
        <v>336</v>
      </c>
      <c r="D258" s="17" t="s">
        <v>9</v>
      </c>
      <c r="E258" s="18" t="s">
        <v>11</v>
      </c>
      <c r="F258" s="72"/>
      <c r="G258" s="127">
        <f t="shared" si="15"/>
        <v>0</v>
      </c>
      <c r="H258" s="51"/>
      <c r="I258" s="52"/>
    </row>
    <row r="259" spans="1:9" ht="120.75" customHeight="1" x14ac:dyDescent="0.25">
      <c r="A259" s="1"/>
      <c r="B259" s="27" t="s">
        <v>337</v>
      </c>
      <c r="C259" s="74" t="s">
        <v>338</v>
      </c>
      <c r="D259" s="17" t="s">
        <v>9</v>
      </c>
      <c r="E259" s="18" t="s">
        <v>11</v>
      </c>
      <c r="F259" s="72" t="s">
        <v>339</v>
      </c>
      <c r="G259" s="127">
        <f t="shared" si="15"/>
        <v>0</v>
      </c>
      <c r="H259" s="51"/>
      <c r="I259" s="52"/>
    </row>
    <row r="260" spans="1:9" ht="51" x14ac:dyDescent="0.25">
      <c r="A260" s="1"/>
      <c r="B260" s="27" t="s">
        <v>340</v>
      </c>
      <c r="C260" s="74" t="s">
        <v>341</v>
      </c>
      <c r="D260" s="17" t="s">
        <v>9</v>
      </c>
      <c r="E260" s="18" t="s">
        <v>11</v>
      </c>
      <c r="F260" s="72" t="s">
        <v>342</v>
      </c>
      <c r="G260" s="127">
        <f t="shared" si="15"/>
        <v>0</v>
      </c>
      <c r="H260" s="51"/>
      <c r="I260" s="52"/>
    </row>
    <row r="261" spans="1:9" ht="38.25" x14ac:dyDescent="0.25">
      <c r="A261" s="1"/>
      <c r="B261" s="27" t="s">
        <v>343</v>
      </c>
      <c r="C261" s="74" t="s">
        <v>344</v>
      </c>
      <c r="D261" s="17" t="s">
        <v>9</v>
      </c>
      <c r="E261" s="18" t="s">
        <v>11</v>
      </c>
      <c r="F261" s="72"/>
      <c r="G261" s="127">
        <f t="shared" si="15"/>
        <v>0</v>
      </c>
      <c r="H261" s="51"/>
      <c r="I261" s="52"/>
    </row>
    <row r="262" spans="1:9" ht="38.25" x14ac:dyDescent="0.25">
      <c r="A262" s="1"/>
      <c r="B262" s="27" t="s">
        <v>345</v>
      </c>
      <c r="C262" s="75" t="s">
        <v>346</v>
      </c>
      <c r="D262" s="17" t="s">
        <v>9</v>
      </c>
      <c r="E262" s="18" t="s">
        <v>11</v>
      </c>
      <c r="F262" s="72"/>
      <c r="G262" s="127">
        <f>IF(AND(H262="Ja",E262="hoog"),90, IF(AND(H262="Ja",E262="laag"),10,IF(H262="nee",0,0)))</f>
        <v>0</v>
      </c>
      <c r="H262" s="51"/>
      <c r="I262" s="52"/>
    </row>
    <row r="263" spans="1:9" ht="29.25" customHeight="1" x14ac:dyDescent="0.25">
      <c r="A263" s="1"/>
      <c r="B263" s="123" t="s">
        <v>347</v>
      </c>
      <c r="C263" s="75" t="s">
        <v>574</v>
      </c>
      <c r="D263" s="124" t="s">
        <v>9</v>
      </c>
      <c r="E263" s="125" t="s">
        <v>348</v>
      </c>
      <c r="F263" s="77"/>
      <c r="G263" s="127">
        <f t="shared" si="15"/>
        <v>0</v>
      </c>
      <c r="H263" s="51"/>
      <c r="I263" s="50"/>
    </row>
    <row r="264" spans="1:9" ht="15.75" thickBot="1" x14ac:dyDescent="0.3">
      <c r="A264" s="1"/>
      <c r="B264" s="28"/>
      <c r="C264" s="135" t="s">
        <v>40</v>
      </c>
      <c r="D264" s="135"/>
      <c r="E264" s="135"/>
      <c r="F264" s="135"/>
      <c r="G264" s="21">
        <f>SUM(G254:G263)</f>
        <v>0</v>
      </c>
      <c r="H264" s="53"/>
      <c r="I264" s="54"/>
    </row>
    <row r="265" spans="1:9" x14ac:dyDescent="0.25">
      <c r="A265" s="10"/>
      <c r="B265" s="1"/>
      <c r="C265" s="25"/>
      <c r="D265" s="1"/>
      <c r="E265" s="1"/>
      <c r="F265" s="1"/>
      <c r="G265" s="1"/>
      <c r="H265" s="1"/>
      <c r="I265" s="1"/>
    </row>
    <row r="266" spans="1:9" ht="15.75" thickBot="1" x14ac:dyDescent="0.3">
      <c r="A266" s="10"/>
      <c r="B266" s="41" t="s">
        <v>349</v>
      </c>
      <c r="C266" s="69"/>
      <c r="D266" s="11"/>
      <c r="E266" s="11"/>
      <c r="F266" s="11"/>
      <c r="G266" s="11"/>
      <c r="H266" s="11"/>
      <c r="I266" s="12"/>
    </row>
    <row r="267" spans="1:9" x14ac:dyDescent="0.25">
      <c r="A267" s="10"/>
      <c r="B267" s="42"/>
      <c r="C267" s="70"/>
      <c r="D267" s="13"/>
      <c r="E267" s="13"/>
      <c r="F267" s="13"/>
      <c r="G267" s="13"/>
      <c r="H267" s="144" t="s">
        <v>23</v>
      </c>
      <c r="I267" s="145"/>
    </row>
    <row r="268" spans="1:9" ht="26.25" thickBot="1" x14ac:dyDescent="0.3">
      <c r="A268" s="1"/>
      <c r="B268" s="43" t="s">
        <v>24</v>
      </c>
      <c r="C268" s="43" t="s">
        <v>25</v>
      </c>
      <c r="D268" s="45" t="s">
        <v>26</v>
      </c>
      <c r="E268" s="45" t="s">
        <v>3</v>
      </c>
      <c r="F268" s="45" t="s">
        <v>27</v>
      </c>
      <c r="G268" s="45" t="s">
        <v>28</v>
      </c>
      <c r="H268" s="47" t="s">
        <v>29</v>
      </c>
      <c r="I268" s="48" t="s">
        <v>27</v>
      </c>
    </row>
    <row r="269" spans="1:9" ht="38.25" x14ac:dyDescent="0.25">
      <c r="A269" s="1"/>
      <c r="B269" s="15" t="s">
        <v>350</v>
      </c>
      <c r="C269" s="74" t="s">
        <v>569</v>
      </c>
      <c r="D269" s="17" t="s">
        <v>5</v>
      </c>
      <c r="E269" s="18" t="s">
        <v>7</v>
      </c>
      <c r="F269" s="72"/>
      <c r="G269" s="127">
        <f t="shared" ref="G269:G278" si="16">IF(AND(H269="Ja",E269="hoog"),30, IF(AND(H269="Ja",E269="laag"),10,IF(H269="nee",0,0)))</f>
        <v>0</v>
      </c>
      <c r="H269" s="49"/>
      <c r="I269" s="50"/>
    </row>
    <row r="270" spans="1:9" ht="38.25" x14ac:dyDescent="0.25">
      <c r="A270" s="1"/>
      <c r="B270" s="15" t="s">
        <v>351</v>
      </c>
      <c r="C270" s="74" t="s">
        <v>352</v>
      </c>
      <c r="D270" s="17" t="s">
        <v>9</v>
      </c>
      <c r="E270" s="18" t="s">
        <v>11</v>
      </c>
      <c r="F270" s="72"/>
      <c r="G270" s="127">
        <f t="shared" si="16"/>
        <v>0</v>
      </c>
      <c r="H270" s="49"/>
      <c r="I270" s="50"/>
    </row>
    <row r="271" spans="1:9" ht="45" customHeight="1" x14ac:dyDescent="0.25">
      <c r="A271" s="1"/>
      <c r="B271" s="15" t="s">
        <v>353</v>
      </c>
      <c r="C271" s="74" t="s">
        <v>354</v>
      </c>
      <c r="D271" s="17" t="s">
        <v>9</v>
      </c>
      <c r="E271" s="18" t="s">
        <v>11</v>
      </c>
      <c r="F271" s="72"/>
      <c r="G271" s="127">
        <f t="shared" si="16"/>
        <v>0</v>
      </c>
      <c r="H271" s="49"/>
      <c r="I271" s="50"/>
    </row>
    <row r="272" spans="1:9" x14ac:dyDescent="0.25">
      <c r="A272" s="1"/>
      <c r="B272" s="15" t="s">
        <v>355</v>
      </c>
      <c r="C272" s="74" t="s">
        <v>356</v>
      </c>
      <c r="D272" s="17" t="s">
        <v>9</v>
      </c>
      <c r="E272" s="18" t="s">
        <v>16</v>
      </c>
      <c r="F272" s="72"/>
      <c r="G272" s="127">
        <f t="shared" si="16"/>
        <v>0</v>
      </c>
      <c r="H272" s="49"/>
      <c r="I272" s="50"/>
    </row>
    <row r="273" spans="1:9" ht="25.5" x14ac:dyDescent="0.25">
      <c r="A273" s="1"/>
      <c r="B273" s="15" t="s">
        <v>357</v>
      </c>
      <c r="C273" s="74" t="s">
        <v>573</v>
      </c>
      <c r="D273" s="17" t="s">
        <v>9</v>
      </c>
      <c r="E273" s="18" t="s">
        <v>11</v>
      </c>
      <c r="F273" s="72"/>
      <c r="G273" s="127">
        <f t="shared" si="16"/>
        <v>0</v>
      </c>
      <c r="H273" s="49"/>
      <c r="I273" s="50"/>
    </row>
    <row r="274" spans="1:9" ht="25.5" x14ac:dyDescent="0.25">
      <c r="A274" s="1"/>
      <c r="B274" s="15" t="s">
        <v>358</v>
      </c>
      <c r="C274" s="74" t="s">
        <v>359</v>
      </c>
      <c r="D274" s="17" t="s">
        <v>9</v>
      </c>
      <c r="E274" s="18" t="s">
        <v>16</v>
      </c>
      <c r="F274" s="72"/>
      <c r="G274" s="127">
        <f t="shared" si="16"/>
        <v>0</v>
      </c>
      <c r="H274" s="49"/>
      <c r="I274" s="50"/>
    </row>
    <row r="275" spans="1:9" ht="51" x14ac:dyDescent="0.25">
      <c r="A275" s="1"/>
      <c r="B275" s="15" t="s">
        <v>360</v>
      </c>
      <c r="C275" s="74" t="s">
        <v>361</v>
      </c>
      <c r="D275" s="17" t="s">
        <v>9</v>
      </c>
      <c r="E275" s="18" t="s">
        <v>11</v>
      </c>
      <c r="F275" s="72"/>
      <c r="G275" s="127">
        <f t="shared" si="16"/>
        <v>0</v>
      </c>
      <c r="H275" s="49"/>
      <c r="I275" s="50"/>
    </row>
    <row r="276" spans="1:9" x14ac:dyDescent="0.25">
      <c r="A276" s="1"/>
      <c r="B276" s="15" t="s">
        <v>362</v>
      </c>
      <c r="C276" s="74" t="s">
        <v>570</v>
      </c>
      <c r="D276" s="17" t="s">
        <v>9</v>
      </c>
      <c r="E276" s="18" t="s">
        <v>11</v>
      </c>
      <c r="F276" s="72"/>
      <c r="G276" s="127">
        <f t="shared" si="16"/>
        <v>0</v>
      </c>
      <c r="H276" s="49"/>
      <c r="I276" s="50"/>
    </row>
    <row r="277" spans="1:9" x14ac:dyDescent="0.25">
      <c r="A277" s="1"/>
      <c r="B277" s="15" t="s">
        <v>363</v>
      </c>
      <c r="C277" s="74" t="s">
        <v>364</v>
      </c>
      <c r="D277" s="17" t="s">
        <v>9</v>
      </c>
      <c r="E277" s="18" t="s">
        <v>16</v>
      </c>
      <c r="F277" s="72"/>
      <c r="G277" s="127">
        <f t="shared" si="16"/>
        <v>0</v>
      </c>
      <c r="H277" s="49"/>
      <c r="I277" s="50"/>
    </row>
    <row r="278" spans="1:9" ht="63.75" x14ac:dyDescent="0.25">
      <c r="A278" s="1"/>
      <c r="B278" s="15" t="s">
        <v>365</v>
      </c>
      <c r="C278" s="74" t="s">
        <v>366</v>
      </c>
      <c r="D278" s="17" t="s">
        <v>9</v>
      </c>
      <c r="E278" s="18" t="s">
        <v>11</v>
      </c>
      <c r="F278" s="72"/>
      <c r="G278" s="127">
        <f t="shared" si="16"/>
        <v>0</v>
      </c>
      <c r="H278" s="49"/>
      <c r="I278" s="50"/>
    </row>
    <row r="279" spans="1:9" ht="15.75" thickBot="1" x14ac:dyDescent="0.3">
      <c r="A279" s="1"/>
      <c r="B279" s="29"/>
      <c r="C279" s="135" t="s">
        <v>40</v>
      </c>
      <c r="D279" s="135"/>
      <c r="E279" s="135"/>
      <c r="F279" s="135"/>
      <c r="G279" s="21">
        <f>SUM(G269:G278)</f>
        <v>0</v>
      </c>
      <c r="H279" s="53"/>
      <c r="I279" s="54"/>
    </row>
    <row r="280" spans="1:9" x14ac:dyDescent="0.25">
      <c r="A280" s="10"/>
      <c r="B280" s="1"/>
      <c r="C280" s="25"/>
      <c r="D280" s="1"/>
      <c r="E280" s="1"/>
      <c r="F280" s="1"/>
      <c r="G280" s="1"/>
      <c r="H280" s="1"/>
      <c r="I280" s="1"/>
    </row>
    <row r="281" spans="1:9" ht="15.75" thickBot="1" x14ac:dyDescent="0.3">
      <c r="A281" s="10"/>
      <c r="B281" s="41" t="s">
        <v>367</v>
      </c>
      <c r="C281" s="69"/>
      <c r="D281" s="11"/>
      <c r="E281" s="11"/>
      <c r="F281" s="11"/>
      <c r="G281" s="11"/>
      <c r="H281" s="11"/>
      <c r="I281" s="12"/>
    </row>
    <row r="282" spans="1:9" x14ac:dyDescent="0.25">
      <c r="A282" s="10"/>
      <c r="B282" s="42"/>
      <c r="C282" s="70"/>
      <c r="D282" s="13"/>
      <c r="E282" s="13"/>
      <c r="F282" s="13"/>
      <c r="G282" s="13"/>
      <c r="H282" s="144" t="s">
        <v>23</v>
      </c>
      <c r="I282" s="145"/>
    </row>
    <row r="283" spans="1:9" ht="26.25" thickBot="1" x14ac:dyDescent="0.3">
      <c r="A283" s="1"/>
      <c r="B283" s="43" t="s">
        <v>24</v>
      </c>
      <c r="C283" s="43" t="s">
        <v>25</v>
      </c>
      <c r="D283" s="45" t="s">
        <v>26</v>
      </c>
      <c r="E283" s="45" t="s">
        <v>3</v>
      </c>
      <c r="F283" s="45" t="s">
        <v>27</v>
      </c>
      <c r="G283" s="45" t="s">
        <v>28</v>
      </c>
      <c r="H283" s="47" t="s">
        <v>29</v>
      </c>
      <c r="I283" s="48" t="s">
        <v>27</v>
      </c>
    </row>
    <row r="284" spans="1:9" ht="25.5" x14ac:dyDescent="0.25">
      <c r="A284" s="1"/>
      <c r="B284" s="119" t="s">
        <v>368</v>
      </c>
      <c r="C284" s="75" t="s">
        <v>369</v>
      </c>
      <c r="D284" s="17" t="s">
        <v>5</v>
      </c>
      <c r="E284" s="18" t="s">
        <v>7</v>
      </c>
      <c r="F284" s="19"/>
      <c r="G284" s="127">
        <f t="shared" ref="G284:G305" si="17">IF(AND(H284="Ja",E284="hoog"),30, IF(AND(H284="Ja",E284="laag"),10,IF(H284="nee",0,0)))</f>
        <v>0</v>
      </c>
      <c r="H284" s="51"/>
      <c r="I284" s="50"/>
    </row>
    <row r="285" spans="1:9" ht="25.5" x14ac:dyDescent="0.25">
      <c r="A285" s="1"/>
      <c r="B285" s="119" t="s">
        <v>370</v>
      </c>
      <c r="C285" s="75" t="s">
        <v>371</v>
      </c>
      <c r="D285" s="17" t="s">
        <v>9</v>
      </c>
      <c r="E285" s="18" t="s">
        <v>11</v>
      </c>
      <c r="F285" s="72"/>
      <c r="G285" s="127">
        <f t="shared" si="17"/>
        <v>0</v>
      </c>
      <c r="H285" s="51"/>
      <c r="I285" s="50"/>
    </row>
    <row r="286" spans="1:9" ht="38.25" x14ac:dyDescent="0.25">
      <c r="A286" s="1"/>
      <c r="B286" s="119" t="s">
        <v>372</v>
      </c>
      <c r="C286" s="75" t="s">
        <v>373</v>
      </c>
      <c r="D286" s="17" t="s">
        <v>5</v>
      </c>
      <c r="E286" s="18" t="s">
        <v>7</v>
      </c>
      <c r="F286" s="19"/>
      <c r="G286" s="127">
        <f t="shared" si="17"/>
        <v>0</v>
      </c>
      <c r="H286" s="51"/>
      <c r="I286" s="50"/>
    </row>
    <row r="287" spans="1:9" x14ac:dyDescent="0.25">
      <c r="A287" s="1"/>
      <c r="B287" s="119" t="s">
        <v>374</v>
      </c>
      <c r="C287" s="75" t="s">
        <v>375</v>
      </c>
      <c r="D287" s="17" t="s">
        <v>9</v>
      </c>
      <c r="E287" s="18" t="s">
        <v>11</v>
      </c>
      <c r="F287" s="72"/>
      <c r="G287" s="127">
        <f t="shared" si="17"/>
        <v>0</v>
      </c>
      <c r="H287" s="51"/>
      <c r="I287" s="50"/>
    </row>
    <row r="288" spans="1:9" ht="25.5" x14ac:dyDescent="0.25">
      <c r="A288" s="1"/>
      <c r="B288" s="119" t="s">
        <v>376</v>
      </c>
      <c r="C288" s="75" t="s">
        <v>377</v>
      </c>
      <c r="D288" s="17" t="s">
        <v>9</v>
      </c>
      <c r="E288" s="18" t="s">
        <v>11</v>
      </c>
      <c r="F288" s="72"/>
      <c r="G288" s="127">
        <f t="shared" si="17"/>
        <v>0</v>
      </c>
      <c r="H288" s="51"/>
      <c r="I288" s="50"/>
    </row>
    <row r="289" spans="1:9" x14ac:dyDescent="0.25">
      <c r="A289" s="1"/>
      <c r="B289" s="119" t="s">
        <v>378</v>
      </c>
      <c r="C289" s="75" t="s">
        <v>379</v>
      </c>
      <c r="D289" s="17" t="s">
        <v>9</v>
      </c>
      <c r="E289" s="18" t="s">
        <v>11</v>
      </c>
      <c r="F289" s="72"/>
      <c r="G289" s="127">
        <f t="shared" si="17"/>
        <v>0</v>
      </c>
      <c r="H289" s="51"/>
      <c r="I289" s="50"/>
    </row>
    <row r="290" spans="1:9" ht="38.25" x14ac:dyDescent="0.25">
      <c r="A290" s="1"/>
      <c r="B290" s="119" t="s">
        <v>380</v>
      </c>
      <c r="C290" s="75" t="s">
        <v>381</v>
      </c>
      <c r="D290" s="17" t="s">
        <v>5</v>
      </c>
      <c r="E290" s="18" t="s">
        <v>7</v>
      </c>
      <c r="F290" s="72"/>
      <c r="G290" s="127">
        <f t="shared" si="17"/>
        <v>0</v>
      </c>
      <c r="H290" s="51"/>
      <c r="I290" s="50"/>
    </row>
    <row r="291" spans="1:9" ht="25.5" x14ac:dyDescent="0.25">
      <c r="A291" s="1"/>
      <c r="B291" s="119" t="s">
        <v>382</v>
      </c>
      <c r="C291" s="75" t="s">
        <v>383</v>
      </c>
      <c r="D291" s="17" t="s">
        <v>9</v>
      </c>
      <c r="E291" s="18" t="s">
        <v>11</v>
      </c>
      <c r="F291" s="72"/>
      <c r="G291" s="127">
        <f t="shared" si="17"/>
        <v>0</v>
      </c>
      <c r="H291" s="51"/>
      <c r="I291" s="50"/>
    </row>
    <row r="292" spans="1:9" ht="38.25" x14ac:dyDescent="0.25">
      <c r="B292" s="119" t="s">
        <v>384</v>
      </c>
      <c r="C292" s="75" t="s">
        <v>385</v>
      </c>
      <c r="D292" s="17" t="s">
        <v>9</v>
      </c>
      <c r="E292" s="18" t="s">
        <v>11</v>
      </c>
      <c r="F292" s="72"/>
      <c r="G292" s="127">
        <f t="shared" si="17"/>
        <v>0</v>
      </c>
      <c r="H292" s="51"/>
      <c r="I292" s="50"/>
    </row>
    <row r="293" spans="1:9" ht="93.75" customHeight="1" x14ac:dyDescent="0.25">
      <c r="A293" s="1"/>
      <c r="B293" s="119" t="s">
        <v>386</v>
      </c>
      <c r="C293" s="19" t="s">
        <v>387</v>
      </c>
      <c r="D293" s="17" t="s">
        <v>5</v>
      </c>
      <c r="E293" s="18" t="s">
        <v>7</v>
      </c>
      <c r="F293" s="114" t="s">
        <v>388</v>
      </c>
      <c r="G293" s="127">
        <f t="shared" si="17"/>
        <v>0</v>
      </c>
      <c r="H293" s="51"/>
      <c r="I293" s="52"/>
    </row>
    <row r="294" spans="1:9" ht="25.5" x14ac:dyDescent="0.25">
      <c r="A294" s="1"/>
      <c r="B294" s="119" t="s">
        <v>389</v>
      </c>
      <c r="C294" s="75" t="s">
        <v>390</v>
      </c>
      <c r="D294" s="17" t="s">
        <v>9</v>
      </c>
      <c r="E294" s="18" t="s">
        <v>11</v>
      </c>
      <c r="F294" s="72"/>
      <c r="G294" s="127">
        <f t="shared" si="17"/>
        <v>0</v>
      </c>
      <c r="H294" s="51"/>
      <c r="I294" s="52"/>
    </row>
    <row r="295" spans="1:9" ht="51" x14ac:dyDescent="0.25">
      <c r="A295" s="1"/>
      <c r="B295" s="119" t="s">
        <v>391</v>
      </c>
      <c r="C295" s="75" t="s">
        <v>392</v>
      </c>
      <c r="D295" s="17" t="s">
        <v>9</v>
      </c>
      <c r="E295" s="18" t="s">
        <v>11</v>
      </c>
      <c r="F295" s="72"/>
      <c r="G295" s="127">
        <f t="shared" si="17"/>
        <v>0</v>
      </c>
      <c r="H295" s="51"/>
      <c r="I295" s="52"/>
    </row>
    <row r="296" spans="1:9" ht="38.25" x14ac:dyDescent="0.25">
      <c r="A296" s="1"/>
      <c r="B296" s="119" t="s">
        <v>393</v>
      </c>
      <c r="C296" s="75" t="s">
        <v>394</v>
      </c>
      <c r="D296" s="17" t="s">
        <v>9</v>
      </c>
      <c r="E296" s="18" t="s">
        <v>16</v>
      </c>
      <c r="F296" s="72"/>
      <c r="G296" s="127">
        <f t="shared" si="17"/>
        <v>0</v>
      </c>
      <c r="H296" s="51"/>
      <c r="I296" s="52"/>
    </row>
    <row r="297" spans="1:9" ht="38.25" x14ac:dyDescent="0.25">
      <c r="A297" s="1"/>
      <c r="B297" s="119" t="s">
        <v>395</v>
      </c>
      <c r="C297" s="75" t="s">
        <v>396</v>
      </c>
      <c r="D297" s="17" t="s">
        <v>5</v>
      </c>
      <c r="E297" s="18" t="s">
        <v>7</v>
      </c>
      <c r="F297" s="19"/>
      <c r="G297" s="127">
        <f t="shared" si="17"/>
        <v>0</v>
      </c>
      <c r="H297" s="51"/>
      <c r="I297" s="52"/>
    </row>
    <row r="298" spans="1:9" ht="38.25" x14ac:dyDescent="0.25">
      <c r="A298" s="1"/>
      <c r="B298" s="119" t="s">
        <v>397</v>
      </c>
      <c r="C298" s="75" t="s">
        <v>398</v>
      </c>
      <c r="D298" s="17" t="s">
        <v>9</v>
      </c>
      <c r="E298" s="18" t="s">
        <v>11</v>
      </c>
      <c r="F298" s="72"/>
      <c r="G298" s="127">
        <f t="shared" si="17"/>
        <v>0</v>
      </c>
      <c r="H298" s="51"/>
      <c r="I298" s="52"/>
    </row>
    <row r="299" spans="1:9" ht="42" customHeight="1" x14ac:dyDescent="0.25">
      <c r="A299" s="1"/>
      <c r="B299" s="119" t="s">
        <v>399</v>
      </c>
      <c r="C299" s="75" t="s">
        <v>400</v>
      </c>
      <c r="D299" s="17" t="s">
        <v>9</v>
      </c>
      <c r="E299" s="18" t="s">
        <v>11</v>
      </c>
      <c r="F299" s="72"/>
      <c r="G299" s="127">
        <f t="shared" si="17"/>
        <v>0</v>
      </c>
      <c r="H299" s="51"/>
      <c r="I299" s="52"/>
    </row>
    <row r="300" spans="1:9" ht="25.5" x14ac:dyDescent="0.25">
      <c r="A300" s="1"/>
      <c r="B300" s="119" t="s">
        <v>401</v>
      </c>
      <c r="C300" s="75" t="s">
        <v>402</v>
      </c>
      <c r="D300" s="17" t="s">
        <v>9</v>
      </c>
      <c r="E300" s="18" t="s">
        <v>11</v>
      </c>
      <c r="F300" s="72"/>
      <c r="G300" s="127">
        <f t="shared" si="17"/>
        <v>0</v>
      </c>
      <c r="H300" s="51"/>
      <c r="I300" s="52"/>
    </row>
    <row r="301" spans="1:9" ht="25.5" x14ac:dyDescent="0.25">
      <c r="A301" s="1"/>
      <c r="B301" s="119" t="s">
        <v>403</v>
      </c>
      <c r="C301" s="75" t="s">
        <v>404</v>
      </c>
      <c r="D301" s="17" t="s">
        <v>5</v>
      </c>
      <c r="E301" s="18" t="s">
        <v>7</v>
      </c>
      <c r="F301" s="19"/>
      <c r="G301" s="127">
        <f t="shared" si="17"/>
        <v>0</v>
      </c>
      <c r="H301" s="51"/>
      <c r="I301" s="52"/>
    </row>
    <row r="302" spans="1:9" ht="38.25" x14ac:dyDescent="0.25">
      <c r="A302" s="1"/>
      <c r="B302" s="119" t="s">
        <v>405</v>
      </c>
      <c r="C302" s="75" t="s">
        <v>406</v>
      </c>
      <c r="D302" s="17" t="s">
        <v>9</v>
      </c>
      <c r="E302" s="18" t="s">
        <v>11</v>
      </c>
      <c r="F302" s="72"/>
      <c r="G302" s="127">
        <f t="shared" si="17"/>
        <v>0</v>
      </c>
      <c r="H302" s="51"/>
      <c r="I302" s="52"/>
    </row>
    <row r="303" spans="1:9" ht="25.5" x14ac:dyDescent="0.25">
      <c r="A303" s="1"/>
      <c r="B303" s="119" t="s">
        <v>407</v>
      </c>
      <c r="C303" s="75" t="s">
        <v>408</v>
      </c>
      <c r="D303" s="17" t="s">
        <v>9</v>
      </c>
      <c r="E303" s="18" t="s">
        <v>11</v>
      </c>
      <c r="F303" s="72"/>
      <c r="G303" s="127">
        <f t="shared" si="17"/>
        <v>0</v>
      </c>
      <c r="H303" s="51"/>
      <c r="I303" s="52"/>
    </row>
    <row r="304" spans="1:9" ht="25.5" x14ac:dyDescent="0.25">
      <c r="A304" s="1"/>
      <c r="B304" s="119" t="s">
        <v>409</v>
      </c>
      <c r="C304" s="75" t="s">
        <v>410</v>
      </c>
      <c r="D304" s="17" t="s">
        <v>9</v>
      </c>
      <c r="E304" s="18" t="s">
        <v>11</v>
      </c>
      <c r="F304" s="72"/>
      <c r="G304" s="127">
        <f t="shared" si="17"/>
        <v>0</v>
      </c>
      <c r="H304" s="51"/>
      <c r="I304" s="52"/>
    </row>
    <row r="305" spans="1:9" x14ac:dyDescent="0.25">
      <c r="A305" s="1"/>
      <c r="B305" s="119" t="s">
        <v>411</v>
      </c>
      <c r="C305" s="75" t="s">
        <v>412</v>
      </c>
      <c r="D305" s="17" t="s">
        <v>9</v>
      </c>
      <c r="E305" s="18" t="s">
        <v>11</v>
      </c>
      <c r="F305" s="72"/>
      <c r="G305" s="127">
        <f t="shared" si="17"/>
        <v>0</v>
      </c>
      <c r="H305" s="51"/>
      <c r="I305" s="52"/>
    </row>
    <row r="306" spans="1:9" ht="15.75" thickBot="1" x14ac:dyDescent="0.3">
      <c r="A306" s="1"/>
      <c r="B306" s="24"/>
      <c r="C306" s="135" t="s">
        <v>40</v>
      </c>
      <c r="D306" s="135"/>
      <c r="E306" s="135"/>
      <c r="F306" s="135"/>
      <c r="G306" s="117">
        <f>SUM(G284:G305)</f>
        <v>0</v>
      </c>
      <c r="H306" s="53"/>
      <c r="I306" s="54"/>
    </row>
    <row r="307" spans="1:9" x14ac:dyDescent="0.25">
      <c r="A307" s="10"/>
      <c r="B307" s="1"/>
      <c r="C307" s="25"/>
      <c r="D307" s="1"/>
      <c r="E307" s="1"/>
      <c r="F307" s="1"/>
      <c r="G307" s="1"/>
      <c r="H307" s="1"/>
      <c r="I307" s="1"/>
    </row>
    <row r="308" spans="1:9" ht="15.75" thickBot="1" x14ac:dyDescent="0.3">
      <c r="A308" s="10"/>
      <c r="B308" s="41" t="s">
        <v>413</v>
      </c>
      <c r="C308" s="69"/>
      <c r="D308" s="11"/>
      <c r="E308" s="11"/>
      <c r="F308" s="11"/>
      <c r="G308" s="11"/>
      <c r="H308" s="11"/>
      <c r="I308" s="12"/>
    </row>
    <row r="309" spans="1:9" x14ac:dyDescent="0.25">
      <c r="A309" s="10"/>
      <c r="B309" s="42"/>
      <c r="C309" s="70"/>
      <c r="D309" s="13"/>
      <c r="E309" s="13"/>
      <c r="F309" s="13"/>
      <c r="G309" s="13"/>
      <c r="H309" s="144" t="s">
        <v>23</v>
      </c>
      <c r="I309" s="145"/>
    </row>
    <row r="310" spans="1:9" ht="26.25" thickBot="1" x14ac:dyDescent="0.3">
      <c r="A310" s="1"/>
      <c r="B310" s="43" t="s">
        <v>24</v>
      </c>
      <c r="C310" s="43" t="s">
        <v>25</v>
      </c>
      <c r="D310" s="45" t="s">
        <v>26</v>
      </c>
      <c r="E310" s="45" t="s">
        <v>3</v>
      </c>
      <c r="F310" s="45" t="s">
        <v>27</v>
      </c>
      <c r="G310" s="45" t="s">
        <v>28</v>
      </c>
      <c r="H310" s="47" t="s">
        <v>29</v>
      </c>
      <c r="I310" s="48" t="s">
        <v>27</v>
      </c>
    </row>
    <row r="311" spans="1:9" ht="25.5" x14ac:dyDescent="0.25">
      <c r="A311" s="1"/>
      <c r="B311" s="27" t="s">
        <v>414</v>
      </c>
      <c r="C311" s="74" t="s">
        <v>415</v>
      </c>
      <c r="D311" s="17" t="s">
        <v>5</v>
      </c>
      <c r="E311" s="18" t="s">
        <v>7</v>
      </c>
      <c r="F311" s="72"/>
      <c r="G311" s="127">
        <f t="shared" ref="G311:G316" si="18">IF(AND(H311="Ja",E311="hoog"),30, IF(AND(H311="Ja",E311="laag"),10,IF(H311="nee",0,0)))</f>
        <v>0</v>
      </c>
      <c r="H311" s="49"/>
      <c r="I311" s="52"/>
    </row>
    <row r="312" spans="1:9" ht="51" x14ac:dyDescent="0.25">
      <c r="A312" s="1"/>
      <c r="B312" s="27" t="s">
        <v>416</v>
      </c>
      <c r="C312" s="74" t="s">
        <v>417</v>
      </c>
      <c r="D312" s="17" t="s">
        <v>5</v>
      </c>
      <c r="E312" s="18" t="s">
        <v>7</v>
      </c>
      <c r="F312" s="72"/>
      <c r="G312" s="127">
        <f t="shared" si="18"/>
        <v>0</v>
      </c>
      <c r="H312" s="49"/>
      <c r="I312" s="52"/>
    </row>
    <row r="313" spans="1:9" x14ac:dyDescent="0.25">
      <c r="A313" s="1"/>
      <c r="B313" s="27" t="s">
        <v>418</v>
      </c>
      <c r="C313" s="64" t="s">
        <v>419</v>
      </c>
      <c r="D313" s="17" t="s">
        <v>5</v>
      </c>
      <c r="E313" s="18" t="s">
        <v>7</v>
      </c>
      <c r="F313" s="72"/>
      <c r="G313" s="127">
        <f t="shared" si="18"/>
        <v>0</v>
      </c>
      <c r="H313" s="49"/>
      <c r="I313" s="52"/>
    </row>
    <row r="314" spans="1:9" ht="121.5" customHeight="1" x14ac:dyDescent="0.25">
      <c r="A314" s="1"/>
      <c r="B314" s="27" t="s">
        <v>420</v>
      </c>
      <c r="C314" s="74" t="s">
        <v>421</v>
      </c>
      <c r="D314" s="17" t="s">
        <v>5</v>
      </c>
      <c r="E314" s="18" t="s">
        <v>7</v>
      </c>
      <c r="F314" s="113"/>
      <c r="G314" s="127">
        <f t="shared" si="18"/>
        <v>0</v>
      </c>
      <c r="H314" s="49"/>
      <c r="I314" s="52"/>
    </row>
    <row r="315" spans="1:9" ht="25.5" x14ac:dyDescent="0.25">
      <c r="A315" s="1"/>
      <c r="B315" s="27" t="s">
        <v>422</v>
      </c>
      <c r="C315" s="74" t="s">
        <v>423</v>
      </c>
      <c r="D315" s="17" t="s">
        <v>5</v>
      </c>
      <c r="E315" s="18" t="s">
        <v>7</v>
      </c>
      <c r="F315" s="72" t="s">
        <v>424</v>
      </c>
      <c r="G315" s="127">
        <f t="shared" si="18"/>
        <v>0</v>
      </c>
      <c r="H315" s="49"/>
      <c r="I315" s="52"/>
    </row>
    <row r="316" spans="1:9" ht="51" x14ac:dyDescent="0.25">
      <c r="A316" s="1"/>
      <c r="B316" s="27" t="s">
        <v>425</v>
      </c>
      <c r="C316" s="75" t="s">
        <v>426</v>
      </c>
      <c r="D316" s="17" t="s">
        <v>5</v>
      </c>
      <c r="E316" s="18" t="s">
        <v>7</v>
      </c>
      <c r="F316" s="72"/>
      <c r="G316" s="127">
        <f t="shared" si="18"/>
        <v>0</v>
      </c>
      <c r="H316" s="49"/>
      <c r="I316" s="52"/>
    </row>
    <row r="317" spans="1:9" ht="15.75" thickBot="1" x14ac:dyDescent="0.3">
      <c r="A317" s="1"/>
      <c r="B317" s="1"/>
      <c r="C317" s="135" t="s">
        <v>40</v>
      </c>
      <c r="D317" s="135"/>
      <c r="E317" s="135"/>
      <c r="F317" s="135"/>
      <c r="G317" s="21">
        <f>SUM(G311:G316)</f>
        <v>0</v>
      </c>
      <c r="H317" s="53"/>
      <c r="I317" s="54"/>
    </row>
    <row r="318" spans="1:9" x14ac:dyDescent="0.25">
      <c r="A318" s="10"/>
      <c r="B318" s="1"/>
      <c r="C318" s="25"/>
      <c r="D318" s="1"/>
      <c r="E318" s="1"/>
      <c r="F318" s="1"/>
      <c r="G318" s="1"/>
      <c r="H318" s="1"/>
      <c r="I318" s="1"/>
    </row>
    <row r="319" spans="1:9" ht="15.75" thickBot="1" x14ac:dyDescent="0.3">
      <c r="A319" s="10"/>
      <c r="B319" s="41" t="s">
        <v>427</v>
      </c>
      <c r="C319" s="69"/>
      <c r="D319" s="11"/>
      <c r="E319" s="11"/>
      <c r="F319" s="11"/>
      <c r="G319" s="11"/>
      <c r="H319" s="11"/>
      <c r="I319" s="12"/>
    </row>
    <row r="320" spans="1:9" x14ac:dyDescent="0.25">
      <c r="A320" s="10"/>
      <c r="B320" s="42"/>
      <c r="C320" s="70"/>
      <c r="D320" s="13"/>
      <c r="E320" s="13"/>
      <c r="F320" s="13"/>
      <c r="G320" s="13"/>
      <c r="H320" s="144" t="s">
        <v>23</v>
      </c>
      <c r="I320" s="145"/>
    </row>
    <row r="321" spans="1:9" ht="26.25" thickBot="1" x14ac:dyDescent="0.3">
      <c r="A321" s="1"/>
      <c r="B321" s="43" t="s">
        <v>24</v>
      </c>
      <c r="C321" s="43" t="s">
        <v>25</v>
      </c>
      <c r="D321" s="45" t="s">
        <v>26</v>
      </c>
      <c r="E321" s="45" t="s">
        <v>3</v>
      </c>
      <c r="F321" s="45" t="s">
        <v>27</v>
      </c>
      <c r="G321" s="45" t="s">
        <v>28</v>
      </c>
      <c r="H321" s="47" t="s">
        <v>29</v>
      </c>
      <c r="I321" s="48" t="s">
        <v>27</v>
      </c>
    </row>
    <row r="322" spans="1:9" ht="25.5" x14ac:dyDescent="0.25">
      <c r="A322" s="1"/>
      <c r="B322" s="15" t="s">
        <v>428</v>
      </c>
      <c r="C322" s="71" t="s">
        <v>429</v>
      </c>
      <c r="D322" s="17" t="s">
        <v>5</v>
      </c>
      <c r="E322" s="18" t="s">
        <v>7</v>
      </c>
      <c r="F322" s="19"/>
      <c r="G322" s="127">
        <f t="shared" ref="G322:G325" si="19">IF(AND(H322="Ja",E322="hoog"),30, IF(AND(H322="Ja",E322="laag"),10,IF(H322="nee",0,0)))</f>
        <v>0</v>
      </c>
      <c r="H322" s="49"/>
      <c r="I322" s="50"/>
    </row>
    <row r="323" spans="1:9" ht="38.25" x14ac:dyDescent="0.25">
      <c r="A323" s="1"/>
      <c r="B323" s="15" t="s">
        <v>430</v>
      </c>
      <c r="C323" s="71" t="s">
        <v>571</v>
      </c>
      <c r="D323" s="17" t="s">
        <v>5</v>
      </c>
      <c r="E323" s="18" t="s">
        <v>7</v>
      </c>
      <c r="F323" s="19"/>
      <c r="G323" s="127">
        <f t="shared" si="19"/>
        <v>0</v>
      </c>
      <c r="H323" s="49"/>
      <c r="I323" s="52"/>
    </row>
    <row r="324" spans="1:9" x14ac:dyDescent="0.25">
      <c r="A324" s="1"/>
      <c r="B324" s="15" t="s">
        <v>431</v>
      </c>
      <c r="C324" s="71" t="s">
        <v>572</v>
      </c>
      <c r="D324" s="17" t="s">
        <v>5</v>
      </c>
      <c r="E324" s="18" t="s">
        <v>7</v>
      </c>
      <c r="F324" s="19"/>
      <c r="G324" s="127">
        <f t="shared" si="19"/>
        <v>0</v>
      </c>
      <c r="H324" s="49"/>
      <c r="I324" s="52"/>
    </row>
    <row r="325" spans="1:9" ht="25.5" x14ac:dyDescent="0.25">
      <c r="A325" s="1"/>
      <c r="B325" s="15" t="s">
        <v>432</v>
      </c>
      <c r="C325" s="71" t="s">
        <v>433</v>
      </c>
      <c r="D325" s="17" t="s">
        <v>5</v>
      </c>
      <c r="E325" s="18" t="s">
        <v>7</v>
      </c>
      <c r="F325" s="19"/>
      <c r="G325" s="127">
        <f t="shared" si="19"/>
        <v>0</v>
      </c>
      <c r="H325" s="49"/>
      <c r="I325" s="52"/>
    </row>
    <row r="326" spans="1:9" ht="15.75" thickBot="1" x14ac:dyDescent="0.3">
      <c r="A326" s="1"/>
      <c r="B326" s="1"/>
      <c r="C326" s="135" t="s">
        <v>40</v>
      </c>
      <c r="D326" s="135"/>
      <c r="E326" s="135"/>
      <c r="F326" s="135"/>
      <c r="G326" s="21">
        <f>SUM(G323:G325)</f>
        <v>0</v>
      </c>
      <c r="H326" s="53"/>
      <c r="I326" s="54"/>
    </row>
    <row r="327" spans="1:9" x14ac:dyDescent="0.25">
      <c r="A327" s="10"/>
      <c r="B327" s="1"/>
      <c r="C327" s="25"/>
      <c r="D327" s="1"/>
      <c r="E327" s="1"/>
      <c r="F327" s="1"/>
      <c r="G327" s="1"/>
      <c r="H327" s="1"/>
      <c r="I327" s="1"/>
    </row>
    <row r="328" spans="1:9" ht="15.75" thickBot="1" x14ac:dyDescent="0.3">
      <c r="A328" s="10"/>
      <c r="B328" s="41" t="s">
        <v>434</v>
      </c>
      <c r="C328" s="69"/>
      <c r="D328" s="11"/>
      <c r="E328" s="11"/>
      <c r="F328" s="11"/>
      <c r="G328" s="11"/>
      <c r="H328" s="11"/>
      <c r="I328" s="12"/>
    </row>
    <row r="329" spans="1:9" x14ac:dyDescent="0.25">
      <c r="A329" s="10"/>
      <c r="B329" s="42"/>
      <c r="C329" s="70"/>
      <c r="D329" s="13"/>
      <c r="E329" s="13"/>
      <c r="F329" s="13"/>
      <c r="G329" s="13"/>
      <c r="H329" s="144" t="s">
        <v>23</v>
      </c>
      <c r="I329" s="145"/>
    </row>
    <row r="330" spans="1:9" ht="26.25" thickBot="1" x14ac:dyDescent="0.3">
      <c r="A330" s="1"/>
      <c r="B330" s="43" t="s">
        <v>24</v>
      </c>
      <c r="C330" s="43" t="s">
        <v>25</v>
      </c>
      <c r="D330" s="45" t="s">
        <v>26</v>
      </c>
      <c r="E330" s="45" t="s">
        <v>3</v>
      </c>
      <c r="F330" s="45" t="s">
        <v>27</v>
      </c>
      <c r="G330" s="45" t="s">
        <v>28</v>
      </c>
      <c r="H330" s="47" t="s">
        <v>29</v>
      </c>
      <c r="I330" s="48" t="s">
        <v>27</v>
      </c>
    </row>
    <row r="331" spans="1:9" ht="51" x14ac:dyDescent="0.25">
      <c r="A331" s="1"/>
      <c r="B331" s="15" t="s">
        <v>435</v>
      </c>
      <c r="C331" s="75" t="s">
        <v>436</v>
      </c>
      <c r="D331" s="17" t="s">
        <v>5</v>
      </c>
      <c r="E331" s="18" t="s">
        <v>7</v>
      </c>
      <c r="F331" s="72" t="s">
        <v>437</v>
      </c>
      <c r="G331" s="127">
        <f t="shared" ref="G331:G342" si="20">IF(AND(H331="Ja",E331="hoog"),30, IF(AND(H331="Ja",E331="laag"),10,IF(H331="nee",0,0)))</f>
        <v>0</v>
      </c>
      <c r="H331" s="49"/>
      <c r="I331" s="56"/>
    </row>
    <row r="332" spans="1:9" ht="44.25" customHeight="1" x14ac:dyDescent="0.25">
      <c r="A332" s="1"/>
      <c r="B332" s="15" t="s">
        <v>438</v>
      </c>
      <c r="C332" s="16" t="s">
        <v>439</v>
      </c>
      <c r="D332" s="17" t="s">
        <v>5</v>
      </c>
      <c r="E332" s="18" t="s">
        <v>7</v>
      </c>
      <c r="F332" s="72"/>
      <c r="G332" s="127">
        <f t="shared" si="20"/>
        <v>0</v>
      </c>
      <c r="H332" s="49"/>
      <c r="I332" s="52"/>
    </row>
    <row r="333" spans="1:9" ht="25.5" x14ac:dyDescent="0.25">
      <c r="A333" s="1"/>
      <c r="B333" s="15" t="s">
        <v>440</v>
      </c>
      <c r="C333" s="16" t="s">
        <v>441</v>
      </c>
      <c r="D333" s="17" t="s">
        <v>5</v>
      </c>
      <c r="E333" s="18" t="s">
        <v>7</v>
      </c>
      <c r="F333" s="72"/>
      <c r="G333" s="127">
        <f t="shared" si="20"/>
        <v>0</v>
      </c>
      <c r="H333" s="49"/>
      <c r="I333" s="52"/>
    </row>
    <row r="334" spans="1:9" ht="27" customHeight="1" x14ac:dyDescent="0.25">
      <c r="A334" s="1"/>
      <c r="B334" s="15" t="s">
        <v>442</v>
      </c>
      <c r="C334" s="16" t="s">
        <v>443</v>
      </c>
      <c r="D334" s="17" t="s">
        <v>5</v>
      </c>
      <c r="E334" s="18" t="s">
        <v>7</v>
      </c>
      <c r="F334" s="72"/>
      <c r="G334" s="127">
        <f t="shared" si="20"/>
        <v>0</v>
      </c>
      <c r="H334" s="49"/>
      <c r="I334" s="52"/>
    </row>
    <row r="335" spans="1:9" ht="51" x14ac:dyDescent="0.25">
      <c r="A335" s="1"/>
      <c r="B335" s="15" t="s">
        <v>444</v>
      </c>
      <c r="C335" s="16" t="s">
        <v>445</v>
      </c>
      <c r="D335" s="17" t="s">
        <v>5</v>
      </c>
      <c r="E335" s="18" t="s">
        <v>7</v>
      </c>
      <c r="F335" s="72" t="s">
        <v>446</v>
      </c>
      <c r="G335" s="127">
        <f t="shared" si="20"/>
        <v>0</v>
      </c>
      <c r="H335" s="49"/>
      <c r="I335" s="52"/>
    </row>
    <row r="336" spans="1:9" ht="25.5" x14ac:dyDescent="0.25">
      <c r="A336" s="1"/>
      <c r="B336" s="15" t="s">
        <v>447</v>
      </c>
      <c r="C336" s="16" t="s">
        <v>448</v>
      </c>
      <c r="D336" s="17" t="s">
        <v>5</v>
      </c>
      <c r="E336" s="18" t="s">
        <v>7</v>
      </c>
      <c r="F336" s="77"/>
      <c r="G336" s="127">
        <f t="shared" si="20"/>
        <v>0</v>
      </c>
      <c r="H336" s="49"/>
      <c r="I336" s="52"/>
    </row>
    <row r="337" spans="1:9" ht="153" x14ac:dyDescent="0.25">
      <c r="A337" s="1"/>
      <c r="B337" s="15" t="s">
        <v>449</v>
      </c>
      <c r="C337" s="16" t="s">
        <v>450</v>
      </c>
      <c r="D337" s="17" t="s">
        <v>5</v>
      </c>
      <c r="E337" s="18" t="s">
        <v>7</v>
      </c>
      <c r="F337" s="72" t="s">
        <v>451</v>
      </c>
      <c r="G337" s="127">
        <f t="shared" si="20"/>
        <v>0</v>
      </c>
      <c r="H337" s="49"/>
      <c r="I337" s="52"/>
    </row>
    <row r="338" spans="1:9" ht="76.5" x14ac:dyDescent="0.25">
      <c r="A338" s="1"/>
      <c r="B338" s="15" t="s">
        <v>452</v>
      </c>
      <c r="C338" s="16" t="s">
        <v>453</v>
      </c>
      <c r="D338" s="17" t="s">
        <v>5</v>
      </c>
      <c r="E338" s="18" t="s">
        <v>7</v>
      </c>
      <c r="F338" s="72" t="s">
        <v>454</v>
      </c>
      <c r="G338" s="127">
        <f t="shared" si="20"/>
        <v>0</v>
      </c>
      <c r="H338" s="49"/>
      <c r="I338" s="52"/>
    </row>
    <row r="339" spans="1:9" ht="63.75" x14ac:dyDescent="0.25">
      <c r="A339" s="1"/>
      <c r="B339" s="15" t="s">
        <v>455</v>
      </c>
      <c r="C339" s="75" t="s">
        <v>456</v>
      </c>
      <c r="D339" s="17" t="s">
        <v>9</v>
      </c>
      <c r="E339" s="18" t="s">
        <v>11</v>
      </c>
      <c r="F339" s="72" t="s">
        <v>457</v>
      </c>
      <c r="G339" s="127">
        <f t="shared" si="20"/>
        <v>0</v>
      </c>
      <c r="H339" s="49"/>
      <c r="I339" s="52"/>
    </row>
    <row r="340" spans="1:9" ht="25.5" customHeight="1" x14ac:dyDescent="0.25">
      <c r="A340" s="1"/>
      <c r="B340" s="15" t="s">
        <v>458</v>
      </c>
      <c r="C340" s="75" t="s">
        <v>459</v>
      </c>
      <c r="D340" s="17" t="s">
        <v>9</v>
      </c>
      <c r="E340" s="18" t="s">
        <v>11</v>
      </c>
      <c r="F340" s="113"/>
      <c r="G340" s="127">
        <f t="shared" si="20"/>
        <v>0</v>
      </c>
      <c r="H340" s="49"/>
      <c r="I340" s="52"/>
    </row>
    <row r="341" spans="1:9" ht="38.25" x14ac:dyDescent="0.25">
      <c r="A341" s="1"/>
      <c r="B341" s="15" t="s">
        <v>460</v>
      </c>
      <c r="C341" s="75" t="s">
        <v>461</v>
      </c>
      <c r="D341" s="17" t="s">
        <v>5</v>
      </c>
      <c r="E341" s="18" t="s">
        <v>7</v>
      </c>
      <c r="F341" s="72"/>
      <c r="G341" s="127">
        <f t="shared" si="20"/>
        <v>0</v>
      </c>
      <c r="H341" s="49"/>
      <c r="I341" s="52"/>
    </row>
    <row r="342" spans="1:9" ht="38.25" x14ac:dyDescent="0.25">
      <c r="A342" s="1"/>
      <c r="B342" s="15" t="s">
        <v>462</v>
      </c>
      <c r="C342" s="75" t="s">
        <v>463</v>
      </c>
      <c r="D342" s="17" t="s">
        <v>5</v>
      </c>
      <c r="E342" s="18" t="s">
        <v>7</v>
      </c>
      <c r="F342" s="72"/>
      <c r="G342" s="127">
        <f t="shared" si="20"/>
        <v>0</v>
      </c>
      <c r="H342" s="49"/>
      <c r="I342" s="52"/>
    </row>
    <row r="343" spans="1:9" ht="15.75" thickBot="1" x14ac:dyDescent="0.3">
      <c r="A343" s="1"/>
      <c r="B343" s="1"/>
      <c r="C343" s="135" t="s">
        <v>40</v>
      </c>
      <c r="D343" s="135"/>
      <c r="E343" s="135"/>
      <c r="F343" s="135"/>
      <c r="G343" s="21">
        <f>SUM(G331:G342)</f>
        <v>0</v>
      </c>
      <c r="H343" s="53"/>
      <c r="I343" s="54"/>
    </row>
    <row r="344" spans="1:9" x14ac:dyDescent="0.25">
      <c r="A344" s="10"/>
      <c r="B344" s="1"/>
      <c r="C344" s="25"/>
      <c r="D344" s="1"/>
      <c r="E344" s="1"/>
      <c r="F344" s="1"/>
      <c r="G344" s="1"/>
      <c r="H344" s="1"/>
      <c r="I344" s="1"/>
    </row>
    <row r="345" spans="1:9" ht="15.75" thickBot="1" x14ac:dyDescent="0.3">
      <c r="A345" s="10"/>
      <c r="B345" s="41" t="s">
        <v>464</v>
      </c>
      <c r="C345" s="69"/>
      <c r="D345" s="11"/>
      <c r="E345" s="11"/>
      <c r="F345" s="11"/>
      <c r="G345" s="11"/>
      <c r="H345" s="11"/>
      <c r="I345" s="12"/>
    </row>
    <row r="346" spans="1:9" x14ac:dyDescent="0.25">
      <c r="A346" s="10"/>
      <c r="B346" s="42"/>
      <c r="C346" s="70"/>
      <c r="D346" s="13"/>
      <c r="E346" s="13"/>
      <c r="F346" s="13"/>
      <c r="G346" s="13"/>
      <c r="H346" s="144" t="s">
        <v>23</v>
      </c>
      <c r="I346" s="145"/>
    </row>
    <row r="347" spans="1:9" ht="26.25" thickBot="1" x14ac:dyDescent="0.3">
      <c r="A347" s="1"/>
      <c r="B347" s="43" t="s">
        <v>24</v>
      </c>
      <c r="C347" s="43" t="s">
        <v>25</v>
      </c>
      <c r="D347" s="45" t="s">
        <v>26</v>
      </c>
      <c r="E347" s="45" t="s">
        <v>3</v>
      </c>
      <c r="F347" s="45" t="s">
        <v>27</v>
      </c>
      <c r="G347" s="45" t="s">
        <v>28</v>
      </c>
      <c r="H347" s="47" t="s">
        <v>29</v>
      </c>
      <c r="I347" s="48" t="s">
        <v>27</v>
      </c>
    </row>
    <row r="348" spans="1:9" ht="38.25" x14ac:dyDescent="0.25">
      <c r="A348" s="1"/>
      <c r="B348" s="115" t="s">
        <v>465</v>
      </c>
      <c r="C348" s="71" t="s">
        <v>466</v>
      </c>
      <c r="D348" s="17" t="s">
        <v>5</v>
      </c>
      <c r="E348" s="18" t="s">
        <v>7</v>
      </c>
      <c r="F348" s="113"/>
      <c r="G348" s="127">
        <f t="shared" ref="G348" si="21">IF(AND(H348="Ja",E348="hoog"),30, IF(AND(H348="Ja",E348="laag"),10,IF(H348="nee",0,0)))</f>
        <v>0</v>
      </c>
      <c r="H348" s="49"/>
      <c r="I348" s="52"/>
    </row>
    <row r="349" spans="1:9" ht="25.5" x14ac:dyDescent="0.25">
      <c r="A349" s="1"/>
      <c r="B349" s="115" t="s">
        <v>467</v>
      </c>
      <c r="C349" s="71" t="s">
        <v>468</v>
      </c>
      <c r="D349" s="17" t="s">
        <v>9</v>
      </c>
      <c r="E349" s="18" t="s">
        <v>11</v>
      </c>
      <c r="F349" s="19"/>
      <c r="G349" s="127">
        <f t="shared" ref="G349" si="22">IF(AND(H349="Ja",E349="hoog"),30, IF(AND(H349="Ja",E349="laag"),10,IF(H349="nee",0,0)))</f>
        <v>0</v>
      </c>
      <c r="H349" s="49"/>
      <c r="I349" s="52"/>
    </row>
    <row r="350" spans="1:9" ht="15.75" thickBot="1" x14ac:dyDescent="0.3">
      <c r="A350" s="1"/>
      <c r="B350" s="1"/>
      <c r="C350" s="135" t="s">
        <v>40</v>
      </c>
      <c r="D350" s="135"/>
      <c r="E350" s="135"/>
      <c r="F350" s="135"/>
      <c r="G350" s="21">
        <f>SUM(G348:G349)</f>
        <v>0</v>
      </c>
      <c r="H350" s="53"/>
      <c r="I350" s="54"/>
    </row>
    <row r="351" spans="1:9" x14ac:dyDescent="0.25">
      <c r="A351" s="10"/>
      <c r="B351" s="1"/>
      <c r="C351" s="25"/>
      <c r="D351" s="1"/>
      <c r="E351" s="1"/>
      <c r="F351" s="1"/>
      <c r="G351" s="1"/>
      <c r="H351" s="1"/>
      <c r="I351" s="1"/>
    </row>
    <row r="352" spans="1:9" ht="15.75" thickBot="1" x14ac:dyDescent="0.3">
      <c r="A352" s="10"/>
      <c r="B352" s="41" t="s">
        <v>469</v>
      </c>
      <c r="C352" s="69"/>
      <c r="D352" s="11"/>
      <c r="E352" s="11"/>
      <c r="F352" s="11"/>
      <c r="G352" s="11"/>
      <c r="H352" s="11"/>
      <c r="I352" s="12"/>
    </row>
    <row r="353" spans="1:9" x14ac:dyDescent="0.25">
      <c r="A353" s="10"/>
      <c r="B353" s="42"/>
      <c r="C353" s="70"/>
      <c r="D353" s="13"/>
      <c r="E353" s="13"/>
      <c r="F353" s="13"/>
      <c r="G353" s="13"/>
      <c r="H353" s="144" t="s">
        <v>23</v>
      </c>
      <c r="I353" s="145"/>
    </row>
    <row r="354" spans="1:9" ht="26.25" thickBot="1" x14ac:dyDescent="0.3">
      <c r="A354" s="1"/>
      <c r="B354" s="43" t="s">
        <v>24</v>
      </c>
      <c r="C354" s="43" t="s">
        <v>25</v>
      </c>
      <c r="D354" s="45" t="s">
        <v>26</v>
      </c>
      <c r="E354" s="45" t="s">
        <v>3</v>
      </c>
      <c r="F354" s="45" t="s">
        <v>27</v>
      </c>
      <c r="G354" s="45" t="s">
        <v>28</v>
      </c>
      <c r="H354" s="47" t="s">
        <v>29</v>
      </c>
      <c r="I354" s="48" t="s">
        <v>27</v>
      </c>
    </row>
    <row r="355" spans="1:9" ht="54" customHeight="1" x14ac:dyDescent="0.25">
      <c r="A355" s="1"/>
      <c r="B355" s="115" t="s">
        <v>470</v>
      </c>
      <c r="C355" s="16" t="s">
        <v>471</v>
      </c>
      <c r="D355" s="17" t="s">
        <v>5</v>
      </c>
      <c r="E355" s="18" t="s">
        <v>7</v>
      </c>
      <c r="F355" s="19" t="s">
        <v>472</v>
      </c>
      <c r="G355" s="127">
        <f t="shared" ref="G355:G368" si="23">IF(AND(H355="Ja",E355="hoog"),30, IF(AND(H355="Ja",E355="laag"),10,IF(H355="nee",0,0)))</f>
        <v>0</v>
      </c>
      <c r="H355" s="49"/>
      <c r="I355" s="56"/>
    </row>
    <row r="356" spans="1:9" ht="80.25" customHeight="1" x14ac:dyDescent="0.25">
      <c r="A356" s="1"/>
      <c r="B356" s="115" t="s">
        <v>473</v>
      </c>
      <c r="C356" s="16" t="s">
        <v>577</v>
      </c>
      <c r="D356" s="17" t="s">
        <v>5</v>
      </c>
      <c r="E356" s="18" t="s">
        <v>7</v>
      </c>
      <c r="F356" s="72" t="s">
        <v>474</v>
      </c>
      <c r="G356" s="127">
        <f t="shared" si="23"/>
        <v>0</v>
      </c>
      <c r="H356" s="49"/>
      <c r="I356" s="52"/>
    </row>
    <row r="357" spans="1:9" ht="105" customHeight="1" x14ac:dyDescent="0.25">
      <c r="A357" s="1"/>
      <c r="B357" s="115" t="s">
        <v>475</v>
      </c>
      <c r="C357" s="75" t="s">
        <v>576</v>
      </c>
      <c r="D357" s="17" t="s">
        <v>5</v>
      </c>
      <c r="E357" s="18" t="s">
        <v>7</v>
      </c>
      <c r="F357" s="72"/>
      <c r="G357" s="127">
        <f t="shared" si="23"/>
        <v>0</v>
      </c>
      <c r="H357" s="49"/>
      <c r="I357" s="52"/>
    </row>
    <row r="358" spans="1:9" ht="25.5" x14ac:dyDescent="0.25">
      <c r="A358" s="1"/>
      <c r="B358" s="115" t="s">
        <v>476</v>
      </c>
      <c r="C358" s="64" t="s">
        <v>477</v>
      </c>
      <c r="D358" s="17" t="s">
        <v>5</v>
      </c>
      <c r="E358" s="18" t="s">
        <v>7</v>
      </c>
      <c r="F358" s="72"/>
      <c r="G358" s="127">
        <f t="shared" si="23"/>
        <v>0</v>
      </c>
      <c r="H358" s="49"/>
      <c r="I358" s="52"/>
    </row>
    <row r="359" spans="1:9" x14ac:dyDescent="0.25">
      <c r="A359" s="1"/>
      <c r="B359" s="115" t="s">
        <v>478</v>
      </c>
      <c r="C359" s="64" t="s">
        <v>479</v>
      </c>
      <c r="D359" s="17" t="s">
        <v>5</v>
      </c>
      <c r="E359" s="18" t="s">
        <v>7</v>
      </c>
      <c r="F359" s="72"/>
      <c r="G359" s="127">
        <f t="shared" si="23"/>
        <v>0</v>
      </c>
      <c r="H359" s="49"/>
      <c r="I359" s="52"/>
    </row>
    <row r="360" spans="1:9" ht="25.5" x14ac:dyDescent="0.25">
      <c r="A360" s="1"/>
      <c r="B360" s="115" t="s">
        <v>480</v>
      </c>
      <c r="C360" s="64" t="s">
        <v>481</v>
      </c>
      <c r="D360" s="17" t="s">
        <v>5</v>
      </c>
      <c r="E360" s="18" t="s">
        <v>7</v>
      </c>
      <c r="F360" s="72"/>
      <c r="G360" s="127">
        <f t="shared" si="23"/>
        <v>0</v>
      </c>
      <c r="H360" s="49"/>
      <c r="I360" s="52"/>
    </row>
    <row r="361" spans="1:9" x14ac:dyDescent="0.25">
      <c r="A361" s="1"/>
      <c r="B361" s="115" t="s">
        <v>482</v>
      </c>
      <c r="C361" s="64" t="s">
        <v>483</v>
      </c>
      <c r="D361" s="17" t="s">
        <v>5</v>
      </c>
      <c r="E361" s="18" t="s">
        <v>7</v>
      </c>
      <c r="F361" s="72"/>
      <c r="G361" s="127">
        <f t="shared" si="23"/>
        <v>0</v>
      </c>
      <c r="H361" s="49"/>
      <c r="I361" s="52"/>
    </row>
    <row r="362" spans="1:9" ht="38.25" x14ac:dyDescent="0.25">
      <c r="A362" s="1"/>
      <c r="B362" s="115" t="s">
        <v>484</v>
      </c>
      <c r="C362" s="64" t="s">
        <v>485</v>
      </c>
      <c r="D362" s="17" t="s">
        <v>5</v>
      </c>
      <c r="E362" s="18" t="s">
        <v>7</v>
      </c>
      <c r="F362" s="72"/>
      <c r="G362" s="127">
        <f t="shared" si="23"/>
        <v>0</v>
      </c>
      <c r="H362" s="49"/>
      <c r="I362" s="52"/>
    </row>
    <row r="363" spans="1:9" x14ac:dyDescent="0.25">
      <c r="A363" s="1"/>
      <c r="B363" s="115" t="s">
        <v>486</v>
      </c>
      <c r="C363" s="64" t="s">
        <v>487</v>
      </c>
      <c r="D363" s="17" t="s">
        <v>5</v>
      </c>
      <c r="E363" s="18" t="s">
        <v>7</v>
      </c>
      <c r="F363" s="72"/>
      <c r="G363" s="127">
        <f t="shared" si="23"/>
        <v>0</v>
      </c>
      <c r="H363" s="49"/>
      <c r="I363" s="52"/>
    </row>
    <row r="364" spans="1:9" ht="51" x14ac:dyDescent="0.25">
      <c r="A364" s="1"/>
      <c r="B364" s="115" t="s">
        <v>488</v>
      </c>
      <c r="C364" s="64" t="s">
        <v>489</v>
      </c>
      <c r="D364" s="17" t="s">
        <v>5</v>
      </c>
      <c r="E364" s="18" t="s">
        <v>7</v>
      </c>
      <c r="F364" s="72"/>
      <c r="G364" s="127">
        <f t="shared" si="23"/>
        <v>0</v>
      </c>
      <c r="H364" s="49"/>
      <c r="I364" s="52"/>
    </row>
    <row r="365" spans="1:9" ht="95.25" customHeight="1" x14ac:dyDescent="0.25">
      <c r="A365" s="1"/>
      <c r="B365" s="115" t="s">
        <v>490</v>
      </c>
      <c r="C365" s="64" t="s">
        <v>491</v>
      </c>
      <c r="D365" s="17" t="s">
        <v>5</v>
      </c>
      <c r="E365" s="18" t="s">
        <v>7</v>
      </c>
      <c r="F365" s="72"/>
      <c r="G365" s="127">
        <f t="shared" si="23"/>
        <v>0</v>
      </c>
      <c r="H365" s="49"/>
      <c r="I365" s="62"/>
    </row>
    <row r="366" spans="1:9" x14ac:dyDescent="0.25">
      <c r="A366" s="1"/>
      <c r="B366" s="115" t="s">
        <v>492</v>
      </c>
      <c r="C366" s="64" t="s">
        <v>493</v>
      </c>
      <c r="D366" s="17" t="s">
        <v>5</v>
      </c>
      <c r="E366" s="18" t="s">
        <v>7</v>
      </c>
      <c r="F366" s="72"/>
      <c r="G366" s="127">
        <f t="shared" si="23"/>
        <v>0</v>
      </c>
      <c r="H366" s="49"/>
      <c r="I366" s="62"/>
    </row>
    <row r="367" spans="1:9" ht="25.5" x14ac:dyDescent="0.25">
      <c r="A367" s="1"/>
      <c r="B367" s="115" t="s">
        <v>494</v>
      </c>
      <c r="C367" s="74" t="s">
        <v>578</v>
      </c>
      <c r="D367" s="17" t="s">
        <v>5</v>
      </c>
      <c r="E367" s="18" t="s">
        <v>7</v>
      </c>
      <c r="F367" s="72"/>
      <c r="G367" s="127">
        <f t="shared" si="23"/>
        <v>0</v>
      </c>
      <c r="H367" s="49"/>
      <c r="I367" s="62"/>
    </row>
    <row r="368" spans="1:9" ht="25.5" x14ac:dyDescent="0.25">
      <c r="A368" s="1"/>
      <c r="B368" s="115" t="s">
        <v>495</v>
      </c>
      <c r="C368" s="64" t="s">
        <v>496</v>
      </c>
      <c r="D368" s="17" t="s">
        <v>5</v>
      </c>
      <c r="E368" s="18" t="s">
        <v>7</v>
      </c>
      <c r="F368" s="72"/>
      <c r="G368" s="127">
        <f t="shared" si="23"/>
        <v>0</v>
      </c>
      <c r="H368" s="49"/>
      <c r="I368" s="62"/>
    </row>
    <row r="369" spans="1:9" ht="15.75" thickBot="1" x14ac:dyDescent="0.3">
      <c r="A369" s="1"/>
      <c r="B369" s="102"/>
      <c r="C369" s="135" t="s">
        <v>40</v>
      </c>
      <c r="D369" s="135"/>
      <c r="E369" s="135"/>
      <c r="F369" s="135"/>
      <c r="G369" s="21">
        <f>SUM(G355:G364)</f>
        <v>0</v>
      </c>
      <c r="H369" s="53"/>
      <c r="I369" s="54"/>
    </row>
    <row r="370" spans="1:9" x14ac:dyDescent="0.25">
      <c r="A370" s="1"/>
      <c r="B370" s="1"/>
      <c r="C370" s="25"/>
      <c r="D370" s="1"/>
      <c r="E370" s="1"/>
      <c r="F370" s="1"/>
      <c r="G370" s="1"/>
      <c r="H370" s="1"/>
      <c r="I370" s="1"/>
    </row>
    <row r="371" spans="1:9" x14ac:dyDescent="0.25">
      <c r="A371" s="1"/>
      <c r="B371" s="1"/>
      <c r="C371" s="25"/>
      <c r="D371" s="1"/>
      <c r="E371" s="1"/>
      <c r="F371" s="1"/>
      <c r="G371" s="1"/>
      <c r="H371" s="1"/>
      <c r="I371" s="1"/>
    </row>
    <row r="372" spans="1:9" x14ac:dyDescent="0.25">
      <c r="A372" s="1"/>
      <c r="B372" s="1"/>
      <c r="C372" s="25"/>
      <c r="D372" s="1"/>
      <c r="E372" s="1"/>
      <c r="F372" s="1"/>
      <c r="G372" s="1"/>
      <c r="H372" s="1"/>
      <c r="I372" s="1"/>
    </row>
    <row r="373" spans="1:9" x14ac:dyDescent="0.25">
      <c r="A373" s="1"/>
      <c r="B373" s="1"/>
      <c r="C373" s="25"/>
      <c r="D373" s="1"/>
      <c r="E373" s="1"/>
      <c r="F373" s="37" t="s">
        <v>497</v>
      </c>
      <c r="G373" s="38"/>
      <c r="H373" s="39"/>
      <c r="I373" s="40"/>
    </row>
    <row r="374" spans="1:9" ht="28.5" customHeight="1" x14ac:dyDescent="0.25">
      <c r="A374" s="1"/>
      <c r="B374" s="1"/>
      <c r="C374" s="25"/>
      <c r="D374" s="1"/>
      <c r="E374" s="1"/>
      <c r="F374" s="136" t="s">
        <v>498</v>
      </c>
      <c r="G374" s="137"/>
      <c r="H374" s="128" t="s">
        <v>580</v>
      </c>
      <c r="I374" s="14" t="s">
        <v>499</v>
      </c>
    </row>
    <row r="375" spans="1:9" x14ac:dyDescent="0.25">
      <c r="A375" s="1"/>
      <c r="B375" s="30" t="str">
        <f>B15</f>
        <v>1. Generieke Eisen</v>
      </c>
      <c r="C375" s="25"/>
      <c r="D375" s="1"/>
      <c r="E375" s="1"/>
      <c r="F375" s="129" t="str">
        <f>B15</f>
        <v>1. Generieke Eisen</v>
      </c>
      <c r="G375" s="130"/>
      <c r="H375" s="31">
        <v>30</v>
      </c>
      <c r="I375" s="32">
        <f>G22</f>
        <v>0</v>
      </c>
    </row>
    <row r="376" spans="1:9" x14ac:dyDescent="0.25">
      <c r="A376" s="1"/>
      <c r="B376" s="30"/>
      <c r="C376" s="25"/>
      <c r="D376" s="1"/>
      <c r="E376" s="1"/>
      <c r="F376" s="129" t="str">
        <f>B24</f>
        <v>2. Functionaliteiten voor Beheren dossiers</v>
      </c>
      <c r="G376" s="130"/>
      <c r="H376" s="31">
        <v>250</v>
      </c>
      <c r="I376" s="32">
        <f>G48</f>
        <v>0</v>
      </c>
    </row>
    <row r="377" spans="1:9" x14ac:dyDescent="0.25">
      <c r="A377" s="1"/>
      <c r="B377" s="30"/>
      <c r="C377" s="25"/>
      <c r="D377" s="1"/>
      <c r="E377" s="1"/>
      <c r="F377" s="129" t="str">
        <f>B50</f>
        <v>3. Functionaliteiten voor Voorbereiden toezichtsonderzoek</v>
      </c>
      <c r="G377" s="130"/>
      <c r="H377" s="31">
        <v>0</v>
      </c>
      <c r="I377" s="32">
        <f>G56</f>
        <v>0</v>
      </c>
    </row>
    <row r="378" spans="1:9" x14ac:dyDescent="0.25">
      <c r="A378" s="1"/>
      <c r="B378" s="30"/>
      <c r="C378" s="25"/>
      <c r="D378" s="1"/>
      <c r="E378" s="1"/>
      <c r="F378" s="129" t="str">
        <f>B58</f>
        <v>4. Functionaliteiten voor Uitvoeren toezichtonderzoek</v>
      </c>
      <c r="G378" s="130"/>
      <c r="H378" s="31">
        <v>0</v>
      </c>
      <c r="I378" s="32">
        <f>G64</f>
        <v>0</v>
      </c>
    </row>
    <row r="379" spans="1:9" x14ac:dyDescent="0.25">
      <c r="A379" s="1"/>
      <c r="B379" s="30"/>
      <c r="C379" s="25"/>
      <c r="D379" s="1"/>
      <c r="E379" s="1"/>
      <c r="F379" s="129" t="str">
        <f>B66</f>
        <v>5. Functionaliteiten voor Rapporteren</v>
      </c>
      <c r="G379" s="130"/>
      <c r="H379" s="31">
        <v>0</v>
      </c>
      <c r="I379" s="32">
        <f>G74</f>
        <v>0</v>
      </c>
    </row>
    <row r="380" spans="1:9" x14ac:dyDescent="0.25">
      <c r="A380" s="1"/>
      <c r="B380" s="30"/>
      <c r="C380" s="25"/>
      <c r="D380" s="1"/>
      <c r="E380" s="1"/>
      <c r="F380" s="129" t="str">
        <f>B76</f>
        <v>6. Functionaliteiten voor Opleggen informele interventies</v>
      </c>
      <c r="G380" s="130"/>
      <c r="H380" s="31">
        <v>0</v>
      </c>
      <c r="I380" s="32">
        <f>G83</f>
        <v>0</v>
      </c>
    </row>
    <row r="381" spans="1:9" x14ac:dyDescent="0.25">
      <c r="A381" s="1"/>
      <c r="B381" s="30"/>
      <c r="C381" s="25"/>
      <c r="D381" s="1"/>
      <c r="E381" s="1"/>
      <c r="F381" s="129" t="str">
        <f>B85</f>
        <v>7. Functionaliteiten voor Opleggen bestuursrechtelijke interventies</v>
      </c>
      <c r="G381" s="130"/>
      <c r="H381" s="31">
        <v>0</v>
      </c>
      <c r="I381" s="32">
        <f>G92</f>
        <v>0</v>
      </c>
    </row>
    <row r="382" spans="1:9" x14ac:dyDescent="0.25">
      <c r="A382" s="1"/>
      <c r="B382" s="30"/>
      <c r="C382" s="25"/>
      <c r="D382" s="1"/>
      <c r="E382" s="1"/>
      <c r="F382" s="129" t="str">
        <f>B94</f>
        <v>8. Functionaliteiten voor Afhandelen tuchtrecht</v>
      </c>
      <c r="G382" s="130"/>
      <c r="H382" s="31">
        <v>0</v>
      </c>
      <c r="I382" s="32">
        <f>G100</f>
        <v>0</v>
      </c>
    </row>
    <row r="383" spans="1:9" x14ac:dyDescent="0.25">
      <c r="A383" s="1"/>
      <c r="B383" s="30"/>
      <c r="C383" s="25"/>
      <c r="D383" s="1"/>
      <c r="E383" s="1"/>
      <c r="F383" s="129" t="str">
        <f>B102</f>
        <v>9. Functionaliteiten voor Afhandelen gerechtelijke procedures</v>
      </c>
      <c r="G383" s="130"/>
      <c r="H383" s="31">
        <v>0</v>
      </c>
      <c r="I383" s="32">
        <f>G108</f>
        <v>0</v>
      </c>
    </row>
    <row r="384" spans="1:9" x14ac:dyDescent="0.25">
      <c r="A384" s="1"/>
      <c r="B384" s="30"/>
      <c r="C384" s="25"/>
      <c r="D384" s="1"/>
      <c r="E384" s="1"/>
      <c r="F384" s="129" t="str">
        <f>B110</f>
        <v>10. Functionaliteiten voor Generieke workflows/activiteiten</v>
      </c>
      <c r="G384" s="130"/>
      <c r="H384" s="31">
        <v>670</v>
      </c>
      <c r="I384" s="32">
        <f>G187</f>
        <v>0</v>
      </c>
    </row>
    <row r="385" spans="1:9" x14ac:dyDescent="0.25">
      <c r="A385" s="1"/>
      <c r="B385" s="30"/>
      <c r="C385" s="25"/>
      <c r="D385" s="1"/>
      <c r="E385" s="1"/>
      <c r="F385" s="129" t="str">
        <f>B189</f>
        <v>11. Gebruiksvriendelijkheid</v>
      </c>
      <c r="G385" s="130"/>
      <c r="H385" s="31">
        <v>190</v>
      </c>
      <c r="I385" s="32">
        <f>G201</f>
        <v>0</v>
      </c>
    </row>
    <row r="386" spans="1:9" x14ac:dyDescent="0.25">
      <c r="A386" s="1"/>
      <c r="B386" s="30"/>
      <c r="C386" s="25"/>
      <c r="D386" s="1"/>
      <c r="E386" s="1"/>
      <c r="F386" s="129" t="str">
        <f>B203</f>
        <v>12. Architectuur [Non-Functional]</v>
      </c>
      <c r="G386" s="130"/>
      <c r="H386" s="31">
        <v>300</v>
      </c>
      <c r="I386" s="32">
        <f>G227</f>
        <v>0</v>
      </c>
    </row>
    <row r="387" spans="1:9" x14ac:dyDescent="0.25">
      <c r="A387" s="1"/>
      <c r="B387" s="30"/>
      <c r="C387" s="25"/>
      <c r="D387" s="1"/>
      <c r="E387" s="1"/>
      <c r="F387" s="129" t="str">
        <f>B229</f>
        <v>13. Gegevensmanagement [Non-Functional]</v>
      </c>
      <c r="G387" s="130"/>
      <c r="H387" s="31">
        <v>10</v>
      </c>
      <c r="I387" s="32">
        <f>G239</f>
        <v>0</v>
      </c>
    </row>
    <row r="388" spans="1:9" x14ac:dyDescent="0.25">
      <c r="A388" s="1"/>
      <c r="B388" s="30"/>
      <c r="C388" s="25"/>
      <c r="D388" s="1"/>
      <c r="E388" s="1"/>
      <c r="F388" s="129" t="str">
        <f>B241</f>
        <v xml:space="preserve">14 Integratie [Non-Functional] </v>
      </c>
      <c r="G388" s="130"/>
      <c r="H388" s="31">
        <v>60</v>
      </c>
      <c r="I388" s="32">
        <f>G249</f>
        <v>0</v>
      </c>
    </row>
    <row r="389" spans="1:9" x14ac:dyDescent="0.25">
      <c r="A389" s="1"/>
      <c r="B389" s="30"/>
      <c r="C389" s="25"/>
      <c r="D389" s="1"/>
      <c r="E389" s="1"/>
      <c r="F389" s="129" t="str">
        <f>B251</f>
        <v>15. Prestatie en beschikbaarheid  [Non-Functional]</v>
      </c>
      <c r="G389" s="130"/>
      <c r="H389" s="31">
        <v>310</v>
      </c>
      <c r="I389" s="32">
        <f>G264</f>
        <v>0</v>
      </c>
    </row>
    <row r="390" spans="1:9" x14ac:dyDescent="0.25">
      <c r="A390" s="1"/>
      <c r="B390" s="30"/>
      <c r="C390" s="25"/>
      <c r="D390" s="1"/>
      <c r="E390" s="1"/>
      <c r="F390" s="129" t="str">
        <f>B266</f>
        <v>16. Ondersteuning [Non-Functional]</v>
      </c>
      <c r="G390" s="130"/>
      <c r="H390" s="31">
        <v>210</v>
      </c>
      <c r="I390" s="32">
        <f>G279</f>
        <v>0</v>
      </c>
    </row>
    <row r="391" spans="1:9" x14ac:dyDescent="0.25">
      <c r="A391" s="1"/>
      <c r="B391" s="30"/>
      <c r="C391" s="25"/>
      <c r="D391" s="1"/>
      <c r="E391" s="1"/>
      <c r="F391" s="129" t="str">
        <f>B281</f>
        <v>17. Authenticatie, autorisatie en Functioneel Beheer [Non-Functional]</v>
      </c>
      <c r="G391" s="130"/>
      <c r="H391" s="31">
        <v>460</v>
      </c>
      <c r="I391" s="32">
        <f>G306</f>
        <v>0</v>
      </c>
    </row>
    <row r="392" spans="1:9" x14ac:dyDescent="0.25">
      <c r="A392" s="1"/>
      <c r="B392" s="30"/>
      <c r="C392" s="25"/>
      <c r="D392" s="1"/>
      <c r="E392" s="1"/>
      <c r="F392" s="129" t="str">
        <f>B308</f>
        <v>18. Informatiebeveiliging en Privacy (IBP) [Non-Functional]</v>
      </c>
      <c r="G392" s="130"/>
      <c r="H392" s="31">
        <v>0</v>
      </c>
      <c r="I392" s="120">
        <f>G317</f>
        <v>0</v>
      </c>
    </row>
    <row r="393" spans="1:9" x14ac:dyDescent="0.25">
      <c r="A393" s="1"/>
      <c r="B393" s="30"/>
      <c r="C393" s="25"/>
      <c r="D393" s="1"/>
      <c r="E393" s="1"/>
      <c r="F393" s="129" t="str">
        <f>B319</f>
        <v>19. AI  [Non-Functional]</v>
      </c>
      <c r="G393" s="130"/>
      <c r="H393" s="31">
        <v>0</v>
      </c>
      <c r="I393" s="120">
        <f>G326</f>
        <v>0</v>
      </c>
    </row>
    <row r="394" spans="1:9" x14ac:dyDescent="0.25">
      <c r="A394" s="1"/>
      <c r="B394" s="30"/>
      <c r="C394" s="25"/>
      <c r="D394" s="1"/>
      <c r="E394" s="1"/>
      <c r="F394" s="129" t="str">
        <f>B328</f>
        <v>20. Informatiehuishouding en archivering [Non-Functional]</v>
      </c>
      <c r="G394" s="130"/>
      <c r="H394" s="31">
        <v>60</v>
      </c>
      <c r="I394" s="120">
        <f>G343</f>
        <v>0</v>
      </c>
    </row>
    <row r="395" spans="1:9" x14ac:dyDescent="0.25">
      <c r="A395" s="1"/>
      <c r="B395" s="30"/>
      <c r="C395" s="25"/>
      <c r="D395" s="1"/>
      <c r="E395" s="1"/>
      <c r="F395" s="99" t="str">
        <f>B345</f>
        <v>21. Implementatie en Exit [Non-Functional]</v>
      </c>
      <c r="G395" s="100"/>
      <c r="H395" s="31">
        <v>30</v>
      </c>
      <c r="I395" s="120">
        <f>G350</f>
        <v>0</v>
      </c>
    </row>
    <row r="396" spans="1:9" x14ac:dyDescent="0.25">
      <c r="A396" s="1"/>
      <c r="B396" s="30" t="str">
        <f>B308</f>
        <v>18. Informatiebeveiliging en Privacy (IBP) [Non-Functional]</v>
      </c>
      <c r="C396" s="25"/>
      <c r="D396" s="1"/>
      <c r="E396" s="1"/>
      <c r="F396" s="129" t="str">
        <f>B352</f>
        <v>22. Wettelijke en contractuele voorwaarden (WCV) [Non-Functional]</v>
      </c>
      <c r="G396" s="130"/>
      <c r="H396" s="31">
        <v>0</v>
      </c>
      <c r="I396" s="120">
        <f>G369</f>
        <v>0</v>
      </c>
    </row>
    <row r="397" spans="1:9" ht="15.75" thickBot="1" x14ac:dyDescent="0.3">
      <c r="A397" s="1"/>
      <c r="B397" s="1"/>
      <c r="C397" s="25"/>
      <c r="D397" s="1"/>
      <c r="E397" s="1"/>
      <c r="F397" s="1"/>
      <c r="G397" s="1"/>
      <c r="H397" s="1"/>
      <c r="I397" s="121"/>
    </row>
    <row r="398" spans="1:9" ht="15.75" thickBot="1" x14ac:dyDescent="0.3">
      <c r="A398" s="1"/>
      <c r="B398" s="1"/>
      <c r="C398" s="25"/>
      <c r="D398" s="1"/>
      <c r="E398" s="1"/>
      <c r="F398" s="133" t="s">
        <v>500</v>
      </c>
      <c r="G398" s="134"/>
      <c r="H398" s="33">
        <f>SUM(H375:H396)</f>
        <v>2580</v>
      </c>
      <c r="I398" s="34">
        <f>IF(COUNTIF(I375:I396,#REF!)&gt;0,#REF!,SUM(I375:I396))</f>
        <v>0</v>
      </c>
    </row>
    <row r="399" spans="1:9" ht="15.75" thickBot="1" x14ac:dyDescent="0.3">
      <c r="A399" s="1"/>
      <c r="B399" s="1"/>
      <c r="C399" s="25"/>
      <c r="D399" s="1"/>
      <c r="E399" s="1"/>
      <c r="F399" s="35"/>
      <c r="G399" s="36"/>
      <c r="H399" s="1"/>
      <c r="I399" s="1"/>
    </row>
    <row r="400" spans="1:9" ht="29.25" thickBot="1" x14ac:dyDescent="0.5">
      <c r="A400" s="1"/>
      <c r="B400" s="1"/>
      <c r="C400" s="25"/>
      <c r="D400" s="1"/>
      <c r="E400" s="1"/>
      <c r="F400" s="131" t="s">
        <v>501</v>
      </c>
      <c r="G400" s="132"/>
      <c r="H400" s="5">
        <f>I398</f>
        <v>0</v>
      </c>
      <c r="I400" s="1"/>
    </row>
    <row r="401" spans="2:9" x14ac:dyDescent="0.25">
      <c r="B401" s="1"/>
      <c r="C401" s="25"/>
      <c r="D401" s="1"/>
      <c r="E401" s="1"/>
      <c r="F401" s="1"/>
      <c r="G401" s="1"/>
      <c r="H401" s="1"/>
      <c r="I401" s="1"/>
    </row>
  </sheetData>
  <mergeCells count="73">
    <mergeCell ref="F388:G388"/>
    <mergeCell ref="F379:G379"/>
    <mergeCell ref="F383:G383"/>
    <mergeCell ref="F384:G384"/>
    <mergeCell ref="F385:G385"/>
    <mergeCell ref="F380:G380"/>
    <mergeCell ref="F386:G386"/>
    <mergeCell ref="F381:G381"/>
    <mergeCell ref="F382:G382"/>
    <mergeCell ref="F387:G387"/>
    <mergeCell ref="F376:G376"/>
    <mergeCell ref="F377:G377"/>
    <mergeCell ref="F378:G378"/>
    <mergeCell ref="H346:I346"/>
    <mergeCell ref="C350:F350"/>
    <mergeCell ref="H353:I353"/>
    <mergeCell ref="F375:G375"/>
    <mergeCell ref="H267:I267"/>
    <mergeCell ref="H282:I282"/>
    <mergeCell ref="H309:I309"/>
    <mergeCell ref="H329:I329"/>
    <mergeCell ref="H320:I320"/>
    <mergeCell ref="H16:I16"/>
    <mergeCell ref="H204:I204"/>
    <mergeCell ref="H252:I252"/>
    <mergeCell ref="H25:I25"/>
    <mergeCell ref="H51:I51"/>
    <mergeCell ref="H59:I59"/>
    <mergeCell ref="H67:I67"/>
    <mergeCell ref="H77:I77"/>
    <mergeCell ref="H86:I86"/>
    <mergeCell ref="H95:I95"/>
    <mergeCell ref="H103:I103"/>
    <mergeCell ref="H190:I190"/>
    <mergeCell ref="H111:I111"/>
    <mergeCell ref="H242:I242"/>
    <mergeCell ref="H230:I230"/>
    <mergeCell ref="F11:G11"/>
    <mergeCell ref="F2:G2"/>
    <mergeCell ref="C7:F7"/>
    <mergeCell ref="C9:F9"/>
    <mergeCell ref="C22:F22"/>
    <mergeCell ref="C8:F8"/>
    <mergeCell ref="C100:F100"/>
    <mergeCell ref="C201:F201"/>
    <mergeCell ref="C108:F108"/>
    <mergeCell ref="C187:F187"/>
    <mergeCell ref="C249:F249"/>
    <mergeCell ref="C227:F227"/>
    <mergeCell ref="C239:F239"/>
    <mergeCell ref="C48:F48"/>
    <mergeCell ref="C64:F64"/>
    <mergeCell ref="C74:F74"/>
    <mergeCell ref="C83:F83"/>
    <mergeCell ref="C92:F92"/>
    <mergeCell ref="C56:F56"/>
    <mergeCell ref="C264:F264"/>
    <mergeCell ref="C279:F279"/>
    <mergeCell ref="F374:G374"/>
    <mergeCell ref="C306:F306"/>
    <mergeCell ref="C317:F317"/>
    <mergeCell ref="C326:F326"/>
    <mergeCell ref="C343:F343"/>
    <mergeCell ref="C369:F369"/>
    <mergeCell ref="F389:G389"/>
    <mergeCell ref="F400:G400"/>
    <mergeCell ref="F390:G390"/>
    <mergeCell ref="F391:G391"/>
    <mergeCell ref="F396:G396"/>
    <mergeCell ref="F398:G398"/>
    <mergeCell ref="F392:G392"/>
    <mergeCell ref="F393:G393"/>
    <mergeCell ref="F394:G394"/>
  </mergeCells>
  <phoneticPr fontId="15" type="noConversion"/>
  <conditionalFormatting sqref="F192 F208:F212 F214:F226 F311:F316 F331:F342 F355:F368">
    <cfRule type="containsText" dxfId="22" priority="125" operator="containsText" text="23-4">
      <formula>NOT(ISERROR(SEARCH("23-4",F192)))</formula>
    </cfRule>
    <cfRule type="containsText" dxfId="21" priority="126" operator="containsText" text="30-4">
      <formula>NOT(ISERROR(SEARCH("30-4",F192)))</formula>
    </cfRule>
  </conditionalFormatting>
  <conditionalFormatting sqref="F232:F238">
    <cfRule type="containsText" dxfId="20" priority="9" operator="containsText" text="23-4">
      <formula>NOT(ISERROR(SEARCH("23-4",F232)))</formula>
    </cfRule>
    <cfRule type="containsText" dxfId="19" priority="10" operator="containsText" text="30-4">
      <formula>NOT(ISERROR(SEARCH("30-4",F232)))</formula>
    </cfRule>
  </conditionalFormatting>
  <conditionalFormatting sqref="F244:F248">
    <cfRule type="containsText" dxfId="18" priority="23" operator="containsText" text="23-4">
      <formula>NOT(ISERROR(SEARCH("23-4",F244)))</formula>
    </cfRule>
    <cfRule type="containsText" dxfId="17" priority="24" operator="containsText" text="30-4">
      <formula>NOT(ISERROR(SEARCH("30-4",F244)))</formula>
    </cfRule>
  </conditionalFormatting>
  <conditionalFormatting sqref="F254:F263">
    <cfRule type="containsText" dxfId="16" priority="112" operator="containsText" text="23-4">
      <formula>NOT(ISERROR(SEARCH("23-4",F254)))</formula>
    </cfRule>
    <cfRule type="containsText" dxfId="15" priority="113" operator="containsText" text="30-4">
      <formula>NOT(ISERROR(SEARCH("30-4",F254)))</formula>
    </cfRule>
  </conditionalFormatting>
  <conditionalFormatting sqref="F269:F278">
    <cfRule type="containsText" dxfId="14" priority="92" operator="containsText" text="23-4">
      <formula>NOT(ISERROR(SEARCH("23-4",F269)))</formula>
    </cfRule>
    <cfRule type="containsText" dxfId="13" priority="93" operator="containsText" text="30-4">
      <formula>NOT(ISERROR(SEARCH("30-4",F269)))</formula>
    </cfRule>
  </conditionalFormatting>
  <conditionalFormatting sqref="F285">
    <cfRule type="containsText" dxfId="12" priority="5" operator="containsText" text="23-4">
      <formula>NOT(ISERROR(SEARCH("23-4",F285)))</formula>
    </cfRule>
    <cfRule type="containsText" dxfId="11" priority="6" operator="containsText" text="30-4">
      <formula>NOT(ISERROR(SEARCH("30-4",F285)))</formula>
    </cfRule>
  </conditionalFormatting>
  <conditionalFormatting sqref="F287:F296">
    <cfRule type="containsText" dxfId="10" priority="1" operator="containsText" text="23-4">
      <formula>NOT(ISERROR(SEARCH("23-4",F287)))</formula>
    </cfRule>
    <cfRule type="containsText" dxfId="9" priority="2" operator="containsText" text="30-4">
      <formula>NOT(ISERROR(SEARCH("30-4",F287)))</formula>
    </cfRule>
  </conditionalFormatting>
  <conditionalFormatting sqref="F298:F300">
    <cfRule type="containsText" dxfId="8" priority="82" operator="containsText" text="23-4">
      <formula>NOT(ISERROR(SEARCH("23-4",F298)))</formula>
    </cfRule>
    <cfRule type="containsText" dxfId="7" priority="83" operator="containsText" text="30-4">
      <formula>NOT(ISERROR(SEARCH("30-4",F298)))</formula>
    </cfRule>
  </conditionalFormatting>
  <conditionalFormatting sqref="F302:F305">
    <cfRule type="containsText" dxfId="6" priority="76" operator="containsText" text="23-4">
      <formula>NOT(ISERROR(SEARCH("23-4",F302)))</formula>
    </cfRule>
    <cfRule type="containsText" dxfId="5" priority="77" operator="containsText" text="30-4">
      <formula>NOT(ISERROR(SEARCH("30-4",F302)))</formula>
    </cfRule>
  </conditionalFormatting>
  <conditionalFormatting sqref="I373">
    <cfRule type="cellIs" dxfId="4" priority="12" operator="equal">
      <formula>"OUT"</formula>
    </cfRule>
    <cfRule type="cellIs" dxfId="3" priority="13" operator="equal">
      <formula>#REF!</formula>
    </cfRule>
  </conditionalFormatting>
  <conditionalFormatting sqref="I375:I391 I398">
    <cfRule type="cellIs" dxfId="2" priority="15" operator="equal">
      <formula>#REF!</formula>
    </cfRule>
  </conditionalFormatting>
  <conditionalFormatting sqref="I375:I391">
    <cfRule type="cellIs" dxfId="1" priority="11" operator="equal">
      <formula>"OUT"</formula>
    </cfRule>
  </conditionalFormatting>
  <conditionalFormatting sqref="I398">
    <cfRule type="cellIs" dxfId="0" priority="14" operator="equal">
      <formula>"OUT"</formula>
    </cfRule>
  </conditionalFormatting>
  <dataValidations count="3">
    <dataValidation type="list" allowBlank="1" showInputMessage="1" showErrorMessage="1" sqref="D311:D316 D28:D37 D62:D63 D39:D47 D322:D325 D269:D278 D141:D186 D133:D134 D89:D91 D98:D99 D131 D80:D82 D206:D226 D244:D248 D106:D107 D54:D55 D70:D73 D136:D139 D355:D368 D192:D200 D331:D342 D232:D238 D254:D263 D114:D122 D348:D349 D284:D305 D18:D21 D124:D129" xr:uid="{00000000-0002-0000-0000-000000000000}">
      <formula1>#REF!</formula1>
    </dataValidation>
    <dataValidation type="list" allowBlank="1" showInputMessage="1" showErrorMessage="1" sqref="H192 H180 H170" xr:uid="{00000000-0002-0000-0000-000003000000}">
      <formula1>Ja_Nee</formula1>
    </dataValidation>
    <dataValidation type="list" allowBlank="1" showInputMessage="1" showErrorMessage="1" sqref="H355:H368 H206:H226 H18:H21 H54:H55 H62:H63 H70:H73 H80:H82 H89:H91 H98:H99 H106:H107 H114:H122 H131 H133:H134 H124:H129 H136:H139 H141:H150 H152:H156 H158:H163 H165:H169 H179 H171:H177 H181:H186 H232:H238 H39:H47 H254:H263 H331:H342 H311:H316 H322:H325 H284:H305 H348:H349 H244:H248 H269:H278 H193:H200 H28:H37" xr:uid="{089C72BE-CE39-418D-9D61-0A2A260C9511}">
      <formula1>"Ja,Nee"</formula1>
    </dataValidation>
  </dataValidations>
  <pageMargins left="0.7" right="0.7" top="0.75" bottom="0.75" header="0.3" footer="0.3"/>
  <pageSetup paperSize="9" orientation="portrait" r:id="rId1"/>
  <ignoredErrors>
    <ignoredError sqref="G208 G26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8FEFE-F721-4BFF-9F08-A4F26C4863D9}">
  <dimension ref="A1:D13"/>
  <sheetViews>
    <sheetView workbookViewId="0">
      <selection activeCell="D3" sqref="D3"/>
    </sheetView>
  </sheetViews>
  <sheetFormatPr defaultRowHeight="15" x14ac:dyDescent="0.25"/>
  <cols>
    <col min="1" max="1" width="29.42578125" style="58" customWidth="1"/>
    <col min="2" max="2" width="145.28515625" style="58" customWidth="1"/>
  </cols>
  <sheetData>
    <row r="1" spans="1:4" s="57" customFormat="1" x14ac:dyDescent="0.25">
      <c r="A1" s="83" t="s">
        <v>502</v>
      </c>
      <c r="B1" s="83" t="s">
        <v>27</v>
      </c>
    </row>
    <row r="2" spans="1:4" x14ac:dyDescent="0.25">
      <c r="A2" s="85" t="s">
        <v>503</v>
      </c>
      <c r="B2" s="84" t="s">
        <v>504</v>
      </c>
    </row>
    <row r="3" spans="1:4" x14ac:dyDescent="0.25">
      <c r="A3" s="85" t="s">
        <v>505</v>
      </c>
      <c r="B3" s="111" t="s">
        <v>579</v>
      </c>
      <c r="D3" s="126"/>
    </row>
    <row r="4" spans="1:4" x14ac:dyDescent="0.25">
      <c r="A4" s="85" t="s">
        <v>506</v>
      </c>
      <c r="B4" s="84" t="s">
        <v>507</v>
      </c>
    </row>
    <row r="5" spans="1:4" x14ac:dyDescent="0.25">
      <c r="A5" s="85" t="s">
        <v>508</v>
      </c>
      <c r="B5" s="84" t="s">
        <v>509</v>
      </c>
    </row>
    <row r="6" spans="1:4" ht="30" x14ac:dyDescent="0.25">
      <c r="A6" s="85" t="s">
        <v>510</v>
      </c>
      <c r="B6" s="84" t="s">
        <v>511</v>
      </c>
    </row>
    <row r="7" spans="1:4" ht="45" x14ac:dyDescent="0.25">
      <c r="A7" s="85" t="s">
        <v>512</v>
      </c>
      <c r="B7" s="84" t="s">
        <v>513</v>
      </c>
    </row>
    <row r="8" spans="1:4" ht="45" x14ac:dyDescent="0.25">
      <c r="A8" s="85" t="s">
        <v>514</v>
      </c>
      <c r="B8" s="84" t="s">
        <v>515</v>
      </c>
    </row>
    <row r="9" spans="1:4" x14ac:dyDescent="0.25">
      <c r="A9" s="85" t="s">
        <v>516</v>
      </c>
      <c r="B9" s="84" t="s">
        <v>517</v>
      </c>
    </row>
    <row r="10" spans="1:4" ht="30" x14ac:dyDescent="0.25">
      <c r="A10" s="85" t="s">
        <v>518</v>
      </c>
      <c r="B10" s="84" t="s">
        <v>519</v>
      </c>
    </row>
    <row r="11" spans="1:4" x14ac:dyDescent="0.25">
      <c r="A11" s="85" t="s">
        <v>520</v>
      </c>
      <c r="B11" s="84" t="s">
        <v>521</v>
      </c>
    </row>
    <row r="12" spans="1:4" x14ac:dyDescent="0.25">
      <c r="A12" s="85" t="s">
        <v>522</v>
      </c>
      <c r="B12" s="111" t="s">
        <v>523</v>
      </c>
    </row>
    <row r="13" spans="1:4" ht="30" x14ac:dyDescent="0.25">
      <c r="A13" s="85" t="s">
        <v>524</v>
      </c>
      <c r="B13" s="111" t="s">
        <v>525</v>
      </c>
    </row>
  </sheetData>
  <sortState xmlns:xlrd2="http://schemas.microsoft.com/office/spreadsheetml/2017/richdata2" ref="A2:B12">
    <sortCondition ref="A2:A1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6"/>
  <sheetViews>
    <sheetView workbookViewId="0">
      <selection activeCell="B8" sqref="B8"/>
    </sheetView>
  </sheetViews>
  <sheetFormatPr defaultRowHeight="15" x14ac:dyDescent="0.25"/>
  <sheetData>
    <row r="3" spans="1:1" x14ac:dyDescent="0.25">
      <c r="A3" t="s">
        <v>526</v>
      </c>
    </row>
    <row r="4" spans="1:1" x14ac:dyDescent="0.25">
      <c r="A4" t="s">
        <v>527</v>
      </c>
    </row>
    <row r="5" spans="1:1" x14ac:dyDescent="0.25">
      <c r="A5" t="s">
        <v>528</v>
      </c>
    </row>
    <row r="6" spans="1:1" x14ac:dyDescent="0.25">
      <c r="A6" t="s">
        <v>529</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47B61B68B99884FA3AA8320A225AD00" ma:contentTypeVersion="2" ma:contentTypeDescription="Een nieuw document maken." ma:contentTypeScope="" ma:versionID="dabad8f1ba21ca0da6d5d526969dc33c">
  <xsd:schema xmlns:xsd="http://www.w3.org/2001/XMLSchema" xmlns:xs="http://www.w3.org/2001/XMLSchema" xmlns:p="http://schemas.microsoft.com/office/2006/metadata/properties" xmlns:ns2="acfcce3d-7c93-4179-8dfd-64f99889d88d" targetNamespace="http://schemas.microsoft.com/office/2006/metadata/properties" ma:root="true" ma:fieldsID="6a4d8045004f323352e9aa31f3808eac" ns2:_="">
    <xsd:import namespace="acfcce3d-7c93-4179-8dfd-64f99889d88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fcce3d-7c93-4179-8dfd-64f99889d88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09930F-08BC-4428-9642-33826BD93B4D}">
  <ds:schemaRefs>
    <ds:schemaRef ds:uri="http://schemas.microsoft.com/sharepoint/v3/contenttype/forms"/>
  </ds:schemaRefs>
</ds:datastoreItem>
</file>

<file path=customXml/itemProps2.xml><?xml version="1.0" encoding="utf-8"?>
<ds:datastoreItem xmlns:ds="http://schemas.openxmlformats.org/officeDocument/2006/customXml" ds:itemID="{BDCDF682-1623-4CE8-8C1A-AA7E232452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fcce3d-7c93-4179-8dfd-64f99889d8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A63DAF-2F8E-48DA-A4BC-533D6CEE22EE}">
  <ds:schemaRefs>
    <ds:schemaRef ds:uri="http://purl.org/dc/terms/"/>
    <ds:schemaRef ds:uri="http://schemas.microsoft.com/office/2006/documentManagement/types"/>
    <ds:schemaRef ds:uri="acfcce3d-7c93-4179-8dfd-64f99889d88d"/>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Eisen</vt:lpstr>
      <vt:lpstr>Begrippenlijst</vt:lpstr>
      <vt:lpstr>Parameters</vt:lpstr>
      <vt:lpstr>Ja_Nee</vt:lpstr>
    </vt:vector>
  </TitlesOfParts>
  <Manager/>
  <Company>Ministerie van Veiligheid en Justitie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Elshout, Marjon</dc:creator>
  <cp:keywords/>
  <dc:description/>
  <cp:lastModifiedBy>Leijs, Ewoud</cp:lastModifiedBy>
  <cp:revision/>
  <dcterms:created xsi:type="dcterms:W3CDTF">2014-04-04T11:34:54Z</dcterms:created>
  <dcterms:modified xsi:type="dcterms:W3CDTF">2026-03-25T09:14:27Z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0x010100D47B61B68B99884FA3AA8320A225AD00</vt:lpwstr>
  </property>
</Properties>
</file>